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xl/comments1.xml" ContentType="application/vnd.openxmlformats-officedocument.spreadsheetml.comments+xml"/>
  <Override PartName="/xl/activeX/activeX1.xml" ContentType="application/vnd.ms-office.activeX+xml"/>
  <Override PartName="/xl/activeX/activeX1.bin" ContentType="application/vnd.ms-office.activeX"/>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827" codeName="{B6124F1A-AFFB-F854-7757-9A1D4C6FC43C}"/>
  <workbookPr codeName="ThisWorkbook" defaultThemeVersion="124226"/>
  <mc:AlternateContent xmlns:mc="http://schemas.openxmlformats.org/markup-compatibility/2006">
    <mc:Choice Requires="x15">
      <x15ac:absPath xmlns:x15ac="http://schemas.microsoft.com/office/spreadsheetml/2010/11/ac" url="C:\Users\mateo.sanchez\Downloads\"/>
    </mc:Choice>
  </mc:AlternateContent>
  <xr:revisionPtr revIDLastSave="0" documentId="13_ncr:1_{DC19B2E4-A62C-4114-AA98-9855FCECA9DC}" xr6:coauthVersionLast="47" xr6:coauthVersionMax="47" xr10:uidLastSave="{00000000-0000-0000-0000-000000000000}"/>
  <bookViews>
    <workbookView xWindow="-120" yWindow="-120" windowWidth="29040" windowHeight="15840" activeTab="2" xr2:uid="{00000000-000D-0000-FFFF-FFFF00000000}"/>
  </bookViews>
  <sheets>
    <sheet name="1. INFORMACION ACUMULADA" sheetId="11" r:id="rId1"/>
    <sheet name="Observaciones y revisión BOGDAT" sheetId="13" r:id="rId2"/>
    <sheet name="2. PAA" sheetId="8" r:id="rId3"/>
    <sheet name="3. CONSOLIDADO" sheetId="9" r:id="rId4"/>
    <sheet name="4. INSTRUCTIVO" sheetId="10" r:id="rId5"/>
    <sheet name="Proposito_programa" sheetId="12" r:id="rId6"/>
    <sheet name="Tipo" sheetId="3" state="hidden" r:id="rId7"/>
    <sheet name="Eje_Pilar_Prop1" sheetId="4" state="hidden" r:id="rId8"/>
  </sheets>
  <definedNames>
    <definedName name="_xlnm._FilterDatabase" localSheetId="0" hidden="1">'1. INFORMACION ACUMULADA'!$A$13:$AV$316</definedName>
    <definedName name="afectacion">Tipo!$D$2:$D$4</definedName>
    <definedName name="cd">Tipo!$C$18:$C$27</definedName>
    <definedName name="modal">Tipo!$C$2:$C$8</definedName>
    <definedName name="na">Tipo!$C$31</definedName>
    <definedName name="naturaleza">Tipo!$E$2:$E$5</definedName>
    <definedName name="programabta">Eje_Pilar_Prop1!$C$3:$C$47</definedName>
    <definedName name="programanue">Proposito_programa!$C$3:$C$59</definedName>
    <definedName name="re">Tipo!$C$30</definedName>
    <definedName name="sa">Tipo!$C$12:$C$15</definedName>
    <definedName name="SECOP">Tipo!$C$33:$C$34</definedName>
    <definedName name="Sector">Tipo!$B$23:$B$37</definedName>
    <definedName name="tipo">Tipo!$B$2:$B$21</definedName>
    <definedName name="vacio">Tipo!$C$32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M313" i="11" l="1"/>
  <c r="L313" i="11"/>
  <c r="M312" i="11"/>
  <c r="L312" i="11"/>
  <c r="M311" i="11"/>
  <c r="L311" i="11"/>
  <c r="M310" i="11"/>
  <c r="L310" i="11"/>
  <c r="M309" i="11"/>
  <c r="L309" i="11"/>
  <c r="M308" i="11"/>
  <c r="L308" i="11"/>
  <c r="M307" i="11"/>
  <c r="L307" i="11"/>
  <c r="M306" i="11"/>
  <c r="L306" i="11"/>
  <c r="M305" i="11"/>
  <c r="L305" i="11"/>
  <c r="M304" i="11"/>
  <c r="L304" i="11"/>
  <c r="Z163" i="11"/>
  <c r="I27" i="13" l="1"/>
  <c r="I28" i="13"/>
  <c r="I29" i="13"/>
  <c r="I30" i="13"/>
  <c r="I31" i="13"/>
  <c r="I32" i="13"/>
  <c r="I33" i="13"/>
  <c r="I34" i="13"/>
  <c r="I35" i="13"/>
  <c r="I36" i="13"/>
  <c r="I37" i="13"/>
  <c r="I38" i="13"/>
  <c r="I39" i="13"/>
  <c r="I40" i="13"/>
  <c r="I41" i="13"/>
  <c r="I42" i="13"/>
  <c r="I43" i="13"/>
  <c r="I44" i="13"/>
  <c r="I45" i="13"/>
  <c r="I46" i="13"/>
  <c r="I47" i="13"/>
  <c r="I48" i="13"/>
  <c r="I49" i="13"/>
  <c r="I50" i="13"/>
  <c r="I51" i="13"/>
  <c r="I52" i="13"/>
  <c r="I53" i="13"/>
  <c r="I54" i="13"/>
  <c r="I55" i="13"/>
  <c r="I56" i="13"/>
  <c r="I57" i="13"/>
  <c r="I58" i="13"/>
  <c r="I59" i="13"/>
  <c r="I60" i="13"/>
  <c r="I61" i="13"/>
  <c r="I62" i="13"/>
  <c r="I63" i="13"/>
  <c r="I64" i="13"/>
  <c r="I65" i="13"/>
  <c r="I66" i="13"/>
  <c r="I67" i="13"/>
  <c r="I68" i="13"/>
  <c r="I69" i="13"/>
  <c r="I70" i="13"/>
  <c r="I71" i="13"/>
  <c r="I72" i="13"/>
  <c r="I73" i="13"/>
  <c r="I74" i="13"/>
  <c r="I75" i="13"/>
  <c r="I76" i="13"/>
  <c r="I77" i="13"/>
  <c r="I78" i="13"/>
  <c r="I79" i="13"/>
  <c r="I80" i="13"/>
  <c r="I81" i="13"/>
  <c r="I82" i="13"/>
  <c r="I83" i="13"/>
  <c r="I84" i="13"/>
  <c r="I85" i="13"/>
  <c r="I86" i="13"/>
  <c r="I87" i="13"/>
  <c r="I88" i="13"/>
  <c r="I89" i="13"/>
  <c r="I90" i="13"/>
  <c r="G27" i="13"/>
  <c r="G28" i="13"/>
  <c r="G29" i="13"/>
  <c r="G30" i="13"/>
  <c r="G31" i="13"/>
  <c r="G32" i="13"/>
  <c r="G33" i="13"/>
  <c r="G34" i="13"/>
  <c r="G35" i="13"/>
  <c r="G36" i="13"/>
  <c r="G37" i="13"/>
  <c r="G38" i="13"/>
  <c r="G39" i="13"/>
  <c r="G40" i="13"/>
  <c r="G41" i="13"/>
  <c r="G42" i="13"/>
  <c r="G43" i="13"/>
  <c r="G44" i="13"/>
  <c r="G45" i="13"/>
  <c r="G46" i="13"/>
  <c r="G47" i="13"/>
  <c r="G48" i="13"/>
  <c r="G49" i="13"/>
  <c r="G50" i="13"/>
  <c r="G51" i="13"/>
  <c r="G52" i="13"/>
  <c r="G53" i="13"/>
  <c r="G54" i="13"/>
  <c r="G55" i="13"/>
  <c r="G56" i="13"/>
  <c r="G57" i="13"/>
  <c r="G58" i="13"/>
  <c r="G59" i="13"/>
  <c r="G60" i="13"/>
  <c r="G61" i="13"/>
  <c r="G62" i="13"/>
  <c r="G63" i="13"/>
  <c r="G64" i="13"/>
  <c r="G65" i="13"/>
  <c r="G66" i="13"/>
  <c r="G67" i="13"/>
  <c r="G68" i="13"/>
  <c r="G69" i="13"/>
  <c r="G70" i="13"/>
  <c r="G71" i="13"/>
  <c r="G72" i="13"/>
  <c r="G73" i="13"/>
  <c r="G74" i="13"/>
  <c r="G75" i="13"/>
  <c r="G76" i="13"/>
  <c r="G77" i="13"/>
  <c r="G78" i="13"/>
  <c r="G79" i="13"/>
  <c r="G80" i="13"/>
  <c r="G81" i="13"/>
  <c r="G82" i="13"/>
  <c r="G83" i="13"/>
  <c r="G84" i="13"/>
  <c r="G85" i="13"/>
  <c r="G86" i="13"/>
  <c r="G87" i="13"/>
  <c r="G88" i="13"/>
  <c r="G89" i="13"/>
  <c r="G90" i="13"/>
  <c r="I26" i="13"/>
  <c r="G26" i="13"/>
  <c r="I25" i="13"/>
  <c r="G25" i="13"/>
  <c r="I24" i="13"/>
  <c r="G24" i="13"/>
  <c r="I23" i="13"/>
  <c r="G23" i="13"/>
  <c r="I22" i="13"/>
  <c r="G22" i="13"/>
  <c r="I21" i="13"/>
  <c r="G21" i="13"/>
  <c r="I20" i="13"/>
  <c r="G20" i="13"/>
  <c r="I19" i="13"/>
  <c r="G19" i="13"/>
  <c r="I18" i="13"/>
  <c r="G18" i="13"/>
  <c r="I17" i="13"/>
  <c r="G17" i="13"/>
  <c r="I16" i="13"/>
  <c r="G16" i="13"/>
  <c r="I15" i="13"/>
  <c r="G15" i="13"/>
  <c r="I14" i="13"/>
  <c r="G14" i="13"/>
  <c r="I13" i="13"/>
  <c r="G13" i="13"/>
  <c r="I12" i="13"/>
  <c r="G12" i="13"/>
  <c r="I11" i="13"/>
  <c r="G11" i="13"/>
  <c r="Z293" i="11"/>
  <c r="Z195" i="11" l="1"/>
  <c r="Z49" i="11" l="1"/>
  <c r="AP49" i="11" s="1"/>
  <c r="Z50" i="11"/>
  <c r="AP50" i="11" s="1"/>
  <c r="Z18" i="11"/>
  <c r="AP18" i="11" s="1"/>
  <c r="Z19" i="11"/>
  <c r="AP19" i="11" s="1"/>
  <c r="Z20" i="11"/>
  <c r="AP20" i="11" s="1"/>
  <c r="C54" i="12"/>
  <c r="C55" i="12" s="1"/>
  <c r="C56" i="12" s="1"/>
  <c r="C57" i="12" s="1"/>
  <c r="C58" i="12" s="1"/>
  <c r="C59" i="12" s="1"/>
  <c r="C52" i="12"/>
  <c r="C42" i="12"/>
  <c r="C43" i="12" s="1"/>
  <c r="C44" i="12" s="1"/>
  <c r="C45" i="12" s="1"/>
  <c r="C46" i="12" s="1"/>
  <c r="C47" i="12" s="1"/>
  <c r="C48" i="12" s="1"/>
  <c r="C49" i="12" s="1"/>
  <c r="C50" i="12" s="1"/>
  <c r="C30" i="12"/>
  <c r="C31" i="12" s="1"/>
  <c r="C32" i="12" s="1"/>
  <c r="C33" i="12" s="1"/>
  <c r="C34" i="12" s="1"/>
  <c r="C35" i="12" s="1"/>
  <c r="C36" i="12" s="1"/>
  <c r="C37" i="12" s="1"/>
  <c r="C38" i="12" s="1"/>
  <c r="C39" i="12" s="1"/>
  <c r="C40" i="12" s="1"/>
  <c r="C4" i="12"/>
  <c r="C5" i="12" l="1"/>
  <c r="C6" i="12" l="1"/>
  <c r="AP293" i="11"/>
  <c r="Z292" i="11"/>
  <c r="AP292" i="11" s="1"/>
  <c r="Z291" i="11"/>
  <c r="AP291" i="11" s="1"/>
  <c r="Z290" i="11"/>
  <c r="AP290" i="11" s="1"/>
  <c r="Z289" i="11"/>
  <c r="AP289" i="11" s="1"/>
  <c r="Z288" i="11"/>
  <c r="AP288" i="11" s="1"/>
  <c r="Z287" i="11"/>
  <c r="AP287" i="11" s="1"/>
  <c r="Z286" i="11"/>
  <c r="AP286" i="11" s="1"/>
  <c r="Z285" i="11"/>
  <c r="AP285" i="11" s="1"/>
  <c r="Z284" i="11"/>
  <c r="AP284" i="11" s="1"/>
  <c r="Z283" i="11"/>
  <c r="AP283" i="11" s="1"/>
  <c r="Z282" i="11"/>
  <c r="AP282" i="11" s="1"/>
  <c r="Z281" i="11"/>
  <c r="AP281" i="11" s="1"/>
  <c r="Z280" i="11"/>
  <c r="AP280" i="11" s="1"/>
  <c r="Z279" i="11"/>
  <c r="AP279" i="11" s="1"/>
  <c r="Z278" i="11"/>
  <c r="AP278" i="11" s="1"/>
  <c r="Z277" i="11"/>
  <c r="AP277" i="11" s="1"/>
  <c r="Z276" i="11"/>
  <c r="AP276" i="11" s="1"/>
  <c r="Z275" i="11"/>
  <c r="AP275" i="11" s="1"/>
  <c r="Z274" i="11"/>
  <c r="AP274" i="11" s="1"/>
  <c r="Z273" i="11"/>
  <c r="AP273" i="11" s="1"/>
  <c r="Z272" i="11"/>
  <c r="AP272" i="11" s="1"/>
  <c r="Z271" i="11"/>
  <c r="AP271" i="11" s="1"/>
  <c r="Z270" i="11"/>
  <c r="AP270" i="11" s="1"/>
  <c r="Z269" i="11"/>
  <c r="AP269" i="11" s="1"/>
  <c r="Z268" i="11"/>
  <c r="AP268" i="11" s="1"/>
  <c r="Z267" i="11"/>
  <c r="AP267" i="11" s="1"/>
  <c r="Z266" i="11"/>
  <c r="AP266" i="11" s="1"/>
  <c r="Z265" i="11"/>
  <c r="AP265" i="11" s="1"/>
  <c r="Z264" i="11"/>
  <c r="AP264" i="11" s="1"/>
  <c r="Z262" i="11"/>
  <c r="AP262" i="11" s="1"/>
  <c r="Z261" i="11"/>
  <c r="AP261" i="11" s="1"/>
  <c r="Z260" i="11"/>
  <c r="AP260" i="11" s="1"/>
  <c r="Z259" i="11"/>
  <c r="AP259" i="11" s="1"/>
  <c r="Z258" i="11"/>
  <c r="AP258" i="11" s="1"/>
  <c r="Z257" i="11"/>
  <c r="AP257" i="11" s="1"/>
  <c r="Z256" i="11"/>
  <c r="AP256" i="11" s="1"/>
  <c r="Z255" i="11"/>
  <c r="AP255" i="11" s="1"/>
  <c r="Z254" i="11"/>
  <c r="AP254" i="11" s="1"/>
  <c r="Z253" i="11"/>
  <c r="AP253" i="11" s="1"/>
  <c r="Z252" i="11"/>
  <c r="AP252" i="11" s="1"/>
  <c r="Z251" i="11"/>
  <c r="AP251" i="11" s="1"/>
  <c r="Z250" i="11"/>
  <c r="AP250" i="11" s="1"/>
  <c r="Z249" i="11"/>
  <c r="AP249" i="11" s="1"/>
  <c r="Z248" i="11"/>
  <c r="AP248" i="11" s="1"/>
  <c r="Z247" i="11"/>
  <c r="AP247" i="11" s="1"/>
  <c r="Z246" i="11"/>
  <c r="AP246" i="11" s="1"/>
  <c r="AP244" i="11"/>
  <c r="Z243" i="11"/>
  <c r="AP243" i="11" s="1"/>
  <c r="Z242" i="11"/>
  <c r="AP242" i="11" s="1"/>
  <c r="Z241" i="11"/>
  <c r="AP241" i="11" s="1"/>
  <c r="Z240" i="11"/>
  <c r="AP240" i="11" s="1"/>
  <c r="Z239" i="11"/>
  <c r="AP239" i="11" s="1"/>
  <c r="Z238" i="11"/>
  <c r="AP238" i="11" s="1"/>
  <c r="Z237" i="11"/>
  <c r="AP237" i="11" s="1"/>
  <c r="Z236" i="11"/>
  <c r="AP236" i="11" s="1"/>
  <c r="Z235" i="11"/>
  <c r="AP235" i="11" s="1"/>
  <c r="Z234" i="11"/>
  <c r="AP234" i="11" s="1"/>
  <c r="Z233" i="11"/>
  <c r="AP233" i="11" s="1"/>
  <c r="Z232" i="11"/>
  <c r="AP232" i="11" s="1"/>
  <c r="Z231" i="11"/>
  <c r="AP231" i="11" s="1"/>
  <c r="Z230" i="11"/>
  <c r="AP230" i="11" s="1"/>
  <c r="Z229" i="11"/>
  <c r="AP229" i="11" s="1"/>
  <c r="Z228" i="11"/>
  <c r="AP228" i="11" s="1"/>
  <c r="Z227" i="11"/>
  <c r="AP227" i="11" s="1"/>
  <c r="Z226" i="11"/>
  <c r="AP226" i="11" s="1"/>
  <c r="Z225" i="11"/>
  <c r="AP225" i="11" s="1"/>
  <c r="Z224" i="11"/>
  <c r="AP224" i="11" s="1"/>
  <c r="Z223" i="11"/>
  <c r="AP223" i="11" s="1"/>
  <c r="Z222" i="11"/>
  <c r="AP222" i="11" s="1"/>
  <c r="Z221" i="11"/>
  <c r="AP221" i="11" s="1"/>
  <c r="Z220" i="11"/>
  <c r="AP220" i="11" s="1"/>
  <c r="Z219" i="11"/>
  <c r="AP219" i="11" s="1"/>
  <c r="Z218" i="11"/>
  <c r="AP218" i="11" s="1"/>
  <c r="Z217" i="11"/>
  <c r="AP217" i="11" s="1"/>
  <c r="Z216" i="11"/>
  <c r="AP216" i="11" s="1"/>
  <c r="AP215" i="11"/>
  <c r="Z214" i="11"/>
  <c r="AP214" i="11" s="1"/>
  <c r="Z213" i="11"/>
  <c r="AP213" i="11" s="1"/>
  <c r="Z212" i="11"/>
  <c r="AP212" i="11" s="1"/>
  <c r="Z211" i="11"/>
  <c r="AP211" i="11" s="1"/>
  <c r="Z210" i="11"/>
  <c r="AP210" i="11" s="1"/>
  <c r="Z209" i="11"/>
  <c r="AP209" i="11" s="1"/>
  <c r="Z208" i="11"/>
  <c r="AP208" i="11" s="1"/>
  <c r="Z207" i="11"/>
  <c r="AP207" i="11" s="1"/>
  <c r="Z206" i="11"/>
  <c r="AP206" i="11" s="1"/>
  <c r="Z205" i="11"/>
  <c r="AP205" i="11" s="1"/>
  <c r="AP204" i="11"/>
  <c r="AP203" i="11"/>
  <c r="Z202" i="11"/>
  <c r="AP202" i="11" s="1"/>
  <c r="Z201" i="11"/>
  <c r="AP201" i="11" s="1"/>
  <c r="Z200" i="11"/>
  <c r="AP200" i="11" s="1"/>
  <c r="Z199" i="11"/>
  <c r="AP199" i="11" s="1"/>
  <c r="Z198" i="11"/>
  <c r="AP198" i="11" s="1"/>
  <c r="AP197" i="11"/>
  <c r="Z196" i="11"/>
  <c r="AP196" i="11" s="1"/>
  <c r="AP195" i="11"/>
  <c r="Z194" i="11"/>
  <c r="AP194" i="11" s="1"/>
  <c r="Z193" i="11"/>
  <c r="AP193" i="11" s="1"/>
  <c r="Z192" i="11"/>
  <c r="AP192" i="11" s="1"/>
  <c r="Z191" i="11"/>
  <c r="AP191" i="11" s="1"/>
  <c r="Z190" i="11"/>
  <c r="Z189" i="11"/>
  <c r="Z186" i="11"/>
  <c r="AP186" i="11" s="1"/>
  <c r="Z185" i="11"/>
  <c r="AP185" i="11" s="1"/>
  <c r="Z184" i="11"/>
  <c r="AP184" i="11" s="1"/>
  <c r="Z183" i="11"/>
  <c r="AP183" i="11" s="1"/>
  <c r="Z182" i="11"/>
  <c r="AP182" i="11" s="1"/>
  <c r="Z181" i="11"/>
  <c r="AP181" i="11" s="1"/>
  <c r="Z180" i="11"/>
  <c r="AP180" i="11" s="1"/>
  <c r="Z179" i="11"/>
  <c r="AP179" i="11" s="1"/>
  <c r="Z178" i="11"/>
  <c r="AP178" i="11" s="1"/>
  <c r="Z177" i="11"/>
  <c r="AP177" i="11" s="1"/>
  <c r="Z176" i="11"/>
  <c r="AP176" i="11" s="1"/>
  <c r="Z175" i="11"/>
  <c r="AP175" i="11" s="1"/>
  <c r="Z174" i="11"/>
  <c r="AP174" i="11" s="1"/>
  <c r="Z173" i="11"/>
  <c r="AP173" i="11" s="1"/>
  <c r="Z172" i="11"/>
  <c r="AP172" i="11" s="1"/>
  <c r="Z171" i="11"/>
  <c r="AP171" i="11" s="1"/>
  <c r="Z170" i="11"/>
  <c r="AP170" i="11" s="1"/>
  <c r="Z169" i="11"/>
  <c r="AP169" i="11" s="1"/>
  <c r="Z168" i="11"/>
  <c r="AP168" i="11" s="1"/>
  <c r="Z167" i="11"/>
  <c r="AP167" i="11" s="1"/>
  <c r="Z166" i="11"/>
  <c r="AP166" i="11" s="1"/>
  <c r="Z165" i="11"/>
  <c r="AP165" i="11" s="1"/>
  <c r="Z164" i="11"/>
  <c r="AP164" i="11" s="1"/>
  <c r="AP163" i="11"/>
  <c r="Z162" i="11"/>
  <c r="AP162" i="11" s="1"/>
  <c r="Z161" i="11"/>
  <c r="AP161" i="11" s="1"/>
  <c r="Z160" i="11"/>
  <c r="AP160" i="11" s="1"/>
  <c r="Z159" i="11"/>
  <c r="AP159" i="11" s="1"/>
  <c r="Z158" i="11"/>
  <c r="AP158" i="11" s="1"/>
  <c r="Z157" i="11"/>
  <c r="AP157" i="11" s="1"/>
  <c r="Z156" i="11"/>
  <c r="AP156" i="11" s="1"/>
  <c r="Z155" i="11"/>
  <c r="AP155" i="11" s="1"/>
  <c r="Z154" i="11"/>
  <c r="AP154" i="11" s="1"/>
  <c r="Z153" i="11"/>
  <c r="AP153" i="11" s="1"/>
  <c r="Z152" i="11"/>
  <c r="AP152" i="11" s="1"/>
  <c r="Z151" i="11"/>
  <c r="AP151" i="11" s="1"/>
  <c r="Z150" i="11"/>
  <c r="AP150" i="11" s="1"/>
  <c r="Z149" i="11"/>
  <c r="AP149" i="11" s="1"/>
  <c r="Z148" i="11"/>
  <c r="AP148" i="11" s="1"/>
  <c r="Z147" i="11"/>
  <c r="AP147" i="11" s="1"/>
  <c r="Z146" i="11"/>
  <c r="AP146" i="11" s="1"/>
  <c r="Z145" i="11"/>
  <c r="AP145" i="11" s="1"/>
  <c r="Z144" i="11"/>
  <c r="AP144" i="11" s="1"/>
  <c r="Z143" i="11"/>
  <c r="AP143" i="11" s="1"/>
  <c r="Z142" i="11"/>
  <c r="AP142" i="11" s="1"/>
  <c r="Z141" i="11"/>
  <c r="AP141" i="11" s="1"/>
  <c r="Z140" i="11"/>
  <c r="AP140" i="11" s="1"/>
  <c r="Z139" i="11"/>
  <c r="AP139" i="11" s="1"/>
  <c r="Z138" i="11"/>
  <c r="AP138" i="11" s="1"/>
  <c r="Z137" i="11"/>
  <c r="AP137" i="11" s="1"/>
  <c r="Z136" i="11"/>
  <c r="AP136" i="11" s="1"/>
  <c r="Z135" i="11"/>
  <c r="AP135" i="11" s="1"/>
  <c r="Z134" i="11"/>
  <c r="AP134" i="11" s="1"/>
  <c r="Z133" i="11"/>
  <c r="AP133" i="11" s="1"/>
  <c r="Z132" i="11"/>
  <c r="AP132" i="11" s="1"/>
  <c r="Z131" i="11"/>
  <c r="AP131" i="11" s="1"/>
  <c r="Z130" i="11"/>
  <c r="AP130" i="11" s="1"/>
  <c r="Z129" i="11"/>
  <c r="AP129" i="11" s="1"/>
  <c r="Z128" i="11"/>
  <c r="AP128" i="11" s="1"/>
  <c r="Z127" i="11"/>
  <c r="AP127" i="11" s="1"/>
  <c r="Z126" i="11"/>
  <c r="AP126" i="11" s="1"/>
  <c r="Z125" i="11"/>
  <c r="AP125" i="11" s="1"/>
  <c r="Z124" i="11"/>
  <c r="AP124" i="11" s="1"/>
  <c r="Z123" i="11"/>
  <c r="AP123" i="11" s="1"/>
  <c r="Z122" i="11"/>
  <c r="AP122" i="11" s="1"/>
  <c r="Z121" i="11"/>
  <c r="AP121" i="11" s="1"/>
  <c r="Z120" i="11"/>
  <c r="AP120" i="11" s="1"/>
  <c r="Z119" i="11"/>
  <c r="AP119" i="11" s="1"/>
  <c r="Z118" i="11"/>
  <c r="AP118" i="11" s="1"/>
  <c r="Z117" i="11"/>
  <c r="AP117" i="11" s="1"/>
  <c r="Z116" i="11"/>
  <c r="AP116" i="11" s="1"/>
  <c r="Z115" i="11"/>
  <c r="AP115" i="11" s="1"/>
  <c r="Z114" i="11"/>
  <c r="AP114" i="11" s="1"/>
  <c r="Z113" i="11"/>
  <c r="AP113" i="11" s="1"/>
  <c r="Z112" i="11"/>
  <c r="AP112" i="11" s="1"/>
  <c r="Z111" i="11"/>
  <c r="AP111" i="11" s="1"/>
  <c r="Z110" i="11"/>
  <c r="AP110" i="11" s="1"/>
  <c r="Z109" i="11"/>
  <c r="AP109" i="11" s="1"/>
  <c r="Z108" i="11"/>
  <c r="AP108" i="11" s="1"/>
  <c r="Z107" i="11"/>
  <c r="AP107" i="11" s="1"/>
  <c r="Z106" i="11"/>
  <c r="AP106" i="11" s="1"/>
  <c r="Z105" i="11"/>
  <c r="AP105" i="11" s="1"/>
  <c r="Z104" i="11"/>
  <c r="AP104" i="11" s="1"/>
  <c r="Z103" i="11"/>
  <c r="AP103" i="11" s="1"/>
  <c r="Z102" i="11"/>
  <c r="AP102" i="11" s="1"/>
  <c r="Z101" i="11"/>
  <c r="AP101" i="11" s="1"/>
  <c r="Z100" i="11"/>
  <c r="AP100" i="11" s="1"/>
  <c r="Z99" i="11"/>
  <c r="AP99" i="11" s="1"/>
  <c r="Z98" i="11"/>
  <c r="AP98" i="11" s="1"/>
  <c r="Z97" i="11"/>
  <c r="AP97" i="11" s="1"/>
  <c r="Z96" i="11"/>
  <c r="AP96" i="11" s="1"/>
  <c r="Z95" i="11"/>
  <c r="AP95" i="11" s="1"/>
  <c r="Z94" i="11"/>
  <c r="AP94" i="11" s="1"/>
  <c r="Z93" i="11"/>
  <c r="AP93" i="11" s="1"/>
  <c r="Z92" i="11"/>
  <c r="AP92" i="11" s="1"/>
  <c r="Z91" i="11"/>
  <c r="AP91" i="11" s="1"/>
  <c r="Z90" i="11"/>
  <c r="AP90" i="11" s="1"/>
  <c r="AP89" i="11"/>
  <c r="Z88" i="11"/>
  <c r="AP88" i="11" s="1"/>
  <c r="Z87" i="11"/>
  <c r="AP87" i="11" s="1"/>
  <c r="Z86" i="11"/>
  <c r="AP86" i="11" s="1"/>
  <c r="Z85" i="11"/>
  <c r="AP85" i="11" s="1"/>
  <c r="Z84" i="11"/>
  <c r="AP84" i="11" s="1"/>
  <c r="Z83" i="11"/>
  <c r="AP83" i="11" s="1"/>
  <c r="Z82" i="11"/>
  <c r="AP82" i="11" s="1"/>
  <c r="Z81" i="11"/>
  <c r="AP81" i="11" s="1"/>
  <c r="Z80" i="11"/>
  <c r="AP80" i="11" s="1"/>
  <c r="Z79" i="11"/>
  <c r="AP79" i="11" s="1"/>
  <c r="Z78" i="11"/>
  <c r="AP78" i="11" s="1"/>
  <c r="Z77" i="11"/>
  <c r="Z76" i="11"/>
  <c r="AP76" i="11" s="1"/>
  <c r="Z75" i="11"/>
  <c r="AP75" i="11" s="1"/>
  <c r="Z74" i="11"/>
  <c r="AP74" i="11" s="1"/>
  <c r="Z73" i="11"/>
  <c r="Z72" i="11"/>
  <c r="AP72" i="11" s="1"/>
  <c r="Z71" i="11"/>
  <c r="AP71" i="11" s="1"/>
  <c r="Z70" i="11"/>
  <c r="AP70" i="11" s="1"/>
  <c r="Z69" i="11"/>
  <c r="AP69" i="11" s="1"/>
  <c r="Z68" i="11"/>
  <c r="AP68" i="11" s="1"/>
  <c r="Z67" i="11"/>
  <c r="AP67" i="11" s="1"/>
  <c r="Z66" i="11"/>
  <c r="AP66" i="11" s="1"/>
  <c r="Z65" i="11"/>
  <c r="AP65" i="11" s="1"/>
  <c r="Z64" i="11"/>
  <c r="AP64" i="11" s="1"/>
  <c r="Z63" i="11"/>
  <c r="AP63" i="11" s="1"/>
  <c r="Z62" i="11"/>
  <c r="AP62" i="11" s="1"/>
  <c r="Z61" i="11"/>
  <c r="AP61" i="11" s="1"/>
  <c r="Z60" i="11"/>
  <c r="AP60" i="11" s="1"/>
  <c r="Z59" i="11"/>
  <c r="AP59" i="11" s="1"/>
  <c r="Z58" i="11"/>
  <c r="AP58" i="11" s="1"/>
  <c r="Z57" i="11"/>
  <c r="AP57" i="11" s="1"/>
  <c r="Z56" i="11"/>
  <c r="AP56" i="11" s="1"/>
  <c r="Z55" i="11"/>
  <c r="AP55" i="11" s="1"/>
  <c r="Z54" i="11"/>
  <c r="AP54" i="11" s="1"/>
  <c r="Z53" i="11"/>
  <c r="AP53" i="11" s="1"/>
  <c r="Z52" i="11"/>
  <c r="AP52" i="11" s="1"/>
  <c r="Z51" i="11"/>
  <c r="AP51" i="11" s="1"/>
  <c r="Z48" i="11"/>
  <c r="AP48" i="11" s="1"/>
  <c r="Z47" i="11"/>
  <c r="AP47" i="11" s="1"/>
  <c r="Z46" i="11"/>
  <c r="AP46" i="11" s="1"/>
  <c r="Z45" i="11"/>
  <c r="AP45" i="11" s="1"/>
  <c r="Z44" i="11"/>
  <c r="AP44" i="11" s="1"/>
  <c r="Z43" i="11"/>
  <c r="AP43" i="11" s="1"/>
  <c r="Z42" i="11"/>
  <c r="AP42" i="11" s="1"/>
  <c r="Z41" i="11"/>
  <c r="AP41" i="11" s="1"/>
  <c r="Z40" i="11"/>
  <c r="AP40" i="11" s="1"/>
  <c r="Z39" i="11"/>
  <c r="AP39" i="11" s="1"/>
  <c r="Z38" i="11"/>
  <c r="AP38" i="11" s="1"/>
  <c r="Z37" i="11"/>
  <c r="AP37" i="11" s="1"/>
  <c r="Z36" i="11"/>
  <c r="AP36" i="11" s="1"/>
  <c r="Z35" i="11"/>
  <c r="AP35" i="11" s="1"/>
  <c r="Z34" i="11"/>
  <c r="AP34" i="11" s="1"/>
  <c r="Z33" i="11"/>
  <c r="AP33" i="11" s="1"/>
  <c r="Z32" i="11"/>
  <c r="AP32" i="11" s="1"/>
  <c r="Z31" i="11"/>
  <c r="AP31" i="11" s="1"/>
  <c r="Z30" i="11"/>
  <c r="AP30" i="11" s="1"/>
  <c r="Z29" i="11"/>
  <c r="AP29" i="11" s="1"/>
  <c r="Z28" i="11"/>
  <c r="AP28" i="11" s="1"/>
  <c r="Z27" i="11"/>
  <c r="AP27" i="11" s="1"/>
  <c r="Z26" i="11"/>
  <c r="AP26" i="11" s="1"/>
  <c r="Z25" i="11"/>
  <c r="AP25" i="11" s="1"/>
  <c r="Z24" i="11"/>
  <c r="AP24" i="11" s="1"/>
  <c r="Z23" i="11"/>
  <c r="AP23" i="11" s="1"/>
  <c r="Z22" i="11"/>
  <c r="AP22" i="11" s="1"/>
  <c r="Z21" i="11"/>
  <c r="AP21" i="11" s="1"/>
  <c r="Z17" i="11"/>
  <c r="AP17" i="11" s="1"/>
  <c r="Z16" i="11"/>
  <c r="AP16" i="11" s="1"/>
  <c r="Z15" i="11"/>
  <c r="AP15" i="11" s="1"/>
  <c r="Z14" i="11"/>
  <c r="AA73" i="11" l="1"/>
  <c r="AA77" i="11"/>
  <c r="AP77" i="11" s="1"/>
  <c r="AP190" i="11"/>
  <c r="AP189" i="11"/>
  <c r="C7" i="12"/>
  <c r="A24" i="3"/>
  <c r="A25" i="3" s="1"/>
  <c r="A26" i="3" s="1"/>
  <c r="A27" i="3" s="1"/>
  <c r="A28" i="3" s="1"/>
  <c r="A29" i="3" s="1"/>
  <c r="A30" i="3" s="1"/>
  <c r="A31" i="3" s="1"/>
  <c r="A32" i="3" s="1"/>
  <c r="A33" i="3" s="1"/>
  <c r="A34" i="3" s="1"/>
  <c r="A35" i="3" s="1"/>
  <c r="A36" i="3" s="1"/>
  <c r="A37" i="3" s="1"/>
  <c r="A38" i="3" s="1"/>
  <c r="AP73" i="11" l="1"/>
  <c r="AA314" i="11"/>
  <c r="AA316" i="11" s="1"/>
  <c r="C8" i="12"/>
  <c r="C9" i="12" l="1"/>
  <c r="C10" i="12" l="1"/>
  <c r="C11" i="12" l="1"/>
  <c r="C12" i="12" l="1"/>
  <c r="C13" i="12" l="1"/>
  <c r="C14" i="12" s="1"/>
  <c r="C15" i="12" s="1"/>
  <c r="C16" i="12" s="1"/>
  <c r="C17" i="12" s="1"/>
  <c r="C18" i="12" s="1"/>
  <c r="C19" i="12" s="1"/>
  <c r="C20" i="12" s="1"/>
  <c r="C21" i="12" s="1"/>
  <c r="C22" i="12" s="1"/>
  <c r="C23" i="12" s="1"/>
  <c r="C24" i="12" s="1"/>
  <c r="C25" i="12" s="1"/>
  <c r="C26" i="12" s="1"/>
  <c r="C27" i="12" s="1"/>
  <c r="C28" i="12" s="1"/>
  <c r="M285" i="11"/>
  <c r="L201" i="11"/>
  <c r="L228" i="11"/>
  <c r="M83" i="11"/>
  <c r="L292" i="11"/>
  <c r="L189" i="11"/>
  <c r="M53" i="11"/>
  <c r="L258" i="11"/>
  <c r="L211" i="11"/>
  <c r="M115" i="11"/>
  <c r="L277" i="11"/>
  <c r="M258" i="11"/>
  <c r="L210" i="11"/>
  <c r="M241" i="11"/>
  <c r="M122" i="11"/>
  <c r="L103" i="11"/>
  <c r="L178" i="11"/>
  <c r="L284" i="11"/>
  <c r="M138" i="11"/>
  <c r="M39" i="11"/>
  <c r="M261" i="11"/>
  <c r="L259" i="11"/>
  <c r="M242" i="11"/>
  <c r="L69" i="11"/>
  <c r="M214" i="11"/>
  <c r="L24" i="11"/>
  <c r="M90" i="11"/>
  <c r="M147" i="11"/>
  <c r="L71" i="11"/>
  <c r="L37" i="11"/>
  <c r="L224" i="11"/>
  <c r="M280" i="11"/>
  <c r="L231" i="11"/>
  <c r="M272" i="11"/>
  <c r="M202" i="11"/>
  <c r="M225" i="11"/>
  <c r="L265" i="11"/>
  <c r="M286" i="11"/>
  <c r="L282" i="11"/>
  <c r="L129" i="11"/>
  <c r="L251" i="11"/>
  <c r="L290" i="11"/>
  <c r="M278" i="11"/>
  <c r="M74" i="11"/>
  <c r="M153" i="11"/>
  <c r="M268" i="11"/>
  <c r="L162" i="11"/>
  <c r="M73" i="11"/>
  <c r="L199" i="11"/>
  <c r="L273" i="11"/>
  <c r="L65" i="11"/>
  <c r="M270" i="11"/>
  <c r="L31" i="11"/>
  <c r="L244" i="11"/>
  <c r="L161" i="11"/>
  <c r="M181" i="11"/>
  <c r="M141" i="11"/>
  <c r="L255" i="11"/>
  <c r="M232" i="11"/>
  <c r="M40" i="11"/>
  <c r="L280" i="11"/>
  <c r="L133" i="11"/>
  <c r="L276" i="11"/>
  <c r="L135" i="11"/>
  <c r="L167" i="11"/>
  <c r="M209" i="11"/>
  <c r="M106" i="11"/>
  <c r="M24" i="11"/>
  <c r="M58" i="11"/>
  <c r="L242" i="11"/>
  <c r="M170" i="11"/>
  <c r="L114" i="11"/>
  <c r="L293" i="11"/>
  <c r="L130" i="11"/>
  <c r="L193" i="11"/>
  <c r="M220" i="11"/>
  <c r="M105" i="11"/>
  <c r="M179" i="11"/>
  <c r="M101" i="11"/>
  <c r="M51" i="11"/>
  <c r="L191" i="11"/>
  <c r="M194" i="11"/>
  <c r="L90" i="11"/>
  <c r="M234" i="11"/>
  <c r="M169" i="11"/>
  <c r="L58" i="11"/>
  <c r="L246" i="11"/>
  <c r="M253" i="11"/>
  <c r="L97" i="11"/>
  <c r="M275" i="11"/>
  <c r="M154" i="11"/>
  <c r="L146" i="11"/>
  <c r="M19" i="11" l="1"/>
  <c r="M18" i="11"/>
  <c r="L49" i="11"/>
  <c r="M50" i="11"/>
  <c r="M49" i="11"/>
  <c r="L19" i="11"/>
  <c r="L50" i="11"/>
  <c r="L18" i="11"/>
  <c r="M47" i="11"/>
  <c r="L47" i="11"/>
  <c r="M97" i="11"/>
  <c r="L175" i="11"/>
  <c r="L250" i="11"/>
  <c r="M293" i="11"/>
  <c r="M213" i="11"/>
  <c r="M175" i="11"/>
  <c r="L96" i="11"/>
  <c r="L150" i="11"/>
  <c r="L267" i="11"/>
  <c r="M56" i="11"/>
  <c r="L131" i="11"/>
  <c r="L169" i="11"/>
  <c r="L35" i="11"/>
  <c r="L118" i="11"/>
  <c r="M204" i="11"/>
  <c r="M163" i="11"/>
  <c r="M91" i="11"/>
  <c r="M248" i="11"/>
  <c r="M290" i="11"/>
  <c r="M155" i="11"/>
  <c r="L112" i="11"/>
  <c r="L82" i="11"/>
  <c r="M43" i="11"/>
  <c r="M99" i="11"/>
  <c r="M162" i="11"/>
  <c r="M289" i="11"/>
  <c r="M31" i="11"/>
  <c r="M95" i="11"/>
  <c r="M120" i="11"/>
  <c r="M233" i="11"/>
  <c r="L182" i="11"/>
  <c r="L40" i="11"/>
  <c r="L128" i="11"/>
  <c r="L151" i="11"/>
  <c r="M44" i="11"/>
  <c r="M32" i="11"/>
  <c r="M88" i="11"/>
  <c r="L272" i="11"/>
  <c r="M34" i="11"/>
  <c r="L291" i="11"/>
  <c r="M167" i="11"/>
  <c r="M252" i="11"/>
  <c r="L64" i="11"/>
  <c r="M279" i="11"/>
  <c r="M63" i="11"/>
  <c r="M217" i="11"/>
  <c r="L16" i="11"/>
  <c r="M203" i="11"/>
  <c r="L212" i="11"/>
  <c r="L249" i="11"/>
  <c r="L219" i="11"/>
  <c r="M48" i="11"/>
  <c r="L30" i="11"/>
  <c r="L266" i="11"/>
  <c r="L27" i="11"/>
  <c r="M178" i="11"/>
  <c r="L100" i="11"/>
  <c r="L207" i="11"/>
  <c r="M52" i="11"/>
  <c r="L124" i="11"/>
  <c r="M104" i="11"/>
  <c r="M100" i="11"/>
  <c r="L78" i="11"/>
  <c r="L33" i="11"/>
  <c r="L59" i="11"/>
  <c r="L21" i="11"/>
  <c r="M139" i="11"/>
  <c r="M227" i="11"/>
  <c r="M125" i="11"/>
  <c r="M77" i="11"/>
  <c r="L68" i="11"/>
  <c r="M287" i="11"/>
  <c r="M250" i="11"/>
  <c r="M26" i="11"/>
  <c r="M212" i="11"/>
  <c r="L101" i="11"/>
  <c r="M281" i="11"/>
  <c r="L236" i="11"/>
  <c r="M246" i="11"/>
  <c r="M228" i="11"/>
  <c r="L257" i="11"/>
  <c r="L197" i="11"/>
  <c r="L20" i="11"/>
  <c r="M36" i="11"/>
  <c r="L121" i="11"/>
  <c r="M218" i="11"/>
  <c r="M177" i="11"/>
  <c r="M16" i="11"/>
  <c r="L86" i="11"/>
  <c r="L111" i="11"/>
  <c r="L247" i="11"/>
  <c r="M148" i="11"/>
  <c r="L215" i="11"/>
  <c r="M283" i="11"/>
  <c r="L275" i="11"/>
  <c r="L227" i="11"/>
  <c r="L256" i="11"/>
  <c r="L53" i="11"/>
  <c r="M143" i="11"/>
  <c r="M135" i="11"/>
  <c r="M134" i="11"/>
  <c r="M57" i="11"/>
  <c r="M67" i="11"/>
  <c r="L55" i="11"/>
  <c r="M70" i="11"/>
  <c r="L89" i="11"/>
  <c r="M92" i="11"/>
  <c r="L218" i="11"/>
  <c r="M102" i="11"/>
  <c r="M124" i="11"/>
  <c r="M129" i="11"/>
  <c r="M259" i="11"/>
  <c r="M196" i="11"/>
  <c r="L274" i="11"/>
  <c r="M165" i="11"/>
  <c r="L240" i="11"/>
  <c r="L179" i="11"/>
  <c r="L85" i="11"/>
  <c r="M72" i="11"/>
  <c r="L183" i="11"/>
  <c r="L75" i="11"/>
  <c r="L95" i="11"/>
  <c r="M255" i="11"/>
  <c r="L139" i="11"/>
  <c r="M130" i="11"/>
  <c r="M201" i="11"/>
  <c r="L44" i="11"/>
  <c r="L122" i="11"/>
  <c r="L29" i="11"/>
  <c r="M144" i="11"/>
  <c r="M226" i="11"/>
  <c r="L238" i="11"/>
  <c r="M239" i="11"/>
  <c r="M145" i="11"/>
  <c r="M80" i="11"/>
  <c r="L34" i="11"/>
  <c r="L281" i="11"/>
  <c r="L61" i="11"/>
  <c r="L195" i="11"/>
  <c r="L226" i="11"/>
  <c r="M230" i="11"/>
  <c r="L106" i="11"/>
  <c r="L45" i="11"/>
  <c r="L177" i="11"/>
  <c r="L93" i="11"/>
  <c r="M110" i="11"/>
  <c r="M173" i="11"/>
  <c r="M61" i="11"/>
  <c r="L233" i="11"/>
  <c r="M66" i="11"/>
  <c r="M142" i="11"/>
  <c r="M131" i="11"/>
  <c r="L125" i="11"/>
  <c r="M149" i="11"/>
  <c r="L170" i="11"/>
  <c r="M174" i="11"/>
  <c r="M266" i="11"/>
  <c r="M210" i="11"/>
  <c r="L74" i="11"/>
  <c r="M223" i="11"/>
  <c r="L287" i="11"/>
  <c r="M208" i="11"/>
  <c r="L109" i="11"/>
  <c r="M128" i="11"/>
  <c r="L270" i="11"/>
  <c r="M198" i="11"/>
  <c r="L160" i="11"/>
  <c r="L184" i="11"/>
  <c r="M184" i="11"/>
  <c r="L17" i="11"/>
  <c r="L156" i="11"/>
  <c r="L174" i="11"/>
  <c r="M14" i="11"/>
  <c r="M38" i="11"/>
  <c r="L110" i="11"/>
  <c r="L132" i="11"/>
  <c r="L142" i="11"/>
  <c r="L243" i="11"/>
  <c r="L57" i="11"/>
  <c r="M25" i="11"/>
  <c r="M119" i="11"/>
  <c r="M274" i="11"/>
  <c r="M103" i="11"/>
  <c r="M117" i="11"/>
  <c r="L285" i="11"/>
  <c r="M189" i="11"/>
  <c r="M180" i="11"/>
  <c r="M84" i="11"/>
  <c r="M93" i="11"/>
  <c r="M166" i="11"/>
  <c r="L54" i="11"/>
  <c r="L223" i="11"/>
  <c r="L98" i="11"/>
  <c r="L39" i="11"/>
  <c r="M284" i="11"/>
  <c r="M45" i="11"/>
  <c r="L145" i="11"/>
  <c r="L271" i="11"/>
  <c r="M257" i="11"/>
  <c r="M121" i="11"/>
  <c r="L141" i="11"/>
  <c r="L181" i="11"/>
  <c r="M82" i="11"/>
  <c r="M156" i="11"/>
  <c r="M116" i="11"/>
  <c r="M78" i="11"/>
  <c r="L60" i="11"/>
  <c r="L99" i="11"/>
  <c r="L137" i="11"/>
  <c r="L91" i="11"/>
  <c r="M168" i="11"/>
  <c r="M164" i="11"/>
  <c r="L203" i="11"/>
  <c r="M64" i="11"/>
  <c r="L232" i="11"/>
  <c r="L159" i="11"/>
  <c r="L196" i="11"/>
  <c r="M195" i="11"/>
  <c r="L205" i="11"/>
  <c r="L253" i="11"/>
  <c r="M37" i="11"/>
  <c r="M222" i="11"/>
  <c r="M231" i="11"/>
  <c r="L140" i="11"/>
  <c r="L48" i="11"/>
  <c r="M277" i="11"/>
  <c r="L76" i="11"/>
  <c r="M205" i="11"/>
  <c r="L269" i="11"/>
  <c r="M85" i="11"/>
  <c r="M219" i="11"/>
  <c r="L67" i="11"/>
  <c r="M15" i="11"/>
  <c r="L144" i="11"/>
  <c r="M237" i="11"/>
  <c r="M260" i="11"/>
  <c r="L72" i="11"/>
  <c r="M271" i="11"/>
  <c r="M55" i="11"/>
  <c r="L104" i="11"/>
  <c r="M207" i="11"/>
  <c r="M146" i="11"/>
  <c r="L239" i="11"/>
  <c r="L26" i="11"/>
  <c r="L237" i="11"/>
  <c r="M133" i="11"/>
  <c r="L164" i="11"/>
  <c r="L51" i="11"/>
  <c r="M240" i="11"/>
  <c r="L120" i="11"/>
  <c r="M75" i="11"/>
  <c r="L38" i="11"/>
  <c r="L147" i="11"/>
  <c r="L217" i="11"/>
  <c r="M60" i="11"/>
  <c r="L168" i="11"/>
  <c r="L222" i="11"/>
  <c r="M256" i="11"/>
  <c r="L268" i="11"/>
  <c r="L241" i="11"/>
  <c r="L190" i="11"/>
  <c r="L92" i="11"/>
  <c r="M273" i="11"/>
  <c r="M269" i="11"/>
  <c r="M35" i="11"/>
  <c r="M185" i="11"/>
  <c r="L173" i="11"/>
  <c r="L214" i="11"/>
  <c r="L123" i="11"/>
  <c r="M89" i="11"/>
  <c r="M109" i="11"/>
  <c r="L200" i="11"/>
  <c r="M46" i="11"/>
  <c r="M176" i="11"/>
  <c r="L66" i="11"/>
  <c r="M69" i="11"/>
  <c r="M54" i="11"/>
  <c r="L206" i="11"/>
  <c r="M182" i="11"/>
  <c r="L209" i="11"/>
  <c r="L36" i="11"/>
  <c r="M20" i="11"/>
  <c r="M235" i="11"/>
  <c r="M65" i="11"/>
  <c r="M23" i="11"/>
  <c r="M190" i="11"/>
  <c r="M76" i="11"/>
  <c r="L115" i="11"/>
  <c r="M123" i="11"/>
  <c r="M107" i="11"/>
  <c r="L166" i="11"/>
  <c r="L52" i="11"/>
  <c r="M111" i="11"/>
  <c r="M244" i="11"/>
  <c r="M17" i="11"/>
  <c r="M81" i="11"/>
  <c r="M221" i="11"/>
  <c r="L107" i="11"/>
  <c r="L127" i="11"/>
  <c r="M114" i="11"/>
  <c r="L94" i="11"/>
  <c r="L286" i="11"/>
  <c r="M87" i="11"/>
  <c r="L153" i="11"/>
  <c r="L116" i="11"/>
  <c r="M243" i="11"/>
  <c r="L143" i="11"/>
  <c r="M288" i="11"/>
  <c r="L171" i="11"/>
  <c r="M140" i="11"/>
  <c r="L134" i="11"/>
  <c r="M126" i="11"/>
  <c r="M21" i="11"/>
  <c r="M251" i="11"/>
  <c r="M172" i="11"/>
  <c r="L119" i="11"/>
  <c r="L220" i="11"/>
  <c r="L138" i="11"/>
  <c r="M247" i="11"/>
  <c r="L22" i="11"/>
  <c r="M197" i="11"/>
  <c r="M216" i="11"/>
  <c r="L43" i="11"/>
  <c r="L25" i="11"/>
  <c r="L117" i="11"/>
  <c r="M249" i="11"/>
  <c r="M161" i="11"/>
  <c r="L41" i="11"/>
  <c r="M86" i="11"/>
  <c r="L230" i="11"/>
  <c r="L70" i="11"/>
  <c r="L56" i="11"/>
  <c r="L163" i="11"/>
  <c r="M79" i="11"/>
  <c r="L283" i="11"/>
  <c r="L202" i="11"/>
  <c r="L288" i="11"/>
  <c r="M160" i="11"/>
  <c r="M152" i="11"/>
  <c r="L185" i="11"/>
  <c r="M132" i="11"/>
  <c r="M158" i="11"/>
  <c r="L79" i="11"/>
  <c r="M28" i="11"/>
  <c r="L235" i="11"/>
  <c r="L165" i="11"/>
  <c r="L225" i="11"/>
  <c r="M62" i="11"/>
  <c r="M211" i="11"/>
  <c r="L15" i="11"/>
  <c r="L264" i="11"/>
  <c r="L279" i="11"/>
  <c r="M108" i="11"/>
  <c r="M276" i="11"/>
  <c r="L148" i="11"/>
  <c r="M206" i="11"/>
  <c r="M191" i="11"/>
  <c r="L88" i="11"/>
  <c r="M137" i="11"/>
  <c r="M118" i="11"/>
  <c r="M150" i="11"/>
  <c r="L176" i="11"/>
  <c r="M27" i="11"/>
  <c r="L260" i="11"/>
  <c r="L155" i="11"/>
  <c r="L278" i="11"/>
  <c r="L136" i="11"/>
  <c r="M171" i="11"/>
  <c r="L172" i="11"/>
  <c r="M291" i="11"/>
  <c r="M33" i="11"/>
  <c r="M236" i="11"/>
  <c r="M30" i="11"/>
  <c r="M136" i="11"/>
  <c r="M127" i="11"/>
  <c r="M42" i="11"/>
  <c r="M71" i="11"/>
  <c r="L62" i="11"/>
  <c r="M112" i="11"/>
  <c r="L157" i="11"/>
  <c r="M183" i="11"/>
  <c r="L198" i="11"/>
  <c r="M157" i="11"/>
  <c r="L180" i="11"/>
  <c r="L84" i="11"/>
  <c r="M265" i="11"/>
  <c r="M29" i="11"/>
  <c r="L73" i="11"/>
  <c r="M292" i="11"/>
  <c r="M264" i="11"/>
  <c r="L81" i="11"/>
  <c r="M200" i="11"/>
  <c r="L216" i="11"/>
  <c r="L28" i="11"/>
  <c r="M68" i="11"/>
  <c r="M96" i="11"/>
  <c r="M98" i="11"/>
  <c r="L262" i="11"/>
  <c r="M267" i="11"/>
  <c r="L234" i="11"/>
  <c r="L254" i="11"/>
  <c r="M262" i="11"/>
  <c r="L77" i="11"/>
  <c r="M282" i="11"/>
  <c r="M229" i="11"/>
  <c r="L102" i="11"/>
  <c r="M59" i="11"/>
  <c r="L149" i="11"/>
  <c r="L63" i="11"/>
  <c r="L83" i="11"/>
  <c r="M151" i="11"/>
  <c r="L229" i="11"/>
  <c r="L208" i="11"/>
  <c r="M22" i="11"/>
  <c r="L32" i="11"/>
  <c r="L23" i="11"/>
  <c r="M238" i="11"/>
  <c r="M41" i="11"/>
  <c r="M94" i="11"/>
  <c r="L158" i="11"/>
  <c r="L87" i="11"/>
  <c r="M113" i="11"/>
  <c r="L80" i="11"/>
  <c r="L46" i="11"/>
  <c r="M224" i="11"/>
  <c r="M199" i="11"/>
  <c r="M193" i="11"/>
  <c r="L113" i="11"/>
  <c r="M159" i="11"/>
  <c r="L252" i="11"/>
  <c r="L248" i="11"/>
  <c r="L14" i="11"/>
  <c r="L152" i="11"/>
  <c r="L192" i="11"/>
  <c r="L108" i="11"/>
  <c r="L42" i="11"/>
  <c r="L126" i="11"/>
  <c r="M215" i="11"/>
  <c r="L154" i="11"/>
  <c r="L204" i="11"/>
  <c r="L105" i="11"/>
  <c r="L194" i="11"/>
  <c r="M254" i="11"/>
  <c r="M192" i="11"/>
  <c r="L213" i="11"/>
  <c r="L261" i="11"/>
  <c r="L221" i="11"/>
  <c r="L289" i="1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USUARIO</author>
  </authors>
  <commentList>
    <comment ref="O13" authorId="0" shapeId="0" xr:uid="{00000000-0006-0000-0000-000001000000}">
      <text>
        <r>
          <rPr>
            <b/>
            <sz val="9"/>
            <color rgb="FF000000"/>
            <rFont val="Tahoma"/>
            <family val="2"/>
          </rPr>
          <t>USUARIO:</t>
        </r>
        <r>
          <rPr>
            <sz val="9"/>
            <color rgb="FF000000"/>
            <rFont val="Tahoma"/>
            <family val="2"/>
          </rPr>
          <t xml:space="preserve">
Registre el número de proponentes que participaron en el proceso de selección, cuando la modalidad sea Licitación Pública, Selección Abreviada o Concurso de Méritos|</t>
        </r>
      </text>
    </comment>
    <comment ref="Q13" authorId="0" shapeId="0" xr:uid="{00000000-0006-0000-0000-000002000000}">
      <text>
        <r>
          <rPr>
            <sz val="9"/>
            <color rgb="FF000000"/>
            <rFont val="Tahoma"/>
            <family val="2"/>
          </rPr>
          <t xml:space="preserve">en mayúscula sostenida, sin tildes ni caracteres especiale
</t>
        </r>
      </text>
    </comment>
    <comment ref="R13" authorId="0" shapeId="0" xr:uid="{00000000-0006-0000-0000-000003000000}">
      <text>
        <r>
          <rPr>
            <sz val="9"/>
            <color rgb="FF000000"/>
            <rFont val="Tahoma"/>
            <family val="2"/>
          </rPr>
          <t xml:space="preserve">Si la naturaleza jurídica es Consorcio o Unión Temporal debe diligenciar las columnas S y T
</t>
        </r>
      </text>
    </comment>
    <comment ref="T13" authorId="0" shapeId="0" xr:uid="{00000000-0006-0000-0000-000004000000}">
      <text>
        <r>
          <rPr>
            <sz val="9"/>
            <color rgb="FF000000"/>
            <rFont val="Tahoma"/>
            <family val="2"/>
          </rPr>
          <t xml:space="preserve">en mayúscula sostenida, sin tildes ni caracteres especiales. En filas independientes
</t>
        </r>
      </text>
    </comment>
  </commentList>
</comments>
</file>

<file path=xl/sharedStrings.xml><?xml version="1.0" encoding="utf-8"?>
<sst xmlns="http://schemas.openxmlformats.org/spreadsheetml/2006/main" count="4740" uniqueCount="1733">
  <si>
    <t>1- INFORMACION GENERAL</t>
  </si>
  <si>
    <t>2- INFORMACION FINANCIERA</t>
  </si>
  <si>
    <t xml:space="preserve">3 - PLAZOS </t>
  </si>
  <si>
    <t>Número Contrato</t>
  </si>
  <si>
    <t>Año</t>
  </si>
  <si>
    <t xml:space="preserve">Tipo de contrato </t>
  </si>
  <si>
    <t>Modalidad de Selección</t>
  </si>
  <si>
    <t>Procedimiento o causal</t>
  </si>
  <si>
    <t>Objeto</t>
  </si>
  <si>
    <t xml:space="preserve">Afectación </t>
  </si>
  <si>
    <t>Número Programa</t>
  </si>
  <si>
    <t>Equivalencia número de programa</t>
  </si>
  <si>
    <t>Número Proyecto</t>
  </si>
  <si>
    <t>Valor Inicial del contrato</t>
  </si>
  <si>
    <t>Valor total reducciones (En valor negativo)</t>
  </si>
  <si>
    <t>Número de adiciones</t>
  </si>
  <si>
    <t xml:space="preserve">Valor total de adiciones </t>
  </si>
  <si>
    <t xml:space="preserve">Valor Final </t>
  </si>
  <si>
    <t>Fecha de suscripción (DD/MM/AAAA)</t>
  </si>
  <si>
    <t>Fecha de inicio (DD/MM/AAAA)</t>
  </si>
  <si>
    <t>Fecha de terminación (DD/MM/AAAA)</t>
  </si>
  <si>
    <t>Plazo en días</t>
  </si>
  <si>
    <t>Prorroga en días</t>
  </si>
  <si>
    <t>Celebrado o por iniciar</t>
  </si>
  <si>
    <t>En Ejecución</t>
  </si>
  <si>
    <t>Terminado</t>
  </si>
  <si>
    <t>Liquidado</t>
  </si>
  <si>
    <t>% Avance y/o Cumplimiento</t>
  </si>
  <si>
    <t>Seguros</t>
  </si>
  <si>
    <t>Contratación directa</t>
  </si>
  <si>
    <t>9. Nombre de quien diligencia el formato</t>
  </si>
  <si>
    <t>Cargo</t>
  </si>
  <si>
    <t>Dependencia</t>
  </si>
  <si>
    <t>Teléfono</t>
  </si>
  <si>
    <t>Correo Electrónico</t>
  </si>
  <si>
    <t>2. Sector</t>
  </si>
  <si>
    <t>ENCABEZADO DEL FORMATO</t>
  </si>
  <si>
    <t>Entidad</t>
  </si>
  <si>
    <t>Indique el nombre completo de la Entidad.</t>
  </si>
  <si>
    <t>Sector</t>
  </si>
  <si>
    <t>Presupuesto Disponible Inversión Directa</t>
  </si>
  <si>
    <t>Presupuesto Disponible Funcionamiento</t>
  </si>
  <si>
    <t>Presupuesto Disponible Operación</t>
  </si>
  <si>
    <t>1- INFORMACIÓN GENERAL</t>
  </si>
  <si>
    <t>Número de Contrato</t>
  </si>
  <si>
    <t>Número de proceso en el SECOP</t>
  </si>
  <si>
    <t>Tipo de Contrato</t>
  </si>
  <si>
    <t xml:space="preserve">Obra </t>
  </si>
  <si>
    <t>Consultoría</t>
  </si>
  <si>
    <t>Interventoría</t>
  </si>
  <si>
    <t>Contrato de Prestación de servicios</t>
  </si>
  <si>
    <t>Contrato de Prestación de servicios profesionales y de apoyo a la gestión</t>
  </si>
  <si>
    <t>Compraventa de bienes muebles</t>
  </si>
  <si>
    <t>Compraventa de bienes inmuebles</t>
  </si>
  <si>
    <t>Arrendamiento de bienes muebles</t>
  </si>
  <si>
    <t>Arrendamiento de bienes inmuebles</t>
  </si>
  <si>
    <t>Suministro</t>
  </si>
  <si>
    <t>El suministro es el contrato por el cual una parte se obliga, a cambio de una contraprestación, a cumplir en favor de otra, en forma independiente, prestaciones periódicas o continuadas de cosas o servicios. Artículo 968, Código de Comercio</t>
  </si>
  <si>
    <t>Empréstitos</t>
  </si>
  <si>
    <t>Fiducia mercantil o encargo fiduciario</t>
  </si>
  <si>
    <t>Concesión</t>
  </si>
  <si>
    <t>Convenios de cooperación</t>
  </si>
  <si>
    <t>Convenios/Contratos interadministrativos</t>
  </si>
  <si>
    <t>Convenios de Apoyo y/o Convenios de Asociación</t>
  </si>
  <si>
    <t>Asociaciones Público Privadas</t>
  </si>
  <si>
    <t>Otros</t>
  </si>
  <si>
    <t>Número de Identificación del contratista</t>
  </si>
  <si>
    <t>Nombre del Contratista</t>
  </si>
  <si>
    <t>2- INFORMACIÓN FINANCIERA</t>
  </si>
  <si>
    <t xml:space="preserve">Valor Inicial </t>
  </si>
  <si>
    <t xml:space="preserve">Número de adiciones </t>
  </si>
  <si>
    <t>Valor total de adiciones</t>
  </si>
  <si>
    <t>Valor Final</t>
  </si>
  <si>
    <t>Giros</t>
  </si>
  <si>
    <t>3- PLAZOS</t>
  </si>
  <si>
    <t>Fecha de inicio</t>
  </si>
  <si>
    <t>Fecha de terminación</t>
  </si>
  <si>
    <t>Prórroga en días</t>
  </si>
  <si>
    <t>Estado</t>
  </si>
  <si>
    <t>% Avance y/o cumplimiento</t>
  </si>
  <si>
    <t>Tipo</t>
  </si>
  <si>
    <t>afectacion</t>
  </si>
  <si>
    <t>Obra pública</t>
  </si>
  <si>
    <t>Concurso de méritos</t>
  </si>
  <si>
    <t>Funcionamiento</t>
  </si>
  <si>
    <t>Inversión</t>
  </si>
  <si>
    <t>Contratación mínima cuantia</t>
  </si>
  <si>
    <t>Operación</t>
  </si>
  <si>
    <t>Contratos de prestación de servicios</t>
  </si>
  <si>
    <t>Selección abreviada</t>
  </si>
  <si>
    <t>Contratos de prestación de servicios profesionales y de apoyo a la gestión</t>
  </si>
  <si>
    <t>Licitación pública</t>
  </si>
  <si>
    <t>Régimen privado</t>
  </si>
  <si>
    <t>Régimen especial</t>
  </si>
  <si>
    <t xml:space="preserve">Subasta inversa </t>
  </si>
  <si>
    <t>Bolsas de productos</t>
  </si>
  <si>
    <t xml:space="preserve">Acuerdo marco de precios </t>
  </si>
  <si>
    <t xml:space="preserve">Concesión </t>
  </si>
  <si>
    <t xml:space="preserve">Selección abreviada por menor cuantía </t>
  </si>
  <si>
    <t>Convenios de cooperacion</t>
  </si>
  <si>
    <t>Contratos interadministrativos</t>
  </si>
  <si>
    <t>contratacion directa</t>
  </si>
  <si>
    <t xml:space="preserve">Convenios de apoyo y/o convenios de asociación </t>
  </si>
  <si>
    <t>Urgencia manifiesta</t>
  </si>
  <si>
    <t>Asociaciones público privadas</t>
  </si>
  <si>
    <t>Contratación de empréstitos</t>
  </si>
  <si>
    <t>Otros gastos</t>
  </si>
  <si>
    <t>Contratación de bienes y servicios en el sector Defensa y en el Departamento Administrativo de Seguridad, DAS</t>
  </si>
  <si>
    <t>Contratos para el desarrollo de actividades científicas y tecnológicas</t>
  </si>
  <si>
    <t>Contratos de encargo fiduciario que celebren las entidades territoriales cuando inician el Acuerdo de Reestructuración de Pasivos</t>
  </si>
  <si>
    <t>Cuando no exista pluralidad de oferentes en el mercado</t>
  </si>
  <si>
    <t>Prestación de servicios profesionales y de apoyo a la gestión, o para la ejecución de trabajos artísticos que sólo puedan encomendarse a determinadas personas naturales;</t>
  </si>
  <si>
    <t>El arrendamiento o adquisición de inmuebles</t>
  </si>
  <si>
    <t>Contratación de bienes y servicios de la Dirección Nacional de Inteligencia (DNI)</t>
  </si>
  <si>
    <t>Decreto 92 de 2017</t>
  </si>
  <si>
    <t>No aplica</t>
  </si>
  <si>
    <t>Prevención y atención de la maternidad y la paternidad tempranas</t>
  </si>
  <si>
    <t>Pilar 1 Igualdad de Calidad de Vida</t>
  </si>
  <si>
    <t>Desarrollo integral desde la gestación hasta la adolescencia</t>
  </si>
  <si>
    <t>Igualdad y autonomía para una Bogotá incluyente</t>
  </si>
  <si>
    <t>Familias protegidas y adaptadas al cambio climático</t>
  </si>
  <si>
    <t>Desarrollo integral para la felicidad y el ejercicio de la ciudadanía</t>
  </si>
  <si>
    <t>Calidad educativa para todos</t>
  </si>
  <si>
    <t>Inclusión educativa para la equidad</t>
  </si>
  <si>
    <t>Acceso con calidad a la educación superior</t>
  </si>
  <si>
    <t>Atención integral y eficiente en salud</t>
  </si>
  <si>
    <t>Modernización de la infraestructura física y tecnológica en salud</t>
  </si>
  <si>
    <t>Mejores oportunidades para el desarrollo a través de la cultura, la recreación y el deporte</t>
  </si>
  <si>
    <t>Mujeres protagonistas, activas y empoderadas en el cierre de brechas de género</t>
  </si>
  <si>
    <t>Infraestructura para el desarrollo del hábitat</t>
  </si>
  <si>
    <t>Pilar 2 Democracía Urbana</t>
  </si>
  <si>
    <t>Intervenciones integrales del hábitat</t>
  </si>
  <si>
    <t>Recuperación, incorporación, vida urbana y control de la ilegalidad</t>
  </si>
  <si>
    <t>Integración social para una ciudad de oportunidades</t>
  </si>
  <si>
    <t>Espacio público, derecho de todos</t>
  </si>
  <si>
    <t>Mejor movilidad para todos</t>
  </si>
  <si>
    <t>Seguridad y convivencia para todos</t>
  </si>
  <si>
    <t>Pilar 3 Construcción de Comunidad y Cultura Ciudadana</t>
  </si>
  <si>
    <t>Fortalecimiento del Sistema de Protección Integral a Mujeres Víctimas de Violencia - SOFIA</t>
  </si>
  <si>
    <t>Justicia para todos: consolidación del Sistema Distrital de Justicia</t>
  </si>
  <si>
    <t>Bogotá vive los derechos humanos</t>
  </si>
  <si>
    <t>Bogotá mejor para las víctimas, la paz y la reconciliación</t>
  </si>
  <si>
    <t>Equipo por la educación para el reencuentro, la reconciliación y la paz</t>
  </si>
  <si>
    <t>Cambio cultural y construcción del tejido social para la vida</t>
  </si>
  <si>
    <t>Información relevante e integral para la planeación territorial</t>
  </si>
  <si>
    <t>Eje Transversal 1 Nuevo Ordenamiento Territorial</t>
  </si>
  <si>
    <t>Proyectos urbanos integrales con visión de ciudad</t>
  </si>
  <si>
    <t>Suelo para reducir el déficit habitacional de suelo urbanizable, vivienda y soportes urbanos</t>
  </si>
  <si>
    <t>Articulación regional y planeación integral del transporte</t>
  </si>
  <si>
    <t>Financiación para el Desarrollo Territorial</t>
  </si>
  <si>
    <t>Fundamentar el desarrollo económico en la generación y uso del conocimiento para mejorar la competitividad de la Ciudad Región</t>
  </si>
  <si>
    <t>Eje Transversal 2 Desarrollo Económico basado en el conocimiento</t>
  </si>
  <si>
    <t>Generar alternativas de ingreso y empleo de mejor calidad</t>
  </si>
  <si>
    <t>Elevar la eficiencia de los mercados de la ciudad</t>
  </si>
  <si>
    <t>Mejorar y fortalecer el recaudo tributario de la ciudad e impulsar el uso de mecanismos de vinculación de capital privado</t>
  </si>
  <si>
    <t>Bogotá, ciudad inteligente</t>
  </si>
  <si>
    <t>Bogotá, una ciudad digital</t>
  </si>
  <si>
    <t>Consolidar el turismo como factor de desarrollo, confianza y felicidad para Bogotá Región</t>
  </si>
  <si>
    <t>Recuperación y manejo de la Estructura Ecológica Principal</t>
  </si>
  <si>
    <t>Eje Transversal 3 Sostenibilidad Ambiental basada en la eficiencia energética</t>
  </si>
  <si>
    <t>Ambiente sano para la equidad y disfrute del ciudadano</t>
  </si>
  <si>
    <t>Gestión de la huella ambiental urbana</t>
  </si>
  <si>
    <t>Desarrollo rural sostenible</t>
  </si>
  <si>
    <t>Transparencia, gestión pública y servicio a la ciudadanía</t>
  </si>
  <si>
    <t>Eje Transversal 4 Gobierno Legitimo, Fortalecimiento Local y Eficiencia</t>
  </si>
  <si>
    <t>Modernización institucional</t>
  </si>
  <si>
    <t>Gobierno y ciudadanía digital</t>
  </si>
  <si>
    <t>Gobernanza e influencia local, regional e internacional</t>
  </si>
  <si>
    <t>Afectación</t>
  </si>
  <si>
    <t>Indique el nombre completo, cargo, número de teléfono con extensión y correo electrónico del profesional que diligencia el formato y que posteriormente realizará los ajustes y aclaraciones a que haya lugar por solicitud de la Veeduría Distrital.</t>
  </si>
  <si>
    <t>8. Presupuesto Comprometido Operación mediante contratos</t>
  </si>
  <si>
    <t xml:space="preserve">Presupuesto Comprometido de Inversión Directa </t>
  </si>
  <si>
    <t xml:space="preserve">Presupuesto Comprometido funcionamiento </t>
  </si>
  <si>
    <t>Presupuesto Comprometido operación mediante contratos</t>
  </si>
  <si>
    <t>SECTOR</t>
  </si>
  <si>
    <t>Planeación</t>
  </si>
  <si>
    <t>Desarrollo Económico, Industria y Turismo</t>
  </si>
  <si>
    <t>Educación</t>
  </si>
  <si>
    <t>Salud</t>
  </si>
  <si>
    <t>Integración Social</t>
  </si>
  <si>
    <t>Cultura, Recreación y Deporte</t>
  </si>
  <si>
    <t>Ambiente</t>
  </si>
  <si>
    <t>Movilidad</t>
  </si>
  <si>
    <t>Hábitat</t>
  </si>
  <si>
    <t>Mujeres</t>
  </si>
  <si>
    <t>Seguridad, Convivencia y Justicia</t>
  </si>
  <si>
    <t>Gestión Juridíca</t>
  </si>
  <si>
    <t>descentralizado territorialmente</t>
  </si>
  <si>
    <t>Gestión Pública</t>
  </si>
  <si>
    <t>Gobierno</t>
  </si>
  <si>
    <t>Hacienda</t>
  </si>
  <si>
    <t>16 - AL</t>
  </si>
  <si>
    <t>1. Entidad</t>
  </si>
  <si>
    <t>Número de prórrogas</t>
  </si>
  <si>
    <t>Pilar /Eje / propósito</t>
  </si>
  <si>
    <t>Sistema Distrital de Cuidado</t>
  </si>
  <si>
    <t>Subsidios y transferencias para la equidad</t>
  </si>
  <si>
    <t>Igualdad de oportunidades y desarrollo de capacidades para las mujeres</t>
  </si>
  <si>
    <t>Movilidad social integral</t>
  </si>
  <si>
    <t>Prevención de la exclusión por razones étnicas, religiosas, sociales, políticas y de orientación sexual</t>
  </si>
  <si>
    <t>Promoción de la igualdad, el desarrollo de capacidades y el reconocimiento de las mujeres</t>
  </si>
  <si>
    <t>Mejora de la gestión de instituciones de salud</t>
  </si>
  <si>
    <t>Prevención y atención de maternidad temprana</t>
  </si>
  <si>
    <t>Prevención y cambios para mejorar la salud de la población</t>
  </si>
  <si>
    <t>Salud para la vida y el bienestar</t>
  </si>
  <si>
    <t>Salud y bienestar para niñas y niños</t>
  </si>
  <si>
    <t>Educación inicial: Bases sólidas para la vida.</t>
  </si>
  <si>
    <t>Educación para todos y todas: acceso y permanencia con equidad y énfasis en educación rural</t>
  </si>
  <si>
    <t>Formación integral: más y mejor tiempo en los colegios</t>
  </si>
  <si>
    <t>Plan Distrital de Lectura, Escritura y Oralidad: "Leer para la vida"</t>
  </si>
  <si>
    <t>Transformación pedagógica y mejoramiento de la gestión educativa. Es con los maestros y maestras.</t>
  </si>
  <si>
    <t>Jóvenes con capacidades: Proyecto de vida para la ciudadanía, la innovación y el trabajo del siglo XXI</t>
  </si>
  <si>
    <t>Cierre de brechas para la inclusión productiva urbano rural</t>
  </si>
  <si>
    <t>Vivienda y entornos dignos en el territorio urbano y rural</t>
  </si>
  <si>
    <t>Bogotá, referente en cultura, deporte, recreación y actividad física, con parques para el desarrollo y la salud</t>
  </si>
  <si>
    <t>Creación y vida cotidiana: Apropiación ciudadana del arte, la cultura y el patrimonio, para la democracia cultural</t>
  </si>
  <si>
    <t>Transformación cultural para la conciencia ambiental y el cuidado de la fauna doméstica</t>
  </si>
  <si>
    <t>Cambio cultural para la gestión de la crisis climática</t>
  </si>
  <si>
    <t>Bogotá protectora de sus recursos naturales</t>
  </si>
  <si>
    <t>Asentamientos y entornos protectores</t>
  </si>
  <si>
    <t>Eficiencia en la atención de emergencias</t>
  </si>
  <si>
    <t xml:space="preserve"> Protección y valoración del patrimonio tangible e intangible en Bogotá y la región</t>
  </si>
  <si>
    <t>Revitalización urbana para la competitividad</t>
  </si>
  <si>
    <t>Más árboles y más y mejor espacio público</t>
  </si>
  <si>
    <t>Bogotá protectora de los animales</t>
  </si>
  <si>
    <t>Manejo y prevención de contaminación</t>
  </si>
  <si>
    <t>Manejo y saneamiento de los cuerpos de agua</t>
  </si>
  <si>
    <t>Provisión y mejoramiento de servicios públicos</t>
  </si>
  <si>
    <t>Ecoeficiencia, reciclaje, manejo de residuos e inclusión de la población recicladora</t>
  </si>
  <si>
    <t>Bogotá territorio de paz y atención integral a las víctimas del conflicto armado</t>
  </si>
  <si>
    <t>Más mujeres viven una vida libre de violencias, se sienten seguras y acceden con confianza al sistema de justicia</t>
  </si>
  <si>
    <t>Sin machismo ni violencias contra las mujeres, las niñas y los niños</t>
  </si>
  <si>
    <t>Conciencia y cultura ciudadana para la seguridad, la convivencia y la construcción de confianza</t>
  </si>
  <si>
    <t>Cultura ciudadana para la confianza, la convivencia y la participación desde la vida cotidiana</t>
  </si>
  <si>
    <t>Autoconciencia, respeto y cuidado en el espacio público</t>
  </si>
  <si>
    <t>Espacio público más seguro y construido colectivamente</t>
  </si>
  <si>
    <t>Atención a jóvenes y adultos infractores con impacto en su proyecto de vida</t>
  </si>
  <si>
    <t>Calidad de Vida y Derechos de la Población privada de la libertad</t>
  </si>
  <si>
    <t>Plataforma institucional para la seguridad y justicia</t>
  </si>
  <si>
    <t>Propósito 1: Hacer un nuevo contrato social para incrementar la inclusión social, productiva y política</t>
  </si>
  <si>
    <t>Propósito 3: Inspirar confianza y legitimidad para vivir sin miedo y ser epicentro de cultura ciudadana, paz y reconciliación</t>
  </si>
  <si>
    <t>Propósito 4: Hacer de Bogotá Región un modelo de movilidad multimodal, incluyente y sostenible</t>
  </si>
  <si>
    <t>Movilidad segura, sostenible y accesible</t>
  </si>
  <si>
    <t>Red de metros</t>
  </si>
  <si>
    <t>Propósito 5: Construir Bogotá - Región con gobierno abierto, transparente y ciudadanía consciente</t>
  </si>
  <si>
    <t>Gobierno Abierto</t>
  </si>
  <si>
    <t>Integración regional, distrital y local</t>
  </si>
  <si>
    <t>Información para la toma de decisiones</t>
  </si>
  <si>
    <t>Transformación digital y gestión de TIC para un territorio inteligente</t>
  </si>
  <si>
    <t>Fortalecimiento de cultura ciudadana y su institucionalidad</t>
  </si>
  <si>
    <t>Gestión pública efectiva</t>
  </si>
  <si>
    <t>Gestión pública local</t>
  </si>
  <si>
    <t>4. CESION</t>
  </si>
  <si>
    <t>Nombre cesionario</t>
  </si>
  <si>
    <t>Fecha cesión</t>
  </si>
  <si>
    <t>Valor cesión</t>
  </si>
  <si>
    <t>Fecha cesión
(DD/MM/AAAA)</t>
  </si>
  <si>
    <t>Número  de Identificación del cesionario
(NIT con digito de verificación)</t>
  </si>
  <si>
    <t>Número de proceso contractual 
SECOP</t>
  </si>
  <si>
    <t>Seleccione el sector al cual pertenece la Entidad.</t>
  </si>
  <si>
    <t>4- CESIÓN</t>
  </si>
  <si>
    <t>5- PORCENTAJE DE AVANCE Y/O CUMPLIMIENTO</t>
  </si>
  <si>
    <t>No. Programa</t>
  </si>
  <si>
    <t>SECOP I</t>
  </si>
  <si>
    <t>SECOP II</t>
  </si>
  <si>
    <t>Valor total reducciones 
(En valor negativo)</t>
  </si>
  <si>
    <t>Propósito 2 : Cambiar Nuestros Hábitos de Vida para Reverdecer a Bogotá y Adaptarnos y Mitigar la Crisis Climática</t>
  </si>
  <si>
    <t>Bogotá Mejor para Todos</t>
  </si>
  <si>
    <t>Un Nuevo Contrato Social y Ambiental para la Bogotá del Siglo XXI</t>
  </si>
  <si>
    <t>7. Presupuesto Disponible Operación (Régimen Privado)</t>
  </si>
  <si>
    <t>Plan de Desarrollo Distrital</t>
  </si>
  <si>
    <t>Planes de Desarrollo Distrital</t>
  </si>
  <si>
    <t>Programa</t>
  </si>
  <si>
    <t>PDD</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</si>
  <si>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</si>
  <si>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</si>
  <si>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</si>
  <si>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</si>
  <si>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</si>
  <si>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</si>
  <si>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</si>
  <si>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</si>
  <si>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</si>
  <si>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</si>
  <si>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</si>
  <si>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</si>
  <si>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</si>
  <si>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</si>
  <si>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</si>
  <si>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</si>
  <si>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</si>
  <si>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</si>
  <si>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</si>
  <si>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</si>
  <si>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</si>
  <si>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</si>
  <si>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</si>
  <si>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</si>
  <si>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</si>
  <si>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</si>
  <si>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</si>
  <si>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</si>
  <si>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</si>
  <si>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</si>
  <si>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</si>
  <si>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</si>
  <si>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</si>
  <si>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</si>
  <si>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</si>
  <si>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</si>
  <si>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</si>
  <si>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</si>
  <si>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</si>
  <si>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</si>
  <si>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</si>
  <si>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</si>
  <si>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</si>
  <si>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</si>
  <si>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</si>
  <si>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</si>
  <si>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</si>
  <si>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</si>
  <si>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</si>
  <si>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</si>
  <si>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</si>
  <si>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</si>
  <si>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</si>
  <si>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</si>
  <si>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</si>
  <si>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</si>
  <si>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</si>
  <si>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Acuerdo 761 2020</t>
  </si>
  <si>
    <t>Pag. 51</t>
  </si>
  <si>
    <t>Bogotá rural</t>
  </si>
  <si>
    <t>Bogotá región emprendedora e innovadora</t>
  </si>
  <si>
    <t>Bogotá región productiva y competitiva</t>
  </si>
  <si>
    <t>Bogotá - región, el mejor destino para visitar</t>
  </si>
  <si>
    <t>Número modificaciones</t>
  </si>
  <si>
    <t>Última fecha de modificación
D/M/A</t>
  </si>
  <si>
    <t>Fecha Primera Publicación
D/M/A</t>
  </si>
  <si>
    <t>Presupuesto Total PAA</t>
  </si>
  <si>
    <t>Número contacto y correo electrónico</t>
  </si>
  <si>
    <t>Responsable diligenciamiento</t>
  </si>
  <si>
    <t>PLAN ANUAL DE ADQUISIONES</t>
  </si>
  <si>
    <t>Valor Total</t>
  </si>
  <si>
    <t>Número Contratos</t>
  </si>
  <si>
    <t>Contratos realizados mediante la tipología de contratos de prestación de servicios profesionales y de apoyo a la gestión</t>
  </si>
  <si>
    <t>Modalidad</t>
  </si>
  <si>
    <t>Vigencia</t>
  </si>
  <si>
    <t>Número de Adiciones</t>
  </si>
  <si>
    <t>Número Contratos Adicionados</t>
  </si>
  <si>
    <t>Contratos suscritos con personas naturales</t>
  </si>
  <si>
    <t>Adiciones</t>
  </si>
  <si>
    <t>Contratos Suscritos</t>
  </si>
  <si>
    <t>Naturaleza Jurídica</t>
  </si>
  <si>
    <t>Información General</t>
  </si>
  <si>
    <t xml:space="preserve">GESTIÓN CONTRACTUAL </t>
  </si>
  <si>
    <t>5- ESTADO A 31 DE DICIEMBRE DE 2021</t>
  </si>
  <si>
    <t>% Participación</t>
  </si>
  <si>
    <t>Nombre del Integrante del Consorcio o U.T.</t>
  </si>
  <si>
    <t>Número de proponentes</t>
  </si>
  <si>
    <t>Link proceso SECOP</t>
  </si>
  <si>
    <t>Giros (Valor en pesos)</t>
  </si>
  <si>
    <t>Persona Natural</t>
  </si>
  <si>
    <t>Persona Jurídica</t>
  </si>
  <si>
    <t>Unión Temporal</t>
  </si>
  <si>
    <t>Consorcio</t>
  </si>
  <si>
    <t>5. ESTADO</t>
  </si>
  <si>
    <t>6. %  Avance y/o cumplimiento</t>
  </si>
  <si>
    <t>Número  de Identificación del cesionario
(NIT sin digito de verificación)</t>
  </si>
  <si>
    <t>VEEDURIA DISTRITAL - INFORMACIÓN GESTION CONTRACTUAL</t>
  </si>
  <si>
    <t>Número  de Identificación de los integrantes del Consorcio o U.T.
(NIT sin digito de verificación)</t>
  </si>
  <si>
    <t>Corresponden a aquellos de naturaleza intelectual diferentes a los de consultoría que se derivan del cumplimiento de las funciones de la entidad estatal; así como los relacionados con actividades operativas, logísticas, o asistenciales. Art. 2.2.1.2.1.4.9. del Decreto 1082 de 2015</t>
  </si>
  <si>
    <t>Es un contrato que tiene por objeto, conceder el uso y goce de un bien inmueble a cambio de un precio determinado. Artículo 2.2.1.2.1.4.11 del Decreto 1082 de 2015</t>
  </si>
  <si>
    <t>El seguro es un contrato, en virtud del cual una persona jurídica llamada asegurador, asume, a cambio de una prima, un riesgo que le es trasladado por una persona natural o jurídica llamado tomador y en el cual éste tiene un interés asegurable, con el fin de indemnizarlo, en el evento de que ocurra la realización del riesgo amparado, de conformidad con el Título V, del Libro Cuarto del Código de Comercio</t>
  </si>
  <si>
    <t>Fecha de suscripción</t>
  </si>
  <si>
    <t>INSTRUCTIVO FORMATO</t>
  </si>
  <si>
    <t>Si requiere insertar una o varias filas realícelo después de la fila A14 para que tomen el formato de las filas anteriores.</t>
  </si>
  <si>
    <t>Nombre de quien diligencia el formato</t>
  </si>
  <si>
    <t>Proponentes (que se presentaron a los proceso de selección)</t>
  </si>
  <si>
    <t>3. Presupuesto Disponible Inversión Directa PREDIS (BOGDATA)</t>
  </si>
  <si>
    <t>4. Presupuesto Comprometido de Inversión Directa según PREDIS (BOGDATA)</t>
  </si>
  <si>
    <t>5. Presupuesto Disponible Funcionamiento PREDIS (BOGDATA)</t>
  </si>
  <si>
    <t>6. Presupuesto Comprometido Funcionamiento según PREDIS (BOGDATA)</t>
  </si>
  <si>
    <t>% Participación (indicar solo el numero del porcentaje, sin caracteres especiales)</t>
  </si>
  <si>
    <t>Número  de Identificación del contratista
(Cédula o NIT sin puntos, comas ni caracteres especiales y sin digito de verificación)</t>
  </si>
  <si>
    <t>Número  de Identificación del integrante del Consorcio o U.T.
(Cédula o NIT sin puntos, comas ni caracteres especiales y sin digito de verificación)</t>
  </si>
  <si>
    <t>Nombre del Integrante del Consorcio o U.T. y Tipo societario
 (Según el caso: nombres y apellidos o razón social y tipo societario)</t>
  </si>
  <si>
    <t>Número Contratos y/o adiciones</t>
  </si>
  <si>
    <t>La información consolidada que registra en esta hoja debe coincidir con la información que reporta en las hojas 1 "INFORMACION ACUMULADA" y 2 "INFORMACION II CUATRIMESTRE". En relación con las adiciones a contratos de años anteriores con cargo al periodo a reportar deben registrarse en filas independientes en los numerales 1 (información general, naturaleza jurídica) y 2 (modalidad). Ej. vigencia =2019; No. Contratos Adicionados:3; Número de adiciones: 4</t>
  </si>
  <si>
    <t>Naturaleza jurídica del contratista</t>
  </si>
  <si>
    <t>Contratos suscritos con personas jurídicas</t>
  </si>
  <si>
    <t>Contratos suscritos con uniones temporales</t>
  </si>
  <si>
    <t>Contratos suscritos con consorcios</t>
  </si>
  <si>
    <r>
      <rPr>
        <b/>
        <sz val="12"/>
        <color theme="1"/>
        <rFont val="Times New Roman"/>
        <family val="1"/>
      </rPr>
      <t>3.</t>
    </r>
    <r>
      <rPr>
        <sz val="12"/>
        <color theme="1"/>
        <rFont val="Times New Roman"/>
        <family val="1"/>
      </rPr>
      <t xml:space="preserve"> Detalle cada uno de los procesos de selección adelantados en el cuatrimestre por la entidad de acuerdo a cada modalidad de selección (</t>
    </r>
    <r>
      <rPr>
        <i/>
        <sz val="12"/>
        <color theme="1"/>
        <rFont val="Times New Roman"/>
        <family val="1"/>
      </rPr>
      <t>licitación pública</t>
    </r>
    <r>
      <rPr>
        <sz val="12"/>
        <color theme="1"/>
        <rFont val="Times New Roman"/>
        <family val="1"/>
      </rPr>
      <t xml:space="preserve">, </t>
    </r>
    <r>
      <rPr>
        <i/>
        <sz val="12"/>
        <color theme="1"/>
        <rFont val="Times New Roman"/>
        <family val="1"/>
      </rPr>
      <t xml:space="preserve">selección abreviada </t>
    </r>
    <r>
      <rPr>
        <sz val="12"/>
        <color theme="1"/>
        <rFont val="Times New Roman"/>
        <family val="1"/>
      </rPr>
      <t xml:space="preserve">o </t>
    </r>
    <r>
      <rPr>
        <i/>
        <sz val="12"/>
        <color theme="1"/>
        <rFont val="Times New Roman"/>
        <family val="1"/>
      </rPr>
      <t>concurso de méritos</t>
    </r>
    <r>
      <rPr>
        <sz val="12"/>
        <color theme="1"/>
        <rFont val="Times New Roman"/>
        <family val="1"/>
      </rPr>
      <t>), y diligencie el número de proponentes que se presentaron en cada uno de ellos</t>
    </r>
  </si>
  <si>
    <t>Número del proceso contractual en SECOP</t>
  </si>
  <si>
    <t>Son contratos de obra los que celebren las entidades estatales para la construcción, mantenimiento, instalación y, en general, para la realización de cualquier otro trabajo material sobre bienes inmuebles, cualquiera que sea la modalidad de ejecución y pago. Numeral 1 del artículo 32 de la Ley 80 de 1993</t>
  </si>
  <si>
    <t>Aquellos que celebran las entidades estatales, referidos a los estudios necesarios para la ejecución de proyectos de inversión, de diagnósticos, prefactibilidad o factibilidad para programas o proyectos específicos, así como  las asesorías técnicas de coordinación, control y supervisión. Numeral 2 del artículo 32 de la Ley 80 de 1993</t>
  </si>
  <si>
    <t>Son también  contratos de consultoría los que tienen por objeto la Interventoría, asesoría, gerencia de obras o de proyectos, dirección, programación y la ejecución de diseños, planos, anteproyectos y proyectos. Numeral 2 del artículo 32 de la Ley 80 de 1993</t>
  </si>
  <si>
    <t>El contrato de Interventoría tiene por objeto la  supervisión, seguimiento y vigilancia a la ejecución material de un contrato principal</t>
  </si>
  <si>
    <t>Son contratos de prestación de servicios los que celebren las entidades estatales para desarrollar actividades relacionadas con la administración o funcionamiento de la entidad. Numeral 3 del artículo 32 de la Ley 80 de 1993</t>
  </si>
  <si>
    <t>Son aquellos contratos donde se transfiere el dominio de un bien mueble (aquellos susceptibles de ser trasladadas de un lugar a otro sin alterar ni su forma ni su esencia, tal es el caso del mobiliario y equipo de oficina, maquinaria, automóviles, etc.), cuya ejecución se agota de manera instantánea. Artículo 660, Código Civil</t>
  </si>
  <si>
    <t>Son aquellos contratos donde se transfiere el dominio de un bien inmueble (todos aquellos bienes considerados bienes raíces, por tener de común la circunstancia de estar íntimamente ligados al suelo, unidos de modo inseparable, física o jurídicamente, al terreno). Artículo 656, Código Civil</t>
  </si>
  <si>
    <t>Es un contrato que tiene por objeto, conceder el uso y goce de un bien mueble a cambio de un precio determinado. Artículo 1974, Código Civil</t>
  </si>
  <si>
    <t>Son contratos de empréstito los que tienen por objeto proveer a la entidad estatal contratante de recursos en moneda nacional o extranjera con plazo para su pago. Artículo 7, Decreto 2681 de 1993</t>
  </si>
  <si>
    <t>Son contratos que tienen por objeto la administración o el manejo de los recursos vinculados a los contratos que tales entidades celebren. Numeral 5 del artículo 32 de la Ley 80 de 1993</t>
  </si>
  <si>
    <t>Este contrato tiene por objeto otorgar a una persona llamada concesionario la prestación, operación, explotación, organización o gestión, total o parcial, de un servicio público, o la construcción, explotación o conservación total o parcial, de una obra o bien destinados al servicio o uso público, así como todas aquellas actividades necesarias para la adecuada prestación o funcionamiento de la obra o servicio por cuenta y riesgo del concesionario, y bajo la vigilancia y control de la entidad concedente, a cambio de una remuneración que puede consistir en derechos, tarifas, tasas, valorización, o en la participación que se le otorgue en la explotación del bien, obra o servicio, o en una suma periódica, única o porcentual, y en general, en cualquier otra modalidad de contraprestación que las partes acuerden. Numeral 4 del artículo 32 de la Ley 80 de 1993</t>
  </si>
  <si>
    <t>Son aquellos mediante los cuales se formaliza la asistencia, ayuda, auxilio, soporte o colaboración entre entidades de una misma nación, de distintos países o por parte de organizaciones internacionales de naturaleza pública o privada a favor de entidades públicas. Artículo 20 de la Ley 1150 de 2007</t>
  </si>
  <si>
    <t>El convenio interadministrativo es el negocio jurídico en el cual están presentes dos entidades públicas en desarrollo de relaciones interadministrativas cuyo objeto es coordinar, cooperar, colaborar o distribuir competencias en la realización de funciones administrativas de interés común a los sujetos negociales. Artículo 95 de la Ley 489 de 1998</t>
  </si>
  <si>
    <t>Los contratos que en desarrollo de lo dispuesto en el segundo inciso del artículo 355 de la Constitución Política celebren la Nación, los Departamentos, Distritos y Municipios con entidades privadas sin ánimo de lucro y de reconocida idoneidad, con el propósito de impulsar programas y actividades de interés público. Reglamentado mediante Decreto 92 de 2017</t>
  </si>
  <si>
    <t>Los contratos con personas naturales o jurídicas que se celebran en desarrollo de lo dispuesto en la Ley 1508 de 2012</t>
  </si>
  <si>
    <t>Los demás tipos de contratos que no se encuentren definidos en las anteriores tipologías</t>
  </si>
  <si>
    <t>Al ubicarse en la celda, se despliega una lista de modalidades de selección, de las cuales debe seleccionar la indicada</t>
  </si>
  <si>
    <r>
      <t xml:space="preserve">La modalidad </t>
    </r>
    <r>
      <rPr>
        <i/>
        <sz val="10"/>
        <color theme="1"/>
        <rFont val="Times New Roman"/>
        <family val="1"/>
      </rPr>
      <t>régimen especial</t>
    </r>
    <r>
      <rPr>
        <sz val="10"/>
        <color theme="1"/>
        <rFont val="Times New Roman"/>
        <family val="1"/>
      </rPr>
      <t xml:space="preserve"> se refiere a todos los contratos realizados en cumplimiento del Decreto 92 de 2017, convenios de asociación con ESAL. </t>
    </r>
    <r>
      <rPr>
        <i/>
        <sz val="10"/>
        <color theme="1"/>
        <rFont val="Times New Roman"/>
        <family val="1"/>
      </rPr>
      <t>Régimen privado</t>
    </r>
    <r>
      <rPr>
        <sz val="10"/>
        <color theme="1"/>
        <rFont val="Times New Roman"/>
        <family val="1"/>
      </rPr>
      <t xml:space="preserve"> es para todas aquellas entidades que no se rigen por el Estatuto General de Contratación Pública (Ley 80 de 1993 y normas complementarias), caso en el que todos sus contratos deben ser identificados con esta modalidad</t>
    </r>
  </si>
  <si>
    <t>Registre el objeto del contrato</t>
  </si>
  <si>
    <t>Diligencie el número de proponentes que participaron en el proceso de selección adelantado que dio como resultado el contrato que se está diligenciando</t>
  </si>
  <si>
    <t>Indicar el número de identificación del contratista persona natural o jurídica o contratistas plurales (uniones temporales y consorcios) con quien se suscribió el contrato, sin comas, tildes, puntos ni caracteres especiales, y si es NIT sin dígito de verificación</t>
  </si>
  <si>
    <t>Nombre del contratista
  (según el caso: nombres y apellidos o Razón social y Tipo societario)</t>
  </si>
  <si>
    <t>Seleccione la naturaleza jurídica que corresponde al contratista, según las opciones</t>
  </si>
  <si>
    <t xml:space="preserve">Diligenciar este numeral sólo en los casos en que el contratista sea un Consorcio o Union Temporal, relacione en filas independientes (si son varios integrantes puede insertar filas adicionales), cada uno de los números de identificación de los integrantes de los consorcios o uniones temporales sin comas, tildes, puntos ni caracteres especiales, y si es NIT sin dígito de verificación. </t>
  </si>
  <si>
    <t>Registre el porcentaje de participación de cada integrante del consorcio o unión temporal, registre sólo números, sin caracteres especiales</t>
  </si>
  <si>
    <t>Registre el valor inicial del contrato con cargo al segundo cuatrimestre de la vigencia 2021. Esta columna sólo debe contener información numérica</t>
  </si>
  <si>
    <t>Excluya las reservas de apropiación y cuentas por pagar</t>
  </si>
  <si>
    <t>Registre en esta celda el número de adiciones que se realizaron al contrato</t>
  </si>
  <si>
    <r>
      <t xml:space="preserve">Esta columna se encuentra formulada </t>
    </r>
    <r>
      <rPr>
        <b/>
        <sz val="10"/>
        <color theme="1"/>
        <rFont val="Times New Roman"/>
        <family val="1"/>
      </rPr>
      <t>por favor no modifique ni quite la fórmula;</t>
    </r>
    <r>
      <rPr>
        <sz val="10"/>
        <color theme="1"/>
        <rFont val="Times New Roman"/>
        <family val="1"/>
      </rPr>
      <t xml:space="preserve"> la fórmula suma las columnas valor inicial, valor de reducciones y valor de adiciones</t>
    </r>
  </si>
  <si>
    <t>Relacionar la fecha en que se suscribió el contrato original. La celda solo admite el formato Día/Mes/Año, por ejemplo: 17/02/2021</t>
  </si>
  <si>
    <t>Indicar el nombre del contratista, persona natural o jurídica  o contratistas plurales (uniones temporales y consorcios) en mayúscula sostenida, sin comas, tildes, puntos ni caracteres especiales. Si se trata de personas jurídicas, diligenciar razón social y tipo societario, sin comas, tildes, puntos ni caracteres especiales. Si se trata de personas naturales diligenciar primero los nombres seguidos de los apellidos en la misma columna (nombre 1, nombre 2, apellido 1 y apellido 2)</t>
  </si>
  <si>
    <t>Diligenciar este numeral sólo en los casos en que el contratista sea un Consorcio o Union Temporal, relacione en filas independientes cada uno de los nombres de los integrantes de los consorcios o uniones temporales, si es persona jurídica la Razón social, es decir el nombre legal de la Empresa; si es persona natural relacione los nombres seguidos de los apellidos en mayúscula sostenida, sin comas, tildes, puntos ni caracteres especiales. Igualmente en el nombre relacione el Tipo societario de cada uno de ellos, entre los cuales se encuentra Sociedades por Acciones Simplificadas (SAS), Sociedad de Responsabilidad Limitada (LTDA), Sociedad en Comandita simple (SCS), Sociedad en Comandita por Acciones (SCA), Sociedad Colectiva, a manera de ejemplo: SOCIEDAD 1 LTDA</t>
  </si>
  <si>
    <t>Registre el año de celebración del contrato.</t>
  </si>
  <si>
    <t>En el caso de adiciones a contratos de años anteriores, no diligencie esta columna, registrar el valor en la columna 15 "Valor Total Adiciones".
En caso de adiciones a contratos suscritos en el primer cuatrimestre del 2021, no diligencie esta columna, registrar el valor en la columna 15 "Valor Total Adiciones"</t>
  </si>
  <si>
    <r>
      <t xml:space="preserve">A continuación registre la información del Plan Anual de Adquisiciones vigencia 2021,  diligencie el presupuesto total,  el presupuesto programado y contratado del </t>
    </r>
    <r>
      <rPr>
        <b/>
        <sz val="12"/>
        <color rgb="FFFF0000"/>
        <rFont val="Times New Roman"/>
        <family val="1"/>
      </rPr>
      <t>1 de septiembre al 31 de diciembre de 2021</t>
    </r>
    <r>
      <rPr>
        <sz val="12"/>
        <color theme="1"/>
        <rFont val="Times New Roman"/>
        <family val="1"/>
      </rPr>
      <t>, igualmente la fecha de la primera y ultima públicación del PAA en SECOP, y el número de modificaciones realizadas.</t>
    </r>
  </si>
  <si>
    <t>Presupuesto programado
Septiembre 1 a 31 de diciembre de 2021</t>
  </si>
  <si>
    <t>Presupuesto contratado
Septiembre 1 a 31 de diciembre de 2021</t>
  </si>
  <si>
    <r>
      <t xml:space="preserve">Período de Evaluación: </t>
    </r>
    <r>
      <rPr>
        <b/>
        <sz val="12"/>
        <color rgb="FFFF0000"/>
        <rFont val="Times New Roman"/>
        <family val="1"/>
      </rPr>
      <t>Septiembre 1 a 31 de diciembre de 2021</t>
    </r>
  </si>
  <si>
    <r>
      <t xml:space="preserve">1. </t>
    </r>
    <r>
      <rPr>
        <sz val="12"/>
        <color theme="1"/>
        <rFont val="Times New Roman"/>
        <family val="1"/>
      </rPr>
      <t xml:space="preserve">Diligenciar en </t>
    </r>
    <r>
      <rPr>
        <i/>
        <sz val="12"/>
        <color theme="1"/>
        <rFont val="Times New Roman"/>
        <family val="1"/>
      </rPr>
      <t>Información General</t>
    </r>
    <r>
      <rPr>
        <sz val="12"/>
        <color theme="1"/>
        <rFont val="Times New Roman"/>
        <family val="1"/>
      </rPr>
      <t xml:space="preserve"> el total de contratos que la entidad suscribió del 1 de septiembre al 31 de diciembre de 2021 y el valor total de ellos, igual el número de contratos que presentaron adiciones, el número de adiciones y el valor total de ellas. Respecto a la </t>
    </r>
    <r>
      <rPr>
        <i/>
        <sz val="12"/>
        <color theme="1"/>
        <rFont val="Times New Roman"/>
        <family val="1"/>
      </rPr>
      <t>Naturaleza jurídica del contratista</t>
    </r>
    <r>
      <rPr>
        <sz val="12"/>
        <color theme="1"/>
        <rFont val="Times New Roman"/>
        <family val="1"/>
      </rPr>
      <t>,</t>
    </r>
    <r>
      <rPr>
        <i/>
        <sz val="12"/>
        <color theme="1"/>
        <rFont val="Times New Roman"/>
        <family val="1"/>
      </rPr>
      <t xml:space="preserve"> </t>
    </r>
    <r>
      <rPr>
        <sz val="12"/>
        <color theme="1"/>
        <rFont val="Times New Roman"/>
        <family val="1"/>
      </rPr>
      <t>diligenciar el número total de contratos suscritos y su valor por: personas naturales, jurídicas, consorcios y uniones temporales</t>
    </r>
  </si>
  <si>
    <r>
      <t xml:space="preserve">2. </t>
    </r>
    <r>
      <rPr>
        <sz val="12"/>
        <rFont val="Times New Roman"/>
        <family val="1"/>
      </rPr>
      <t>Registrar el número y valor total de los contratos y/o adiciones que se suscribieron del 1 de septiembre al 31 de diciembre de 2021 por cada</t>
    </r>
    <r>
      <rPr>
        <i/>
        <sz val="12"/>
        <rFont val="Times New Roman"/>
        <family val="1"/>
      </rPr>
      <t xml:space="preserve"> modalidad</t>
    </r>
    <r>
      <rPr>
        <sz val="12"/>
        <rFont val="Times New Roman"/>
        <family val="1"/>
      </rPr>
      <t>. Igualmente en la tipología de contratos de prestación de servicios profesionales y de apoyo a la gestión.</t>
    </r>
  </si>
  <si>
    <t>En primer lugar, diligencie toda la información correspondiente a los contratos suscritos con cargo la vigencia 2021.</t>
  </si>
  <si>
    <t>Una vez incluidos todos los contratos  de la vigencia 2021, a continuación diligencie el formato completo con la información correspondiente a las adiciones efectuadas con cargo a la vigencia 2021 de contratos suscritos en vigencias anteriores. La información general del contrato como: modalidad de selección, tipología contractual, objeto, entre otros, debe corresponder a la información del contrato adicionado o modificado. Respecto al valor, sólo se diligencia el valor en la columna adición, es decir, la columna de valor inicial debe quedar en blanco. No olvide registrar el número de adiciones realizadas en la columna correspondiente.</t>
  </si>
  <si>
    <t>En caso de haber realizado apropiaciones presupuestales en la vigencia a través de resoluciones, caja menor, honorarios ediles, servicios públicos, debe relacionar dicha información en una sola fila al final de la base, indicando de que se trata la apropiación y número de proyecto si hay lugar a ello. En el tipo de contrato se registra con la opción "Otros gastos".</t>
  </si>
  <si>
    <t>Escriba el monto del presupuesto de operación comprometido mediante contratos a 31 de diciembre de 2021.</t>
  </si>
  <si>
    <t>En estricto orden consecutivo registre el número del contrato, sin incluir los contratos que fueron anulados, ni comodatos.</t>
  </si>
  <si>
    <t>Una vez terminado el registro de los contratos celebrados con cargo a la vigencia 2021, en las siguientes filas registre la información correspondiente a las adiciones efectuadas con cargo a la vigencia 2021 de contratos suscritos en vigencias anteriores, especificando el año de suscripción en la columna dos.</t>
  </si>
  <si>
    <t>Para las adiciones a contratos suscritos en la vigencia 2021 y adiciones a contratos sucritos de años anteriores se debe diligenciar la tipología del contrato adicionado o modificado</t>
  </si>
  <si>
    <t>Para las adiciones a contratos suscritos en vigencias anteriores se debe diligenciar la modalidad de selección del contrato adicionado o modificado</t>
  </si>
  <si>
    <t xml:space="preserve">Esta columna solo se habilita y debe ser diligenciada, para las modalidades de selección abreviada y contratación directa. Al ubicarse en la celda, se despliega una lista de procedimientos o causales, de las cuales debe seleccionar la indicada. El formato no permite incluir procedimientos o causales diferentes a las señaladas en la lista desplegable.  </t>
  </si>
  <si>
    <t>Registre la afectación según la clasificación de cuentas del presupuesto de gastos. Funcionamiento, Inversión y Operación, esta última aplica únicamente para entidades de régimen privado. La celda solamente permite registrar estas tres opciones.</t>
  </si>
  <si>
    <t>Si en la columna anterior “Afectación”,  indicó funcionamiento u operación deje en blanco el número de programa, es decir esta columna solamente aplica para gastos de Inversión.</t>
  </si>
  <si>
    <t>Indique el código presupuestal con el que se identifica el proyecto. Si un mismo contrato afecta más de un proyecto, discriminar el contrato por cada proyecto que afecte en filas separadas.</t>
  </si>
  <si>
    <r>
      <t>Registre el valor de la reducción del contrato en caso de haberse realizado,</t>
    </r>
    <r>
      <rPr>
        <b/>
        <sz val="10"/>
        <color theme="1"/>
        <rFont val="Times New Roman"/>
        <family val="1"/>
      </rPr>
      <t xml:space="preserve"> en negativo</t>
    </r>
    <r>
      <rPr>
        <sz val="10"/>
        <color theme="1"/>
        <rFont val="Times New Roman"/>
        <family val="1"/>
      </rPr>
      <t>, durante la vigencia 2021</t>
    </r>
  </si>
  <si>
    <t>Diligencie esta columna solo en el caso de adiciones al valor inicial que aumenten el valor del contrato con cargo a la vigencia.</t>
  </si>
  <si>
    <t>Registre el valor total de las adiciones que se realizaron al contrato,  el formato de celda no permite guiones, comas o texto. Esta columna solo debe contener información numérica.</t>
  </si>
  <si>
    <t>Si los valores no coinciden debe especificarse al final del formato en qué está representada la diferencia Otros gastos(discriminando los conceptos por Programa y Proyecto de inversión, si es el caso), con sus respectivos valores.</t>
  </si>
  <si>
    <t>Las bases donde dichos valores no coincidan serán devueltas por la Veeduría Distrital a cada entidad para los respectivos ajustes.</t>
  </si>
  <si>
    <t>Registre el valor total de los giros que se realizaron al contrato,  el formato de celda no permite guiones, comas o texto. Esta columna solo debe contener información numérica.</t>
  </si>
  <si>
    <t>Para las adiciones a contratos de años anteriores se debe registrar en esta columna la fecha de suscripción de la adición en la vigencia 2021</t>
  </si>
  <si>
    <t>En caso de presentarse este evento, indicar en días, el tiempo por el cual se prorrogó el contrato a partir de la fecha inicial de terminación (sólo número de días, no mes, no texto).</t>
  </si>
  <si>
    <t>Indicar la fecha de inicio del contrato. Para las adiciones a contratos de años anteriores se debe diligenciar la fecha de inicio de la adición en la vigencia 2021. La celda solo admite el formato Día/Mes/Año así  13/03/2021.</t>
  </si>
  <si>
    <t>Indicar la fecha efectiva de terminación del contrato. La celda solo admite el formato Día/Mes/Año así  15/02/2021.</t>
  </si>
  <si>
    <t>Registre en esta celda el número de prórrogas que se realizaron al contrato en la vigencia 2021.</t>
  </si>
  <si>
    <t xml:space="preserve">Esta columna contiene el plazo inicial del contrato con el número total de días a ejecutar (sólo número de días, no mes, no texto). </t>
  </si>
  <si>
    <t>Indicar el número de identificación del cesionario persona natural o jurídica con quien se suscribió la cesión, con digito de verificación (DV), el formato de celda no permite guiones o comas, solo números. Si hay más de una cesión adicione una fila y registre número de contrato, año, número proceso contractual SECOP y demás información que corresponda.</t>
  </si>
  <si>
    <t>Indicar el nombre del cesionario, persona natural o jurídica.</t>
  </si>
  <si>
    <t>Relacionar la fecha en que se suscribió la cesión del contrato. La celda solo admite el formato Día/Mes/Año así  17/02/2021.</t>
  </si>
  <si>
    <t>Registre el valor correspondiente a la cesión con cargo a la vigencia 2021, el formato de celda no permite guiones, comas o texto. Esta columna solo debe contener información numérica.</t>
  </si>
  <si>
    <t>Marque con una X en la respectiva columna si el contrato se encuentra a 31 de diciembre de 2021 Celebrado o por Iniciar, En Ejecución, Terminado o Liquidado.</t>
  </si>
  <si>
    <t>Indica el porcentaje de avance o de cumplimiento en términos presupuestales a 31 de diciembre de 2021, es decir lo efectivamente pagado al contratista. Si no se ha iniciado la ejecución, el % de avance es 0%. La celda se encuentra formulada y protegida. Es la relación entre el valor de los giros y el valor final del contrato. Si el porcentaje de avance no coincide, se debe revisar los valores que se registraron en estas columnas.  Este porcentaje no debe ser superior al 100%</t>
  </si>
  <si>
    <r>
      <t>Recomendamos leer cuidadosamente y poner en práctica las instrucciones que se explican en este instructivo. De la calidad de la información que se registre, depende en gran medida la calidad del informe de rendición de cuentas de la Gestión Contractual que presenta el Alcalde Mayor, consolidado por la Veeduría Distrital.
En este formato se deberán relacionar:
Hoja</t>
    </r>
    <r>
      <rPr>
        <b/>
        <sz val="10"/>
        <color theme="1"/>
        <rFont val="Times New Roman"/>
        <family val="1"/>
      </rPr>
      <t xml:space="preserve"> 1. "INFORMACION ACUMULADA", </t>
    </r>
    <r>
      <rPr>
        <sz val="10"/>
        <color theme="1"/>
        <rFont val="Times New Roman"/>
        <family val="1"/>
      </rPr>
      <t xml:space="preserve">diligenciar en esta hoja la totalidad de la información contractual desde el </t>
    </r>
    <r>
      <rPr>
        <b/>
        <sz val="10"/>
        <color rgb="FFFF0000"/>
        <rFont val="Times New Roman"/>
        <family val="1"/>
      </rPr>
      <t>1 de enero al 31 de diciembre de 2021</t>
    </r>
    <r>
      <rPr>
        <sz val="10"/>
        <color theme="1"/>
        <rFont val="Times New Roman"/>
        <family val="1"/>
      </rPr>
      <t>.
Hoja</t>
    </r>
    <r>
      <rPr>
        <b/>
        <sz val="10"/>
        <color theme="1"/>
        <rFont val="Times New Roman"/>
        <family val="1"/>
      </rPr>
      <t xml:space="preserve"> 2. “PLAN ANUAL DE ADQUISICIONES – PAA”, </t>
    </r>
    <r>
      <rPr>
        <sz val="10"/>
        <color theme="1"/>
        <rFont val="Times New Roman"/>
        <family val="1"/>
      </rPr>
      <t>se pide información sobre el Plan Anual de Adquisiciones y sus modificaciones, por lo cual se deberá precisar el presupuesto total del plan; el programado del</t>
    </r>
    <r>
      <rPr>
        <sz val="10"/>
        <color rgb="FFFF0000"/>
        <rFont val="Times New Roman"/>
        <family val="1"/>
      </rPr>
      <t xml:space="preserve"> </t>
    </r>
    <r>
      <rPr>
        <b/>
        <sz val="10"/>
        <color rgb="FFFF0000"/>
        <rFont val="Times New Roman"/>
        <family val="1"/>
      </rPr>
      <t>1 de septiembre al 31 de diciembre de 2021</t>
    </r>
    <r>
      <rPr>
        <sz val="10"/>
        <color rgb="FFFF0000"/>
        <rFont val="Times New Roman"/>
        <family val="1"/>
      </rPr>
      <t>;</t>
    </r>
    <r>
      <rPr>
        <sz val="10"/>
        <color theme="1"/>
        <rFont val="Times New Roman"/>
        <family val="1"/>
      </rPr>
      <t xml:space="preserve"> el efectivamente contratado en este período; la primera fecha de publicación del PAA; la última fecha de modificación y el número total de modificaciones realizadas durante este mismo período. 
Hoja </t>
    </r>
    <r>
      <rPr>
        <b/>
        <sz val="10"/>
        <color theme="1"/>
        <rFont val="Times New Roman"/>
        <family val="1"/>
      </rPr>
      <t>3. “CONSOLIDADO”</t>
    </r>
    <r>
      <rPr>
        <sz val="10"/>
        <color theme="1"/>
        <rFont val="Times New Roman"/>
        <family val="1"/>
      </rPr>
      <t>, se pide totalizar la información reportada en la hoja 1, sólo respecto a los contratos y adiciones suscritas entre el</t>
    </r>
    <r>
      <rPr>
        <b/>
        <sz val="10"/>
        <color theme="1"/>
        <rFont val="Times New Roman"/>
        <family val="1"/>
      </rPr>
      <t xml:space="preserve"> </t>
    </r>
    <r>
      <rPr>
        <b/>
        <sz val="10"/>
        <color rgb="FFFF0000"/>
        <rFont val="Times New Roman"/>
        <family val="1"/>
      </rPr>
      <t>1 de septiembre y el 31 de diciembre de 2021</t>
    </r>
    <r>
      <rPr>
        <sz val="10"/>
        <color theme="1"/>
        <rFont val="Times New Roman"/>
        <family val="1"/>
      </rPr>
      <t xml:space="preserve">, por lo cual debe coincidir. Es así que en el numeral 1, se debe diligenciar el total de contratos suscritos por la entidad entre el 1 de septiembre y el 31 de diciembre de 2021, periodo de evaluación y su valor; el número total de contratos adicionados, el número total de adiciones y su valor; el número total de contratos celebrados con personas naturales, jurídicas, uniones temporales y consorcios, y su valor; en el numeral 2, se debe registrar en el periodo mencionado, el número total de contratos celebrados según la modalidad de selección y el valor total por cada modalidad; igualmente, es necesario precisar que se deberán relacionar los contratos celebrados mediante la tipología de prestación de servicios profesionales y de apoyo a la gestión y el valor total de ellos. En el numeral 3, se deberá indicar en las modalidades de licitación pública, concurso de méritos y selección abreviada, el número de procesos de selección en los que se presentaron 1 o más proponentes.
Hoja </t>
    </r>
    <r>
      <rPr>
        <b/>
        <sz val="10"/>
        <color theme="1"/>
        <rFont val="Times New Roman"/>
        <family val="1"/>
      </rPr>
      <t>4.“INSTRUCTIVO”</t>
    </r>
    <r>
      <rPr>
        <sz val="10"/>
        <color theme="1"/>
        <rFont val="Times New Roman"/>
        <family val="1"/>
      </rPr>
      <t>, se dan las instrucciones para el diligenciamiento de la información, explicando paso a paso cada uno de los datos de la base y la manera de diligenciarla para efectos de que la información reportada sea veraz y no presente inconsistencias.</t>
    </r>
  </si>
  <si>
    <r>
      <t>Si necesita pegar información debe hacerlo por secciones debido a que hay columnas formuladas que están protegidas que no permiten realizar esta opción. Utilice la opción de</t>
    </r>
    <r>
      <rPr>
        <i/>
        <sz val="10"/>
        <color theme="1"/>
        <rFont val="Times New Roman"/>
        <family val="1"/>
      </rPr>
      <t xml:space="preserve"> pegado especial valores</t>
    </r>
    <r>
      <rPr>
        <sz val="10"/>
        <color theme="1"/>
        <rFont val="Times New Roman"/>
        <family val="1"/>
      </rPr>
      <t xml:space="preserve"> para no borrar las listas desplegables ni los formatos de las columnas. Si al pegar quedan textos en rojo,  verifique y ajuste la información, el dato que adiciono no se encuentra en la lista desplegable o no corresponde con el criterio definido en el columna.</t>
    </r>
  </si>
  <si>
    <t>Relacione el número de proceso de selección con el cual se encuentra publicado el contrato en el SECOP, mas no el link o enlace. Ejemplo IDU-CMA-DTDP-240-2021</t>
  </si>
  <si>
    <t>Registre el enlace del proceso en SECOP. Ejemplo  https://community.secop.gov.co/Public/xxxxxx</t>
  </si>
  <si>
    <t>DEL 1 DE ENERO AL 31 DE DICIEMBRE DE 2021</t>
  </si>
  <si>
    <t>Propósito</t>
  </si>
  <si>
    <t>La información que se registre en esta base de datos debe coincidir con los reportes en BOGDATA  y adicionalmente con SECOP.  Es así que la sumatoria del valor final de los contratos y adiciones, por eje/pilar/propósito, programa y proyecto registrada por la Entidad, debe coincidir con la ejecución presupuestal de la entidad, reporte de BOGDATA con corte a 31 de diciembre de 2021, es decir, se debe verificar su coincidencia por rubro con el total del compromiso acumulado; igualmente respecto al valor acumulado de los giros.</t>
  </si>
  <si>
    <t>Indique el valor total del presupuesto disponible de inversión directa, de acuerdo con el Informe de ejecución presupuestal de la entidad (BOGDATA), a 31 de diciembre de 2021.</t>
  </si>
  <si>
    <t>Escriba el valor total del presupuesto comprometido de inversión directa, de acuerdo con el Informe de ejecución presupuestal de la entidad (BOGDATA), a 31 de diciembre de 2021.</t>
  </si>
  <si>
    <t>Indique el valor total del presupuesto de funcionamiento disponible, de acuerdo con el con el Informe de ejecución presupuestal de la entidad (BOGDATA), a 31 de diciembre de 2021.</t>
  </si>
  <si>
    <t>Escriba el monto del presupuesto de funcionamiento, comprometido mediante contratos, de acuerdo con el Informe de ejecución presupuestal de la entidad (BOGDATA), a 31 de diciembre de 2021.</t>
  </si>
  <si>
    <t>Coloque el monto del presupuesto de operación disponible, de acuerdo con el Informe de ejecución presupuestal de la entidad (BOGDATA), a 31 de diciembre de 2021. Los gastos de operación corresponden solamente a aquellas entidades de régimen de contratación  privado.</t>
  </si>
  <si>
    <t>Seleccionar el PDD de acuerdo con los diferentes contratos suscritos, automáticamente en la columna K se activan  los números de programa de acuerdo al PDD.</t>
  </si>
  <si>
    <t xml:space="preserve">La sumatoria de la columna 16 (valor final) para los contratos de Inversión Directa, de funcionamiento y/o operación, cuando aplique, deberán coincidir con el valor del rubro registrado en el encabezado 4, Presupuesto comprometido de inversión según BOGDATA, con el encabezado 6, Presupuesto Comprometido Funcionamiento según BOGDATA y con el encabezado 8, Presupuesto Comprometido Operación mediante contratos, respectivamente. A la vez, estos valores deben coincidir con los informes de ejecución presupuestal del BOGDATA.  </t>
  </si>
  <si>
    <r>
      <t xml:space="preserve">La base en Excel a diligenciar </t>
    </r>
    <r>
      <rPr>
        <b/>
        <u/>
        <sz val="10"/>
        <color theme="1"/>
        <rFont val="Times New Roman"/>
        <family val="1"/>
      </rPr>
      <t>NO</t>
    </r>
    <r>
      <rPr>
        <sz val="10"/>
        <color theme="1"/>
        <rFont val="Times New Roman"/>
        <family val="1"/>
      </rPr>
      <t xml:space="preserve"> debe modificarse, debe utilizar versión Excel 2010 o posteriores, la versión 2007 no habilita los macros. El formato está controlado y algunas celdas tienen opciones de selección y solo se debe escoger una de ellas.  El nombre de las hojas no se debe modificar o renombrar debido a que tiene macros. No incluya columnas con otro tipo de información que la Veeduría Distrital no está solicitando o que cambie el formato de celda establecido. Debe diliigencar la totalidad de las celdas, no combinarlas, registrar la información contractual en filas independientes. Las celdas donde se requieren relacionar valores, deben diligenciarse sin puntos, tildes, comas, ni caracteres especiales.</t>
    </r>
  </si>
  <si>
    <t>Incluye los gastos no contractuales, estos se registran al final de la base, no cuentan con número de contrato, tipo, proceso o modalidad.  Estos gastos en los que no media un acuerdo de voluntades, en caso de ser del rubro de inversiòn, se deben discriminar por programa y proyecto. En el caso de ser del rubro de funcionamiento no requieren ser discriminados sino totalizados en una sola fila.</t>
  </si>
  <si>
    <r>
      <t>Para insertar una o varias filas, en el encabezado del formato, se encuentra un botón denominado</t>
    </r>
    <r>
      <rPr>
        <i/>
        <sz val="10"/>
        <color theme="1"/>
        <rFont val="Times New Roman"/>
        <family val="1"/>
      </rPr>
      <t xml:space="preserve"> </t>
    </r>
    <r>
      <rPr>
        <b/>
        <i/>
        <sz val="10"/>
        <color theme="1"/>
        <rFont val="Times New Roman"/>
        <family val="1"/>
      </rPr>
      <t xml:space="preserve">"Insertar Filas" </t>
    </r>
    <r>
      <rPr>
        <sz val="10"/>
        <color theme="1"/>
        <rFont val="Times New Roman"/>
        <family val="1"/>
      </rPr>
      <t>en el cual se debe hacer click  y digite el número de filas a insertar. Si usted no sigue este procedimiento las filas que inserte no tomarán el formato de las filas anteriores. Se recomienda que antes de iniciar el registro de información inserte las filas que requiera, sin embargo, en cualquier momento que necesite puede hacer este paso</t>
    </r>
  </si>
  <si>
    <t xml:space="preserve">En esta columna seleccione de la lista, el tipo de contrato que corresponde al contrato suscrito. El formato no permite incluir tipo de contratos diferentes a los señaladas en la lista desplegable.  Se debe escoger de las tipologías contractuales que se relacionan a continuación:  </t>
  </si>
  <si>
    <r>
      <t>Identifíquelo de acuerdo con el código presupuestal del Plan de Desarrollo  "Un Nuevo Contrato Social y Ambiental para la Bogotá del Siglo XXI". Si un mismo contrato afecta más de un código presupuestal discrimine el contrato por cada código que afecte en filas separadas. Si se registra el número del programa, automáticamente en la columna L y M se despliega el nombre del programa y el  propósito según corresponda.</t>
    </r>
    <r>
      <rPr>
        <b/>
        <sz val="10"/>
        <color theme="1"/>
        <rFont val="Times New Roman"/>
        <family val="1"/>
      </rPr>
      <t xml:space="preserve"> </t>
    </r>
  </si>
  <si>
    <t>OC 66323</t>
  </si>
  <si>
    <t>OC 69872</t>
  </si>
  <si>
    <t>OC 74168</t>
  </si>
  <si>
    <t>OC 78880</t>
  </si>
  <si>
    <t>OC80896</t>
  </si>
  <si>
    <t>OC82571</t>
  </si>
  <si>
    <t>FDLBU-CD-001-2021</t>
  </si>
  <si>
    <t xml:space="preserve">FDLBUSAMC-203-2021	</t>
  </si>
  <si>
    <t>FDLBUSAMC-216-2021</t>
  </si>
  <si>
    <t>FDLBU-LP-266-2020</t>
  </si>
  <si>
    <t>FDLBUSASI-212-2021</t>
  </si>
  <si>
    <t>FDLBUSAMC-215-2021</t>
  </si>
  <si>
    <t>FDLBUSASI-230-2021</t>
  </si>
  <si>
    <t>FDLBU-CMA-245-2021</t>
  </si>
  <si>
    <t>FDLBUSAMC-257-2021</t>
  </si>
  <si>
    <t>FDLBU-SAMC-259-2021</t>
  </si>
  <si>
    <t>FDLBU-SAMC-263-2021</t>
  </si>
  <si>
    <t>FDLBUSAMC-266-2021</t>
  </si>
  <si>
    <t>FDLBULP-246-2021</t>
  </si>
  <si>
    <t>FDLBULP-249-2021</t>
  </si>
  <si>
    <t>FDLBU-CMA-265-2021</t>
  </si>
  <si>
    <t>FDLBULP-251-2021</t>
  </si>
  <si>
    <t>FDLBULP-250-2021</t>
  </si>
  <si>
    <t>https://community.secop.gov.co/Public/Tendering/ContractNoticePhases/View?PPI=CO1.PPI.11953361&amp;isFromPublicArea=True&amp;isModal=False</t>
  </si>
  <si>
    <t>https://community.secop.gov.co/Public/Tendering/ContractNoticePhases/View?PPI=CO1.PPI.11967321&amp;isFromPublicArea=True&amp;isModal=False</t>
  </si>
  <si>
    <t>https://community.secop.gov.co/Public/Tendering/ContractNoticePhases/View?PPI=CO1.PPI.12065350&amp;isFromPublicArea=True&amp;isModal=False</t>
  </si>
  <si>
    <t>https://community.secop.gov.co/Public/Tendering/ContractNoticePhases/View?PPI=CO1.PPI.12075161&amp;isFromPublicArea=True&amp;isModal=False</t>
  </si>
  <si>
    <t>https://community.secop.gov.co/Public/Tendering/ContractNoticePhases/View?PPI=CO1.PPI.12092557&amp;isFromPublicArea=True&amp;isModal=False</t>
  </si>
  <si>
    <t>https://community.secop.gov.co/Public/Tendering/ContractNoticePhases/View?PPI=CO1.PPI.12123685&amp;isFromPublicArea=True&amp;isModal=False</t>
  </si>
  <si>
    <t>https://community.secop.gov.co/Public/Tendering/ContractNoticePhases/View?PPI=CO1.PPI.12107287&amp;isFromPublicArea=True&amp;isModal=False</t>
  </si>
  <si>
    <t>https://community.secop.gov.co/Public/Tendering/ContractNoticePhases/View?PPI=CO1.PPI.12088032&amp;isFromPublicArea=True&amp;isModal=False</t>
  </si>
  <si>
    <t>https://community.secop.gov.co/Public/Tendering/ContractNoticePhases/View?PPI=CO1.PPI.12098712&amp;isFromPublicArea=True&amp;isModal=False</t>
  </si>
  <si>
    <t>https://community.secop.gov.co/Public/Tendering/ContractNoticePhases/View?PPI=CO1.PPI.12156478&amp;isFromPublicArea=True&amp;isModal=False</t>
  </si>
  <si>
    <t>https://community.secop.gov.co/Public/Tendering/ContractNoticePhases/View?PPI=CO1.PPI.12107103&amp;isFromPublicArea=True&amp;isModal=False</t>
  </si>
  <si>
    <t>https://community.secop.gov.co/Public/Tendering/ContractNoticePhases/View?PPI=CO1.PPI.12066200&amp;isFromPublicArea=True&amp;isModal=False</t>
  </si>
  <si>
    <t xml:space="preserve">https://community.secop.gov.co/Public/Tendering/ContractNoticePhases/View?PPI=CO1.PPI.12186771&amp;isFromPublicArea=True&amp;isModal=False 
</t>
  </si>
  <si>
    <t>https://community.secop.gov.co/Public/Tendering/ContractNoticePhases/View?PPI=CO1.PPI.12199555&amp;isFromPublicArea=True&amp;isModal=False</t>
  </si>
  <si>
    <t>https://community.secop.gov.co/Public/Tendering/ContractNoticePhases/View?PPI=CO1.PPI.12220908&amp;isFromPublicArea=True&amp;isModal=False</t>
  </si>
  <si>
    <t xml:space="preserve">https://community.secop.gov.co/Public/Tendering/ContractNoticePhases/View?PPI=CO1.PPI.12156494&amp;isFromPublicArea=True&amp;isModal=False
</t>
  </si>
  <si>
    <t>https://community.secop.gov.co/Public/Tendering/ContractNoticePhases/View?PPI=CO1.PPI.12091808&amp;isFromPublicArea=True&amp;isModal=False</t>
  </si>
  <si>
    <t>https://community.secop.gov.co/Public/Tendering/ContractNoticePhases/View?PPI=CO1.PPI.12092946&amp;isFromPublicArea=True&amp;isModal=False</t>
  </si>
  <si>
    <t>https://community.secop.gov.co/Public/Tendering/ContractNoticePhases/View?PPI=CO1.PPI.12187083&amp;isFromPublicArea=True&amp;isModal=False</t>
  </si>
  <si>
    <t xml:space="preserve">https://community.secop.gov.co/Public/Tendering/ContractNoticePhases/View?PPI=CO1.PPI.12204795&amp;isFromPublicArea=True&amp;isModal=False
</t>
  </si>
  <si>
    <t xml:space="preserve">https://community.secop.gov.co/Public/Tendering/ContractNoticePhases/View?PPI=CO1.PPI.12206224&amp;isFromPublicArea=True&amp;isModal=False
</t>
  </si>
  <si>
    <t>https://community.secop.gov.co/Public/Tendering/ContractNoticePhases/View?PPI=CO1.PPI.12097715&amp;isFromPublicArea=True&amp;isModal=False</t>
  </si>
  <si>
    <t>https://community.secop.gov.co/Public/Tendering/ContractNoticePhases/View?PPI=CO1.PPI.12255216&amp;isFromPublicArea=True&amp;isModal=False</t>
  </si>
  <si>
    <t>https://community.secop.gov.co/Public/Tendering/ContractNoticePhases/View?PPI=CO1.PPI.12251510&amp;isFromPublicArea=True&amp;isModal=False</t>
  </si>
  <si>
    <t xml:space="preserve">https://community.secop.gov.co/Public/Tendering/ContractNoticePhases/View?PPI=CO1.PPI.12187041&amp;isFromPublicArea=True&amp;isModal=False
</t>
  </si>
  <si>
    <t>https://community.secop.gov.co/Public/Tendering/ContractNoticePhases/View?PPI=CO1.PPI.12262941&amp;isFromPublicArea=True&amp;isModal=False</t>
  </si>
  <si>
    <t>https://community.secop.gov.co/Public/Tendering/ContractNoticePhases/View?PPI=CO1.PPI.12096669&amp;isFromPublicArea=True&amp;isModal=False</t>
  </si>
  <si>
    <t xml:space="preserve">https://community.secop.gov.co/Public/Tendering/ContractNoticePhases/View?PPI=CO1.PPI.12268215&amp;isFromPublicArea=True&amp;isModal=False
</t>
  </si>
  <si>
    <t>https://community.secop.gov.co/Public/Tendering/ContractNoticePhases/View?PPI=CO1.PPI.12250822&amp;isFromPublicArea=True&amp;isModal=False</t>
  </si>
  <si>
    <t>https://community.secop.gov.co/Public/Tendering/ContractNoticePhases/View?PPI=CO1.PPI.12194865&amp;isFromPublicArea=True&amp;isModal=False</t>
  </si>
  <si>
    <t xml:space="preserve">https://community.secop.gov.co/Public/Tendering/ContractNoticePhases/View?PPI=CO1.PPI.12091842&amp;isFromPublicArea=True&amp;isModal=False
</t>
  </si>
  <si>
    <t>https://community.secop.gov.co/Public/Tendering/ContractNoticePhases/View?PPI=CO1.PPI.12255298&amp;isFromPublicArea=True&amp;isModal=False</t>
  </si>
  <si>
    <t>https://community.secop.gov.co/Public/Tendering/ContractNoticePhases/View?PPI=CO1.PPI.12159478&amp;isFromPublicArea=True&amp;isModal=False</t>
  </si>
  <si>
    <t>https://community.secop.gov.co/Public/Tendering/ContractNoticePhases/View?PPI=CO1.PPI.12230662&amp;isFromPublicArea=True&amp;isModal=False</t>
  </si>
  <si>
    <t>https://community.secop.gov.co/Public/Tendering/ContractNoticePhases/View?PPI=CO1.PPI.12097054&amp;isFromPublicArea=True&amp;isModal=False</t>
  </si>
  <si>
    <t>https://community.secop.gov.co/Public/Tendering/ContractNoticePhases/View?PPI=CO1.PPI.12078189&amp;isFromPublicArea=True&amp;isModal=False</t>
  </si>
  <si>
    <t>https://community.secop.gov.co/Public/Tendering/ContractNoticePhases/View?PPI=CO1.PPI.12212618&amp;isFromPublicArea=True&amp;isModal=False</t>
  </si>
  <si>
    <t>https://community.secop.gov.co/Public/Tendering/ContractNoticePhases/View?PPI=CO1.PPI.12096803&amp;isFromPublicArea=True&amp;isModal=False</t>
  </si>
  <si>
    <t>https://community.secop.gov.co/Public/Tendering/ContractNoticePhases/View?PPI=CO1.PPI.12097729&amp;isFromPublicArea=True&amp;isModal=False</t>
  </si>
  <si>
    <t>https://community.secop.gov.co/Public/Tendering/ContractNoticePhases/View?PPI=CO1.PPI.12294624&amp;isFromPublicArea=True&amp;isModal=False</t>
  </si>
  <si>
    <t>https://community.secop.gov.co/Public/Tendering/ContractNoticePhases/View?PPI=CO1.PPI.12165310&amp;isFromPublicArea=True&amp;isModal=False</t>
  </si>
  <si>
    <t>https://community.secop.gov.co/Public/Tendering/ContractNoticePhases/View?PPI=CO1.PPI.12223962&amp;isFromPublicArea=True&amp;isModal=False</t>
  </si>
  <si>
    <t>https://community.secop.gov.co/Public/Tendering/ContractNoticePhases/View?PPI=CO1.PPI.12299045&amp;isFromPublicArea=True&amp;isModal=False</t>
  </si>
  <si>
    <t>https://community.secop.gov.co/Public/Tendering/ContractNoticePhases/View?PPI=CO1.PPI.12280673&amp;isFromPublicArea=True&amp;isModal=False</t>
  </si>
  <si>
    <t>https://community.secop.gov.co/Public/Tendering/ContractNoticePhases/View?PPI=CO1.PPI.12312251&amp;isFromPublicArea=True&amp;isModal=False</t>
  </si>
  <si>
    <t>https://community.secop.gov.co/Public/Tendering/ContractNoticePhases/View?PPI=CO1.PPI.12224833&amp;isFromPublicArea=True&amp;isModal=False</t>
  </si>
  <si>
    <t xml:space="preserve">https://community.secop.gov.co/Public/Tendering/ContractNoticePhases/View?PPI=CO1.PPI.12205571&amp;isFromPublicArea=True&amp;isModal=False 
</t>
  </si>
  <si>
    <t>https://community.secop.gov.co/Public/Tendering/ContractNoticePhases/View?PPI=CO1.PPI.12206271&amp;isFromPublicArea=True&amp;isModal=False</t>
  </si>
  <si>
    <t>https://community.secop.gov.co/Public/Tendering/ContractNoticePhases/View?PPI=CO1.PPI.12285330&amp;isFromPublicArea=True&amp;isModal=False</t>
  </si>
  <si>
    <t>https://community.secop.gov.co/Public/Tendering/ContractNoticePhases/View?PPI=CO1.PPI.12285424&amp;isFromPublicArea=True&amp;isModal=False</t>
  </si>
  <si>
    <t>https://community.secop.gov.co/Public/Tendering/ContractNoticePhases/View?PPI=CO1.PPI.12085587&amp;isFromPublicArea=True&amp;isModal=False</t>
  </si>
  <si>
    <t>https://community.secop.gov.co/Public/Tendering/ContractNoticePhases/View?PPI=CO1.PPI.12085621&amp;isFromPublicArea=True&amp;isModal=False</t>
  </si>
  <si>
    <t>https://community.secop.gov.co/Public/Tendering/ContractNoticePhases/View?PPI=CO1.PPI.12351435&amp;isFromPublicArea=True&amp;isModal=False</t>
  </si>
  <si>
    <t>https://community.secop.gov.co/Public/Tendering/ContractNoticePhases/View?PPI=CO1.PPI.12131916&amp;isFromPublicArea=True&amp;isModal=False</t>
  </si>
  <si>
    <t>https://community.secop.gov.co/Public/Tendering/ContractNoticePhases/View?PPI=CO1.PPI.12353710&amp;isFromPublicArea=True&amp;isModal=False</t>
  </si>
  <si>
    <t>https://community.secop.gov.co/Public/Tendering/ContractNoticePhases/View?PPI=CO1.PPI.12131350&amp;isFromPublicArea=True&amp;isModal=False</t>
  </si>
  <si>
    <t>https://community.secop.gov.co/Public/Tendering/ContractNoticePhases/View?PPI=CO1.PPI.12269784&amp;isFromPublicArea=True&amp;isModal=False</t>
  </si>
  <si>
    <t>https://community.secop.gov.co/Public/Tendering/ContractNoticePhases/View?PPI=CO1.PPI.12385892&amp;isFromPublicArea=True&amp;isModal=False</t>
  </si>
  <si>
    <t>https://community.secop.gov.co/Public/Tendering/ContractNoticePhases/View?PPI=CO1.PPI.12397452&amp;isFromPublicArea=True&amp;isModal=False</t>
  </si>
  <si>
    <t>https://community.secop.gov.co/Public/Tendering/ContractNoticePhases/View?PPI=CO1.PPI.12316255&amp;isFromPublicArea=True&amp;isModal=False</t>
  </si>
  <si>
    <t>https://community.secop.gov.co/Public/Tendering/ContractNoticePhases/View?PPI=CO1.PPI.12097753&amp;isFromPublicArea=True&amp;isModal=False</t>
  </si>
  <si>
    <t>https://community.secop.gov.co/Public/Tendering/ContractNoticePhases/View?PPI=CO1.PPI.12086932&amp;isFromPublicArea=True&amp;isModal=False</t>
  </si>
  <si>
    <t>https://community.secop.gov.co/Public/Tendering/ContractNoticePhases/View?PPI=CO1.PPI.12408901&amp;isFromPublicArea=True&amp;isModal=False</t>
  </si>
  <si>
    <t>https://community.secop.gov.co/Public/Tendering/ContractNoticePhases/View?PPI=CO1.PPI.12131377&amp;isFromPublicArea=True&amp;isModal=False</t>
  </si>
  <si>
    <t>https://community.secop.gov.co/Public/Tendering/ContractNoticePhases/View?PPI=CO1.PPI.12369357&amp;isFromPublicArea=True&amp;isModal=False</t>
  </si>
  <si>
    <t>https://community.secop.gov.co/Public/Tendering/ContractNoticePhases/View?PPI=CO1.PPI.12389588&amp;isFromPublicArea=True&amp;isModal=False</t>
  </si>
  <si>
    <t>https://community.secop.gov.co/Public/Tendering/ContractNoticePhases/View?PPI=CO1.PPI.12411749&amp;isFromPublicArea=True&amp;isModal=False</t>
  </si>
  <si>
    <t>https://community.secop.gov.co/Public/Tendering/ContractNoticePhases/View?PPI=CO1.PPI.12448272&amp;isFromPublicArea=True&amp;isModal=False</t>
  </si>
  <si>
    <t>https://community.secop.gov.co/Public/Tendering/ContractNoticePhases/View?PPI=CO1.PPI.12390157&amp;isFromPublicArea=True&amp;isModal=False</t>
  </si>
  <si>
    <t>https://community.secop.gov.co/Public/Tendering/ContractNoticePhases/View?PPI=CO1.PPI.12406806&amp;isFromPublicArea=True&amp;isModal=False</t>
  </si>
  <si>
    <t>https://community.secop.gov.co/Public/Tendering/ContractNoticePhases/View?PPI=CO1.PPI.12357864&amp;isFromPublicArea=True&amp;isModal=False</t>
  </si>
  <si>
    <t>https://community.secop.gov.co/Public/Tendering/ContractNoticePhases/View?PPI=CO1.PPI.11990700&amp;isFromPublicArea=True&amp;isModal=False</t>
  </si>
  <si>
    <t>https://community.secop.gov.co/Public/Tendering/ContractNoticePhases/View?PPI=CO1.PPI.12402242&amp;isFromPublicArea=True&amp;isModal=False</t>
  </si>
  <si>
    <t>https://community.secop.gov.co/Public/Tendering/ContractNoticePhases/View?PPI=CO1.PPI.12412164&amp;isFromPublicArea=True&amp;isModal=False</t>
  </si>
  <si>
    <t>https://community.secop.gov.co/Public/Tendering/ContractNoticePhases/View?PPI=CO1.PPI.12411795&amp;isFromPublicArea=True&amp;isModal=False</t>
  </si>
  <si>
    <t>https://community.secop.gov.co/Public/Tendering/ContractNoticePhases/View?PPI=CO1.PPI.12421314&amp;isFromPublicArea=True&amp;isModal=False</t>
  </si>
  <si>
    <t>https://community.secop.gov.co/Public/Tendering/ContractNoticePhases/View?PPI=CO1.PPI.12402422&amp;isFromPublicArea=True&amp;isModal=False</t>
  </si>
  <si>
    <t>https://community.secop.gov.co/Public/Tendering/ContractNoticePhases/View?PPI=CO1.PPI.12463094&amp;isFromPublicArea=True&amp;isModal=False</t>
  </si>
  <si>
    <t>https://community.secop.gov.co/Public/Tendering/ContractNoticePhases/View?PPI=CO1.PPI.12377765&amp;isFromPublicArea=True&amp;isModal=False</t>
  </si>
  <si>
    <t>https://community.secop.gov.co/Public/Tendering/ContractNoticePhases/View?PPI=CO1.PPI.12412147&amp;isFromPublicArea=True&amp;isModal=False</t>
  </si>
  <si>
    <t>https://community.secop.gov.co/Public/Tendering/ContractNoticePhases/View?PPI=CO1.PPI.12494874&amp;isFromPublicArea=True&amp;isModal=False</t>
  </si>
  <si>
    <t xml:space="preserve">https://community.secop.gov.co/Public/Tendering/ContractNoticePhases/View?PPI=CO1.PPI.12491706&amp;isFromPublicArea=True&amp;isModal=False
</t>
  </si>
  <si>
    <t>https://community.secop.gov.co/Public/Tendering/ContractNoticePhases/View?PPI=CO1.PPI.12464985&amp;isFromPublicArea=True&amp;isModal=False</t>
  </si>
  <si>
    <t xml:space="preserve">
https://community.secop.gov.co/Public/Tendering/ContractNoticePhases/View?PPI=CO1.PPI.12396834&amp;isFromPublicArea=True&amp;isModal=False</t>
  </si>
  <si>
    <t>https://community.secop.gov.co/Public/Tendering/ContractNoticePhases/View?PPI=CO1.PPI.12378330&amp;isFromPublicArea=True&amp;isModal=False</t>
  </si>
  <si>
    <t>https://community.secop.gov.co/Public/Tendering/ContractNoticePhases/View?PPI=CO1.PPI.12373206&amp;isFromPublicArea=True&amp;isModal=False</t>
  </si>
  <si>
    <t>https://community.secop.gov.co/Public/Tendering/ContractNoticePhases/View?PPI=CO1.PPI.12090078&amp;isFromPublicArea=True&amp;isModal=False</t>
  </si>
  <si>
    <t>https://community.secop.gov.co/Public/Tendering/ContractNoticePhases/View?PPI=CO1.PPI.12463356&amp;isFromPublicArea=True&amp;isModal=False</t>
  </si>
  <si>
    <t>https://community.secop.gov.co/Public/Tendering/ContractNoticePhases/View?PPI=CO1.PPI.12463394&amp;isFromPublicArea=True&amp;isModal=False</t>
  </si>
  <si>
    <t>https://community.secop.gov.co/Public/Tendering/ContractNoticePhases/View?PPI=CO1.PPI.12463665&amp;isFromPublicArea=True&amp;isModal=False</t>
  </si>
  <si>
    <t>https://community.secop.gov.co/Public/Tendering/ContractNoticePhases/View?PPI=CO1.PPI.12312562&amp;isFromPublicArea=True&amp;isModal=False</t>
  </si>
  <si>
    <t>https://community.secop.gov.co/Public/Tendering/ContractNoticePhases/View?PPI=CO1.PPI.12462673&amp;isFromPublicArea=True&amp;isModal=False</t>
  </si>
  <si>
    <t>https://community.secop.gov.co/Public/Tendering/ContractNoticePhases/View?PPI=CO1.PPI.12531960&amp;isFromPublicArea=True&amp;isModal=False</t>
  </si>
  <si>
    <t>https://community.secop.gov.co/Public/Tendering/ContractNoticePhases/View?PPI=CO1.PPI.12562934&amp;isFromPublicArea=True&amp;isModal=False</t>
  </si>
  <si>
    <t>https://community.secop.gov.co/Public/Tendering/ContractNoticePhases/View?PPI=CO1.PPI.12496876&amp;isFromPublicArea=True&amp;isModal=False</t>
  </si>
  <si>
    <t>https://community.secop.gov.co/Public/Tendering/ContractNoticePhases/View?PPI=CO1.PPI.12519096&amp;isFromPublicArea=True&amp;isModal=False</t>
  </si>
  <si>
    <t>https://community.secop.gov.co/Public/Tendering/ContractNoticePhases/View?PPI=CO1.PPI.12549740&amp;isFromPublicArea=True&amp;isModal=False</t>
  </si>
  <si>
    <t>https://community.secop.gov.co/Public/Tendering/ContractNoticePhases/View?PPI=CO1.PPI.12589451&amp;isFromPublicArea=True&amp;isModal=False</t>
  </si>
  <si>
    <t>https://community.secop.gov.co/Public/Tendering/ContractNoticePhases/View?PPI=CO1.PPI.12570418&amp;isFromPublicArea=True&amp;isModal=False</t>
  </si>
  <si>
    <t>https://community.secop.gov.co/Public/Tendering/ContractNoticePhases/View?PPI=CO1.PPI.12518489&amp;isFromPublicArea=True&amp;isModal=False</t>
  </si>
  <si>
    <t>https://community.secop.gov.co/Public/Tendering/ContractNoticePhases/View?PPI=CO1.PPI.12569343&amp;isFromPublicArea=True&amp;isModal=False</t>
  </si>
  <si>
    <t>https://community.secop.gov.co/Public/Tendering/ContractNoticePhases/View?PPI=CO1.PPI.12600397&amp;isFromPublicArea=True&amp;isModal=False</t>
  </si>
  <si>
    <t>https://community.secop.gov.co/Public/Tendering/ContractNoticePhases/View?PPI=CO1.PPI.12518400&amp;isFromPublicArea=True&amp;isModal=False</t>
  </si>
  <si>
    <t>https://community.secop.gov.co/Public/Tendering/ContractNoticePhases/View?PPI=CO1.PPI.12644600&amp;isFromPublicArea=True&amp;isModal=False</t>
  </si>
  <si>
    <t>https://community.secop.gov.co/Public/Tendering/ContractNoticePhases/View?PPI=CO1.PPI.12646986&amp;isFromPublicArea=True&amp;isModal=False</t>
  </si>
  <si>
    <t>https://community.secop.gov.co/Public/Tendering/ContractNoticePhases/View?PPI=CO1.PPI.12652874&amp;isFromPublicArea=True&amp;isModal=False</t>
  </si>
  <si>
    <t>https://community.secop.gov.co/Public/Tendering/ContractNoticePhases/View?PPI=CO1.PPI.12580950&amp;isFromPublicArea=True&amp;isModal=False</t>
  </si>
  <si>
    <t>https://community.secop.gov.co/Public/Tendering/ContractNoticePhases/View?PPI=CO1.PPI.12658736&amp;isFromPublicArea=True&amp;isModal=False</t>
  </si>
  <si>
    <t>https://community.secop.gov.co/Public/Tendering/ContractNoticePhases/View?PPI=CO1.PPI.12549848&amp;isFromPublicArea=True&amp;isModal=False</t>
  </si>
  <si>
    <t>https://community.secop.gov.co/Public/Tendering/ContractNoticePhases/View?PPI=CO1.PPI.12838922&amp;isFromPublicArea=True&amp;isModal=False</t>
  </si>
  <si>
    <t>https://community.secop.gov.co/Public/Tendering/ContractNoticePhases/View?PPI=CO1.PPI.12562831&amp;isFromPublicArea=True&amp;isModal=False</t>
  </si>
  <si>
    <t>https://community.secop.gov.co/Public/Tendering/ContractNoticePhases/View?PPI=CO1.PPI.12653922&amp;isFromPublicArea=True&amp;isModal=False</t>
  </si>
  <si>
    <t>https://community.secop.gov.co/Public/Tendering/ContractNoticePhases/View?PPI=CO1.PPI.12663931&amp;isFromPublicArea=True&amp;isModal=False</t>
  </si>
  <si>
    <t>https://community.secop.gov.co/Public/Tendering/ContractNoticePhases/View?PPI=CO1.PPI.12645945&amp;isFromPublicArea=True&amp;isModal=False</t>
  </si>
  <si>
    <t>https://community.secop.gov.co/Public/Tendering/ContractNoticePhases/View?PPI=CO1.PPI.12604922&amp;isFromPublicArea=True&amp;isModal=False</t>
  </si>
  <si>
    <t>https://community.secop.gov.co/Public/Tendering/ContractNoticePhases/View?PPI=CO1.PPI.12306352&amp;isFromPublicArea=True&amp;isModal=False</t>
  </si>
  <si>
    <t xml:space="preserve">https://community.secop.gov.co/Public/Tendering/ContractNoticePhases/View?PPI=CO1.PPI.12726082&amp;isFromPublicArea=True&amp;isModal=False
</t>
  </si>
  <si>
    <t>https://community.secop.gov.co/Public/Tendering/ContractNoticePhases/View?PPI=CO1.PPI.12848010&amp;isFromPublicArea=True&amp;isModal=False</t>
  </si>
  <si>
    <t>https://community.secop.gov.co/Public/Tendering/ContractNoticePhases/View?PPI=CO1.PPI.12601429&amp;isFromPublicArea=True&amp;isModal=False</t>
  </si>
  <si>
    <t>https://community.secop.gov.co/Public/Tendering/ContractNoticePhases/View?PPI=CO1.PPI.12606666&amp;isFromPublicArea=True&amp;isModal=False</t>
  </si>
  <si>
    <t xml:space="preserve">
https://community.secop.gov.co/Public/Tendering/ContractNoticePhases/View?PPI=CO1.PPI.12615610&amp;isFromPublicArea=True&amp;isModal=False
</t>
  </si>
  <si>
    <t>ttps://community.secop.gov.co/Public/Tendering/ContractNoticePhases/View?PPI=CO1.PPI.12720518&amp;isFromPublicArea=True&amp;isModal=False</t>
  </si>
  <si>
    <t>https://community.secop.gov.co/Public/Tendering/ContractNoticePhases/View?PPI=CO1.PPI.12720519&amp;isFromPublicArea=True&amp;isModal=False</t>
  </si>
  <si>
    <t>https://community.secop.gov.co/Public/Tendering/ContractNoticePhases/View?PPI=CO1.PPI.12679005&amp;isFromPublicArea=True&amp;isModal=False</t>
  </si>
  <si>
    <t>https://community.secop.gov.co/Public/Tendering/ContractNoticePhases/View?PPI=CO1.PPI.12756109&amp;isFromPublicArea=True&amp;isModal=False</t>
  </si>
  <si>
    <t>https://community.secop.gov.co/Public/Tendering/ContractNoticePhases/View?PPI=CO1.PPI.12756003&amp;isFromPublicArea=True&amp;isModal=False</t>
  </si>
  <si>
    <t>https://community.secop.gov.co/Public/Tendering/ContractNoticePhases/View?PPI=CO1.PPI.12088823&amp;isFromPublicArea=True&amp;isModal=False</t>
  </si>
  <si>
    <t>https://community.secop.gov.co/Public/Tendering/ContractNoticePhases/View?PPI=CO1.PPI.12682962&amp;isFromPublicArea=True&amp;isModal=False</t>
  </si>
  <si>
    <t>https://community.secop.gov.co/Public/Tendering/ContractNoticePhases/View?PPI=CO1.PPI.12757239&amp;isFromPublicArea=True&amp;isModal=False</t>
  </si>
  <si>
    <t>https://community.secop.gov.co/Public/Tendering/ContractNoticePhases/View?PPI=CO1.PPI.12756062&amp;isFromPublicArea=True&amp;isModal=False</t>
  </si>
  <si>
    <t>https://community.secop.gov.co/Public/Tendering/ContractNoticePhases/View?PPI=CO1.PPI.12776736&amp;isFromPublicArea=True&amp;isModal=False</t>
  </si>
  <si>
    <t xml:space="preserve">
https://community.secop.gov.co/Public/Tendering/ContractNoticePhases/View?PPI=CO1.PPI.12747194&amp;isFromPublicArea=True&amp;isModal=False</t>
  </si>
  <si>
    <t>https://community.secop.gov.co/Public/Tendering/ContractNoticePhases/View?PPI=CO1.PPI.12819665&amp;isFromPublicArea=True&amp;isModal=False</t>
  </si>
  <si>
    <t>https://community.secop.gov.co/Public/Tendering/ContractNoticePhases/View?PPI=CO1.PPI.12753677&amp;isFromPublicArea=True&amp;isModal=False</t>
  </si>
  <si>
    <t xml:space="preserve">https://community.secop.gov.co/Public/Tendering/ContractNoticePhases/View?PPI=CO1.PPI.12776780&amp;isFromPublicArea=True&amp;isModal=False
</t>
  </si>
  <si>
    <t>https://community.secop.gov.co/Public/Tendering/ContractNoticePhases/View?PPI=CO1.PPI.12358694&amp;isFromPublicArea=True&amp;isModal=False</t>
  </si>
  <si>
    <t>https://community.secop.gov.co/Public/Tendering/ContractNoticePhases/View?PPI=CO1.PPI.12840418&amp;isFromPublicArea=True&amp;isModal=False</t>
  </si>
  <si>
    <t>https://community.secop.gov.co/Public/Tendering/ContractNoticePhases/View?PPI=CO1.PPI.12802738&amp;isFromPublicArea=True&amp;isModal=False</t>
  </si>
  <si>
    <t>https://community.secop.gov.co/Public/Tendering/ContractNoticePhases/View?PPI=CO1.PPI.12581748&amp;isFromPublicArea=True&amp;isModal=False</t>
  </si>
  <si>
    <t xml:space="preserve">https://community.secop.gov.co/Public/Tendering/ContractNoticePhases/View?PPI=CO1.PPI.12669365&amp;isFromPublicArea=True&amp;isModal=False </t>
  </si>
  <si>
    <t xml:space="preserve">https://community.secop.gov.co/Public/Tendering/ContractNoticePhases/View?PPI=CO1.PPI.12747339&amp;isFromPublicArea=True&amp;isModal=False
</t>
  </si>
  <si>
    <t>https://community.secop.gov.co/Public/Tendering/ContractNoticePhases/View?PPI=CO1.PPI.12747143&amp;isFromPublicArea=True&amp;isModal=False</t>
  </si>
  <si>
    <t>https://community.secop.gov.co/Public/Tendering/ContractNoticePhases/View?PPI=CO1.PPI.12756091&amp;isFromPublicArea=True&amp;isModal=False</t>
  </si>
  <si>
    <t>https://community.secop.gov.co/Public/Tendering/ContractNoticePhases/View?PPI=CO1.PPI.12877489&amp;isFromPublicArea=True&amp;isModal=False</t>
  </si>
  <si>
    <t>https://community.secop.gov.co/Public/Tendering/ContractNoticePhases/View?PPI=CO1.PPI.12797261&amp;isFromPublicArea=True&amp;isModal=False</t>
  </si>
  <si>
    <t>https://community.secop.gov.co/Public/Tendering/ContractNoticePhases/View?PPI=CO1.PPI.12885876&amp;isFromPublicArea=True&amp;isModal=False</t>
  </si>
  <si>
    <t>https://community.secop.gov.co/Public/Tendering/ContractNoticePhases/View?PPI=CO1.PPI.12890736&amp;isFromPublicArea=True&amp;isModal=False</t>
  </si>
  <si>
    <t>https://community.secop.gov.co/Public/Tendering/ContractNoticePhases/View?PPI=CO1.PPI.12840318&amp;isFromPublicArea=True&amp;isModal=False</t>
  </si>
  <si>
    <t>https://community.secop.gov.co/Public/Tendering/ContractNoticePhases/View?PPI=CO1.PPI.12654342&amp;isFromPublicArea=True&amp;isModal=False</t>
  </si>
  <si>
    <t>https://community.secop.gov.co/Public/Tendering/ContractNoticePhases/View?PPI=CO1.PPI.12880908&amp;isFromPublicArea=True&amp;isModal=False</t>
  </si>
  <si>
    <t xml:space="preserve">https://community.secop.gov.co/Public/Tendering/ContractNoticePhases/View?PPI=CO1.PPI.12870252&amp;isFromPublicArea=True&amp;isModal=False
</t>
  </si>
  <si>
    <t>https://www.colombiacompra.gov.co/tienda-virtual-del-estado-colombiano/ordenes-compra/66323</t>
  </si>
  <si>
    <t>https://community.secop.gov.co/Public/Tendering/ContractNoticePhases/View?PPI=CO1.PPI.12842500&amp;isFromPublicArea=True&amp;isModal=False</t>
  </si>
  <si>
    <t>https://community.secop.gov.co/Public/Tendering/ContractNoticePhases/View?PPI=CO1.PPI.12910108&amp;isFromPublicArea=True&amp;isModal=False</t>
  </si>
  <si>
    <t xml:space="preserve">https://community.secop.gov.co/Public/Tendering/ContractNoticePhases/View?PPI=CO1.PPI.12794825&amp;isFromPublicArea=True&amp;isModal=False
</t>
  </si>
  <si>
    <t>https://community.secop.gov.co/Public/Tendering/ContractNoticePhases/View?PPI=CO1.PPI.12922331&amp;isFromPublicArea=True&amp;isModal=False</t>
  </si>
  <si>
    <t>https://community.secop.gov.co/Public/Tendering/ContractNoticePhases/View?PPI=CO1.PPI.12985948&amp;isFromPublicArea=True&amp;isModal=False</t>
  </si>
  <si>
    <t>https://community.secop.gov.co/Public/Tendering/ContractNoticePhases/View?PPI=CO1.PPI.12949315&amp;isFromPublicArea=True&amp;isModal=False</t>
  </si>
  <si>
    <t>https://community.secop.gov.co/Public/Tendering/ContractNoticePhases/View?PPI=CO1.PPI.12948292&amp;isFromPublicArea=True&amp;isModal=False</t>
  </si>
  <si>
    <t>https://community.secop.gov.co/Public/Tendering/ContractNoticePhases/View?PPI=CO1.PPI.12955244&amp;isFromPublicArea=True&amp;isModal=False</t>
  </si>
  <si>
    <t>https://community.secop.gov.co/Public/Tendering/ContractNoticePhases/View?PPI=CO1.PPI.12606749&amp;isFromPublicArea=True&amp;isModal=False</t>
  </si>
  <si>
    <t>https://community.secop.gov.co/Public/Tendering/ContractNoticePhases/View?PPI=CO1.PPI.13053257&amp;isFromPublicArea=True&amp;isModal=False</t>
  </si>
  <si>
    <t xml:space="preserve">https://community.secop.gov.co/Public/Tendering/ContractNoticePhases/View?PPI=CO1.PPI.13141221&amp;isFromPublicArea=True&amp;isModal=False
</t>
  </si>
  <si>
    <t>https://community.secop.gov.co/Public/Tendering/ContractNoticePhases/View?PPI=CO1.PPI.13156644&amp;isFromPublicArea=True&amp;isModal=False</t>
  </si>
  <si>
    <t>https://community.secop.gov.co/Public/Tendering/ContractNoticePhases/View?PPI=CO1.PPI.13031818&amp;isFromPublicArea=True&amp;isModal=False</t>
  </si>
  <si>
    <t>https://community.secop.gov.co/Public/Tendering/ContractNoticePhases/View?PPI=CO1.PPI.13311224&amp;isFromPublicArea=True&amp;isModal=False</t>
  </si>
  <si>
    <t>https://community.secop.gov.co/Public/Tendering/ContractNoticePhases/View?PPI=CO1.PPI.13410113&amp;isFromPublicArea=True&amp;isModal=False</t>
  </si>
  <si>
    <t xml:space="preserve">https://community.secop.gov.co/Public/Tendering/ContractNoticePhases/View?PPI=CO1.PPI.12838922&amp;isFromPublicArea=True&amp;isModal=False
</t>
  </si>
  <si>
    <t>https://colombiacompra.gov.co/tienda-virtual-del-estado-colombiano/ordenes-compra/69872</t>
  </si>
  <si>
    <t>https://community.secop.gov.co/Public/Tendering/ContractNoticePhases/View?PPI=CO1.PPI.13481059&amp;isFromPublicArea=True&amp;isModal=False</t>
  </si>
  <si>
    <t xml:space="preserve">https://community.secop.gov.co/Public/Tendering/ContractNoticePhases/View?PPI=CO1.PPI.13554977&amp;isFromPublicArea=True&amp;isModal=False
</t>
  </si>
  <si>
    <t xml:space="preserve">https://community.secop.gov.co/Public/Tendering/ContractNoticePhases/View?PPI=CO1.PPI.13553306&amp;isFromPublicArea=True&amp;isModal=False
</t>
  </si>
  <si>
    <t xml:space="preserve">https://community.secop.gov.co/Public/Tendering/ContractNoticePhases/View?PPI=CO1.PPI.13556199&amp;isFromPublicArea=True&amp;isModal=False
</t>
  </si>
  <si>
    <t>https://www.contratos.gov.co/consultas/detalleProceso.do?numConstancia=21-22-27238&amp;g-recaptcha-response=03AGdBq24CT7EfSqcZi57h-fb6HLapCm2dFIE5W4cs1ZMHwKCkk-kVlob_rGomyhjHnevsRbSb4GBCnkVl07Eacz-R6fexf4DvP-R-utlH8nbVsVoEOtPIMPoopUN0xxvJzaHYMYYBP3HifKU8oCC-us-eVmDcB5Gv1-vcyVPj3tFpaSxFNENeZIlG3P0COZ0jBYeLYobqz7D66hZiOR3CiWzJYXGC0HehZeU8A5xoXybi7qZj4SARov-N0uGFaYlUAtHOBoEADbS6ML1HOToOkpP4X0_fvGgmwb51aZt1BoDcJ_SUM6vakXtWm2ahND4Vi81tXG7tqZr6obktIpPQd9w_AGTsHRJxG5a8Ftv1nKvczINsa3Tt7qa-29IYuB5zSBoUjSx_laIzjDyo4PT_iaUyzlGruyXY6CW69lQYPErVI2d_niUo0VG6K5qH8ZlXDLg7d8s7gW8K-gMjezdfOeBR5LcPdNrHZA</t>
  </si>
  <si>
    <t>https://www.contratos.gov.co/consultas/detalleProceso.do?numConstancia=21-22-27153&amp;g-recaptcha-response=03AGdBq271XHuseqymZIWtf-csJDfOh3E-qrKsunvwp7TcNShpxRgknO_Hksy61mRTKOrGLyke_XH2E4Ss5vKS6dHBNEsRBCbopxfHIuqoi2nN9ifBaSsXZA3yEzO4rWwd96c2UmmN1zJcQPkDOdP6TWaWYkmddLXx2O0KwXuBIng2a9sQ8IsRzNtaolvLHt0R2jOzG1G2-i2xGCVa5eC6hIgpSM6svpi-v_P_pg6a60wXbJ13IMTxbn0QRmv6NEB7CJ_xwxGSDJ4NIJkoXVvUEN8yYEXaIXsnzWSmVktHi7vU3X-iHybxaBlMYWLc5xE9wOumHspXwgGnD3MsilOPQgbM2Ud7RNbeMI8ie3SsMa6fAQZRW8mjU3fIxeulRRvQPgAUGETk-JfHkDAmbu1hD4eigbXqMQnexcH8tDHtUIBNR4kRkhPOcLtqfUtHr8gFqS6d9elxWaQb80qhYiWg26knKAj3K32Tuw</t>
  </si>
  <si>
    <t xml:space="preserve">https://community.secop.gov.co/Public/Tendering/ContractNoticePhases/View?PPI=CO1.PPI.14135820&amp;isFromPublicArea=True&amp;isModal=False
</t>
  </si>
  <si>
    <t>https://community.secop.gov.co/Public/Tendering/ContractNoticePhases/View?PPI=CO1.PPI.14256737&amp;isFromPublicArea=True&amp;isModal=False</t>
  </si>
  <si>
    <t>https://community.secop.gov.co/Public/Tendering/ContractNoticePhases/View?PPI=CO1.PPI.14315845&amp;isFromPublicArea=True&amp;isModal=False</t>
  </si>
  <si>
    <t>https://community.secop.gov.co/Public/Tendering/OpportunityDetail/Index?noticeUID=CO1.NTC.2113019&amp;isFromPublicArea=True&amp;isModal=False</t>
  </si>
  <si>
    <t>https://community.secop.gov.co/Public/Tendering/ContractNoticePhases/View?PPI=CO1.PPI.14537919&amp;isFromPublicArea=True&amp;isModal=False</t>
  </si>
  <si>
    <t>https://colombiacompra.gov.co/tienda-virtual-del-estado-colombiano/ordenes-compra/74168</t>
  </si>
  <si>
    <t xml:space="preserve">https://community.secop.gov.co/Public/Tendering/ContractNoticePhases/View?PPI=CO1.PPI.14688672&amp;isFromPublicArea=True&amp;isModal=False </t>
  </si>
  <si>
    <t>https://community.secop.gov.co/Public/Tendering/ContractNoticePhases/View?PPI=CO1.PPI.14684318&amp;isFromPublicArea=True&amp;isModal=False</t>
  </si>
  <si>
    <t>https://community.secop.gov.co/Public/Tendering/ContractNoticePhases/View?PPI=CO1.PPI.14690234&amp;isFromPublicArea=True&amp;isModal=False</t>
  </si>
  <si>
    <t>https://community.secop.gov.co/Public/Tendering/ContractNoticePhases/View?PPI=CO1.PPI.14731016&amp;isFromPublicArea=True&amp;isModal=False</t>
  </si>
  <si>
    <t>https://community.secop.gov.co/Public/Tendering/ContractNoticePhases/View?PPI=CO1.PPI.14731228&amp;isFromPublicArea=True&amp;isModal=False</t>
  </si>
  <si>
    <t>https://community.secop.gov.co/Public/Tendering/ContractNoticePhases/View?PPI=CO1.PPI.14843790&amp;isFromPublicArea=True&amp;isModal=False</t>
  </si>
  <si>
    <t>https://community.secop.gov.co/Public/Tendering/ContractNoticePhases/View?PPI=CO1.PPI.14511419&amp;isFromPublicArea=True&amp;isModal=False</t>
  </si>
  <si>
    <t>https://community.secop.gov.co/Public/Tendering/ContractNoticePhases/View?PPI=CO1.PPI.14437322&amp;isFromPublicArea=True&amp;isModal=False</t>
  </si>
  <si>
    <t>https://www.contratos.gov.co/consultas/detalleProceso.do?numConstancia=21-22-28671&amp;g-recaptcha-response=03AGdBq26nscdmApbKIuBvMsgHmsU3TwrEOIAEC3Yh7Xqan4tNJlGuzMMMQAC0COpyeJKO8cz-C3TIMHQFnLVBx5Bg-k9gvYaYha5U2PykVe3zToGeXixFVR8JXbGPZvo2BCscesSU37nvYAYcWx1lOnNctzxuKSs1s5BgF6YcxjXycYJ6hg4w7lZzLxZgX8Pdbsx-c8kItRDRvyZ8-5xTA8Mk_8G8Xozh-rmkq9nNdETrpSotjiKCOLvbzBOigIIKGu09qUI1oK4VO5vK9YYPCmmybHERVVGEiTtB_gUksQbs9HLH3219yGqOTGQcSofLkFNublWq4Y6SrpxPhT-RCA2TxkkkSVhU4jTcEQB438jXHSX1VUeTv4Q8pf7zo01hKCbTUYyydhilnAEHc3KaB_7TbvksvPPxAFb4whJ5Ho40uDQikPtL8Eg_lp8Wu3wKkhBjggYVmx3nH0Z8diuWSEC51aAJCIha1A</t>
  </si>
  <si>
    <t>https://community.secop.gov.co/Public/Tendering/ContractNoticePhases/View?PPI=CO1.PPI.14951982&amp;isFromPublicArea=True&amp;isModal=False</t>
  </si>
  <si>
    <t>https://community.secop.gov.co/Public/Tendering/ContractNoticePhases/View?PPI=CO1.PPI.14984577&amp;isFromPublicArea=True&amp;isModal=False</t>
  </si>
  <si>
    <t>https://community.secop.gov.co/Public/Tendering/ContractNoticePhases/View?PPI=CO1.PPI.15071729&amp;isFromPublicArea=True&amp;isModal=False</t>
  </si>
  <si>
    <t>https://community.secop.gov.co/Public/Tendering/ContractNoticePhases/View?PPI=CO1.PPI.15111237&amp;isFromPublicArea=True&amp;isModal=False</t>
  </si>
  <si>
    <t>https://community.secop.gov.co/Public/Tendering/ContractNoticePhases/View?PPI=CO1.PPI.15111661&amp;isFromPublicArea=True&amp;isModal=False</t>
  </si>
  <si>
    <t>https://community.secop.gov.co/Public/Tendering/ContractNoticePhases/View?PPI=CO1.PPI.15112810&amp;isFromPublicArea=True&amp;isModal=False</t>
  </si>
  <si>
    <t>https://community.secop.gov.co/Public/Tendering/ContractNoticePhases/View?PPI=CO1.PPI.15115510&amp;isFromPublicArea=True&amp;isModal=False</t>
  </si>
  <si>
    <t>https://community.secop.gov.co/Public/Tendering/ContractNoticePhases/View?PPI=CO1.PPI.15115536&amp;isFromPublicArea=True&amp;isModal=False</t>
  </si>
  <si>
    <t>https://community.secop.gov.co/Public/Tendering/ContractNoticePhases/View?PPI=CO1.PPI.15115801&amp;isFromPublicArea=True&amp;isModal=False</t>
  </si>
  <si>
    <t>https://community.secop.gov.co/Public/Tendering/ContractNoticePhases/View?PPI=CO1.PPI.15161615&amp;isFromPublicArea=True&amp;isModal=False</t>
  </si>
  <si>
    <t>https://community.secop.gov.co/Public/Tendering/ContractNoticePhases/View?PPI=CO1.PPI.15038862&amp;isFromPublicArea=True&amp;isModal=False</t>
  </si>
  <si>
    <t>https://community.secop.gov.co/Public/Tendering/ContractNoticePhases/View?PPI=CO1.PPI.14893443&amp;isFromPublicArea=True&amp;isModal=False</t>
  </si>
  <si>
    <t>https://community.secop.gov.co/Public/Tendering/ContractNoticePhases/View?PPI=CO1.PPI.15265016&amp;isFromPublicArea=True&amp;isModal=False</t>
  </si>
  <si>
    <t xml:space="preserve">https://community.secop.gov.co/Public/Tendering/ContractNoticePhases/View?PPI=CO1.PPI.15265068&amp;isFromPublicArea=True&amp;isModal=False
</t>
  </si>
  <si>
    <t>https://community.secop.gov.co/Public/Tendering/ContractNoticePhases/View?PPI=CO1.PPI.15357484&amp;isFromPublicArea=True&amp;isModal=False</t>
  </si>
  <si>
    <t>https://community.secop.gov.co/Public/Tendering/ContractNoticePhases/View?PPI=CO1.PPI.15375565&amp;isFromPublicArea=True&amp;isModal=False</t>
  </si>
  <si>
    <t>https://community.secop.gov.co/Public/Tendering/ContractNoticePhases/View?PPI=CO1.PPI.15375953&amp;isFromPublicArea=True&amp;isModal=False</t>
  </si>
  <si>
    <t>https://community.secop.gov.co/Public/Tendering/ContractNoticePhases/View?PPI=CO1.PPI.10844316&amp;isFromPublicArea=True&amp;isModal=False</t>
  </si>
  <si>
    <t>http://community.secop.gov.co/Public/Tendering/ContractNoticePhases/View?PPI=CO1.PPI.15453775&amp;isFromPublicArea=True&amp;isModal=False</t>
  </si>
  <si>
    <t>http://community.secop.gov.co/Public/Tendering/ContractNoticePhases/View?PPI=CO1.PPI.15454073&amp;isFromPublicArea=True&amp;isModal=False</t>
  </si>
  <si>
    <t>http://community.secop.gov.co/Public/Tendering/ContractNoticePhases/View?PPI=CO1.PPI.15454603&amp;isFromPublicArea=True&amp;isModal=False</t>
  </si>
  <si>
    <t>http://community.secop.gov.co/Public/Tendering/ContractNoticePhases/View?PPI=CO1.PPI.15538616&amp;isFromPublicArea=True&amp;isModal=False</t>
  </si>
  <si>
    <t>http://community.secop.gov.co/Public/Tendering/ContractNoticePhases/View?PPI=CO1.PPI.15538660&amp;isFromPublicArea=True&amp;isModal=False</t>
  </si>
  <si>
    <t>https://community.secop.gov.co/Public/Tendering/ContractNoticePhases/View?PPI=CO1.PPI.14930270&amp;isFromPublicArea=True&amp;isModal=False</t>
  </si>
  <si>
    <t>https://community.secop.gov.co/Public/Tendering/ContractNoticePhases/View?PPI=CO1.PPI.15379056&amp;isFromPublicArea=True&amp;isModal=False</t>
  </si>
  <si>
    <t xml:space="preserve">https://community.secop.gov.co/Public/Tendering/ContractNoticePhases/View?PPI=CO1.PPI.14968339&amp;isFromPublicArea=True&amp;isModal=False 
</t>
  </si>
  <si>
    <t>https://community.secop.gov.co/Public/Tendering/ContractNoticePhases/View?PPI=CO1.PPI.15614781&amp;isFromPublicArea=True&amp;isModal=False</t>
  </si>
  <si>
    <t>https://community.secop.gov.co/Public/Tendering/ContractNoticePhases/View?PPI=CO1.PPI.15615014&amp;isFromPublicArea=True&amp;isModal=False</t>
  </si>
  <si>
    <t>https://community.secop.gov.co/Public/Tendering/ContractNoticePhases/View?PPI=CO1.PPI.15778602&amp;isFromPublicArea=True&amp;isModal=False</t>
  </si>
  <si>
    <t>https://community.secop.gov.co/Public/Tendering/ContractNoticePhases/View?PPI=CO1.PPI.15664215&amp;isFromPublicArea=True&amp;isModal=False</t>
  </si>
  <si>
    <t>https://colombiacompra.gov.co/tienda-virtual-del-estado-colombiano/ordenes-compra/76880</t>
  </si>
  <si>
    <t>https://community.secop.gov.co/Public/Tendering/ContractNoticePhases/View?PPI=CO1.PPI.15333002&amp;isFromPublicArea=True&amp;isModal=False</t>
  </si>
  <si>
    <t>https://community.secop.gov.co/Public/Tendering/ContractNoticePhases/View?PPI=CO1.PPI.15837362&amp;isFromPublicArea=True&amp;isModal=False</t>
  </si>
  <si>
    <t>https://community.secop.gov.co/Public/Tendering/ContractNoticePhases/View?PPI=CO1.PPI.15891812&amp;isFromPublicArea=True&amp;isModal=False</t>
  </si>
  <si>
    <t>https://community.secop.gov.co/Public/Tendering/ContractNoticePhases/View?PPI=CO1.PPI.15889307&amp;isFromPublicArea=True&amp;isModal=False</t>
  </si>
  <si>
    <t>https://community.secop.gov.co/Public/Tendering/OpportunityDetail/Index?noticeUID=CO1.NTC.2381480&amp;isFromPublicArea=True&amp;isModal=False</t>
  </si>
  <si>
    <t>https://community.secop.gov.co/Public/Tendering/ContractNoticePhases/View?PPI=CO1.PPI.15905533&amp;isFromPublicArea=True&amp;isModal=False</t>
  </si>
  <si>
    <t>https://community.secop.gov.co/Public/Tendering/ContractNoticePhases/View?PPI=CO1.PPI.15905490&amp;isFromPublicArea=True&amp;isModal=False</t>
  </si>
  <si>
    <t>https://community.secop.gov.co/Public/Tendering/ContractNoticePhases/View?PPI=CO1.PPI.15947309&amp;isFromPublicArea=True&amp;isModal=False</t>
  </si>
  <si>
    <t>https://community.secop.gov.co/Public/Tendering/ContractNoticePhases/View?PPI=CO1.PPI.16007985&amp;isFromPublicArea=True&amp;isModal=False</t>
  </si>
  <si>
    <t>https://community.secop.gov.co/Public/Tendering/ContractNoticePhases/View?PPI=CO1.PPI.16008277&amp;isFromPublicArea=True&amp;isModal=False</t>
  </si>
  <si>
    <t>https://community.secop.gov.co/Public/Tendering/ContractNoticePhases/View?PPI=CO1.PPI.16009755&amp;isFromPublicArea=True&amp;isModal=False</t>
  </si>
  <si>
    <t xml:space="preserve">https://community.secop.gov.co/Public/Tendering/ContractNoticePhases/View?PPI=CO1.PPI.15809308&amp;isFromPublicArea=True&amp;isModal=False </t>
  </si>
  <si>
    <t>https://community.secop.gov.co/Public/Tendering/ContractNoticePhases/View?PPI=CO1.PPI.16098782&amp;isFromPublicArea=True&amp;isModal=False</t>
  </si>
  <si>
    <t>https://community.secop.gov.co/Public/Tendering/ContractNoticePhases/View?PPI=CO1.PPI.16097982&amp;isFromPublicArea=True&amp;isModal=False</t>
  </si>
  <si>
    <t>https://community.secop.gov.co/Public/Tendering/ContractNoticePhases/View?PPI=CO1.PPI.16098800&amp;isFromPublicArea=True&amp;isModal=False</t>
  </si>
  <si>
    <t>http://https://community.secop.gov.co/Public/Tendering/ContractNoticePhases/View?PPI=CO1.PPI.16133372&amp;isFromPublicArea=True&amp;isModal=False</t>
  </si>
  <si>
    <t>https://community.secop.gov.co/Public/Tendering/ContractNoticePhases/View?PPI=CO1.PPI.16147030&amp;isFromPublicArea=True&amp;isModal=False</t>
  </si>
  <si>
    <t>https://community.secop.gov.co/Public/Tendering/ContractNoticePhases/View?PPI=CO1.PPI.16163040&amp;isFromPublicArea=True&amp;isModal=False</t>
  </si>
  <si>
    <t>https://colombiacompra.gov.co/tienda-virtual-del-estado-colombiano/ordenes-compra/?number_order=80896&amp;state=&amp;entity=&amp;tool=&amp;date_to&amp;date_from</t>
  </si>
  <si>
    <t>https://community.secop.gov.co/Public/Tendering/ContractNoticePhases/View?PPI=CO1.PPI.15764071&amp;isFromPublicArea=True&amp;isModal=False</t>
  </si>
  <si>
    <t>https://community.secop.gov.co/Public/Tendering/ContractNoticePhases/View?PPI=CO1.PPI.16220129&amp;isFromPublicArea=True&amp;isModal=False</t>
  </si>
  <si>
    <t>https://community.secop.gov.co/Public/Tendering/ContractNoticePhases/View?PPI=CO1.PPI.16220161&amp;isFromPublicArea=True&amp;isModal=False</t>
  </si>
  <si>
    <t>https://community.secop.gov.co/Public/Tendering/ContractNoticePhases/View?PPI=CO1.PPI.16220176&amp;isFromPublicArea=True&amp;isModal=False</t>
  </si>
  <si>
    <t>https://community.secop.gov.co/Public/Tendering/ContractNoticePhases/View?PPI=CO1.PPI.16239491&amp;isFromPublicArea=True&amp;isModal=False</t>
  </si>
  <si>
    <t>https://community.secop.gov.co/Public/Tendering/ContractNoticePhases/View?PPI=CO1.PPI.16244048&amp;isFromPublicArea=True&amp;isModal=False</t>
  </si>
  <si>
    <t>https://community.secop.gov.co/Public/Tendering/ContractNoticePhases/View?PPI=CO1.PPI.16244062&amp;isFromPublicArea=True&amp;isModal=False</t>
  </si>
  <si>
    <t>https://community.secop.gov.co/Public/Tendering/ContractNoticePhases/View?PPI=CO1.PPI.16244067&amp;isFromPublicArea=True&amp;isModal=False</t>
  </si>
  <si>
    <t>https://community.secop.gov.co/Public/Tendering/ContractNoticePhases/View?PPI=CO1.PPI.16244333&amp;isFromPublicArea=True&amp;isModal=False</t>
  </si>
  <si>
    <t>https://community.secop.gov.co/Public/Tendering/ContractNoticePhases/View?PPI=CO1.PPI.16243447&amp;isFromPublicArea=True&amp;isModal=False</t>
  </si>
  <si>
    <t>https://community.secop.gov.co/Public/Tendering/ContractNoticePhases/View?PPI=CO1.PPI.16243471&amp;isFromPublicArea=True&amp;isModal=False</t>
  </si>
  <si>
    <t>https://community.secop.gov.co/Public/Tendering/ContractNoticePhases/View?PPI=CO1.PPI.16243284&amp;isFromPublicArea=True&amp;isModal=False</t>
  </si>
  <si>
    <t xml:space="preserve"> https://community.secop.gov.co/Public/Tendering/ContractNoticePhases/View?PPI=CO1.PPI.16243293&amp;isFromPublicArea=True&amp;isModal=False</t>
  </si>
  <si>
    <t>https://community.secop.gov.co/Public/Tendering/ContractNoticePhases/View?PPI=CO1.PPI.16296978&amp;isFromPublicArea=True&amp;isModal=False</t>
  </si>
  <si>
    <t>https://community.secop.gov.co/Public/Tendering/ContractNoticePhases/View?PPI=CO1.PPI.16297522&amp;isFromPublicArea=True&amp;isModal=False</t>
  </si>
  <si>
    <t>https://community.secop.gov.co/Public/Tendering/ContractNoticePhases/View?PPI=CO1.PPI.16297548&amp;isFromPublicArea=True&amp;isModal=False</t>
  </si>
  <si>
    <t>https://community.secop.gov.co/Public/Tendering/ContractNoticePhases/View?PPI=CO1.PPI.16297570&amp;isFromPublicArea=True&amp;isModal=False</t>
  </si>
  <si>
    <t>https://community.secop.gov.co/Public/Tendering/OpportunityDetail/Index?noticeUID=CO1.NTC.2420031&amp;isFromPublicArea=True&amp;isModal=False</t>
  </si>
  <si>
    <t>https://community.secop.gov.co/Public/Tendering/ContractNoticePhases/View?PPI=CO1.PPI.16381959&amp;isFromPublicArea=True&amp;isModal=False</t>
  </si>
  <si>
    <t>https://community.secop.gov.co/Public/Tendering/ContractNoticePhases/View?PPI=CO1.PPI.16382000&amp;isFromPublicArea=True&amp;isModal=False</t>
  </si>
  <si>
    <t>https://colombiacompra.gov.co/tienda-virtual-del-estado-colombiano/ordenes-compra/82571</t>
  </si>
  <si>
    <t>https://community.secop.gov.co/Public/Tendering/ContractNoticePhases/View?PPI=CO1.PPI.15978405&amp;isFromPublicArea=True&amp;isModal=False</t>
  </si>
  <si>
    <t>https://community.secop.gov.co/Public/Tendering/ContractNoticePhases/View?PPI=CO1.PPI.16011894&amp;isFromPublicArea=True&amp;isModal=False</t>
  </si>
  <si>
    <t>https://community.secop.gov.co/Public/Tendering/ContractNoticePhases/View?PPI=CO1.PPI.16047246&amp;isFromPublicArea=True&amp;isModal=False</t>
  </si>
  <si>
    <t>https://community.secop.gov.co/Public/Tendering/ContractNoticePhases/View?PPI=CO1.PPI.15806806&amp;isFromPublicArea=True&amp;isModal=False</t>
  </si>
  <si>
    <t>https://community.secop.gov.co/Public/Tendering/OpportunityDetail/Index?noticeUID=CO1.NTC.2462273&amp;isFromPublicArea=True&amp;isModal=False</t>
  </si>
  <si>
    <t xml:space="preserve">https://community.secop.gov.co/Public/Tendering/ContractNoticePhases/View?PPI=CO1.PPI.15837641&amp;isFromPublicArea=True&amp;isModal=False  </t>
  </si>
  <si>
    <t>https://community.secop.gov.co/Public/Tendering/ContractNoticePhases/View?PPI=CO1.PPI.16040478&amp;isFromPublicArea=True&amp;isModal=False</t>
  </si>
  <si>
    <t>https://community.secop.gov.co/Public/Tendering/OpportunityDetail/Index?noticeUID=CO1.NTC.2466829&amp;isFromPublicArea=True&amp;isModal=False</t>
  </si>
  <si>
    <t>https://community.secop.gov.co/Public/Tendering/OpportunityDetail/Index?noticeUID=CO1.NTC.2425721&amp;isFromPublicArea=True&amp;isModal=False</t>
  </si>
  <si>
    <t>https://community.secop.gov.co/Public/Tendering/ContractNoticePhases/View?PPI=CO1.PPI.15893276&amp;isFromPublicArea=True&amp;isModal=False</t>
  </si>
  <si>
    <t>Fondo de Desarrollo Local Barrios Unidos</t>
  </si>
  <si>
    <t xml:space="preserve">Yessica Paola Beltran </t>
  </si>
  <si>
    <t>Contratista</t>
  </si>
  <si>
    <t>Contratación</t>
  </si>
  <si>
    <t>PRESTAR LOS SERVICIOS PROFESIONALES  ÁREA DE GESTIÓN PARA EL DESARROLLO LOCAL PARA EL APOYO A LA CONTRATACIÓN EN LAS DIFERENTES PLATAFORMAS Y REPORTES A DIFERENTES ORGANISMOS, SEGUIMIENTO A PROCESOS ADELANTADOS POR EL ÁREA.</t>
  </si>
  <si>
    <t>PRESTAR LOS SERVICIOS PROFESIONALES PARA APOYAR AL AREA GESTION DEL DESARROLLO ADMINISTRATIVO Y FINANCIERO EN LOS ASUNTOS RELACIONADOS CON EL DESARROLLO DE LA GESTION CONTRACTUAL PARA LA ADQUISICION DE RECURSOS Y SERVICIOS</t>
  </si>
  <si>
    <t>PRESTAR SERVICIOS PROFESIONALES ESPECIALIZADOS DE ASESORÍA EN PLANEACIÓN EN EL ÁREA DE GESTIÓN DEL DESARROLLO PARA LIDERAR LA FORMULACIÓN, SEGUIMIENTO Y EVALUACIÓN DE POLÍTICAS, PLANES, PROGRAMAS Y PROYECTOS DE DESARROLLO LOCAL, PARA EL CUMPLIMIENTO DE LAS METAS DEL PLAN DE DESARROLLO LOCAL DE BARRIOS UNIDOS</t>
  </si>
  <si>
    <t>PRESTAR SUS SERVICIOS DE APOYO PARA APOYAR LA GESTIÓN DOCUMENTAL DE LA ALCALDÍA LOCAL EN LA IMPLEMENTACIÓN DE LOS PROCESOS DE CLASIFICACIÓN, ORDENACIÓN, SELECCIÓN NATURAL, FOLIACIÓN, IDENTIFICACIÓN, LEVANTAMIENTO DE INVENTARIOS, ALMACENAMIENTO Y APLICACIÓN DE PROTOCOLOS DE ELIMINACIÓN Y TRANSFERENCIAS.</t>
  </si>
  <si>
    <t>PRESTAR SUS SERVICIOS PROFESIONALES PARA APOYAR JURÍDICAMENTE LA EJECUCIÓN DE LAS ACCIONES REQUERIDAS PARA EL TRÁMITE E IMPULSO PROCESAL DE LAS ACTUACIONES CONTRAVENCIONALES Y/O QUERELLAS QUE CURSEN EN LAS INSPECCIONES DE LA POLICÍA DE LA LOCALIDAD</t>
  </si>
  <si>
    <t>PRESTAR LOS SERVICIOS PROFESIONALES ESPECIALIZADOS PARA APOYAR EL ÁREA DE GESTIÓN DEL DESARROLLO ADMINISTRATIVO Y FINANCIERO, EN LOS ASUNTOS RELACIONADOS CON EL DESARROLLO DE LA
GESTIÓN CONTRACTUAL PARA LA ADQUISICIÓN DE RECURSOS Y SERVICIOS, ASÍ COMO DE LOS OTROS ASUNTOS JURÍDICOS REQUERIDOS EN EL DESARROLLO DE LA GESTIÓN DEL FONDO DE DESARROLLO LOCAL, DESCRITOS POR LA SECRETARÍA DISTRITAL Y DE GOBIERNO Y LAS NORMAS APLICABLES SOBRE LA MATERIA</t>
  </si>
  <si>
    <t>PRESTAR SUS SERVICIOS PROFESIONALES PARA APOYAR TÉCNICAMENTE LAS DISTINTAS ETAPAS DE LOS PROCESOS DE COMPETENCIA DE LAS INSPECCIONES DE POLICÍA DE LA LOCALIDAD, SEGÚN REPARTO</t>
  </si>
  <si>
    <t>PRESTAR SERVICIOS DE APOYO ADMINISTRATIVA Y ASISTENCIALMENTE A LAS INSPECCIONES DE POLICÍA DE LA LOCALIDAD</t>
  </si>
  <si>
    <t>PRESTAR LOS SERVICIOS PROFESIONALES AL FONDO DE DESARROLLO LOCAL/ALCALDIA LOCAL DE BARRIOS UNIDOS PARA LA ASESORÍA, REVISIÓN, SEGUIMIENTO Y CUMPLIMIENTO DE LAS NORMAS QUE REGULAN LOS CONTRATOS SUSCRITOS POR ESTE, EN EL DESARROLLO DE LAS DIFERENTES ETAPAS PRECONTRACTUAL, CONTRACTUAL Y POSCONTRACTUAL</t>
  </si>
  <si>
    <t>PRESTAR SUS SERVICIOS PROFESIONALES PARA LA IMPLENTACIÓN DE LAS ACCIONES Y LINEAMIENTOS TÉCNICOS SURTIDOS DEL PROGRAMA
DE GESTIÓN DOCUEMNTAL Y DEMÁS INSTRUMENTOS TÉCNICOS ARCHIVÍSTICOS.</t>
  </si>
  <si>
    <t>PRESTAR LOS SERVICIOS PROFESIONALES MEDIANTE LOS CUALES SE CONSTRIBUYA A LA REVISIÓN, SEGUIMIENTO Y PROYECCIÓN DE RESPUESTA DE LOS INFORMES SOLICITADOS POR LOS ENTES DE CONTROL, ENTIDADES Y CIUDADANÍA EN GENERAL RELATIVOS A LA GESTIÓN DE LA ALCALDIA LOCAL DE BARRIOS UNIDOS DE ACUERDO A SUS COMPETENCIAS MISIONALES</t>
  </si>
  <si>
    <t>PRESTAR SERVICIOS PROFESIONALES EN EL APOYO TÉCNICO A LOS RESPONSABLES E INTEGRANTES DE LOS PROCESOS EN LA IMPLEMENTACIÓN DE HERRAMIENTAS DE GESTIÓN, SIGUIENDO LOS LINEAMIENTOS METODOLÓGICOS ESTABLEDICOS POR LA OFICINA ASESORA DE PLANEACIÓN DE LA SECRETARIA DISTRITAL DE GOBIERNO</t>
  </si>
  <si>
    <t>PRESTAR SERVICIOS DE APOYO PROFESIONAL, CON CONOCIMIENTO EN NORMAS INTERNACIONALES DE INFORMACIÓN FINANCIERA, PARA ADELANTAR LAS ACTIVIDADES QUE DEN CUMPLIMIENTO A PROCEDIMIENTOS, ADMINISTRATIVOS Y CONTABLES APLICABLES EN EL MARCO NORMATIVO CONTABLE</t>
  </si>
  <si>
    <t>PRESTAR LOS SERVICIOS PROFESIONALES PARA APOYAR AL ÁREA DE GESTIÓN DEL DESARROLLO ADMINISTRATIVO Y FINANCIERO, EN LOS ASUNTOS RELACIONADOS CON EL DESARROLLO DE LA GESTIÓN CONTRACTUAL PARA LA ADQUISICIÓN DE RECURSOS Y SERVICIOS</t>
  </si>
  <si>
    <t>PRESTAR SUS SERVICIOS PROFESIONALES PARA APOYAR JURÍDICAMENTE LA EJECUCIÓN DE LAS ACCIONES REQUERIDAS PARA LA DEPURACIÓN DE LAS ACTUACIONES ADMINISTRATIVAS QUE CURSAN EN LA ALCALDÍA LOCAL</t>
  </si>
  <si>
    <t>PRESTAR SERVICIOS DE APOYO AL ÁREA DE GESTIÓN DEL DESARROLLO ADMINISTRATIVA Y FINANCIERA EN LAS LABORES QUE REQUIERA LA JUNTA ADMINISTRADORA LOCAL DE BARRIOS UNIDOS COMO GRABACIONES DE SESIONES, TRANSCRIPCIÓN DE ACTAS Y ATENCIÓN A LA CIUDADANÍA</t>
  </si>
  <si>
    <t>PRESTAR LOS SERVICIOS PROFESIONALES PARA APOYAR AL ÁREA GESTIÓN DEL DESARROLLO ADMINISTRATIVO Y FINANCIERO EN LOS ASUNTOS RELATIVOS A LA PLANEACIÓN LOCAL, ASÍ COMO EL APOYO A LA SUPERVISIÓN DE CONTRATOS SUSCRITOS POR LA ALCALDÍA LOCAL DE BARRIOS UNIDOS</t>
  </si>
  <si>
    <t>PRESTAR LOS SERVICIOS PROFESIONALES A LA ALCALDÍA LOCAL DE BARRIOS UNIDOS EN LA ADMINISTRACIÓN DE LA RED DE VOZ Y DATOS, EN LA ACTUALIZACIÓN Y SOPORTE CON LAS TECNOLOGÍAS Y SISTEMAS DE INFORMACIÓN, ASÍ COMO EL APOYO A LA SUPERVISIÓN DE LOS CONTRATOS QUE TIENEN RELACIÓN CON SOPORTES TECNOLÓGICOS Y TEMAS RELACIONADOS</t>
  </si>
  <si>
    <t>PRESTAR LOS SERVICIOS DE APOYO A LA GESTIÓN EN LA CONDUCCIÓN DE LOS VEHÍCULOS A CARGO DE EL FONDO DE DESARROLLO LOCAL DE BARRIOS UNIDOS, ASÍ COMO APOYAR LA GESTIÓN ADMINISTRATIVA QUE DESIGNE EL SUPERVISOR.</t>
  </si>
  <si>
    <t>PRESTAR LOS SERVICIOS PROFESIONALES PARA APOYAR AL ÁREA GESTIÓN DEL DESARROLLO ADMINISTRATIVO Y FINANCIERO EN LOS ASUNTOS RELACIONADOS CON EL DESARROLLO DE LA GESTIÓN CONTRACTUAL PARA LA ADQUISICIÓN DE RECURSOS Y SERVICIOS</t>
  </si>
  <si>
    <t>PRESTAR SERVICIOS DE APOYO AL ÁREA DE
GESTIÓN DEL DESARROLLO ADMINISTRATIVA Y FINANCIERA EN LAS LABORES QUE REQUIERA LA
JUNTA ADMINISTRADORA LOCAL DE BARRIOS UNIDOS COMO GRABACIONES DE SESIONES,
TRANSCRIPCIÓN DE ACTAS Y ATENCIÓN A LA CIUDADANÍA</t>
  </si>
  <si>
    <t>PRESTAR SERVICIOS PROFESIONALES PARA APOYAR LA GESTIÓN DEL RIESGO QUE PROMUEVA LAS ACCIONES REQUERIDAS PARA LA PREVENCIÓN Y ATENCIÓN DE EMERGENCIAS O EVENTOS GENERADOS POR LA MATERIALIZACIÓN DE LOS RIESGOS Y RESPONDA DE MANERA OPERATIVA E INMEDIATA ANTE LA OCURRENCIA DE SITUACIONES ADVERSAS EN TEMAS DE EMERGENCIAS EN LA LOCALIDAD PARA EL LOGRO DE LAS METAS DE PLAN DE DESARROLLO LOCAL VIGENTE</t>
  </si>
  <si>
    <t>PRESTAR SERVICIOS PROFESIONALES PARA APOYAR AL EQUIPO DE PRENSA Y COMUNICACIONES DE LA ALCALDÍA LOCAL MEDIANTE EL REGISTRO, LA EDICIÓN Y LA PRESENTACIÓN DE FOTOGRAFÍAS DE LOS ACONTECIMIENTOS, HECHOS Y EVENTOS DE LA ALCALDÍA LOCAL EN LOS MEDIOS DE COMUNICACIÓN, ESCRITOS, DIGITALES Y AUDIOVISUALES</t>
  </si>
  <si>
    <t>PRESTAR SUS SERVICIOS PROFESIONALES
PARA APOYAR JURÍDICAMENTE LA EJECUCIÓN DE LAS ACCIONES REQUERIDAS PARA LA
DEPURACIÓN DE LAS ACTUACIONES ADMINISTRATIVAS QUE CURSAN EN LA ALCALDÍA LOCAL</t>
  </si>
  <si>
    <t>PRESTAR LOS SERVICIOS ESPECIALIZADOS PARA APOYAR AL ALCALDE LOCAL EN LA FORMULACIÓN, SEGUIMIENTO  E IMPLEMENTACIÓN DE LA ESTRATEGIA LOCAL  PARA LA TERMINACIÓN JURÍDICA DE LAS ACTUACIONES ADMINISTRATIVAS QUE CURSAN EN LA ALCALDÍA LOCAL DE BARRIOS UNIDOS.</t>
  </si>
  <si>
    <t>PRESTAR SUS SERVICIOS PROFESIONALES PARA APOYAR TÉCNICAMENTE LAS DISTINTAS ETAPAS DE LOS PROCESOS DE COMPETENCIA DE LA ALCALDÍA LOCAL PARA LA DEPURACIÓN DE ACTUACIONES ADMINISTRATIVAS</t>
  </si>
  <si>
    <t xml:space="preserve">APOYAR LA GESTIÓN DOCUMENTAL DE LA ALCADÍA LOCAL PARA LA IMPLEMENTACIÓN DEL PROCESO DE VERIFICACIÓN, SOPORTE Y ACOMPAÑAMIENTO, EN EL DESARROLLO DE LAS ACTIVIDADES PROPIAS DE LOS PROCESOS Y ACTUACIONES ADMINISTRATIVAS EXISTENTES  </t>
  </si>
  <si>
    <t>PRESTAR SERVICIOS PROFESIONALES PARA APOYAR AL EQUIPO DE PRENSA Y COMUNICACIONES DE LA ALCALDÍA LOCAL MEDIANTE EL REGISTRO, LA EDICIÓN Y LA PRESENTACIÓN DE VIDEOS DE LOS ACONTECIMIENTOS, HECHOS Y EVENTOS DE LA ALCALDÍA LOCAL EN LOS MEDIOS DE COMUNICACIÓN, ESCRITOS, DIGITALES Y AUDIOVISUALES</t>
  </si>
  <si>
    <t>PRESTAR APOYO ADMINISTRATIVO Y OPERATIVO AL ÁREA DEL ALMACÉN DE LA ALCALDÍA LOCAL DE BARRIOS UNIDOS, EN LOS PROCESOS DE CUIDADO, PROTECCIÓN, ALMACENAMIENTO, TRASLADO Y ENTREGA DE BIENES DEL FONDO DE DESARROLLO LOCAL DE ACUERDO A LOS PROCESOS Y PROCEDIMIENTOS ESTABLECIDOS</t>
  </si>
  <si>
    <t>“PRESTAR SERVICIOS DE APOYO EN LAS LABORES CONTABLES DEL FONDO DE DESARROLLO LOCAL DE BARRIOS UNIDOS, EN LOS TRAMITES, MANEJO CONTABLE Y DE ARCHIVO EN FORMA PERMANENTE EN EL DESARROLLO DEL PROCESO DE CONSOLIDACIÓN DE INFORMACIÓN DEL SISTEMA CONTABLE Y FINANCIERO</t>
  </si>
  <si>
    <t>PRESTAR SERVICIOS PROFESIONALES PARA APOYAR AL EQUIPO DE PRENSA Y COMUNICACIONES DE LA ALCALDÍA LOCAL EN LA REALIZACIÓN DE PRODUCTOS Y PIEZAS DIGITALES, IMPRESAS Y PUBLICITARIAS DE GRAN FORMATO Y DE ANIMACIÓN GRÁFICA</t>
  </si>
  <si>
    <t>PRESTAR SERVICIOS DE APOYO EN EL ÁREA DE GESTIÓN DEL DESARROLLO EN LA FORMULACIÓN, SEGUIMIENTO Y EVALUACIÓN DE POLÍTICAS, PLANES, PROGRAMAS Y PROYECTOS DE DESARROLLO LOCAL, PARA EL CUMPLIMIENTO DE LAS METAS DEL PLAN DE DESARROLLO LOCAL DE BARRIOS UNIDOS.</t>
  </si>
  <si>
    <t>PRESTAR SERVICIOS PROFESIONALES PARA COORDINAR, LIDERAR Y ASESORAR LOS PLANES Y ESTRATEGIAS DE COMUNICACIÓN INTERNA Y 
EXTERNA PARA LA DIVULGACIÓN DE LOS PROGRAMAS, PROYECTOS Y ACTIVIDADES DE LA ALCALDÍA LOCAL</t>
  </si>
  <si>
    <t>PRESTAR SERVICIOS PROFESIONALES PARA APOYAR AL EQUIPO DE PRENSA Y COMUNICACIONES DE LA ALCALDÍA LOCAL EN LA REALIZACIÓN
Y PUBLICACIÓN DE CONTENIDOS DE REDES SOCIALES Y CANALES DE DIVULGACIÓN DIGITAL (SITIO WEB) DE LA ALCALDÍA LOCAL.</t>
  </si>
  <si>
    <t>PRESTAR SERVICIOS PROFESIONALES PARA APOYAR AL ÁREA GESTIÓN DEL DESARROLLO ADMINISTRATIVO Y FINANCIERO EN LOS ASUNTOS RELATIVOS A LA PLANEACIÓN LOCAL: LIDERAR Y GARANTIZAR LA IMPLEMENTACIÓN Y SEGUIMIENTO DE LOS PROCESOS, PROYECTOS Y PROCEDIMIENTOS DE CONTRATOS SUSCRITOS POR LA ALCALDÍA LOCAL DE BARRIOS UNIDOS DIRIGIDOS AL CUMPLIMIENTO DE LAS META DE ACUERDOS EN COMUNIDAD PARA LA VIGENCIA 2021</t>
  </si>
  <si>
    <t>PRESTAR SERVICIOS PROFESIONALES DE APOYO A LA LABOR DE PRESUPUESTO DEL FONDO DE DESARROLLO LOCAL EN EL REGISTRO, ANALISIS Y GESTIÓN DE OBLIGACIONES POR PAGAR Y OTROS ASUNTOS QUE EN MATERIA DE PRESUPUESTO LOCAL LE SEAN DESIGNADOS.</t>
  </si>
  <si>
    <t>PRESTAR LOS SERVICIOS PROFESIONALES PARA EL APOYO A LA GESTION DE LOS SISTEMAS EN EL SEGUIMIENTO Y SOPORTE A LA INFRAESTRUCTURA TECNOLOGICA DE LA ALCALDIA LOCAL DE BARRIOS UNIDOS</t>
  </si>
  <si>
    <t>PRESTAR SUS SERVICIOS PROFESIONALES PARA APOYAR JURÍDICAMENTE LA 
EJECUCIÓN DE LAS ACCIONES REQUERIDAS PARA LA DEPURACIÓN DE LAS 
ACTUACIONES ADMINISTRATIVAS QUE CURSAN EN LA ALCALDÍA LOCAL</t>
  </si>
  <si>
    <t>PRESTAR SERVICIOS PROFESIONALES PARA APOYAR AL ÁREA GESTIÓN DEL DESARROLLO ADMINISTRATIVO Y FINANCIERO EN LOS ASUNTOS RELATIVOS A LA PLANEACIÓN LOCAL: GARANTIZAR LA IMPLEMENTACIÓN Y SEGUIMIENTO DE LOS PROCESOS, PROYECTOS Y PROCEDIMIENTOS DE CONTRATOS SUSCRITOS POR LA ALCALDÍA LOCAL DE BARRIOS UNIDOS DIRIGIDOS AL CUMPLIMIENTO DE LAS METAS DE LA LÍNEA DE INVERSIONES AMBIENTALES SOSTENIBLES</t>
  </si>
  <si>
    <t>PRESTAR SERVICIOS PROFESIONALES EN EL ÁREA DE GESTIÓN DEL DESARROLLO, PARA LA EJECUCIÓN Y SEGUIMIENTO DE LOS DIFERENTES PROYECTOS DE INVERSIÓN Y CONTRATOS DE INFRAESTRUCTURA, DE LA LOCALIDAD DE BARRIOS UNIDOS</t>
  </si>
  <si>
    <t xml:space="preserve">PRESTAR SUS SERVICIOS PROFESIONALES PARA APOYAR JURÍDICAMENTE LA EJECUCIÓN DE LAS ACCIONES REQUERIDAS PARA LA DEPURACIÓN DE LAS ACTUACIONES  ADMINISTRATIVAS QUE CURSAN EN LA ALCALDÍA LOCAL </t>
  </si>
  <si>
    <t>PRESTAR SERVICIOS PROFESIONALES EN EL
ÁREA DE GESTIÓN DEL DESARROLLO, PARA LA EJECUCIÓN Y SEGUIMIENTO DE LOS
DIFERENTES PROYECTOS DE INVERSIÓN Y CONTRATOS DE INFRAESTRUCTURA, DE LA
LOCALIDAD DE BARRIOS UNIDOS</t>
  </si>
  <si>
    <t>PRESTAR SERVICIOS DE APOYO EN LAS ACTIVIDADES DEL PROYECTO DE INVERSIÓN YULIANA SAMBONI Y EN LAS ACTIVIDADES DE ARTICULACIÓN, ASISTENCIA Y ACOMPAÑAMIENTO DE LOS DEMÁS PROCESOS DE PLANEACIÓN
LOCAL EN LA PROMOCIÓN DE LA PARTICIPACIÓN DE LAS MUJERES Y DE LA EQUIDAD DE GÉNERO PARA MATERIALIZAR EN LA LOCALIDAD LAS ESTRATEGIAS DE TERRITORIALIZACIÓN Y TRANSVERSALIZACIÓN DE LA POLÍTICA PUBLICA DE MUJERES Y EQUIDAD DE GÉNERO, PPMYEG.</t>
  </si>
  <si>
    <t>PRESTAR SERVICIOS DE APOYO EN LAS
ACTIVIDADES DEL PROYECTO DE INVERSIÓN YULIANA SAMBONI Y EN LAS ACTIVIDADES DE
ARTICULACIÓN, ASISTENCIA Y ACOMPAÑAMIENTO DE LOS DEMÁS PROCESOS DE PLANEACIÓN
LOCAL EN LA PROMOCIÓN DE LA PARTICIPACIÓN DE LAS MUJERES Y DE LA EQUIDAD DE
GÉNERO PARA MATERIALIZAR EN LA LOCALIDAD LAS ESTRATEGIAS DE TERRITORIALIZACIÓN Y
TRANSVERSALIZACIÓN DE LA POLÍTICA PUBLICA DE MUJERES Y EQUIDAD DE GÉNERO, PPMYEG.</t>
  </si>
  <si>
    <t>PRESTAR SERVICIOS DE APOYO EN LAS ACTIVIDADES 
DE SEGURIDAD, PROMOCIÓN DE LA CONVIVENCIA Y DE ATENCIÓN DE 
MOVILIZACIONES Y AGLOMERACIONES EN EL TERRITORIO.</t>
  </si>
  <si>
    <t>PRESTAR SERVICIOS DE APOYO A LA GESTIÓN DEL DESARROLLO EN LAS LABORES DE PLANEACIÓN EN LAS ACTIVIDADES CONCERNIENTES AL PROYECTO IMPULSEMOS ECONOMÍA LOCAL.</t>
  </si>
  <si>
    <t>PRESTAR SERVICIOS DE APOYO EN LAS
ACTIVIDADES DEL PROYECTO DE INVERSIÓN YULIANA SAMBONI Y EN LAS ACTIVIDADES DE
ARTICULACIÓN, ASISTENCIA Y ACOMPAÑAMIENTO DE LOS DEMÁS PROCESOS DE PLANEACIÓN
LOCAL EN LA PROMOCIÓN DE LA PARTICIPACIÓN DE LAS MUJERES Y DE LA EQUIDAD DE
GÉNERO PARA MATERIALIZAR EN LA LOCALIDAD LAS ESTRATEGIAS DE TERRITORIALIZACIÓN Y
TRANSVERSALIZACIÓN DE LA POLÍTICA PUBLICA DE MUJERES Y EQUIDAD DE GÉNERO</t>
  </si>
  <si>
    <t>PRESTAR SERVICIOS DE APOYO EN LAS  ACTIVIDADES DE EGURIDAD, PROMOCIÓN DE LA CONVIVENCIA Y DE ATENCIÓN DE 
MOVILIZACIONES Y AGLOMERACIONES EN EL TERRITORIO</t>
  </si>
  <si>
    <t>PRESTAR SERVICIOS PROFESIONALES EN EL ÁREA DE GESTIÓN DEL DESARROLLO, PARA LA EJECUCIÓN Y SEGUIMIENTO DE LOS DIFERENTES PROYECTOS DE INVERSIÓN Y CONTRATOS  DE INFRAESTRUCTURA, DE LA LOCALIDAD DE BARRIOS UNIDOS</t>
  </si>
  <si>
    <t>PRESTAR LOS SERVICIOS PROFESIONALES PARA LIDERAR LA FORMULACIÓN, GESTIÓN, SEGUIMIENTO Y SUPERVISIÓN DEL PROYECTO DE INVERSIÓN YULIANA SAMBONI Y COORDINAR LA ARTICULACIÓN, ASISTENCIA Y ACOMPAÑAMIENTO DE LOS PROCESOS DE PLANEACIÓN LOCAL EN LA PROMOCIÓN DE LA PARTICIPACIÓN DE LAS MUJERES Y DE LA EQUIDAD DE GÉNERO PARA MATERIALIZAR EN LA LOCALIDAD LAS ESTRATEGIAS DE TERRITORIALIZACIÓN Y TRANSVERSALIZACIÓN DE LA POLÍTICA PUBLICA DE MUJERES Y EQUIDAD DE GÉNERO, PPMYEG.</t>
  </si>
  <si>
    <t>PRESTAR SERVICIOS DE APOYO A LA GESTIÓN DEL DESARROLLO EN LAS LABORES DE PLANEACIÓN REFERENTES A LA REACTIVACIÓN DE LA ECONOMÍA LOCAL</t>
  </si>
  <si>
    <t>PRESTAR SUS SERVICIOSDE APOYO PARA APOYAR LA GESTIÓN DOCUMENTAL DE LA ALCALDÍA LOCAL EN LA IMPLEMENTACIÓN DE LOS PROCESOS DE CLASIFICACIÓN, ORDENACIÓN, SELECCIÓN NATURAL, FOLIACIÓN, IDENTIFICACIÓN, LEVANTAMIENTO DE INVENTARIOS, ALMACENAMIENTO Y APLICACIÓN DE PROTOCOLOS DE ELIMINACIÓN Y TRANSFERENCIAS</t>
  </si>
  <si>
    <t>APOYAR AL ALCALDE LOCAL EN LA GESTIÓN DE LOS ASUNTOS RELACIONADOS CON SEGURIDAD CIUDADANA, CONVIVENCIA Y PREVENCIÓN DE CONFLICTIVIDADES, VIOLENCIAS Y DELITOS EN LA LOCALIDAD, DE CONFORMIDAD CON EL MARCO NORMATIVO APLICABLE EN LA MATERIA</t>
  </si>
  <si>
    <t>PRESTAR SERVICIOS PROFESIONALES
ESPECIALIZADOS DE ASESORÍA JURÍDICA Y ADMINISTRATIVA A LA ALCALDÍA LOCAL DE BARRIOS
UNIDOS, EN LA REVISIÓN Y SEGUIMIENTO DE LOS DOCUMENTOS EMITIDOS POR LAS ÁREAS DE
GESTIÓN DEL DESARROLLO LOCAL Y POLICIVO, BRINDANDO ADICIONALMENTE LOS ANÁLISIS Y
RECOMENDACIONES A QUE HAYA LUGAR</t>
  </si>
  <si>
    <t xml:space="preserve">PRESTAR SERVICIOS PROFESIONALES PARA APOYAR AL ÁREA GESTIÓN DEL DESARROLLO ADMINISTRATIVO Y FINANCIERO EN LOS ASUNTOS RELATIVOS A LA PLANEACIÓN LOCAL:  COORDINAR Y GARANTIZAR LA IMPLEMENTACIÓN Y SEGUIMIENTO DE LOS PROCESOS, PROYECTOS Y PROCEDIMIENTOS DE CONTRATOS SUSCRITOS POR LA ALCALDÍA LOCAL DE BARRIOS  UNIDOS DIRIGIDOS AL CUMPLIMIENTO DE LAS META DE PREVENCIÓN DEL EMBARAZO ADOLESCENTE NO DESEADO </t>
  </si>
  <si>
    <t>PRESTAR SERVICIOS DE APOYO A LA GESTIÓN DOCUMENTAL DE LA ALCALDÍA LOCAL, ACOMPAÑANDO AL EQUIPO JURÍDICO DE DEPURACIÓN EN LAS LABORES OPERATIVAS QUE GENERA EL PROCESO DE IMPULSO DE LAS
ACTUACIONES ADMINISTRATIVAS EXISTENTES EN LA ALCALDÍA LOCAL DE BARRIOS UNIDOS</t>
  </si>
  <si>
    <t>PRESTAR SERVICIOS DE APOYO A LA GESTIÓN 
DEL DESARROLLO EN LA LABOR DE PLANEACIÓN, EN LAS ACTIVIDADES 
ENMARCADAS EN EL CUMPLIMIENTO DE LA META DE ACUERDOS EN COMUNIDAD 
PARA LA VIGENCIA 2021</t>
  </si>
  <si>
    <t>PRESTAR SERVICIOS DE APOYO EN LAS
ACTIVIDADES DE SEGURIDAD, PROMOCIÓN DE LA CONVIVENCIA Y DE ATENCIÓN DE
MOVILIZACIONES Y AGLOMERACIONES EN EL TERRITORIO</t>
  </si>
  <si>
    <t>PRESTAR SERVICIOS DE APOYO A LA DE GESTIÓN DEL DESARROLLO EN LAS LABORES DE PLANEACIÓN, CON EL FIN DE LOGRAR EL CUMPLIMIENTO DE LA META DE ACUERDOS EN COMUNIDAD PARA LA VIGENCIA 2021</t>
  </si>
  <si>
    <t>PRESTAR SERVICIOS PROFESIONALES PARA APOYAR AL ÁREA GESTIÓN DEL DESARROLLO ADMINISTRATIVO Y FINANCIERO EN LOS ASUNTOS RELATIVOS A LA PLANEACIÓN LOCAL: LIDERAR Y GARANTIZAR LA IMPLEMENTACIÓN Y SEGUIMIENTO DE LOS PROCESOS, PROYECTOS Y PROCEDIMIENTOS DE CONTRATOS SUSCRITOS POR LA ALCALDÍA LOCAL DE BARRIOS UNIDOS DIRIGIDOS AL CUMPLIMIENTO DE LAS METAS DE IMPULSEMOS ECONOMÍA LOCAL</t>
  </si>
  <si>
    <t>PRESTAR SERVICIOS DE APOYO A LA GESTIÓN DEL DESARROLLO EN LABORES DE PLANEACIÓN EN LAS ACTIVIDADES RELATIVAS A LOS
PROYECTOS AMBIENTALES DE LA VIGENCIA 2021 DE LA LÍNEA DE INVERSIONES AMBIENTALES SOSTENIBLES.</t>
  </si>
  <si>
    <t>PRESTAR SERVICIOS PROFESIONALES PARA APOYAR AL ÁREA GESTIÓN DEL DESARROLLO ADMINISTRATIVO Y FINANCIERO EN LOS ASUNTOS RELATIVOS A LA PLANEACIÓN LOCAL: COORDINAR Y GARANTIZAR LA IMPLEMENTACIÓN Y SEGUIMIENTO DE LOS PROCESOS, PROYECTOS Y PROCEDIMIENTOS DE CONTRATOS SUSCRITOS POR LA ALCALDÍA LOCAL DE BARRIOS UNIDOS DIRIGIDOS AL CUMPLIMIENTO DE LAS META DE ACUERDOS EN COMUNIDAD PARA LA VIGENCIA 2021</t>
  </si>
  <si>
    <t>PRESTAR SERVICIOS DE APOYO A LA GESTIÓN 
DEL DESARROLLO EN LAS LABORES DE PLANEACIÓN EN LAS ACTIVIDADES 
CONCERNIENTES AL PROYECTO IMPULSEMOS ECONOMÍA LOCAL</t>
  </si>
  <si>
    <t>PRESTAR SERVICIOS DE APOYO A LA GESTIÓN 
DEL DESARROLLO EN LAS LABORES DE PLANEACIÓN RELATIVAS A LOS PROYECTOS 
AMBIENTALES DE LA VIGENCIA 2021 DE LA LÍNEA DE INVERSIONES AMBIENTALES 
SOSTENIBLES</t>
  </si>
  <si>
    <t>PRESTAR SERVICIOS DE APOYO A LA GESTIÓN 
DEL DESARROLLO EN EL ÁREA DE PLANEACIÓN EN LAS ACTIVIDADES ENMARCADAS 
EN EL CUMPLIMIENTO DE LA META DE ACUERDOS EN COMUNIDAD PARA LA 
VIGENCIA 2021</t>
  </si>
  <si>
    <t>PRESTAR SERVICIOS DE APOYO A LA DE GESTIÓN DEL DESARROLLO EN LAS LABORES DE PLANEACIÓN, CON EL FIN DE LOGRAR EL CUMPLIMIENTO DE LA META DE IMPULSEMOS ECONOMÍA LOCAL PARA LA VIGENCIA 2021</t>
  </si>
  <si>
    <t>PRESTAR SERVICIOS PROFESIONALES PARA APOYAR AL ÁREA GESTIÓN DEL DESARROLLO ADMINISTRATIVO Y FINANCIERO EN LOS ASUNTOS RELATIVOS A LA PLANEACIÓN LOCAL: COORDINAR Y GARANTIZAR LA IMPLEMENTACIÓN Y SEGUIMIENTO DE LOS PROCESOS, PROYECTOS Y PROCEDIMIENTOS DE CONTRATOS SUSCRITOS POR LA ALCALDÍA LOCAL DE BARRIOS UNIDOS DIRIGIDOS AL CUMPLIMIENTO DE LAS METAS DE PROYECTOS INTEGRALES DE EDUCACIÓN Y DOTACIÓN DE CASA DE LA JUVENTUD</t>
  </si>
  <si>
    <t>PRESTAR SERVICIOS DE APOYO A LA GESTIÓN DEL DESARROLLO EN EL ÁREA DE PLANEACIÓN EN LAS ACTIVIDADES ENMARCADAS EN EL CUMPLIMIENTO DE LA META DE ACUERDOS EN COMUNIDAD PARA LA VIGENCIA 2021</t>
  </si>
  <si>
    <t>PRESTAR SERVICIOS DE APOYO A LA GESTIÓN
DEL DESARROLLO EN EL ÁREA DE PLANEACIÓN EN LAS ACTIVIDADES ENMARCADAS EN EL
CUMPLIMIENTO DE LA META DE ACUERDOS EN COMUNIDAD PARA LA VIGENCIA 2021</t>
  </si>
  <si>
    <t>PRESTAR SERVICIOS PROFESIONALES PARA APOYAR AL ÁREA 
GESTIÓN DEL DESARROLLO ADMINISTRATIVO Y FINANCIERO EN LOS ASUNTOS 
RELATIVOS A LA PLANEACIÓN LOCAL: COORDINAR Y GARANTIZAR LA 
IMPLEMENTACIÓN Y SEGUIMIENTO DE LOS PROCESOS, PROYECTOS Y 
PROCEDIMIENTOS DE CONTRATOS SUSCRITOS POR LA ALCALDÍA LOCAL DE BARRIOS 
UNIDOS DIRIGIDOS AL CUMPLIMIENTO DE LAS METAS DE DEPORTE, RECREACIÓN Y 
CULTURA PARA EL DESARROLLO SOCIAL</t>
  </si>
  <si>
    <t>PRESTAR SERVICIOS PROFESIONALES EN EL ÁREA DE GESTIÓN DEL.DESARROLLO EN LA TERRITORIALIZACIÓN DE LA INVERSIÓN Y EL MANEJO DE LOS SISTEMAS DE INFORMACIÓN GEORREFERENCIALES</t>
  </si>
  <si>
    <t>PRESTAR SERVICIOS DE APOYO A LA GESTIÓN DEL DESARROLLO EN EL ÁREA DE PLANEACIÓN EN LAS ACTIVIDADES ENMARCADAS EN EL CUMPLIMIENTO DE LA META DE ACUERDOS EN COMUNIDAD PARA LA VIGENCIA
2021</t>
  </si>
  <si>
    <t>PRESTAR SERVICIOS PROFESIONALES PARA APOYAR AL ÁREA GESTIÓN DEL DESARROLLO ADMINISTRATIVO Y FINANCIERO EN LOS ASUNTOS RELATIVOS A LA PLANEACIÓN LOCAL: COORDINAR Y GARANTIZAR LA IMPLEMENTACIÓN Y SEGUIMIENTO DE LOS PROCESOS, PROYECTOS Y PROCEDIMIENTOS DE CONTRATOS SUSCRITOS POR LA ALCALDÍA LOCAL DE BARRIOS UNIDOS DIRIGIDOS AL CUMPLIMIENTO DE LAS META DE PARTICIPACIÓN DÍALOGOS PARA CRECER Y PARTICIPAR</t>
  </si>
  <si>
    <t>PRESTAR SERVICIOS DE APOYO A LA DE
GESTIÓN DEL DESARROLLO EN LAS LABORES DE PLANEACIÓN, CON EL FIN DE LOGRAR EL
CUMPLIMIENTO DE LA META DE ACUERDOS EN COMUNIDAD PARA LA VIGENCIA 2021</t>
  </si>
  <si>
    <t>PRESTAR SERVICIOS DE APOYO A LA GESTIÓN
DEL DESARROLLO EN LAS LABORES DE PLANEACIÓN EN LAS ACTIVIDADES RELATIVAS A LA
PREVENCIÓN DEL EMBARAZO ADOLESCENTE NO DESEADO</t>
  </si>
  <si>
    <t>PRESTAR SERVICIOS PROFESIONALES PARA APOYAR AL ÁREA GESTIÓN DEL DESARROLLO ADMINISTRATIVO Y FINANCIERO EN LOS ASUNTOS RELATIVOS A LA PLANEACIÓN LOCAL: COORDINAR Y GARANTIZAR LA IMPLEMENTACIÓN Y SEGUIMIENTO DE LOS PROCESOS, PROYECTOS Y PROCEDIMIENTOS DE CONTRATOS SUSCRITOS POR LA ALCALDÍA LOCAL DE BARRIOS UNIDOS DIRIGIDOS AL CUMPLIMIENTO DE LAS METAS DEL SISTEMA LOCAL DE CUIDADO</t>
  </si>
  <si>
    <t>PRESTAR SERVICIOS PROFESIONALES PARA APOYAR AL ÁREA GESTIÓN DEL DESARROLLO ADMINISTRATIVO Y FINANCIERO EN LOS ASUNTOS RELATIVOS A LA PLANEACIÓN LOCAL: COORDINAR Y GARANTIZAR LA IMPLEMENTACIÓN Y SEGUIMIENTO DE LOS PROCESOS, PROYECTOS Y PROCEDIMIENTOS DE CONTRATOS SUSCRITOS POR LA ALCALDÍA LOCAL DE BARRIOS UNIDOS DIRIGIDOS AL CUMPLIMIENTO DE LAS META DE BARRIOS UNIDOS TERRITORIO DE PAZ</t>
  </si>
  <si>
    <t>PRESTAR LOS SERVICIOS DE APOYO AL AREA GESTION DEL DESARROLLO ADMINISTRATIVO Y FINANCIERO EN LOS ASUNTOS RELACIONADOS CON EL DESARROLLO DE LA GESTION CONTRACTUAL PARA LA ADQUISICION DE RECURSOS Y SERVICIOS</t>
  </si>
  <si>
    <t>PRESTAR SERVICIOS DE APOYO A LA GESTIÓN DEL DESARROLLO EN LAS LABORES DE PLANEACIÓN EN LAS ACTIVIDADES RELATIVAS A LA PREVENCIÓN DEL EMBARAZO ADOLESCENTE NO DESEADO</t>
  </si>
  <si>
    <t>PRESTAR SERVICIOS DE  APOYO A LA GESTIÓN DEL DESARROLLO EN EL ÁREA DE PLANEACIÓN EN LAS ACTIVIDADES ENMARCADAS EN EL CUMPLIMIENTO DE LA META DE ACUERDOS EN COMUNIDAD PARA LA VIGENCIA 2021</t>
  </si>
  <si>
    <t>PRESTAR SERVICIOS PROFESIONALES PARA APOYAR AL ÁREA GESTIÓN DEL DESARROLLO ADMINISTRATIVO Y FINANCIERO EN LOS ASUNTOS RELATIVOS A LA PLANEACIÓN LOCAL: GARANTIZAR LA IMPLEMENTACIÓN OPERATIVA DE LAS METAS DEL PLAN DE DESARROLLO LOCAL VIGENTE EN LO RELATIVO A DEPORTE, RECREACIÓN Y CULTURA</t>
  </si>
  <si>
    <t>PRESTAR SERVICIOS PROFESIONALES PARA APOYAR AL ÁREA GESTIÓN DEL DESARROLLO ADMINISTRATIVO Y FINANCIERO EN LOS ASUNTOS RELATIVOS A LA PLANEACIÓN LOCAL: COORDINAR Y GARANTIZAR LA IMPLEMENTACIÓN Y SEGUIMIENTO DE LOS PROCESOS, PROYECTOS Y PROCEDIMIENTOS DE CONTRATOS SUSCRITOS POR LA ALCALDÍA LOCAL DE BARRIOS UNIDOS DIRIGIDOS AL CUMPLIMIENTO DE LA META DE EMPRENDIMIENTO CULTURAL</t>
  </si>
  <si>
    <t>PRESTAR SERVICIOS PROFESIONALES PARA APOYAR AL ÁREA GESTIÓN DEL DESARROLLO ADMINISTRATIVO Y FINANCIERO EN LOS ASUNTOS RELATIVOS A LA PLANEACIÓN LOCAL: GARANTIZAR LA IMPLEMENTACIÓN Y SEGUIMIENTO DE LOS PROCESOS, PROYECTOS Y PROCEDIMIENTOS DE CONTRATOS SUSCRITOS POR LA ALCALDÍA LOCAL DE BARRIOS UNIDOS DIRIGIDOS AL CUMPLIMIENTO DE LA META DE CICLOINFRAESTRUCTURA Y LOS PROCESOS EN CURSO RELATIVOS A OBRAS PÚBLICAS DE MALLA VIAL Y ESPACIO PÚBLICO</t>
  </si>
  <si>
    <t>PRESTAR SERVICIOS DE APOYO A LA GESTIÓN
DEL DESARROLLO EN LAS LABORES DE PLANEACIÓN PARA LAS ACTIVIDADES DEL PROCESO DE
PARTICIPACIÓN</t>
  </si>
  <si>
    <t>PRESTAR SERVICIOS DE APOYO A LA GESTIÓN DEL DESARROLLO EN LAS LABORES DE PLANEACIÓN RELATIVAS A LOS PROYECTOS AMBIENTALES DE LA VIGENCIA 2021 DE LA LÍNEA DE INVERSIONES AMBIENTALES SOSTENIBLES</t>
  </si>
  <si>
    <t>PRESTAR SERVICIOS DE APOYO TÉCNICO A LA DE GESTIÓN DEL DESARROLLO EN LABORES DE PLANEACIÓN, CON EL FIN DE LOGRAR EL CUMPLIMIENTO DE LAS METAS DEL PLAN DE DESARROLLO LOCAL DE LA VIGENCIA RELATIVAS AL SISTEMA LOCAL DE CUIDADO</t>
  </si>
  <si>
    <t>PRESTAR SERVICIOS DE APOYO A LA GESTIÓN DEL DESARROLLO EN LABORES DE PLANEACIÓN EN LAS ACTIVIDADES RELATIVAS AL SISTEMA LOCAL DE CUIDADO</t>
  </si>
  <si>
    <t>PRESTAR SERVICIOS DE
APOYO A LA GESTIÓN DEL DESARROLLO EN LABORES DE PLANEACIÓN EN LAS ACTIVIDADES
RELATIVAS A LOS PROYECTOS AMBIENTALES DE LA VIGENCIA 2021 DE LA LÍNEA DE INVERSIONES
AMBIENTALES SOSTENIBLES</t>
  </si>
  <si>
    <t>PRESTAR SERVICIOS PROFESIONALES PARA APOYAR EL CUBRIMIENTO DE LAS ACTIVIDADES, CRONOGRAMAS Y AGENDA DE LA ALCALDÍA LOCAL A NIVEL INTERNO Y EXTERNO, ASÍ COMO LA GENERACIÓN DE CONTENIDOS PERIODÍSTICOS</t>
  </si>
  <si>
    <t>PRESTAR SERVICIOS DE APOYO A LA GESTIÓN DEL DESARROLLO EN LABORES DE PLANEACIÓN, EN LAS ACTIVIDADES DE PEDAGOGÍA DEL CÓDIGO NACIONAL DE SEGURIDAD Y CONVIVENCIA, PROMOCIÓN DE LA CONVIVENCIA Y DE ATENCIÓN DE MOVILIZACIONES Y AGLOMERACIONES EN EL TERRITORIO</t>
  </si>
  <si>
    <t>PRESTAR SERVICIOS DE APOYO A LA GESTIÓN DEL DESARROLLO EN LAS LABORES DE PLANEACIÓN, CON EL FIN DE LOGRAR EL CUMPLIMIENTO DE LAS METAS DEL PROYECTO DIÁLOGOS PARA CRECER Y PARTICIPAR</t>
  </si>
  <si>
    <t>PRESTAR LOS SERVICIOS PROFESIONALES PARA LA OPERACIÓN, PRESTACIÓN, SEGUIMIENTO Y CUMPLIMIENTO DE LOS PROCEDIMIENTOS ADMINISTRATIVOS, OPERATIVOS Y PROGRAMÁTICOS DEL SERVICIO APOYO ECONÓMICO TIPO C, QUE CONTRIBUYAN A LA GARANTÍA DE LOS DERECHOS DE LA POBLACIÓN MAYOR EN EL MARCO DE LA POLÍTICA PÚBLICA SOCIAL PARA EL ENVEJECIMIENTO Y LA VEJEZ EN EL DISTRITO CAPITAL A CARGO DE LA ALCALDÍA LOCAL</t>
  </si>
  <si>
    <t>PRESTAR SERVICIOS PROFESIONALES PARA APOYAR AL ÁREA GESTIÓN DEL DESARROLLO ADMINISTRATIVO Y FINANCIERO EN LOS ASUNTOS RELATIVOS A LA PLANEACIÓN LOCAL: GARANTIZAR LA IMPLEMENTACIÓN Y SEGUIMIENTO DE LOS PROCESOS, PROYECTOS Y PROCEDIMIENTOS DE CONTRATOS SUSCRITOS POR LA ALCALDÍA LOCAL DE BARRIOS UNIDOS DIRIGIDOS AL CUMPLIMIENTO DE LA META DE BUEN TRATO</t>
  </si>
  <si>
    <t>PRESTAR SERVICIOS PROFESIONALES PARA  APOYAR AL ÁREA GESTIÓN DEL DESARROLLO ADMINISTRATIVO Y FINANCIERO EN LOS ASUNTOS RELATIVOS A LA PLANEACIÓN LOCAL: GARANTIZAR EL CUMPLIMIENTO DE LA META INTERVENIR
UNA SEDE CULTURAL CON DOTACIÓN Y/O ADECUACIÓN DEL PROYECTO CULTURA PARA EL DESARROLLO SOCIAL EN EL MARCO DE LA INICIATIVA PRIORIZADA DE PRESUPUESTOS PARTICIPATIVOS.</t>
  </si>
  <si>
    <t xml:space="preserve">PRESTAR SERVICIOS PROFESIONALES PARA APOYAR AL ÁREA GESTIÓN DEL DESARROLLO ADMINISTRATIVO Y FINANCIERO EN LOS ASUNTOS  RELATIVOS A LA PLANEACIÓN LOCAL: GARANTIZAR LA IMPLEMENTACIÓN Y SEGUIMIENTO DE  LOS PROCESOS, PROYECTOS Y PROCEDIMIENTOS DE CONTRATOS SUSCRITOS POR LA 
ALCALDÍA LOCAL DE BARRIOS UNIDOS DIRIGIDOS AL CUMPLIMIENTO DE LAS METAS DE DE  BARRIOS UNIDOS TERRITORIO DE PAZ </t>
  </si>
  <si>
    <t xml:space="preserve">PRESTAR SERVICIOS DE APOYO A LA GESTIÓN
DEL DESARROLLO EN LAS LABORES DE PLANEACIÓN EN LAS ACTIVIDADES RELATIVAS A LA
PREVENCIÓN DEL EMBARAZO ADOLESCENTE NO DESEADO </t>
  </si>
  <si>
    <t xml:space="preserve"> PRESTAR SERVICIOS DE APOYO A LA GESTIÓN DEL DESARROLLO EN LAS LABORES DE PLANEACIÓN REFERENTES A LA REACTIVACIÓN DE LA ECONOMÍA LOCAL</t>
  </si>
  <si>
    <t xml:space="preserve"> PRESTAR SERVICIOS DE APOYO A LA GESTIÓN DEL DESARROLLO EN LAS LABORES DE PLANEACIÓN REFERENTES A LA REACTIVACIÓN DE LA
ECONOMÍA LOCAL</t>
  </si>
  <si>
    <t xml:space="preserve">PRESTAR SERVICIOS DE APOYO A LA GESTIÓN DEL DESARROLLO EN LAS LABORES DE PLANEACIÓN EN LAS ACTIVIDADES CONCERNIENTES AL PROYECTO IMPULSEMOS ECONOMÍA LOCAL </t>
  </si>
  <si>
    <t>PRESTAR SERVICIOS DE APOYO A LA DE GESTIÓN DEL DESARROLLO EN LAS LABORES DE PLANEACIÓN CON EL FIN DE LOGRAR EL CUMPLIMIENTO DE LAS METAS DEL PLAN DE DESARROLLO LOCAL DE LA VIGENCIA RELATIVAS AL PROYECTO IMPULSEMOS ECONOMÍA LOCA</t>
  </si>
  <si>
    <t>PRESTAR SERVICIOS DE APOYO A LA GESTIÓN DEL DESARROLLO EN LABORES DE PLANEACIÓN EN LAS ACTIVIDADES
RELATIVAS A LA MEMORIA, LA PAZ Y LA RECONCILIACIÓN EN EL MARCO DEL PROYECTO DE INVERSIÓN BARRIOS UNIDOS TERRITORIO DE PAZ</t>
  </si>
  <si>
    <t>CONTRATAR EL SERVICIO INTEGRAL Y SUMINISTRO DE PRODUCTOS DE ASEO Y CAFETERÍA, INCLUIDA LA MAQUINARIA Y LOS EQUIPOS NECESARIOS PARA EL DESARROLLO DEL MISMO PARA LAS DEPENDENCIAS DE LA ALCALDÍA LOCAL DE BARRIOS UNIDOS</t>
  </si>
  <si>
    <t>PRESTAR SERVICIOS PROFESIONALES PARA
APOYAR AL ÁREA GESTIÓN DEL DESARROLLO ADMINISTRATIVO Y FINANCIERO EN LOS ASUNTOS
RELATIVOS A LA PLANEACIÓN LOCAL: GARANTIZAR LA IMPLEMENTACIÓN Y SEGUIMIENTO DE
LOS PROCESOS, PROYECTOS Y PROCEDIMIENTOS DE CONTRATOS SUSCRITOS POR LA
ALCALDÍA LOCAL DE BARRIOS UNIDOS DIRIGIDOS AL CUMPLIMIENTO DE LAS META DE
PEDAGOGÍA DEL CÓDIGO NACIONAL DE SEGURIDAD Y CONVIVENCIA</t>
  </si>
  <si>
    <t>PRESTAR SERVICIOS DE APOYO A LA GESTIÓN DEL DESARROLLO EN LABORES DE PLANEACIÓN EN LAS ACTIVIDADES RELATIVAS A DEPORTE, RECREACIÓN Y CULTURA</t>
  </si>
  <si>
    <t>PRESTAR SERVICIOS PROFESIONALES PARA APOYAR AL ÁREA GESTIÓN DEL DESARROLLO ADMINISTRATIVO Y FINANCIERO EN LOS ASUNTOS RELATIVOS A LA PLANEACIÓN LOCAL: COORDINAR Y GARANTIZAR LA IMPLEMENTACIÓN Y SEGUIMIENTO DE LOS PROCESOS, PROYECTOS Y PROCEDIMIENTOS DE CONTRATOS SUSCRITOS POR LA ALCALDÍA LOCAL DE BARRIOS UNIDOS DIRIGIDOS AL CUMPLIMIENTO DE LAS METAS DE LA LÍNEA DE INVERSIONES AMBIENTALES SOSTENIBLES</t>
  </si>
  <si>
    <t>PRESTAR SERVICIOS PROFESIONALES PARA APOYAR AL ÁREA GESTIÓN DEL DESARROLLO ADMINISTRATIVO Y FINANCIERO EN LOS ASUNTOS RELATIVOS A LA PLANEACIÓN LOCAL: GARANTIZAR LA IMPLEMENTACIÓN Y SEGUIMIENTO DE LOS PROCESOS, PROYECTOS Y PROCEDIMIENTOS DE CONTRATOS SUSCRITOS POR LA ALCALDÍA LOCAL DE BARRIOS UNIDOS DIRIGIDOS AL CUMPLIMIENTO DE LAS METAS DE LA LÍNEA DE ENVERSIONES AMBIENTALES SOSTENIBLES</t>
  </si>
  <si>
    <t>PRESTAR LOS SERVICIOS PROFESIONALES PARA APOYAR AL ÁREA DE GESTIÓN POLICIVA Y DESPACHO DE LA ALCALDÍA LOCAL, CON EL FIN DE QUE CON SUJECIÓN AL ORDEN DE LLEGADA SE ADELANTEN LOS PROCESOS O PROCEDIMIENTOS CORRESPONDIENTES PARA EL TRÁMITE, AUXILIO Y DEVOLUCIÓN DE LAS COMISIONES QUE EN VIRTUD DEL ARTÍCULO Y SIGUIENTES DEL CÓDIGO GENERAL DEL PROCESO, SEAN DESIGNADAS POR LOS JUECES DE LA REPÚBLICA Y QUE CORRESPONDAN AL ÁMBITO TERRITORIAL DE ESTA ALCALDÍA.</t>
  </si>
  <si>
    <t xml:space="preserve">PRESTAR SERVICIOS DE APOYO A LA GESTIÓN DEL DESARROLLO EN LAS ACTIVIDADES DE PEDAGOGÍA DEL CÓDIGO
NACIONAL DE SEGURIDAD Y CONVIVENCIA </t>
  </si>
  <si>
    <t>PRESTAR SERVICIOS PROFESIONALES PARA
GESTIÓN DE LOS TRÁMITES DEL PROCESO DE COBRO PERSUASIVO DE ACREENCIAS A FAVOR
DE LA ADMINISTRACIÓN DISTRITAL PARA LOGRAR EL PAGO VOLUNTARIO DE LAS MISMAS, Y
SEGUIMIENTO AL COBRO COACTIVO</t>
  </si>
  <si>
    <t>PRESTAR SERVICIOS DE APOYO A LA GESTIÓN DEL DESARROLLO EN LABORES DE PLANEACIÓN EN LAS ACTIVIDADES RELATIVAS A LOS PROYECTOS AMBIENTALES DE LA VIGENCIA 2021 DE LA LÍNEA DE INVERSIONES AMBIENTALES</t>
  </si>
  <si>
    <t>PRESTAR SERVICIOS DE APOYO A LA GESTION DEL DESARROLLO EN LAS LABORES DE PLANEACION PARA LAS ACTIVIDADES DEL PROCESO DE PARTICIPACION</t>
  </si>
  <si>
    <t>PRESTAR SERVICIOS DE APOYO A LA GESTIÓN
DEL RIESGO QUE PROMUEVA LAS ACCIONES REQUERIDAS PARA LA PREVENCIÓN Y ATENCIÓN
DE EMERGENCIAS O EVENTOS GENERADOS POR LA MATERIALIZACIÓN DE LOS RIESGOS Y
RESPONDA DE MANERA OPERATIVA E INMEDIATA ANTE LA OCURRENCIA DE SITUACIONES
ADVERSAS EN TEMAS DE EMERGENCIAS EN LA LOCALIDAD.</t>
  </si>
  <si>
    <t>PRESTAR SERVICIOS PROFESIONALES PARA APOYAR AL ÁREA GESTIÓN DEL DESARROLLO ADMINISTRATIVO Y FINANCIERO EN LOS ASUNTOS
RELATIVOS A LA PLANEACIÓN LOCAL: COORDINAR Y GARANTIZAR LA IMPLEMENTACIÓN Y SEGUIMIENTO DE LOS PROCESOS, PROYECTOS Y PROCEDIMIENTOS DE CONTRATOS SUSCRITOS POR LA ALCALDÍA LOCAL DE BARRIOS UNIDOS DIRIGIDOS AL CUMPLIMIENTO DE LAS METAS DE LA LÍNEA DE INVERSIONES AMBIENTALES SOSTENIBLES</t>
  </si>
  <si>
    <t>PRESTAR SERVICIOS DE APOYO A LA DE GESTIÓN DEL DESARROLLO EN LABORES DE PLANEACIÓN, CON EL FIN DE LOGRAR EL CUMPLIMIENTO DE LAS METAS DEL PLAN DE DESARROLLO LOCAL DE LA VIGENCIA RELATIVAS A LA LÍNEA DE INVERSIONES AMBIENTALES SOSTENIBLES</t>
  </si>
  <si>
    <t>PRESTACIÓN DEL SERVICIO DE VIGILANCIA Y SEGURIDAD PRIVADA CON ARMAS Y MEDIOS TECNOLÓGICOS PARA LAS INSTALACIONES DEL FONDO DE DESARROLLO LOCAL DE BARRIOS UNIDOS"</t>
  </si>
  <si>
    <t>ADQUIRIR LICENCIAS MICROSOFT OFFICE 365 E1, LICENCIAS MICROSOFT OFFICE 365 PARA LA ALCALDIA LOCAL DE BARRIOS UNIDOS</t>
  </si>
  <si>
    <t>PRESTAR SERVICIOS DE APOYO A LA 
GESTIÓN DEL DESARROLLO EN LAS ACTIVIDADES DE PEDAGOGÍA DEL CÓDIGO 
NACIONAL DE SEGURIDAD Y CONVIVENCIA</t>
  </si>
  <si>
    <t>PRESTAR LOS SERVICIOS TÉCNICOS PARA LA OPERACIÓN, SEGUIMIENTO Y CUMPLIMIENTO DE LOS PROCESOS Y PROCEDIMIENTOS DEL SERVICIO, APOYOS PARA LA SEGURIDAD ECONÓMICA TIPO C, REQUERIDOS PARA EL OPORTUNO Y ADECUADO REGISTRO, CRUCE Y REPORTE DE LOS DATOS EN EL SISTEMA MISIONAL SIRBE, QUE CONTRIBUYAN A LA GARANTÍA DE LOS DERECHOS DE LA POBLACIÓN MAYOR EN EL MARCO DE LA POLÍTICA PÚBLICA SOCIAL PARA EL ENVEJECIMIENTO Y LA VEJEZ      EN EL DISTRITO CAPITAL A CARGO DE LA ALCALDÍA LOCAL Y EL LOGRO DE LAS METAS DEL PLAN</t>
  </si>
  <si>
    <t>PRESTAR SERVICIOS DE APOYO A LA GESTIÓN DEL DESARROLLO EN LABORES DE PLANEACIÓN EN LAS ACTIVIDADES RELATIVAS A LOS PROYECTOS AMBIENTALES DE LA VIGENCIA 2021 DE LA LÍNEA DE INVERSIONES AMBIENTALES SOSTENIBLES</t>
  </si>
  <si>
    <t>SUMINISTRAR A MONTO AGOTABLE LOS ELEMENTOS DE FERRETERÍA NECESARIOS PARA EL MANTENIMIENTO DE LA PLANTA FÍSICA Y DEMÁS BIENES INMUEBLES DE RESPONSABILIDAD DEL FONDO DE DESARROLLO LOCAL DE BARRIOS UNIDOS</t>
  </si>
  <si>
    <t>AUNAR ESFUERZOS TÉCNICOS, ADMINISTRATIVOS Y FINANCIEROS CON EL FIN DE DESARROLLAR ACCIONES ARTICULADAS ENTRE LAS PARTES ORIENTADAS A FOMENTAR LA GENERACIÓN Y CIRCULACIÓN DE BIENES Y SERVICIOS CULTURALES, ARTÍSTICOS Y PATRIMONIALES, ASÍ COMO AL FORTALECIMIENTO DE LOS AGENTES DE ESTOS SECTORES EN LAS LOCALIDADES DEL DISTRITO CAPITAL DE ACUERDO CON LOS PROYECTOS PRESENTADOS A LOS FONDOS DE DESARROLLO LOCAL QUE FORMAN PARTE DEL CONVENIO EN EL MARCO DEL PROGRAMA “ES CULTURA LOCAL 2021</t>
  </si>
  <si>
    <t>AUNAR ESFUERZOS TÉCNICOS, ADMINISTRATIVOS, JURÍDICOS Y FINANCIEROS ENTRE LA SECRETARÍA DE EDUCACIÓN DEL DISTRITO Y LOS FONDOS DE DESARROLLO LOCAL QUE HACEN PARTE DEL DISTRITO CAPITAL, PARA LA IMPLEMENTACIÓN DE UN NUEVO MODELO INCLUSIVO, EFICIENTE Y FLEXIBLE PARA EL ACCESO Y LA PERMANENCIA DE LAS Y LOS JÓVENES EGRESADOS DE INSTITUCIONES DE EDUCACIÓN MEDIA A PROGRAMAS DE EDUCACIÓN SUPERIOR.</t>
  </si>
  <si>
    <t>AUNAR ESFUERZOS PARA LA COOPERACIÓN ADMINISTRATIVA, TÉCNICA Y ECONÓMICA, ENTRE EL PROGRAMA PARA LAS NACIONES UNIDAS PARA EL DESARROLLO (PNUD) Y EL FONDO DE DESARROLLO LOCAL DE BARRIOS UNIDOS, CON EL FIN DE IMPLEMENTAR ESTRATEGIAS QUE PROMUEVAN EL FORTALECIMIENTO A LOS EMPRENDIMIENTOS DE LA ECONOMÍA POPULAR DE LA LOCALIDAD DE BARRIOS UNIDOS Y LAS UNIDADES PRODUCTIVAS FAMILIARES Y/O POBLACIONES DEDICADAS A ACTIVIDADES TRADICIONALES QUE PERMITEN GENERAR INGRESOS (AUTOEMPLEO), Y EL FORTALECIMIENTO DE MIPYMES LOCALES, A TRAVÉS DE UN PROCESO DE ACOMPAÑAMIENTO ESPECIALIZADO QUE PERMITA EL MEJORAMIENTO DE LAS COMPETENCIAS DE LOS EMPRESARIOS Y LAS CONDICIONES DE SUS NEGOCIOS Y DE ESTA FORMA APORTAR DE FORMA SIGNIFICATIVA AL CUMPLIMIENTO DE LA AGENDA DE REACTIVACIÓN ECONÓMICA EN LA LOCALIDAD, PARA EL DESARROLLO DE LA RUTA DE EMPRENDIMIENTO LOCAL</t>
  </si>
  <si>
    <t>PRESTAR LOS SERVICIOS PROFESIONALES PARA DESARROLLAR LA INICIATIVA DE PRESUPUESTOS PARTICIPATIVOS "ESCRIBIENDO NUESTRAS HUELLAS" A TÍTULO DE PROMOTOR DE LA MISMA EN LA LOCALIDAD DE BARRIOS UNIDOS</t>
  </si>
  <si>
    <t>PRESTAR SERVICIOS PROFESIONALES PARA APOYAR AL ÁREA GESTIÓN DEL DESARROLLO ADMINISTRATIVO Y FINANCIERO EN LOS ASUNTOS RELATIVOS A LA PLANEACIÓN LOCAL: GARANTIZAR LA IMPLEMENTACIÓN Y SEGUIMIENTO DE LOS PROCESOS, PROYECTOS Y PROCEDIMIENTOS DE CONTRATOS SUSCRITOS POR LA ALCALDÍA LOCAL DE BARRIOS UNIDOS DIRIGIDOS AL CUMPLIMIENTO DE LA META DE CICLOINFRAESTRUCTURA Y LOS PROCESOS EN CURSO, RELATIVOS A PRIMEROS AUXILIOS DE LA SEDE</t>
  </si>
  <si>
    <t>CONTRATAR A MONTO AGOTABLE EL SERVICIO DE IMPRESOS, PUBLICACIONES, MATERIAL LITOGRAFICO Y ELEMENTOS DE PUBLICIDAD Y SEÑALIZACIÓN INSTITUCIONAL DE LA ALCALDÍA LOCAL DE BARRIOS UNIDOS</t>
  </si>
  <si>
    <t>PRESTAR SERVICIOS DE APOYO AL ÁREA GESTIÓN DEL DESARROLLO EN 
LOS ASUNTOS RELATIVOS A LA PLANEACIÓN LOCAL: APOYAR EL SEGUIMIENTO AL ACCESO Y PERMANENCIA EN EDUCACIÓN SUPERIOR EN EL MARCO DE LAS OBLIGACIONES DEL FDLBU OBTENIDAS EN CONVENIO SUSCRITO, ASÍ COMO EL SEGUIMIENTO A LA DOTACIÓN A LA CASA DE LA JUVENTUD NASQUA</t>
  </si>
  <si>
    <t>ADQUISICIÓN DE UNA LICENCIA AR-CGIS PARA LA REACTIVACIÓN Y ACTUALIZACIÓN DEL SISTEMA DE GEOREFERENCIA-CION EXISTENTE PARA EL FONDO DE DESARROLLO LOCAL DE BARRIOS UNIDOS</t>
  </si>
  <si>
    <t> PRESTAR SERVICIOS ASISTENCIALES PARA APOYAR AL AREA GESTION DEL DESARROLLO LOCAL EN LOS ASUNTOS RELACIONADOS CON EL DESARROLLO DE LA GESTION CONTRACTUAL DE LOS PROYECTOS DE INVERSIÓN 2021</t>
  </si>
  <si>
    <t>PRESTAR LOS SERVICIOS PROFESIONALES PARA APOYAR AL ÁREA DE GESTIÓN DEL DESARROLLO EN LOS ASUNTOS RELACIONADOS CON
LA FORMULACIÓN, SEGUIMIENTO Y EVALUACIÓN DE POLÍTICAS, PLANES, PROGRAMAS Y PROYECTOS DE DESARROLLO LOCAL, PARA EL CUMPLIMIENTO DE LAS METAS DEL PLAN DE DESARROLLO LOCAL DE BARRIOS UNIDOS.</t>
  </si>
  <si>
    <t>PRESTAR SERVICIOS DE APOYO EN LAS ACTIVIDADES DE SEGURIDAD, PROMOCIÓN DE LA CONVIVENCIA Y DE ATENCIÓN DE MOVILIZACIONES Y AGLOMERACIONES EN EL TERRITORIO.</t>
  </si>
  <si>
    <t>PRESTAR LOS SERVICIOS DE INTERNET PARA LA SEDE PRINCIPAL DE LA ALCALDIA LOCAL DE BARRIOS UNIDOS</t>
  </si>
  <si>
    <t>CONTRATAR EL SUMINISTRO DE CAJAS PARA ARCHIVO, CARPETAS DE CONTRATOS YGESTIÓN, ELEMENTOS DE PAPELERÍA Y ÚTILES DE OFICINA, PARA LAS DIFERENTES DEPENDENCIAS DE LA ALCALDÍA LOCAL DE BARRIOS UNIDOS MEDIANTE EL SISTEMA DE PRECIOS UNITARIOS FIJOS</t>
  </si>
  <si>
    <t>CONTRATAR LOS SEGUROS QUE AMPAREN LOS INTERESES PATRIMONIALES ACTUALES Y FUTUROS, ASÍ COMO LOS BIENES DE PROPIEDAD DEL FONDO DE DESARROLLO LOCAL DE BARRIOS UNIDOS, QUE ESTÉN BAJO SU RESPONSABILIDAD Y CUSTODIA Y AQUELLOS QUE SEAN ADQUIRIDOS PARA DESARROLLAR LAS FUNCIONES INHERENTES A SU ACTIVIDAD Y LA EXPEDICIÓN DE CUALQUIER OTRA PÓLIZA DE SEGUROS QUE REQUIERA LA ENTIDAD EN EL DESARROLLO DE SU ACTIVIDAD</t>
  </si>
  <si>
    <t>AUNAR ESFUERZOS, TÉCNICOS, ADMINISTRATIVOS Y FINANCIEROS ENTRE EL IDRD Y LOS FONDOS DE DESARROLLO LOCAL PARA LA EJECUCIÓN DE LAS LÍNEAS DE INVERSIÓN; FORMACIÓN Y EVENTOS RECREODEPORTIVOS</t>
  </si>
  <si>
    <t>AUNAR ESFUERZOS TÉCNICOS, JURÍDICOS, ADMINISTRATIVOS Y FINANCIEROS ENTRE LA ORGANIZACIÓN DE ESTADOS IBEROAMERICANOS Y EL FONDO DE DESARROLLO LOCAL DE BARRIOS UNIDOS PARA FORTALECER LA CONSTRUCCIÓN DE LA CIUDADANÍA Y DESARROLLO DE CAPACIDADES PARA EL EJERCICIO DE LOS DERECHOS DE LAS MUJERES; ASÍ COMO, ACTIVIDADES ENCAMINADAS A LA PREVENCIÓN DEL FEMINICIDIO Y LAS VIOLENCIAS CONTRA LAS MUJERES EN LA LOCALIDAD DE BARRIOS UNIDOS EN EL MARCO DEL PROYECTO 2057 “YULIANA SAMBONÍ”.</t>
  </si>
  <si>
    <t>AUNAR ESFUERZOS TÉCNICOS, JURÍDICOS, ADMINISTRATIVOS Y FINANCIEROS PARA FORTALECER LA PARTICIPACIÓN CIUDADANA MEDIANTE EL APOYO A INICIATIVAS DE INSTANCIAS DE PARTICIPACIÓN, ORGANIZACIONES COMUNITARIAS, COMUNALES Y EXPRESIONES SOCIALES EN LA LOCALIDAD DE BARRIOS UNIDOS EN EL MARCO DEL PROYECTO “DIÁLOGOS PARA CRECER Y PARTICIPAR”</t>
  </si>
  <si>
    <t>PRESTAR LOS SERVICIOS PROFESIONALES PARA APOYAR AL ÁREA DE GESTIÓN DEL DESARROLLO EN LOS ASUNTOS RELACIONADOS CON LA FORMULACIÓN, SEGUIMIENTO Y EVALUACIÓN DE POLÍTICAS, PLANES, PROGRAMAS Y PROYECTOS DE DESARROLLO LOCAL, PARA EL CUMPLIMIENTO DE LA META DE PREVENCIÓN DEL EMBARAZO ADOLESCENTE NO DESEADO, EN BARRIOS UNIDOS</t>
  </si>
  <si>
    <t>PRESTAR SERVICIOS ASISTENCIALES AL ÁREA GESTIÓN DEL DESARROLLO EN LOS ASUNTOS RELATIVOS A LA PLANEACIÓN LOCAL: APOYAR LA CONSECIÓN DE LA META DEL PROYECTO 2008 EN LOS COMPONENTES DE ADOPCIÓN Y EDUCACION.</t>
  </si>
  <si>
    <t xml:space="preserve"> PRESTAR SERVICIOS DE APOYO AL ÁREA GESTIÓN DEL DESARROLLO EN LOS ASUNTOS RELATIVOS A LA PLANEACIÓN LOCAL: APOYAR EL SEGUIMIENTO AL ACCESO Y PERMANENCIA EN EDUCACIÓN SUPERIOR EN EL MARCO DE LAS OBLIGACIONES DEL FDLBU OBTENIDAS EN CONVENIO SUSCRITO, ASÍ COMO EL SEGUIMIENTO A LA DOTACIÓN A LA CASA DE LA JUVENTUD NASQUA
</t>
  </si>
  <si>
    <t xml:space="preserve">“CONTRATAR EL SEGURO DE VIDA PARA LOS EDILES DEL FONDO DE DESARROLLO LOCAL DE BARRIOS UNIDOS”. </t>
  </si>
  <si>
    <t>PRESTAR LOS SERVICIOS EN LA ATENCIÓN EN URGENCIAS, BRIGADAS VETERINARIAS Y JORNADAS DE ESTERILIZACIÓN DE ANIMALES EN CONDICIÓN DE ABANDONO Y/O VULNERABILIDAD EN LA LOCALIDAD DE BARRIOS UNIDOS, PARA MEJORAR SUS CONDICIONES DE VIDA, ENCARGÁNDOSE DE DISPONER LA LOGÍSTICA, SUMINISTROS Y PERSONAL NECESARIOS</t>
  </si>
  <si>
    <t xml:space="preserve">PRESTAR SERVICIOS DE APOYO EN LAS ACTIVIDADES DE SEGURIDAD, PROMOCIÓN DE LA CONVIVENCIA Y DE ATENCIÓN DE MOVILIZACIONES Y AGLOMERACIONES EN EL TERRITORIO
</t>
  </si>
  <si>
    <t xml:space="preserve">PRESTAR SERVICIOS PROFESIONALES A LA GESTIÓN DEL DESARROLLO EN LABORES DE PLANEACIÓN EN LAS ACTIVIDADES RELATIVAS A LOS PROYECTOS AMBIENTALES DE LA VIGENCIA 2021 DE LA LÍNEA DE INVERSIONES AMBIENTALES SOSTENIBLES
</t>
  </si>
  <si>
    <t>PRESTAR SERVICIOS PROFESIONALES PARA APOYAR AL ÁREA GESTIÓN DEL DESARROLLO ADMINISTRATIVO Y FINANCIERO EN LOS ASUNTOS RELATIVOS A LA PLANEACIÓN LOCAL: COORDINAR Y GARANTIZAR LA IMPLEMENTACIÓN Y SEGUIMIENTO DE LOS PROCESOS, PROYECTOS Y PROCEDIMIENTOS DE CONTRATOS SUSCRITOS POR LA ALCALDÍA LOCAL DE BARRIOS UNIDOS DIRIGIDOS AL CUMPLIMIENTO DE LAS METAS DE PARTICIPACIÓN DÍALOGOS PARA CRECER Y PARTICIPAR</t>
  </si>
  <si>
    <t>REALIZAR LOS ESTUDIOS Y DISEÑOS; Y EJECUTAR LAS OBRAS DE  PRIMEROS AUXILIOS Y DE MANTENIMIENTO DE LA SEDE UBICADA EN LA CALLE 74 A No. 63 04, EN BOGOTÁ, BIEN DE INTERÉS CULTURAL; DE CONFORMIDAD CON EL ANEXO TÉCNICO DEL P RESENTE PROCESO</t>
  </si>
  <si>
    <t>COMPRAVENTA DE MATERIALES, INSUMOS, INSTRUMENTOS, ELEMENTOS Y EQUIPOS PARA LA DOTACIÓN DE LA CASA DE JUVENTUD NASQUA CON EL FIN DE GARANTIZAR ESPACIOS PARA EL DESARROLLO DE LIBRE PERSONALIDAD Y DE LOS PROCESOS JUVENILES QUE TIENEN LUGAR EN LA LOCALIDAD DE BARRIOS UNIDOS - Lote 1 – Arte Urbano</t>
  </si>
  <si>
    <t>COMPRAVENTA DE MATERIALES, INSUMOS, INSTRUMENTOS, ELEMENTOS Y EQUIPOS PARA LA DOTACIÓN DE LA CASA DE JUVENTUD NASQUA CON EL FIN DE GARANTIZAR ESPACIOS PARA EL DESARROLLO DE LIBRE PERSONALIDAD Y DE LOS PROCESOS JUVENILES QUE TIENEN LUGAR EN LA LOCALIDAD DE BARRIOS UNIDOS - Lote 2 – Artes Escénicas</t>
  </si>
  <si>
    <t>COMPRAVENTA DE MATERIALES, INSUMOS, INSTRUMENTOS, ELEMENTOS Y EQUIPOS PARA LA DOTACIÓN DE LA CASA DE JUVENTUD NASQUA CON EL FIN DE GARANTIZAR ESPACIOS PARA EL DESARROLLO DE LIBRE PERSONALIDAD Y DE LOS PROCESOS JUVENILES QUE TIENEN LUGAR EN LA LOCALIDAD DE BARRIOS UNIDOS - Lote 3 – Tecnología</t>
  </si>
  <si>
    <t>COMPRAVENTA DE MATERIALES, INSUMOS, INSTRUMENTOS, ELEMENTOS Y EQUIPOS PARA LA DOTACIÓN DE LA CASA DE JUVENTUD NASQUA CON EL FIN DE GARANTIZAR ESPACIOS PARA EL DESARROLLO DE LIBRE PERSONALIDAD Y DE LOS PROCESOS JUVENILES QUE TIENEN LUGAR EN LA LOCALIDAD DE BARRIOS UNIDOS - Lote 4 – Deportivos</t>
  </si>
  <si>
    <t>COMPRAVENTA DE MATERIALES, INSUMOS, INSTRUMENTOS, ELEMENTOS Y EQUIPOS PARA LA DOTACIÓN DE LA CASA DE JUVENTUD NASQUA CON EL FIN DE GARANTIZAR ESPACIOS PARA EL DESARROLLO DE LIBRE PERSONALIDAD Y DE LOS PROCESOS JUVENILES QUE TIENEN LUGAR EN LA LOCALIDAD DE BARRIOS UNIDOS - Lote 6 – Mobiliario</t>
  </si>
  <si>
    <t>LA ADQUISICIÓN DE UN (1) DESFIBRILADOR EXTERNO AUTOMÁTICO (DEA) PARA LA ALCALDÍA LOCAL DE BARRIOS UNIDOS</t>
  </si>
  <si>
    <t>PRESTAR LOS SERVICIOS DE APOYO LOGÍSTICO Y SUMINISTRO DE LOS MATERIALES NECESARIOS A MONTO AGOTABLE, PARA DESARROLLAR LAS ACTIVIDADES CULTURALES, RECREATIVAS, DEPORTIVAS Y DE MERCADOS CAMPESINOS TEMPORALES DE LA LOCALIDAD DE BARRIOS UNIDOS EN EL MARCO DEL PROYECTO 2038 “ACUERDOS EN COMUNIDAD” PARA EL APROVECHAMIENTO DEL ESPACIO PÚBLICO</t>
  </si>
  <si>
    <t>REALIZAR LA MEDICIÓN POSTERIOR A TODOS LOS BIENES MUEBLES E INMUEBLES PROPIEDAD DEL FONDO DE DESARROLLO LOCAL DE BARRIOS UNIDOS REGISTRADOS EN LA CUENTA CONTABLE 16 PROPIEDAD PLANTA Y EQUIPO Y BIENES EN COMODATO, ASI COMO EL CÁLCULO DE DETERIORO A LOS BIENES MUEBLES E INMUEBLES REGISTRADOS EN LA MISMA CUENTA CUYO VALOR SEA IGUAL O SUPERIOR A TREINTA Y CINCO (35) SMMLV, TAL COMO LO EXPRESAN LAS NORMAS INTERNACIONALES, CONTABLES, SECTOR PUBLICO -NICSP Y EL MANUAL DE POLÍTICAS DE OPERACIÓN CONTABLE DE LA SECRETARIA DISTRITAL DE GOBIERNO Y FONDOS DE DESARROLLO LOCAL, DE ACUERDO CON LOS ESTUDIOS PREVIOS Y LA PROPUESTA PRESENTADA</t>
  </si>
  <si>
    <t>CONTRATAR EL ARRENDAMIENTO DE ESCANER CON DESTINO A LAS DIFERENTES DEPENDENCIAS DEL FONDO DE DESARROLLO DEBARRIOS UNIDOS</t>
  </si>
  <si>
    <t>ADQUISICIÓN DE INSUMOS TECNOLÓGICOS PARA LA DOTACIÓN DE AULAS DE
EDUCACIÓN INICIAL EN INSTITUCIONES EDUCATIVAS DISTRITALES DE BARRIOS UNIDOS</t>
  </si>
  <si>
    <t>AUNAR ESFUERZOS TÉCNICOS, ADMINISTRATIVOS Y FINANCIEROS PARA REALIZAR ACTIVIDADES DE RESTAURACIÓN ECOLÓGICA, CONCERNIENTES EN LA INTERVENCIÓN DE 7.500 METROS CUADRADOS, COMO TAMBIÉN LA CONSTRUCCIÓN DE 750 METROS CUADRADOS DE JARDINES POLINIZADORES EN LA LOCALIDAD DE BARRIOS UNIDOS, CON LA PARTICIPACIÓN DE LA POBLACIÓN BENEFICIADA Y VINCULADA EN LAS DIFERENTES ESTRATEGIAS PEDAGÓGICAS DEL INSTITUTO DISTRITAL PARA LA PROTECCIÓN DE LA NIÑEZ Y LA JUVENTUD- IDIPRON</t>
  </si>
  <si>
    <t>DESARROLLAR ASPECTOS TÉCNICOS, FINANCIEROS Y ADMINISTRATIVOS PARA REALIZAR LA IMPLEMENTACIÓN DE PROCESOS COMUNITARIOS DE EDUCACIÓN AMBIENTAL PROCEDA EN EL MARCO DEL PROYECTO DE INVERSIÓN 2011</t>
  </si>
  <si>
    <t>AUNAR ESFUERZOS ENTRE LA SUBRED INTEGRADA DE SERVICIOS DE SALUD NORTE Y EL FONDO DE DESARROLLO LOCAL DE BARRIOS UNIDOS PARA EL OTORGAMIENTO DE DISPOSITIVOS DE ASISTENCIA PERSONAL - AYUDAS TÉCNICAS, NO INCLUIDAS O NO CUBIERTAS EN EL PLAN DE BENEFICIOS DE SALUD -PBS-, COMO ACCIÓN QUE FACILITA EL MEJORAMIENTO DE LA CALIDAD DE VIDA Y LA PROMOCIÓN DEL BIENESTAR PARA LAS PERSONAS CON DISCAPACIDAD, RESIDENTES EN LA LOCALIDAD DE BARRIOS UNIDOS, EN EL DESARROLLO DE LA POLÍTICA
PÚBLICA DISTRITAL</t>
  </si>
  <si>
    <t>PRESTAR SERVICIOS PROFESIONALES AL AREA DE GESTIÓN DEL DESARROLLO LOCAL EN ACTIVIDADES PROPIAS DE PLANEACIÓN, CON EL FIN DE LOGRAR EL CUMPLIMIENTO DE LAS METAS DEL PLAN DE DESARROLLO LOCAL DE LA VIGENCIA RELATIVAS A DEPORTE, RECREACIÓN Y CULTURA PARA EL DESARROLLO SOCIAL.</t>
  </si>
  <si>
    <t>PRESTAR EL SERVICIO DE MANTENIMIENTO PREVENTIVO Y CORRECTIVO INCLUIDA MANO DE OBRA, SUMINISTRO DE REPUESTOS Y ACCESORIOS A MONTO AGOTABLE, PARA LOS VEHICULOS DEL FONDO DE DESARROLLO LOCAL DE BARRIOS UNIDOS O LOS QUE LLEGARE A SER RESPONSABLE DURANTE LA VIGENCIA DEL CONTRATO</t>
  </si>
  <si>
    <t>PRESTAR SERVICIOS DE APOYO EN EL ÁREA DE GESTIÓN DEL DESARROLLO LOCAL EN LAS ACTIVIDADES DE PLANEACIÓN ENMARCADAS EN EL CUMPLIMIENTO DE LA META DEL PROYECTO DEPORTE Y RECREACIÓN PARA EL DESARROLLO SOCIAL</t>
  </si>
  <si>
    <t>PRESTAR SUS SERVICIOS PROFESIONALES PARA APOYAR TÉCNICAMENTE LAS DISTINTAS ETAPAS DE LOS PROCESOS DE COMPETENCIA DE LAS INSPECCIONES DE POLICÍA DE LA LOCALIDAD, SEGÚN REPARTO.</t>
  </si>
  <si>
    <t>ADQUIRIR EQUIPOS DE CONECTIVIDAD PARA LA RED DEDATOS DE LA ALCALDIA LOCAL DE BARRIOS UNIDOS DE CONFORMIDAD CONLAS ESPECIFICACIONES TÉCNI CAS DEFINIDAS</t>
  </si>
  <si>
    <t>EJECUTAR LA INTERVENTORÍA TÉCNICA, ADMINISTRATIVA, LEGAL, FINANCIERA, SOCIAL, AMBIENTAL Y DE SEGURIDAD Y SALUD EN EL TRABAJO AL CONTRATO DE OBRA CUYO OBJETO ES: REALIZAR LOS ESTUDIOS Y DISEÑOS; Y EJECUTAR LAS OBRAS DE PRIMEROS AUXILIOS Y DE MANTENIMIENTO DE LA SEDE UBICADA EN LA CALLE 74 A No. 63 – 04, EN BOGOTÁ, BIEN DE INTERÉS CULTURAL</t>
  </si>
  <si>
    <t>PRESTAR SERVICIOS DE APOYO A LA GESTIÓN DOCUMENTAL DE LA ALCALDÍA LOCAL, ACOMPAÑANDO AL EQUIPO JURÍDICO DE DEPURACIÓN EN LAS LABORES OPERATIVAS QUE GENERA EL PROCESO DE IMPULSO DE LAS ACTUACIONES ADMINISTRATIVAS EXISTENTES EN LA ALCALDÍA LOCAL DE BARRIOS UNIDOS</t>
  </si>
  <si>
    <t>PRESTAR SERVICIOS PARA REALIZAR EVENTOS ARTISTICOS Y CULTURALES A TRAVES DE PROCESOS DE APROPIACION QUE PERMITAN FORTALECER LA REACTIVACION ECONOMICA EN LA LOCALIDAD DE BARRIOS UNIOS EN EL MARCO DEL PROYECTO 2012</t>
  </si>
  <si>
    <t xml:space="preserve"> GARANTIZAR EL SUMINISTRO DE COMBUSTIBLE PARA LOS VEHÍCULOS QUE CONFORMAN EL PARQUE AUTOMOTOR DE PROPIEDAD Y/O AL SERVICIO LA ALCALDÍA LOCAL DE BARRIOS UNIDOS. </t>
  </si>
  <si>
    <t>DESARROLLAR ACCIONES DE CAPACITACIÓN, ASISTENCIA TÉCNICA, FORTALECIMIENTOY/O APOYO, IMPLEMENTACIÓN Y CONFORMACIÓN DE LA RED DE AGRICULTURA URBANA EN LA LOCALIDAD DE BARRIOS UNIDOS, DE CONFORMIDAD CON EL PROYECTO 2073 REVERDECER EL URBANISMO</t>
  </si>
  <si>
    <t>REALIZAR LAS ACTIVIDADES NECESARIAS PARA LA ORIENTACIÓN FAMILIAR, LA PROMOCIÓN Y PREVENCIÓN DE LA VIOLENCIA INTRAFAMILIAR Y SEXUAL EN LA LOCALIDAD DE BARRIOS UNIDOS EN EL MARCO DEL PROYECTO 2053 DE BUEN TRATO.</t>
  </si>
  <si>
    <t>PRESTAR LOS SERVICIOS DE OPERADOR LOGÍSTICO Y SUMINISTRO DE LOS INSUMOS NECESARIOS PARA EL DESARROLLO DE LAS ACTIVIDADES EN EL MARCO DEL PROYECTO 2030 “BARRIOS UNIDOS TERRITORIO DE PAZ”</t>
  </si>
  <si>
    <t>PRESTAR LOS SERVICIOS PROFESIONALES Y DE APOYO LOGÍSTICO PARA FOMENTAR ACTIVIDADES ALTERNATIVAS EN SALUD,  Y ACCIONES DE RECONOCIMIENTO, FORMACIÓN, SENSIBILIZACIÓN Y RESPIRO DESDE LOS ENFOQUES DEL BUEN VIVIR, SOCIAL Y DE DERECHOS, QUE FAVOREZCAN EL DESARROLLO DE LA INDEPENDENCIA, Y EL BIENESTAR FISICO Y EMOCIONAL, Y LA  INTEGRACIÓN SOCIAL DE LAS  PERSONAS CON DISCAPACIDAD, CUIDADORAS Y CUIDADORES, E IMPULSAR LA CREACIÓN Y FORTALECIMIENTO DE DISPOSITIVOS DE BASE COMUNITARIA EN RESPUESTA AL CONSUMO DE SPA”, En La Localidad De Barrios Unidos en el Marco Del Proyecto 2062 Sistema Local Del Cuidado</t>
  </si>
  <si>
    <t>PRESTAR EL SERVICIO DE REVISIÓN, MANTENIMIENTO Y RECARGA DE LOS EXTINTORES DEL FONDO DE DESARROLLO LOCAL BARRIOS UNIDOS</t>
  </si>
  <si>
    <t>CONTRATAR POR EL SISTEMA DE PRECIOS UNITARIOS FIJOS SIN FÓRMULA DE REAJUSTE Y A MONTO AGOTABLE LAS OBRAS Y ACTIVIDADES NECESARIAS PARA LA CONSERVACIÓN DE LA CICLOINFRAESTRUCTURA DE LA LOCALIDAD DE BARRIOS UNIDOS, EN BOGOTÁ D.C.</t>
  </si>
  <si>
    <t>EJECUTAR LA INTERVENTORÍA TÉCNICA, ADMINISTRATIVA, LEGAL, FINANCIERA, SOCIAL, AMBIENTAL Y DE SEGURIDAD Y SALUD EN EL TRABAJO AL CONTRATO DE OBRA CUYO OBJETO ES: CONTRATAR POR EL SISTEMA DE PRECIOS UNITARIOS FIJOS SIN FÓRMULA DE REAJUSTE Y A MONTO AGOTABLE LAS OBRAS Y ACTIVIDADES NECESARIAS PARA LA CONSERVACIÓN DE LA CICLOINFRAESTRUCTURA DE LA LOCALIDAD DE BARRIOS UNIDOS, EN BOGOTÁ D.C</t>
  </si>
  <si>
    <t>ADQUISICIÓN DE CHAQUETAS INSTITUCIONALES DISTINTIVAS PARA LA ALCALDÍA LOCAL DE BARRIOS UNIDOS, DE ACUERDO CON LAS ESPECIFICACIONES TÉCNICAS DEFINIDAS POR LA ENTIDAD</t>
  </si>
  <si>
    <t>EJECUTAR A PRECIOS UNITARIOS SIN FORMULA DE REAJUSTE EL MANTENIMIENTO PREVENTIVO Y/O CORRECTIVO Y ADECUACIÓN DE LA CASA DE LA CULTURA</t>
  </si>
  <si>
    <t xml:space="preserve">PRESTAR LOS SERVICIOS PARA DESARROLLAR LAS ACTIVIDADES DE MANTENIMIENTO Y PLANTACIÓN DE ARBOLADO URBANO EN LA LOCALIDAD DE BARRIOS UNIDOS, EN EL MARCO DEL PROYECTO 2146 ‘VERDE PARA BARRIOS UNIDOS’
</t>
  </si>
  <si>
    <t>XIMENA LOMBANA RIAÑO</t>
  </si>
  <si>
    <t>DIANA CAROLINA LIZARAZO MACIAS</t>
  </si>
  <si>
    <t>PABLO ERNESTO ROMERO VEGA</t>
  </si>
  <si>
    <t xml:space="preserve">JOHN ALEJANDRO HERMOSO FORERO </t>
  </si>
  <si>
    <t>INGRI JOHANA GALINDO CASTILLO</t>
  </si>
  <si>
    <t>LUZ MYRIAM PEÑA SANCHEZ</t>
  </si>
  <si>
    <t>BEATRIZ ALICIA CASTRILLON SUMOZA</t>
  </si>
  <si>
    <t>ENERIET DAZA ARIZA</t>
  </si>
  <si>
    <t>ALEJANDRO CARRILLO RINCON</t>
  </si>
  <si>
    <t>JUAN CARLOS PANTANO SEGURA</t>
  </si>
  <si>
    <t>JUAN FELIPE GALINDO NIÑO</t>
  </si>
  <si>
    <t>TATIANA GOMEZ NISPERUZA</t>
  </si>
  <si>
    <t>LUISA ALEJANDRA PEREZ PALACIO</t>
  </si>
  <si>
    <t>ADRIANA MONTEALEGRE RIAÑO</t>
  </si>
  <si>
    <t>JANETTE ALEXANDRA LUNA VELA</t>
  </si>
  <si>
    <t>EDGAR ANDRES GIRALDO BRICEÑO</t>
  </si>
  <si>
    <t xml:space="preserve">MONICA MAIÍA NAVARRETE CRUZ </t>
  </si>
  <si>
    <t xml:space="preserve">MATEO ANDRES SANCHEZ ORTEGA </t>
  </si>
  <si>
    <t>LINA MARIA ROJAS GOMEZ</t>
  </si>
  <si>
    <t xml:space="preserve">NAYIBE RODRIGUEZ MARTINEZ </t>
  </si>
  <si>
    <t>MAROLYM YISELH BERNAL TORO</t>
  </si>
  <si>
    <t xml:space="preserve">MERY MARIA ROMERO MESTRE </t>
  </si>
  <si>
    <t xml:space="preserve">DIANA PAOLA GONZALEZ MURILLO </t>
  </si>
  <si>
    <t xml:space="preserve">LINA MARIA PAEZ BOGOYA </t>
  </si>
  <si>
    <t>SINDY YINETH ZAPATA MURILLO</t>
  </si>
  <si>
    <t xml:space="preserve">ANDRES ORLANDO BRICEÑO </t>
  </si>
  <si>
    <t>JHONATAN ANDRÉS RUEDA TORRES</t>
  </si>
  <si>
    <t>CHRISTIAN CAMILO SUAREZ RAMIREZ</t>
  </si>
  <si>
    <t xml:space="preserve">SAHY MAYGLETH TORRES CORAL </t>
  </si>
  <si>
    <t>FROILAN OSWALDO MARTINEZ CORREA</t>
  </si>
  <si>
    <t>NELSON EMIR CICUAMIA SUAREZ</t>
  </si>
  <si>
    <t xml:space="preserve">EDWIN JAVIER CIFUENTES VILLAMIZAR </t>
  </si>
  <si>
    <t>LEONARDO MOYA GUAJE</t>
  </si>
  <si>
    <t>YHAMILA SALINAS RUANO</t>
  </si>
  <si>
    <t>WILMER ORLANDO VIRVIESCAS ALARCON</t>
  </si>
  <si>
    <t>DIEGO ARMANDO CORONEL AVENDAÑO</t>
  </si>
  <si>
    <t>LAURA ALEJANDRA MORENO ALVAREZ</t>
  </si>
  <si>
    <t xml:space="preserve">PEDRO JESUS SANCHEZ MOLINA </t>
  </si>
  <si>
    <t>RUBEN ALBEIRO PALENCIA RIVEROS</t>
  </si>
  <si>
    <t>CINTYA ALEXANDRA GOMEZ PARRA</t>
  </si>
  <si>
    <t>ALEX DIDIER CARMAGO</t>
  </si>
  <si>
    <t>DANIEL FELIPE LOPEZ VELASQUEZ</t>
  </si>
  <si>
    <t>LAURA VANESSA REINA BEDOYA</t>
  </si>
  <si>
    <t>GUSTAVO HERNAN JIMENEZ SANDOVAL</t>
  </si>
  <si>
    <t xml:space="preserve">YULIETH PAOLA GOMEZ LEMA </t>
  </si>
  <si>
    <t>WILLINGTON ORTIZ ALARCON</t>
  </si>
  <si>
    <t>DIANA CAROLINA DIAZ MUNEVAR</t>
  </si>
  <si>
    <t xml:space="preserve">LILIANA MARITZA ROA BAQUERO </t>
  </si>
  <si>
    <t>JOSE RAUL PINILLA CHILLON</t>
  </si>
  <si>
    <t>DANNY JOEL CUBILLOS VELASQUEZ</t>
  </si>
  <si>
    <t xml:space="preserve">ADRIANA FENID CASTIBLANCO </t>
  </si>
  <si>
    <t>CARMEN HOLANDA SOTOMONTE</t>
  </si>
  <si>
    <t xml:space="preserve">JOHN EMMANUEL GOMEZ PORTILLA </t>
  </si>
  <si>
    <t>JUAN DAVID ARIZA HERRERA</t>
  </si>
  <si>
    <t xml:space="preserve">MYRIAM OBANDO MARIN </t>
  </si>
  <si>
    <t>CONSUELO CHAVARRO PULIDO</t>
  </si>
  <si>
    <t>PAULA CAMILA GUTIERREZ BEJARANO</t>
  </si>
  <si>
    <t xml:space="preserve">NATHALIA DEL PILAR CAMARGO CASALLAS </t>
  </si>
  <si>
    <t>GUILLERMO FORERO APONTE</t>
  </si>
  <si>
    <t>KAREN LORENA MARIN CALDERON</t>
  </si>
  <si>
    <t>NATALY ALEXANDRA RAMIREZ RODRIGUEZ</t>
  </si>
  <si>
    <t>GIOVANNI SANCHEZ SABOGAL</t>
  </si>
  <si>
    <t>PAOLA ANDREA LEON TORRES</t>
  </si>
  <si>
    <t>PAULA LORENA LEGUIZAMON</t>
  </si>
  <si>
    <t xml:space="preserve">KAREN RODRIGUEZ SOSA </t>
  </si>
  <si>
    <t>LUZ ADRIANA HERNANDEZ MARIN</t>
  </si>
  <si>
    <t>JOSE ENRIQUE MENDOZA GALINDO</t>
  </si>
  <si>
    <t>JENNY ANDREA HERNANDEZ MURCIA</t>
  </si>
  <si>
    <t>MARÍA PAULA PARDO VARGAS</t>
  </si>
  <si>
    <t>HERNAN DAVID OVALLE BRICEÑO</t>
  </si>
  <si>
    <t>OSMAR FABIAN MORALES NOVOA</t>
  </si>
  <si>
    <t>HUMBERTO VILLAMIL ACEVEDO</t>
  </si>
  <si>
    <t>MERLY JOHANNA GARCIA LOPEZ</t>
  </si>
  <si>
    <t>RAUL ALEJANDRO PARDO MORALES</t>
  </si>
  <si>
    <t xml:space="preserve">JORGE OSWALDO SOLER RINCON </t>
  </si>
  <si>
    <t>NEIL ANDRES LLAIN TORRADO</t>
  </si>
  <si>
    <t>MARIA PAULA VALLEJO ARTEAGA</t>
  </si>
  <si>
    <t>LUIS ENRIQUE CASTAÑEDA LOZANO</t>
  </si>
  <si>
    <t>DIEGO ANDRES SORA CORTES</t>
  </si>
  <si>
    <t>ELIAS CUBILLOS PARDO</t>
  </si>
  <si>
    <t>LUIS BASILIO GUTIERREZ SAENZ</t>
  </si>
  <si>
    <t>ADRIANA LILIANA CARDENAS VILLALOBOS</t>
  </si>
  <si>
    <t>ANGELICA MARIA RICO SANCHEZ</t>
  </si>
  <si>
    <t>PAOLA COLINA DIAZ</t>
  </si>
  <si>
    <t>JAIRO ENRIQUE GOMEZ BALLESTAS</t>
  </si>
  <si>
    <t xml:space="preserve">HIPOLITO ACOSTA FORERO </t>
  </si>
  <si>
    <t>ELIANA GRISEL CADENA CANO</t>
  </si>
  <si>
    <t>LAURA DANIELA BARRETO MOLINA</t>
  </si>
  <si>
    <t>FABIAN AUGUSTO LEIVA CHAPARRO</t>
  </si>
  <si>
    <t>KAREN DAYANA RAMIREZ ORTEGÓN</t>
  </si>
  <si>
    <t xml:space="preserve">CAROLINA REALPE MARTINEZ </t>
  </si>
  <si>
    <t>DIEGO ANDRES REYES RAMIREZ</t>
  </si>
  <si>
    <t>KAREN LIZETH TORRES ECHEVERRY</t>
  </si>
  <si>
    <t>JULIAN HERNANDO CAMACHO LOPEZ</t>
  </si>
  <si>
    <t>LUZ ADRIANA MUÑOZ MUÑOZ</t>
  </si>
  <si>
    <t>ANDRES CAMILO CARDENAS BRAVO</t>
  </si>
  <si>
    <t>JOHN EDISON QUINTANA CASTRO</t>
  </si>
  <si>
    <t>INGRID PAOLA PEDRAZA CARVAJAL</t>
  </si>
  <si>
    <t>JORGE SAMUEL RAMOS RAMIREZ</t>
  </si>
  <si>
    <t>ANGIE MILENA FLOREZ MARTINEZ</t>
  </si>
  <si>
    <t xml:space="preserve">DIANA  MARCELA   LEMOS  NAVARRO </t>
  </si>
  <si>
    <t>MONICA LORENA FIERRO NAVARRETE</t>
  </si>
  <si>
    <t>LAURA ALEJANDRA NARANJO MORENO</t>
  </si>
  <si>
    <t>INGRID MARITZA MORENO AGREDO</t>
  </si>
  <si>
    <t>JHON ALEXANDER SUAREZ SALGUERO</t>
  </si>
  <si>
    <t xml:space="preserve">ELKIN ANDRES MARTINEZ SALGADO </t>
  </si>
  <si>
    <t>KARLA ANDREA TARAZONA RAMIREZ</t>
  </si>
  <si>
    <t>PABLO GIOVANNY PARRA PINEDA</t>
  </si>
  <si>
    <t>PABLO LEONARDO TORRES SARMIENTO</t>
  </si>
  <si>
    <t xml:space="preserve">OSCAR EDUARDO NIVIA SEGURA </t>
  </si>
  <si>
    <t>ANGIE PAOLA TORRES SERRATO</t>
  </si>
  <si>
    <t>LUISA FERNANDA ARBOLEDA GOMEZ</t>
  </si>
  <si>
    <t xml:space="preserve">LEONARDO GARCIA VANEGAS </t>
  </si>
  <si>
    <t xml:space="preserve">ALEXANDER ANGEL BOCANEGRA </t>
  </si>
  <si>
    <t>MARITZA MILENA PEREZ  CESPEDES</t>
  </si>
  <si>
    <t>DANIEL FERNANDO ESLAVA RIOS</t>
  </si>
  <si>
    <t>JULIO CESAR GALAN GONZALEZ</t>
  </si>
  <si>
    <t>LUIS MIGUEL GALINDO NIÑO</t>
  </si>
  <si>
    <t>JOSE LUIS BLANCO AVENDAÑO</t>
  </si>
  <si>
    <t>BRCHELL BRILLAOC CARRILLO REMON</t>
  </si>
  <si>
    <t>ANDRÉS EDUARDO CRUZ GONZALEZ</t>
  </si>
  <si>
    <t>DIANA MARIA GARZON GALINDO</t>
  </si>
  <si>
    <t>YULITZA KATHERINE VELASQUEZ JARAMILLO</t>
  </si>
  <si>
    <t>RICHARD PEREZ MORENO</t>
  </si>
  <si>
    <t xml:space="preserve">ROSMERY TORRES SAENZ </t>
  </si>
  <si>
    <t>JOSELIN AGUILERA ARDILA</t>
  </si>
  <si>
    <t>JOHANNA PATRICIA GUEVARA MACIAS</t>
  </si>
  <si>
    <t>JOSE VICENTE BRIÑEZ</t>
  </si>
  <si>
    <t>TATIANA BRIÑEZ TORO</t>
  </si>
  <si>
    <t xml:space="preserve">FABIAN ARTURO ORTIZ WILCHEZ </t>
  </si>
  <si>
    <t>CRISTIAN EDUARDO CHAVEZ SUAREZ</t>
  </si>
  <si>
    <t>SANDY JINETH ROJAS HUERTAS</t>
  </si>
  <si>
    <t>SEBASTIAN FELIPE ALVARADO ESPAÑOL</t>
  </si>
  <si>
    <t>ASTRID LORENA VERA VALERO</t>
  </si>
  <si>
    <t>LAURA MAYERLY GOMEZ PARRA</t>
  </si>
  <si>
    <t>OCTAVIO TARAZONA HERNÁNDEZ</t>
  </si>
  <si>
    <t>BERNARDO HERNANDEZ BELTRAN</t>
  </si>
  <si>
    <t>MANUEL RICARDO MORENO PEÑUELA</t>
  </si>
  <si>
    <t>DANIELA PEÑA GOMEZ</t>
  </si>
  <si>
    <t>CAROLINA CALDERON HENAO</t>
  </si>
  <si>
    <t>JHOJAN GONZALO PAREDES</t>
  </si>
  <si>
    <t>ALEXANDER AGUSTIN MOJICA CANCELADO</t>
  </si>
  <si>
    <t>MARTHA BEATRIZ BUELVAS PADILLA</t>
  </si>
  <si>
    <t>LEIDY LORENA CUERVO GONZALEZ</t>
  </si>
  <si>
    <t>JUAN CAMILO RAMOS CALDERON</t>
  </si>
  <si>
    <t>JONATHAN ALEJANDRO RODRIGUEZ NIÑO</t>
  </si>
  <si>
    <t>GLADYS ROCIO GUERRA FORERO</t>
  </si>
  <si>
    <t>VIUNYS PAOLA VERGARA SOTO</t>
  </si>
  <si>
    <t xml:space="preserve">KARLA ANDREA TARAZONA RAMIREZ  </t>
  </si>
  <si>
    <t>JINNA PAOLA GERENA ROJAS</t>
  </si>
  <si>
    <t>UT EMINSER -SOLOASEO 2020</t>
  </si>
  <si>
    <t>LAURA KATHERIN LAMPREA MARTINEZ</t>
  </si>
  <si>
    <t xml:space="preserve">EDGAR MAURICIO VARGAS LESMES </t>
  </si>
  <si>
    <t xml:space="preserve">DIANA PAOLA LOPEZ DUARTE </t>
  </si>
  <si>
    <t>ANGELICA MARIA ESPINO</t>
  </si>
  <si>
    <t>EDGAR ANDRÉS CORTES TORRES</t>
  </si>
  <si>
    <t>FERNADO AUGUSTO GARCIA BEJARANO</t>
  </si>
  <si>
    <t>WALTER YAIR GUARIN GONZALEZ</t>
  </si>
  <si>
    <t xml:space="preserve"> JHONATAN DUCUARA CAITA </t>
  </si>
  <si>
    <t>CESAR AUGUSTO BARRERA CUBILLOS</t>
  </si>
  <si>
    <t>DIANA SOFIA CATALINA MORENO ESPITIA</t>
  </si>
  <si>
    <t>CARLOS EDUARDO LÓPEZ BRICEÑO</t>
  </si>
  <si>
    <t>ÁNGELA INÉS BUENAVENTURA BURBANO</t>
  </si>
  <si>
    <t>CARLOS MAURICIO MONTOYA TORO</t>
  </si>
  <si>
    <t>JONATHAN ANDRES VILLAFRADEZ LOPEZ</t>
  </si>
  <si>
    <t>PEDRO MIGUEL LOPEZ VELA</t>
  </si>
  <si>
    <t>SEGURIDAD DIGITAL LTDA</t>
  </si>
  <si>
    <t>COLOMBIANA DE SOFTWARE Y HARDWARECOLSOF -S.A.</t>
  </si>
  <si>
    <t>CESAR AUGUSTO BERNAL GAMEZ</t>
  </si>
  <si>
    <t>CESAR ALBERTO LEON MARTIN</t>
  </si>
  <si>
    <t xml:space="preserve">HERNAN DARIO BENAVIDES DEVIA </t>
  </si>
  <si>
    <t xml:space="preserve">DIEGO CASTRO INDUSTRIA Y CONSTRUCCIÓN S A S </t>
  </si>
  <si>
    <t>SECRETARÍA DISTRITAL DE CULTURA, RECREACIÓN Y DEPORTE 
Y EL INSTITUTO DISTRITAL DE LAS ARTES -IDARTES</t>
  </si>
  <si>
    <t xml:space="preserve">SECRETARIA DISTRITAL DE EDUCACION </t>
  </si>
  <si>
    <t>PROGRAMA DE LAS NACIONES UNIDAS PARA EL DESARROLLO - PNUD</t>
  </si>
  <si>
    <t>MANUEL CAMILO QUINTERO DELGADO</t>
  </si>
  <si>
    <t>SONIA MURCIA NOSSA</t>
  </si>
  <si>
    <t xml:space="preserve">GRUPO ARKS PREMIER SAS </t>
  </si>
  <si>
    <t>KEVIN GIOVANI OSPINA MARTINEZ</t>
  </si>
  <si>
    <t xml:space="preserve">ESRI COLOMBIA SAS </t>
  </si>
  <si>
    <t>CLAUDIA PATRICIA MORALES</t>
  </si>
  <si>
    <t xml:space="preserve">ÁNGELA MARIA PEREZ MAHECHA </t>
  </si>
  <si>
    <t>JORGE OSWALDO SOLER RINCON</t>
  </si>
  <si>
    <t>KAREN DAYANA RAMIREZ ORTEGON</t>
  </si>
  <si>
    <t>EMPRESA DE TELECOMUNICACIONES DE BOGOTA SA ESP - ETB</t>
  </si>
  <si>
    <t>INSTITUCIONAL STAR SERVICES LTDA</t>
  </si>
  <si>
    <t>LA PREVISORA S.A. COMPAÑÍA DE SEGUROS</t>
  </si>
  <si>
    <t>INSTITUTO DE RECREACIÓN Y DEPORTE -IDRD</t>
  </si>
  <si>
    <t xml:space="preserve">ORGANIZACIÓN DE ESTADOS IBEROAMERICANOS - OEI </t>
  </si>
  <si>
    <t>GINA PAOLA BARRERA CONDA</t>
  </si>
  <si>
    <t>ANDREA PAOLA VILA CLARO</t>
  </si>
  <si>
    <t>CAMILO ANDRES CHAIN REY</t>
  </si>
  <si>
    <t>ELIANA ORTIZ GARCIA</t>
  </si>
  <si>
    <t>GIZZELD AMPARO RODRIGUEZ RAMOS</t>
  </si>
  <si>
    <t>MARIA FERNANDA PUENTES CORTES</t>
  </si>
  <si>
    <t>MARTHA JEANNETH PULIDO AREVALO</t>
  </si>
  <si>
    <t>CINDY LICCETTE TORRES RICAURTE</t>
  </si>
  <si>
    <t xml:space="preserve">SEGUROS DE VIDA DEL ESTADO S.A. </t>
  </si>
  <si>
    <t>IMPECOS S.A.S.</t>
  </si>
  <si>
    <t>YAJAIRA CUESTA MACHUCA</t>
  </si>
  <si>
    <t>ALEJANDRO LOPEZ VELASQUEZ</t>
  </si>
  <si>
    <t>JENNY VIVIANA POVEDA CORREDOR</t>
  </si>
  <si>
    <t>CONSORCIO MO BARRIOS
UNIDOS 2021</t>
  </si>
  <si>
    <t>FREDY EPIMENIO AYURE SANCHEZ</t>
  </si>
  <si>
    <t>JOSE ANTONIO ALVARADO MORALES</t>
  </si>
  <si>
    <t>WILSON EMILIO FERNANDEZ NIÑO</t>
  </si>
  <si>
    <t>DIEGO ARMANDO POSADA GRIJALBA</t>
  </si>
  <si>
    <t>FRANK ROBERTH SOLANO GARCIA</t>
  </si>
  <si>
    <t>COMERCIALIZADORA E&amp;T S.A.S.</t>
  </si>
  <si>
    <t>DARIO ERNESTO GALINDO MENDOZA
Establecimiento D &amp; G CONSULTORIA - DISEÑOS Y SUMINISTROS</t>
  </si>
  <si>
    <t>YINA PAOLA LOMBANA TOUS
Establecimiento YL DOTACIONES / DISTRIBUCIONES Y L</t>
  </si>
  <si>
    <t>GRUPO COVINPRO S.A.S.</t>
  </si>
  <si>
    <t xml:space="preserve">LAS ELECTROMEDICINA SAS </t>
  </si>
  <si>
    <t>FUNDACION SOCIAL COLOMBIA ACTIVA – FUNACTIVA</t>
  </si>
  <si>
    <t>KAREN VALENTINA CASTRO ROSARIO</t>
  </si>
  <si>
    <t>YINED EMILIA MUÑOZ ROJAS</t>
  </si>
  <si>
    <t>LUZ MYRIAM CRISTANCHO MORA</t>
  </si>
  <si>
    <t>LUIS EDUARDO CARVAJALINO SANCHEZ</t>
  </si>
  <si>
    <t>SOLUTION COPY LTDA</t>
  </si>
  <si>
    <t>CLARYICON S.A.S.</t>
  </si>
  <si>
    <t>DEISY CORDOBA BOHORQUEZ</t>
  </si>
  <si>
    <t>IDIPRON</t>
  </si>
  <si>
    <t>UNIVERSIDAD NACIONAL DE COLOMBIA</t>
  </si>
  <si>
    <t>SUBRED INTEGRADA DE SERVICIOS DE SALUD NORTE ESE - SRN</t>
  </si>
  <si>
    <t>JOZNAYTH BAZLUT LOPEZ BOHORQUEZ</t>
  </si>
  <si>
    <t>SARA ANGELY JIMENEZ ORDOÑEZ</t>
  </si>
  <si>
    <t>ISBELIA MARITZA MONTAÑO PEÑA</t>
  </si>
  <si>
    <t>LUCAS MATEUS JIMENEZ ORDOÑEZ</t>
  </si>
  <si>
    <t>YESID FABIAN CUBIDES FRANCO</t>
  </si>
  <si>
    <t>JAIRO ACOSTA RODRIGUEZ</t>
  </si>
  <si>
    <t>TECNICENTRO AUTOMOTRIZ JJ LTDA</t>
  </si>
  <si>
    <t>BRAYAN CAMILO PIÑA ROBLEDO</t>
  </si>
  <si>
    <t>LEIDI DANIELA MUÑOZ ROJAS</t>
  </si>
  <si>
    <t>LUIS ALFONSO DIAZ MARTIN</t>
  </si>
  <si>
    <t>BRIGITT PAOLA CARDENAS SOTO</t>
  </si>
  <si>
    <t>CRISTIAN CAMILO BLANCO DUARTE</t>
  </si>
  <si>
    <t>PANAMERICANA LIBRERÍA Y PAPELERÍA S.A.</t>
  </si>
  <si>
    <t xml:space="preserve">IA INGENIERIA Y ARQUITECTURA DE COLOMBIA SAS </t>
  </si>
  <si>
    <t>CARMEN HOLANDA SOTOMONTE GUERRERO</t>
  </si>
  <si>
    <t>PAULA LORENA LEGUIZAMON MELO</t>
  </si>
  <si>
    <t>MERLY JOHANA GARCIA LOPEZ</t>
  </si>
  <si>
    <t>LUISA ALEJANDRA PÉREZ PALACIO</t>
  </si>
  <si>
    <t>MARIA YACQUELINE CARDENAS VILLALOBOS</t>
  </si>
  <si>
    <t xml:space="preserve">JOSE VIRGILIO MENA MENA </t>
  </si>
  <si>
    <t>KAREN ALEJANDRA PAZOS SOLARTE</t>
  </si>
  <si>
    <t>CORPORACIÓN COLECTIVO DIGERATI</t>
  </si>
  <si>
    <t>FABIAN CAMILO PARRA DAZA</t>
  </si>
  <si>
    <t>SANTIAGO MARTINEZ MONTOYA</t>
  </si>
  <si>
    <t>ORGANIZACION TERPEL S.A.</t>
  </si>
  <si>
    <t>CORPORACION LEXCOM</t>
  </si>
  <si>
    <t>FUNDACION XIXA</t>
  </si>
  <si>
    <t>MIGUEL ANGEL VALLEJO BURGOS</t>
  </si>
  <si>
    <t>PRISMA PROMOCIÓN Y PREVENCIÓN EN SALUD MENTAL</t>
  </si>
  <si>
    <t>MANPOWER COMPAÑÍA INTEGRAL DE SERVICIOS S.A.S. – MANPOWER CIS S.A.S</t>
  </si>
  <si>
    <t>CONSORCIO CCA SEÑALIZACIÓN</t>
  </si>
  <si>
    <t>R&amp;M CONSTRUCCIONES E INTERVENTORIAS S.A.S</t>
  </si>
  <si>
    <t>PROYECTOS INSTITUCIONALES DE COLOMBIA SAS. - PROINCOL JK SAS</t>
  </si>
  <si>
    <t>BRACO COMPANY SAS ZOMAC</t>
  </si>
  <si>
    <t>ECOFLORA S.A.S.</t>
  </si>
  <si>
    <t> </t>
  </si>
  <si>
    <t>15/12/2021</t>
  </si>
  <si>
    <t>ANA MILENA CRUZ BELTRAN</t>
  </si>
  <si>
    <t>ADRIANA LUCIA ROA VANEGAS</t>
  </si>
  <si>
    <t>MARIA ALEJANDRA BURBANO VENABIDEZ</t>
  </si>
  <si>
    <t>LUISA FERNANDA VELASCO LIZARAZO</t>
  </si>
  <si>
    <t>JUAN CARLOS CRUZ HERNANDEZ</t>
  </si>
  <si>
    <t>BRIGIT PAOLA CARDENAS SOTO</t>
  </si>
  <si>
    <t xml:space="preserve">HARRY ANTONIO LIZARAZO </t>
  </si>
  <si>
    <t xml:space="preserve">LUIS ALFONSO DIAZ MARTIN </t>
  </si>
  <si>
    <t>NILSON FARID GUTIEEREZ</t>
  </si>
  <si>
    <t>CARLOS ANDRES VALLEJO</t>
  </si>
  <si>
    <t>TATIANA NIYIRID MORENO QUINTERO</t>
  </si>
  <si>
    <t>ANA MELISSA ALMARIO PATARROYO</t>
  </si>
  <si>
    <t>X</t>
  </si>
  <si>
    <t>MARTINEZ OSPINA SAS</t>
  </si>
  <si>
    <t>HERMES MAURICIO GARCIA BELTRAN</t>
  </si>
  <si>
    <t xml:space="preserve">Fondo de Desarrollo local barrios Unidos </t>
  </si>
  <si>
    <t>OC78880</t>
  </si>
  <si>
    <t>OBSERVACIONES</t>
  </si>
  <si>
    <t>BOGDATA</t>
  </si>
  <si>
    <t>SUMATORIA FORMATO</t>
  </si>
  <si>
    <t>DISPONIBLE</t>
  </si>
  <si>
    <t>COMPROMETIDO</t>
  </si>
  <si>
    <t>GIROS ACUMULADOS</t>
  </si>
  <si>
    <t>DIFERENCIA</t>
  </si>
  <si>
    <t>131</t>
  </si>
  <si>
    <t>GASTOS DE FUNCIONAMIENTO</t>
  </si>
  <si>
    <t>13301</t>
  </si>
  <si>
    <t>DIRECTA</t>
  </si>
  <si>
    <t>1330116</t>
  </si>
  <si>
    <t>133011601</t>
  </si>
  <si>
    <t>Hacer un nuevo contrato social con igualdad de oportunidades para la inclusión social, productiva y política</t>
  </si>
  <si>
    <t>13301160101</t>
  </si>
  <si>
    <t>13301160106</t>
  </si>
  <si>
    <t>Sistema Distrital del Cuidado</t>
  </si>
  <si>
    <t>13301160112</t>
  </si>
  <si>
    <t>Educación inicial: Bases sólidas para la vida</t>
  </si>
  <si>
    <t>13301160117</t>
  </si>
  <si>
    <t>13301160120</t>
  </si>
  <si>
    <t>133011602</t>
  </si>
  <si>
    <t>Cambiar nuestros hábitos de vida para reverdecer a Bogotá y adaptarnos y mitigar la crisis climática</t>
  </si>
  <si>
    <t>13301160233</t>
  </si>
  <si>
    <t>133011601010000002144</t>
  </si>
  <si>
    <t>Gobierno solidario</t>
  </si>
  <si>
    <t>133011601060000002053</t>
  </si>
  <si>
    <t>Buen trato</t>
  </si>
  <si>
    <t>133011601060000002062</t>
  </si>
  <si>
    <t>Sistema Local de Cuidado</t>
  </si>
  <si>
    <t>133011601060000002135</t>
  </si>
  <si>
    <t>Impulsemos Economía Local</t>
  </si>
  <si>
    <t>13301160108</t>
  </si>
  <si>
    <t>133011601080000002151</t>
  </si>
  <si>
    <t>Educación para decidir</t>
  </si>
  <si>
    <t>133011601120000002026</t>
  </si>
  <si>
    <t>Primeros pasos</t>
  </si>
  <si>
    <t>133011601170000002027</t>
  </si>
  <si>
    <t>Nasqua</t>
  </si>
  <si>
    <t>133011601200000002044</t>
  </si>
  <si>
    <t>Deporte y recreación para el desarrollo social</t>
  </si>
  <si>
    <t>13301160121</t>
  </si>
  <si>
    <t>133011601210000002012</t>
  </si>
  <si>
    <t>Cultura para el desarrollo social</t>
  </si>
  <si>
    <t>13301160124</t>
  </si>
  <si>
    <t>133011601240000002017</t>
  </si>
  <si>
    <t>Emprendimiento cultural para el desarrollo social</t>
  </si>
  <si>
    <t>133011601240000002073</t>
  </si>
  <si>
    <t>Reverdecer el urbanismo</t>
  </si>
  <si>
    <t>13301160227</t>
  </si>
  <si>
    <t>133011602270000002011</t>
  </si>
  <si>
    <t>Aprendamos para cuidar la naturaleza</t>
  </si>
  <si>
    <t>13301160228</t>
  </si>
  <si>
    <t>133011602280000002009</t>
  </si>
  <si>
    <t>Respeta y conéctate con la naturaleza</t>
  </si>
  <si>
    <t>13301160230</t>
  </si>
  <si>
    <t>133011602300000002103</t>
  </si>
  <si>
    <t>Acciones efectivas para prevenir</t>
  </si>
  <si>
    <t>133011602330000002146</t>
  </si>
  <si>
    <t>Verde para Barrios Unidos</t>
  </si>
  <si>
    <t>13301160234</t>
  </si>
  <si>
    <t>133011602340000002008</t>
  </si>
  <si>
    <t>Nirvana</t>
  </si>
  <si>
    <t>13301160238</t>
  </si>
  <si>
    <t>133011602380000002082</t>
  </si>
  <si>
    <t>Barrios Unidos contra el cabio climático</t>
  </si>
  <si>
    <t>133011603</t>
  </si>
  <si>
    <t>Inspirar confianza y legitimidad para vivir sin miedo y ser epicentro de cultura ciudadana, paz y reconciliación</t>
  </si>
  <si>
    <t>13301160339</t>
  </si>
  <si>
    <t>133011603390000002030</t>
  </si>
  <si>
    <t>Barrios Unidos territorio de paz</t>
  </si>
  <si>
    <t>13301160340</t>
  </si>
  <si>
    <t>133011603400000002057</t>
  </si>
  <si>
    <t>Yuliana Samboni</t>
  </si>
  <si>
    <t>13301160343</t>
  </si>
  <si>
    <t>133011603430000002149</t>
  </si>
  <si>
    <t>Por una localidad segura y resiliente</t>
  </si>
  <si>
    <t>13301160345</t>
  </si>
  <si>
    <t>133011603450000002038</t>
  </si>
  <si>
    <t>Acuerdos en comunidad</t>
  </si>
  <si>
    <t>13301160348</t>
  </si>
  <si>
    <t>133011603480000002153</t>
  </si>
  <si>
    <t>Instituciones fuertes y efectivas</t>
  </si>
  <si>
    <t>133011604</t>
  </si>
  <si>
    <t>Hacer de Bogotá Región un modelo de movilidad multimodal, incluyente y sostenible</t>
  </si>
  <si>
    <t>13301160449</t>
  </si>
  <si>
    <t>133011604490000002022</t>
  </si>
  <si>
    <t>Mejores vías para una mejor calidad de vida</t>
  </si>
  <si>
    <t>133011605</t>
  </si>
  <si>
    <t>Construir Bogotá Región con gobierno abierto, transparente y ciudadanía consciente</t>
  </si>
  <si>
    <t>13301160555</t>
  </si>
  <si>
    <t>Fortalecimiento de Cultura Ciudadana y su institucionalidad</t>
  </si>
  <si>
    <t>133011605550000002141</t>
  </si>
  <si>
    <t>Diálogos para crecer y participar</t>
  </si>
  <si>
    <t>13301160557</t>
  </si>
  <si>
    <t>Gestión Pública Local</t>
  </si>
  <si>
    <t>133011605570000002143</t>
  </si>
  <si>
    <t>Gobierno abierto y transparente</t>
  </si>
  <si>
    <t>13306</t>
  </si>
  <si>
    <t>OBLIGACIONES POR PAGAR</t>
  </si>
  <si>
    <t>1330615</t>
  </si>
  <si>
    <t>Bogotá Mejor para todos</t>
  </si>
  <si>
    <t>133061501</t>
  </si>
  <si>
    <t>Pilar Igualdad de calidad de vida</t>
  </si>
  <si>
    <t>13306150102</t>
  </si>
  <si>
    <t>Desarrollo Integral desde la gestación hasta la adolescencia</t>
  </si>
  <si>
    <t>133061501020000001533</t>
  </si>
  <si>
    <t>1533 - Protección y promoción de la primera infancia</t>
  </si>
  <si>
    <t>13306150103</t>
  </si>
  <si>
    <t>133061501030000001556</t>
  </si>
  <si>
    <t>1556 - Apoyo dirigido a la población vulnerable adulto mayor y con condición de discapacidad de la localidad</t>
  </si>
  <si>
    <t>13306150111</t>
  </si>
  <si>
    <t>133061501110000000791</t>
  </si>
  <si>
    <t>0791 - PGI: Cultura ciudadana, deporte y arte para un mejor futuro</t>
  </si>
  <si>
    <t>133061502</t>
  </si>
  <si>
    <t>Pilar Democracia urbana</t>
  </si>
  <si>
    <t>13306150217</t>
  </si>
  <si>
    <t>133061502170000001558</t>
  </si>
  <si>
    <t>1558 - PGI: Mejor espacio público para todos</t>
  </si>
  <si>
    <t>13306150218</t>
  </si>
  <si>
    <t>133061502180000001561</t>
  </si>
  <si>
    <t>1561 - PGI: Construyendo futuro</t>
  </si>
  <si>
    <t>133061503</t>
  </si>
  <si>
    <t>Pilar Construcción de comunidad y cultura ciudadana</t>
  </si>
  <si>
    <t>13306150319</t>
  </si>
  <si>
    <t>133061503190000001563</t>
  </si>
  <si>
    <t>1563 - PGI: Seguridad y convivencia mejor para todos</t>
  </si>
  <si>
    <t>133061506</t>
  </si>
  <si>
    <t>Eje transversal Sostenibilidad ambiental basada en la eficiencia energética</t>
  </si>
  <si>
    <t>13306150638</t>
  </si>
  <si>
    <t>133061506380000001532</t>
  </si>
  <si>
    <t>1532 - Una sociedad que cuida y recupera el medio ambiente</t>
  </si>
  <si>
    <t>133061507</t>
  </si>
  <si>
    <t>Eje transversal Gobierno legítimo, fortalecimiento local y eficiencia</t>
  </si>
  <si>
    <t>13306150745</t>
  </si>
  <si>
    <t>133061507450000001559</t>
  </si>
  <si>
    <t>1559 - Eficiencia y Eficacia Administrativa de la mano de la Comunidad</t>
  </si>
  <si>
    <t>133061507450000001562</t>
  </si>
  <si>
    <t>1562 - Gobierno legitimo y eficiente</t>
  </si>
  <si>
    <t>1330690</t>
  </si>
  <si>
    <t>Obligaciones por pagar vigencias anteriores</t>
  </si>
  <si>
    <t>1459 - Una Suba mejor a través de la cultura, la recreación y el deporte</t>
  </si>
  <si>
    <t>1466 - SUBA APROVECHA INTEGRALMENTELOS LOS RESIDUOS</t>
  </si>
  <si>
    <t>1461 - Suba mejora integralmente sus barrios</t>
  </si>
  <si>
    <t>1465 - Parques en la ciudad del espacio público</t>
  </si>
  <si>
    <t>1506 - Hacia una movilidad sostenible</t>
  </si>
  <si>
    <t>1469 - Suba segura y mejor para todos</t>
  </si>
  <si>
    <t>Eje Transversal Desarrollo económico basado en conocimiento</t>
  </si>
  <si>
    <t>Bogotá una ciudad digital</t>
  </si>
  <si>
    <t>1504 - Conexión clave para la información</t>
  </si>
  <si>
    <t>1472 - Más arboles y mejor calidad del aire en Suba</t>
  </si>
  <si>
    <t>1476 - Suba promueve el desarrollo rural sostenible</t>
  </si>
  <si>
    <t>1478 - Fortalecimiento institucional en Suba</t>
  </si>
  <si>
    <t>1481 - Suba comprometida con la Inspección la vigilancia y el control</t>
  </si>
  <si>
    <t>1483 - Suba se expresa y decide</t>
  </si>
  <si>
    <t>Contratos con valor final en "cero" deben ser eliminados.</t>
  </si>
  <si>
    <t>la columna de "afectación" no debe tener celdas vacias</t>
  </si>
  <si>
    <t>Numeros de proyectos deben ir con los 7ultimos digitos</t>
  </si>
  <si>
    <t>se debe diligenciar numero de proponentes</t>
  </si>
  <si>
    <t>SERVICIOS PUBLICOS</t>
  </si>
  <si>
    <t>CODENSA, ACUEDUCTO, BOGOTA LIMPIA</t>
  </si>
  <si>
    <t>HONORARIOS EDILES LOCALIDAD</t>
  </si>
  <si>
    <t>OBLIGACIONES POR PAGAR FUNCIONAMIENTO</t>
  </si>
  <si>
    <t>OBLIGACIONES POR PAGAR AÑOS ANTERIORES</t>
  </si>
  <si>
    <t>ADICION Y PRORROGA 01 CONTRATO 104 DE 2020: “CONTRATAR EL SERVICIO DE MANTENIMIENTO PREVENTIVO Y CORRECTIVO, SUMINISTRO DE REPUESTOS E INSUMOS, PARA LOS VEHICULOS DE EL FONDO DE DESARROLLO LOCAL DE BARRIOS UNIDOS O A LOS QUE LLEGARE A SER RESPONSABLE DURANTE LA VIGENCIA DEL CONTRATO.”</t>
  </si>
  <si>
    <t>800250589</t>
  </si>
  <si>
    <t>CENTRO CAR 19 LIMITADA</t>
  </si>
  <si>
    <t>Adición y prórroga al contrato de seguros 159 de 2020 con objeto “Contratar los seguros que amparen los intereses patrimoniales actuales y futuros, así como los bienes de propiedad del fondo de desarrollo local de barrios unidos, que estén bajo su responsabilidad y custodia y aquellos que sean adquiridos para desarrollar las funciones inherentes a su actividad, así como la expedición de cualquier otra póliza de seguros que requiera la entidad en el desarrollo de su actividad”</t>
  </si>
  <si>
    <t>860002400</t>
  </si>
  <si>
    <t>LA PREVISORA S A COMPAÑIA DE SEGUROS</t>
  </si>
  <si>
    <t>ADICION Y PRORROGA 01 AL CONTRATO 219 DE 2020: PRESTACIÓN DEL SERVICIO DE VIGILANCIA Y SEGURIDAD PRIVADA PARA LAS INSTALACIONES DEL FONDO DE DESARROLLO LOCAL DE BARRIOS UNIDOS.</t>
  </si>
  <si>
    <t>901411081</t>
  </si>
  <si>
    <t>UNION TEMPORAL SK</t>
  </si>
  <si>
    <t>ADICION Y PRORRGA CONTRATAR EL SERVICIO DE MENSAJERIA ESPECIALIZADA Y/O EXPRESA PARA LA ALCALDIA LOCAL DE BARRIOS UNIDOS.</t>
  </si>
  <si>
    <t>900062917</t>
  </si>
  <si>
    <t>SERVICIOS POSTALES NACIONALES S A</t>
  </si>
  <si>
    <t>ADICION Y PRORROGA 01 AL CONTRATO 226 DE 2020: CONTRATAR EL SEGURO DE VIDA PARA LOS EDILES DEL FONDO DE DESARROLLO LOCAL DE BARRIOS UNIDOS.</t>
  </si>
  <si>
    <t>860011153</t>
  </si>
  <si>
    <t>POSITIVA COMPAÑIA DE SEGUROS SA</t>
  </si>
  <si>
    <t>OC58931</t>
  </si>
  <si>
    <t>ADICION 01 AL ORDEN DE COMPRA 58931: CONTRATAR EL ARRENDAMIENTO DE IMPRESORAS MULTIFUNCIONALES CON DESTINO ALAS DIFERENTES DEPENDENCIAS DEL FONDO DE DESARROLLO DE BARRIOS UNIDOS.</t>
  </si>
  <si>
    <t>830044858</t>
  </si>
  <si>
    <t>PC COM S A</t>
  </si>
  <si>
    <t>SALUD EDILES DE LA LOCALIDAD</t>
  </si>
  <si>
    <t>SALUD EDILES LOCALIDAD</t>
  </si>
  <si>
    <t>ASEGURAR LOS RECURSOS PARA EL PAGO DEL BONO DE SUBSIDIO C HASTA EL MES DE JUNIO DEL 2021 CUYA COBERTURA ES COBIJADA A TRAVÉS DE LA RESOLUCIÓN 042 DEL 6 DE JULIO DE 2020 EN LA CUAL SE AMPLIA EL PLAZO DE EJECUCIÓN DEL CONVENIO MARCO DE ASOCIACIÓN No. 4002. SEGUN RESOLUCION 008 DE 2021: Por medio de la cual se ordena el gasto y pago correspondiente al Proyecto 2144 " Gobierno Solidario". Componente: SUBSIDIO TIPO C, ADULTO MAYOR " Vigencia 2021</t>
  </si>
  <si>
    <t>860066942</t>
  </si>
  <si>
    <t>CAJA DE COMPENSACION FAMILIAR COMPENSAR</t>
  </si>
  <si>
    <t>ASEGURAR LOS RECURSOS PARA EL PAGO DE LOS COSTOS OPERATIVOS HASTA EL MES DE JUNIO DEL 2021 CUYA COBERTURA ES COBIJADA A TRAVÉS DE LA RESOLUCIÓN 043 DEL 6 DE JULIO DE 2020 EN LA CUAL SE AMPLIA EL PLAZO DE EJECUCIÓN DEL CONVENIO MARCO DE ASOCIACIÓN No. 4002. SEGUN RESOLUCION 009 DE 2021:  Por medio de la cual se ordena el gasto y pago de las COSTOS OPERATIVOS correspondientes a los que se causen en el desarrollo del Convenio MARCO DE ASOCIACION No. 4002 del 19 de diciembre de 2011, celebrado entre la SECRETARIA DE INTEGRACION SOCIAL - SDIS, EL FONDO DE DESARROLLO LOCAL BARRIOS UNIDOS y la caja de compensación familiar COMPENSAR en el marco del proyecto 2144 " Gobierno Solidario". Componente: SUBSIDIO TIPO C, ADULTO MAYOR " Vigencia 2021”</t>
  </si>
  <si>
    <t>Por el cual se autoriza la transferencia de recursos del Fondo de Desarrollo Local de Barrios Unidos con destino al Sistema Distrital Bogotá Solidaria a través de la Dirección Distrital de Tesorería - Secretaria de Hacienda Distrital. Para entregar apoyos que contribuyan al ingreso mínimo garantizado a los hogares pobres de la localidad. SEGUN RESOLUCION 012 DE 22 DE FEBRERO DE 2021.</t>
  </si>
  <si>
    <t>899999061</t>
  </si>
  <si>
    <t>FONDO DE DESARROLLO LOCAL DE BARRIOS UNI DOS</t>
  </si>
  <si>
    <t>Por el cual se autoriza la transferencia de recursos del Fondo de Desarrollo Local de Barrios Unidos con destino al Sistema Distrital Bogotá Solidaria a través de la Dirección Distrital de Tesorería - Secretaria de Hacienda Distrital. Para entregar apoyos que contribuyan al ingreso mínimo garantizado a los hogares pobres de la localidad. Según resolución 028 de 2021.</t>
  </si>
  <si>
    <t>Cubrir el pago mensual del subsidio C a 649 adultos mayores, durante los meses de julio a diciembre (6 meses). Segun Resolución 075 de 2021.</t>
  </si>
  <si>
    <t>Cubrir el pago mensual de Costos Operativos para el funcionamiento del subsidio C, durante los meses de julio a diciembre (6 meses). Segun resolución 076 de 2021.</t>
  </si>
  <si>
    <t>CDP PARA PAGO ARL DE CONTRATISTAS CON RIESGO CUATRO Y CINCO. CORRESPONDIENTE A LA VIGENCIA 2021. SEGUN PLANILLA 48596621.</t>
  </si>
  <si>
    <t>Yessica.beltran@gobiernobogota.gov.co</t>
  </si>
  <si>
    <t>FDLBU-MC-111-2020</t>
  </si>
  <si>
    <t>https://community.secop.gov.co/Public/Tendering/ContractNoticePhases/View?PPI=CO1.PPI.6784390&amp;isFromPublicArea=True&amp;isModal=False</t>
  </si>
  <si>
    <t>FDLBU-SAMC-148-2020</t>
  </si>
  <si>
    <t>https://community.secop.gov.co/Public/Tendering/ContractNoticePhases/View?PPI=CO1.PPI.8427241&amp;isFromPublicArea=True&amp;isModal=False</t>
  </si>
  <si>
    <t>FDLBU-SASI-222-2020</t>
  </si>
  <si>
    <t>https://community.secop.gov.co/Public/Tendering/ContractNoticePhases/View?PPI=CO1.PPI.9306015&amp;isFromPublicArea=True&amp;isModal=False</t>
  </si>
  <si>
    <t>FDLBU-MC-240-2020</t>
  </si>
  <si>
    <t>https://community.secop.gov.co/Public/Tendering/ContractNoticePhases/View?PPI=CO1.PPI.10472087&amp;isFromPublicArea=True&amp;isModal=False</t>
  </si>
  <si>
    <t>https://www.colombiacompra.gov.co/tienda-virtual-del-estado-colombiano/ordenes-compra/58931</t>
  </si>
  <si>
    <t>FDLBU-CD-147-2019</t>
  </si>
  <si>
    <t>https://www.contratos.gov.co/consultas/detalleProceso.do?numConstancia=19-12-10065412</t>
  </si>
  <si>
    <t>1110453482</t>
  </si>
  <si>
    <t>ADRIANA FENID CASTIBLANCO GOMEZ</t>
  </si>
  <si>
    <t>https://community.secop.gov.co/Public/Tendering/ContractNoticePhases/View?PPI=CO1.PPI.16219873&amp;isFromPublicArea=True&amp;isModal=False</t>
  </si>
  <si>
    <t>faltaron requisitos de ejecucion</t>
  </si>
  <si>
    <t>FDLBU-CD-001-2022</t>
  </si>
  <si>
    <t>FDLBU-CD-001-2023</t>
  </si>
  <si>
    <t>FDLBU-CD-001-2024</t>
  </si>
  <si>
    <t>FDLBU-CD-001-2025</t>
  </si>
  <si>
    <t>FDLBU-CD-001-2026</t>
  </si>
  <si>
    <t>FDLBU-CD-001-2027</t>
  </si>
  <si>
    <t>FDLBU-CD-001-2028</t>
  </si>
  <si>
    <t>FDLBU-CD-001-2029</t>
  </si>
  <si>
    <t>FDLBU-CD-001-2030</t>
  </si>
  <si>
    <t>FDLBU-CD-001-2031</t>
  </si>
  <si>
    <t>FDLBU-CD-001-2032</t>
  </si>
  <si>
    <t>FDLBU-CD-001-2033</t>
  </si>
  <si>
    <t>FDLBU-CD-001-2034</t>
  </si>
  <si>
    <t>FDLBU-CD-001-2035</t>
  </si>
  <si>
    <t>FDLBU-CD-001-2036</t>
  </si>
  <si>
    <t>FDLBU-CD-001-2037</t>
  </si>
  <si>
    <t>FDLBU-CD-001-2038</t>
  </si>
  <si>
    <t>FDLBU-CD-001-2039</t>
  </si>
  <si>
    <t>FDLBU-CD-001-2040</t>
  </si>
  <si>
    <t>FDLBU-CD-001-2041</t>
  </si>
  <si>
    <t>FDLBU-CD-001-2042</t>
  </si>
  <si>
    <t>FDLBU-CD-001-2043</t>
  </si>
  <si>
    <t>FDLBU-CD-001-2044</t>
  </si>
  <si>
    <t>FDLBU-CD-001-2045</t>
  </si>
  <si>
    <t>FDLBU-CD-001-2046</t>
  </si>
  <si>
    <t>FDLBU-CD-001-2047</t>
  </si>
  <si>
    <t>FDLBU-CD-001-2048</t>
  </si>
  <si>
    <t>FDLBU-CD-001-2049</t>
  </si>
  <si>
    <t>FDLBU-CD-001-2050</t>
  </si>
  <si>
    <t>FDLBU-CD-001-2051</t>
  </si>
  <si>
    <t>FDLBU-CD-001-2052</t>
  </si>
  <si>
    <t>FDLBU-CD-001-2053</t>
  </si>
  <si>
    <t>FDLBU-CD-001-2054</t>
  </si>
  <si>
    <t>FDLBU-CD-001-2055</t>
  </si>
  <si>
    <t>FDLBU-CD-001-2056</t>
  </si>
  <si>
    <t>FDLBU-CD-001-2057</t>
  </si>
  <si>
    <t>FDLBU-CD-001-2058</t>
  </si>
  <si>
    <t>FDLBU-CD-001-2059</t>
  </si>
  <si>
    <t>FDLBU-CD-001-2060</t>
  </si>
  <si>
    <t>FDLBU-CD-001-2061</t>
  </si>
  <si>
    <t>FDLBU-CD-001-2062</t>
  </si>
  <si>
    <t>FDLBU-CD-001-2063</t>
  </si>
  <si>
    <t>FDLBU-CD-001-2064</t>
  </si>
  <si>
    <t>FDLBU-CD-001-2065</t>
  </si>
  <si>
    <t>FDLBU-CD-001-2066</t>
  </si>
  <si>
    <t>FDLBU-CD-001-2067</t>
  </si>
  <si>
    <t>FDLBU-CD-001-2068</t>
  </si>
  <si>
    <t>FDLBU-CD-001-2069</t>
  </si>
  <si>
    <t>FDLBU-CD-001-2070</t>
  </si>
  <si>
    <t>FDLBU-CD-001-2071</t>
  </si>
  <si>
    <t>FDLBU-CD-001-2072</t>
  </si>
  <si>
    <t>FDLBU-CD-001-2073</t>
  </si>
  <si>
    <t>FDLBU-CD-001-2074</t>
  </si>
  <si>
    <t>FDLBU-CD-001-2075</t>
  </si>
  <si>
    <t>FDLBU-CD-001-2076</t>
  </si>
  <si>
    <t>FDLBU-CD-001-2077</t>
  </si>
  <si>
    <t>FDLBU-CD-001-2078</t>
  </si>
  <si>
    <t>FDLBU-CD-001-2079</t>
  </si>
  <si>
    <t>FDLBU-CD-001-2080</t>
  </si>
  <si>
    <t>FDLBU-CD-001-2081</t>
  </si>
  <si>
    <t>FDLBU-CD-001-2082</t>
  </si>
  <si>
    <t>FDLBU-CD-001-2083</t>
  </si>
  <si>
    <t>FDLBU-CD-001-2084</t>
  </si>
  <si>
    <t>FDLBU-CD-001-2085</t>
  </si>
  <si>
    <t>FDLBU-CD-001-2086</t>
  </si>
  <si>
    <t>FDLBU-CD-001-2087</t>
  </si>
  <si>
    <t>FDLBU-CD-001-2088</t>
  </si>
  <si>
    <t>FDLBU-CD-001-2089</t>
  </si>
  <si>
    <t>FDLBU-CD-001-2090</t>
  </si>
  <si>
    <t>FDLBU-CD-001-2091</t>
  </si>
  <si>
    <t>FDLBU-CD-001-2092</t>
  </si>
  <si>
    <t>FDLBU-CD-001-2093</t>
  </si>
  <si>
    <t>FDLBU-CD-001-2094</t>
  </si>
  <si>
    <t>FDLBU-CD-001-2095</t>
  </si>
  <si>
    <t>FDLBU-CD-001-2096</t>
  </si>
  <si>
    <t>FDLBU-CD-001-2097</t>
  </si>
  <si>
    <t>FDLBU-CD-001-2098</t>
  </si>
  <si>
    <t>FDLBU-CD-001-2099</t>
  </si>
  <si>
    <t>FDLBU-CD-001-2100</t>
  </si>
  <si>
    <t>FDLBU-CD-001-2101</t>
  </si>
  <si>
    <t>FDLBU-CD-001-2102</t>
  </si>
  <si>
    <t>FDLBU-CD-001-2103</t>
  </si>
  <si>
    <t>FDLBU-CD-001-2104</t>
  </si>
  <si>
    <t>FDLBU-CD-001-2105</t>
  </si>
  <si>
    <t>FDLBU-CD-001-2106</t>
  </si>
  <si>
    <t>FDLBU-CD-001-2107</t>
  </si>
  <si>
    <t>FDLBU-CD-001-2108</t>
  </si>
  <si>
    <t>FDLBU-CD-001-2109</t>
  </si>
  <si>
    <t>FDLBU-CD-001-2110</t>
  </si>
  <si>
    <t>FDLBU-CD-001-2111</t>
  </si>
  <si>
    <t>FDLBU-CD-001-2112</t>
  </si>
  <si>
    <t>FDLBU-CD-001-2113</t>
  </si>
  <si>
    <t>FDLBU-CD-001-2114</t>
  </si>
  <si>
    <t>FDLBU-CD-001-2115</t>
  </si>
  <si>
    <t>FDLBU-CD-001-2116</t>
  </si>
  <si>
    <t>FDLBU-CD-001-2117</t>
  </si>
  <si>
    <t>FDLBU-CD-001-2118</t>
  </si>
  <si>
    <t>FDLBU-CD-001-2119</t>
  </si>
  <si>
    <t>FDLBU-CD-001-2120</t>
  </si>
  <si>
    <t>FDLBU-CD-001-2121</t>
  </si>
  <si>
    <t>FDLBU-CD-001-2122</t>
  </si>
  <si>
    <t>FDLBU-CD-001-2123</t>
  </si>
  <si>
    <t>FDLBU-CD-001-2124</t>
  </si>
  <si>
    <t>FDLBU-CD-001-2125</t>
  </si>
  <si>
    <t>FDLBU-CD-001-2126</t>
  </si>
  <si>
    <t>FDLBU-CD-001-2127</t>
  </si>
  <si>
    <t>FDLBU-CD-001-2128</t>
  </si>
  <si>
    <t>FDLBU-CD-001-2129</t>
  </si>
  <si>
    <t>FDLBU-CD-001-2130</t>
  </si>
  <si>
    <t>FDLBU-CD-001-2131</t>
  </si>
  <si>
    <t>FDLBU-CD-001-2132</t>
  </si>
  <si>
    <t>FDLBU-CD-001-2133</t>
  </si>
  <si>
    <t>FDLBU-CD-001-2134</t>
  </si>
  <si>
    <t>FDLBU-CD-001-2135</t>
  </si>
  <si>
    <t>FDLBU-CD-001-2136</t>
  </si>
  <si>
    <t>FDLBU-CD-001-2137</t>
  </si>
  <si>
    <t>FDLBU-CD-001-2138</t>
  </si>
  <si>
    <t>FDLBU-CD-001-2139</t>
  </si>
  <si>
    <t>FDLBU-CD-001-2140</t>
  </si>
  <si>
    <t>FDLBU-CD-001-2141</t>
  </si>
  <si>
    <t>FDLBU-CD-001-2142</t>
  </si>
  <si>
    <t>FDLBU-CD-001-2143</t>
  </si>
  <si>
    <t>FDLBU-CD-001-2144</t>
  </si>
  <si>
    <t>FDLBU-CD-001-2145</t>
  </si>
  <si>
    <t>FDLBU-CD-001-2146</t>
  </si>
  <si>
    <t>FDLBU-CD-001-2147</t>
  </si>
  <si>
    <t>FDLBU-CD-001-2148</t>
  </si>
  <si>
    <t>FDLBU-CD-001-2149</t>
  </si>
  <si>
    <t>FDLBU-CD-001-2150</t>
  </si>
  <si>
    <t>FDLBU-CD-001-2151</t>
  </si>
  <si>
    <t>FDLBU-CD-001-2152</t>
  </si>
  <si>
    <t>FDLBU-CD-001-2153</t>
  </si>
  <si>
    <t>FDLBU-CD-001-2154</t>
  </si>
  <si>
    <t>FDLBU-CD-001-2155</t>
  </si>
  <si>
    <t>FDLBU-CD-001-2156</t>
  </si>
  <si>
    <t>FDLBU-CD-001-2157</t>
  </si>
  <si>
    <t>FDLBU-CD-001-2158</t>
  </si>
  <si>
    <t>FDLBU-CD-001-2159</t>
  </si>
  <si>
    <t>FDLBU-CD-001-2160</t>
  </si>
  <si>
    <t>FDLBU-CD-001-2161</t>
  </si>
  <si>
    <t>FDLBU-CD-001-2162</t>
  </si>
  <si>
    <t>FDLBU-CD-001-2163</t>
  </si>
  <si>
    <t>FDLBU-CD-001-2164</t>
  </si>
  <si>
    <t>FDLBU-CD-001-2165</t>
  </si>
  <si>
    <t>FDLBU-CD-001-2166</t>
  </si>
  <si>
    <t>FDLBU-CD-001-2167</t>
  </si>
  <si>
    <t>FDLBU-CD-001-2168</t>
  </si>
  <si>
    <t>FDLBU-CD-001-2169</t>
  </si>
  <si>
    <t>FDLBU-CD-001-2170</t>
  </si>
  <si>
    <t>FDLBU-CD-001-2171</t>
  </si>
  <si>
    <t>FDLBU-CD-001-2172</t>
  </si>
  <si>
    <t>FDLBU-CD-001-2173</t>
  </si>
  <si>
    <t>FDLBU-CD-001-2174</t>
  </si>
  <si>
    <t>FDLBU-CD-001-2175</t>
  </si>
  <si>
    <t>FDLBU-CD-001-2176</t>
  </si>
  <si>
    <t>FDLBU-CD-001-2177</t>
  </si>
  <si>
    <t>FDLBU-CD-001-2178</t>
  </si>
  <si>
    <t>FDLBU-CD-001-2179</t>
  </si>
  <si>
    <t>FDLBU-CD-001-2180</t>
  </si>
  <si>
    <t>FDLBU-CD-001-2181</t>
  </si>
  <si>
    <t>FDLBU-CD-001-2182</t>
  </si>
  <si>
    <t>FDLBU-CD-001-2183</t>
  </si>
  <si>
    <t>FDLBU-CD-001-2184</t>
  </si>
  <si>
    <t>FDLBU-CD-001-2185</t>
  </si>
  <si>
    <t>FDLBU-CD-001-2186</t>
  </si>
  <si>
    <t>FDLBU-CD-001-2187</t>
  </si>
  <si>
    <t>FDLBU-CD-001-2188</t>
  </si>
  <si>
    <t>FDLBU-CD-001-2189</t>
  </si>
  <si>
    <t>FDLBU-CD-001-2190</t>
  </si>
  <si>
    <t>FDLBU-CD-001-2191</t>
  </si>
  <si>
    <t>FDLBU-CD-001-2192</t>
  </si>
  <si>
    <t>FDLBU-CD-001-2193</t>
  </si>
  <si>
    <t>FDLBU-CD-001-2194</t>
  </si>
  <si>
    <t>FDLBU-CD-001-2195</t>
  </si>
  <si>
    <t>FDLBU-CD-001-2196</t>
  </si>
  <si>
    <t>FDLBU-CD-001-2197</t>
  </si>
  <si>
    <t>FDLBU-CD-001-2198</t>
  </si>
  <si>
    <t>FDLBU-CD-001-2199</t>
  </si>
  <si>
    <t>FDLBU-CD-001-2200</t>
  </si>
  <si>
    <t>FDLBU-CD-001-2201</t>
  </si>
  <si>
    <t>FDLBU-CD-001-2202</t>
  </si>
  <si>
    <t>FDLBU-CD-001-2203</t>
  </si>
  <si>
    <t>FDLBU-CD-001-2204</t>
  </si>
  <si>
    <t>FDLBU-CD-001-2205</t>
  </si>
  <si>
    <t>FDLBU-CD-001-2206</t>
  </si>
  <si>
    <t>FDLBU-CD-001-2207</t>
  </si>
  <si>
    <t>FDLBU-CD-001-2208</t>
  </si>
  <si>
    <t>FDLBU-CD-001-2209</t>
  </si>
  <si>
    <t>FDLBU-CD-001-2210</t>
  </si>
  <si>
    <t>FDLBU-CD-001-2211</t>
  </si>
  <si>
    <t>FDLBU-CD-001-2212</t>
  </si>
  <si>
    <t>FDLBU-CD-001-2213</t>
  </si>
  <si>
    <t>FDLBU-CD-001-2214</t>
  </si>
  <si>
    <t>FDLBU-CD-001-2215</t>
  </si>
  <si>
    <t>FDLBU-CD-001-2216</t>
  </si>
  <si>
    <t>FDLBU-CD-001-2217</t>
  </si>
  <si>
    <t>FDLBU-CD-001-2218</t>
  </si>
  <si>
    <t>FDLBU-CD-001-2219</t>
  </si>
  <si>
    <t>FDLBU-CD-001-2220</t>
  </si>
  <si>
    <t>FDLBU-CD-001-2221</t>
  </si>
  <si>
    <t>FDLBU-CD-001-2222</t>
  </si>
  <si>
    <t>FDLBU-CD-001-2223</t>
  </si>
  <si>
    <t>FDLBU-CD-001-2224</t>
  </si>
  <si>
    <t>FDLBU-CD-001-2225</t>
  </si>
  <si>
    <t>FDLBU-CD-001-2226</t>
  </si>
  <si>
    <t>FDLBU-CD-001-2227</t>
  </si>
  <si>
    <t>FDLBU-CD-001-2228</t>
  </si>
  <si>
    <t>FDLBU-CD-001-2229</t>
  </si>
  <si>
    <t>FDLBU-CD-001-2230</t>
  </si>
  <si>
    <t>FDLBU-CD-001-2231</t>
  </si>
  <si>
    <t>FDLBU-CD-001-2232</t>
  </si>
  <si>
    <t>FDLBU-CD-001-2233</t>
  </si>
  <si>
    <t>FDLBU-CD-001-2234</t>
  </si>
  <si>
    <t>FDLBU-CD-001-2235</t>
  </si>
  <si>
    <t>FDLBU-CD-001-2236</t>
  </si>
  <si>
    <t>FDLBU-CD-001-2237</t>
  </si>
  <si>
    <t>FDLBU-CD-001-2238</t>
  </si>
  <si>
    <t>FDLBU-CD-001-2239</t>
  </si>
  <si>
    <t>FDLBU-CD-001-2240</t>
  </si>
  <si>
    <t>FDLBU-CD-001-2241</t>
  </si>
  <si>
    <t>FDLBU-CD-001-2242</t>
  </si>
  <si>
    <t>FDLBU-CD-001-2243</t>
  </si>
  <si>
    <t>FDLBU-CD-001-2244</t>
  </si>
  <si>
    <t>FDLBU-CD-001-2245</t>
  </si>
  <si>
    <t>FDLBU-CD-001-2246</t>
  </si>
  <si>
    <t>FDLBU-CD-001-2247</t>
  </si>
  <si>
    <t>FDLBU-CD-001-2248</t>
  </si>
  <si>
    <t>FDLBU-CD-001-2249</t>
  </si>
  <si>
    <t>FDLBU-CD-001-2250</t>
  </si>
  <si>
    <t>FDLBU-CD-001-2251</t>
  </si>
  <si>
    <t>FDLBU-CD-001-2252</t>
  </si>
  <si>
    <t>FDLBU-CD-001-2253</t>
  </si>
  <si>
    <t>FDLBU-CD-001-2254</t>
  </si>
  <si>
    <t>FDLBU-CD-001-2255</t>
  </si>
  <si>
    <t>FDLBU-CD-001-2256</t>
  </si>
  <si>
    <t>FDLBU-CD-001-2257</t>
  </si>
  <si>
    <t>FDLBU-CD-001-2258</t>
  </si>
  <si>
    <t>FDLBU-CD-001-2259</t>
  </si>
  <si>
    <t>FDLBU-CD-001-2260</t>
  </si>
  <si>
    <t>FDLBU-CD-001-2261</t>
  </si>
  <si>
    <t>FDLBU-CD-001-2262</t>
  </si>
  <si>
    <t>FDLBU-CD-001-2263</t>
  </si>
  <si>
    <t>FDLBU-CD-001-2264</t>
  </si>
  <si>
    <t>FDLBU-CD-001-2265</t>
  </si>
  <si>
    <t>FDLBU-CD-001-2266</t>
  </si>
  <si>
    <t>FDLBU-CD-001-2267</t>
  </si>
  <si>
    <t>FDLBU-CD-001-2268</t>
  </si>
  <si>
    <t>FDLBU-CD-001-2269</t>
  </si>
  <si>
    <t>FDLBU-CD-001-2270</t>
  </si>
  <si>
    <t>FDLBU-CD-001-2271</t>
  </si>
  <si>
    <t>FDLBU-CD-001-2272</t>
  </si>
  <si>
    <t>FDLBU-CD-001-2273</t>
  </si>
  <si>
    <t>FDLBU-CD-001-2274</t>
  </si>
  <si>
    <t>FDLBU-CD-001-2275</t>
  </si>
  <si>
    <t>FDLBU-CD-001-2276</t>
  </si>
  <si>
    <t>FDLBU-CD-001-2277</t>
  </si>
  <si>
    <t>FDLBU-CD-001-2278</t>
  </si>
  <si>
    <t>FDLBU-CD-001-2279</t>
  </si>
  <si>
    <t>FDLBU-CD-001-2280</t>
  </si>
  <si>
    <t>FDLBU-CD-001-2281</t>
  </si>
  <si>
    <t>FDLBU-CD-001-2282</t>
  </si>
  <si>
    <t>FDLBU-CD-001-2283</t>
  </si>
  <si>
    <t>FDLBU-CD-001-2284</t>
  </si>
  <si>
    <t>FDLBU-CD-001-2285</t>
  </si>
  <si>
    <t>FDLBU-CD-001-2286</t>
  </si>
  <si>
    <t>FDLBU-CD-001-2287</t>
  </si>
  <si>
    <t>FDLBU-CD-001-2288</t>
  </si>
  <si>
    <t>FDLBU-CD-001-2289</t>
  </si>
  <si>
    <t>FDLBU-CD-001-2290</t>
  </si>
  <si>
    <t>FDLBU-CD-001-2291</t>
  </si>
  <si>
    <t>FDLBU-CD-001-2292</t>
  </si>
  <si>
    <t>FDLBU-CD-001-2293</t>
  </si>
  <si>
    <t>FDLBU-CD-001-2294</t>
  </si>
  <si>
    <t>FDLBU-CD-001-2295</t>
  </si>
  <si>
    <t>FDLBU-CD-001-2296</t>
  </si>
  <si>
    <t>FDLBU-CD-001-2297</t>
  </si>
  <si>
    <t>FDLBU-CD-001-2298</t>
  </si>
  <si>
    <t>FDLBU-CD-001-2299</t>
  </si>
  <si>
    <t>FDLBU-CD-001-2300</t>
  </si>
  <si>
    <t>Alcaldía Local de Barrios Unidos</t>
  </si>
  <si>
    <t>3123551784 mateo.sanchez@gobiernobogota.gov.co</t>
  </si>
  <si>
    <t>Mateo Sánchez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</si>
</sst>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1" formatCode="_-* #,##0_-;\-* #,##0_-;_-* &quot;-&quot;_-;_-@_-"/>
    <numFmt numFmtId="44" formatCode="_-&quot;$&quot;\ * #,##0.00_-;\-&quot;$&quot;\ * #,##0.00_-;_-&quot;$&quot;\ * &quot;-&quot;??_-;_-@_-"/>
    <numFmt numFmtId="164" formatCode="_(* #,##0.00_);_(* \(#,##0.00\);_(* &quot;-&quot;??_);_(@_)"/>
    <numFmt numFmtId="165" formatCode="&quot;$&quot;\ #,##0.00"/>
    <numFmt numFmtId="166" formatCode="0.0"/>
    <numFmt numFmtId="167" formatCode="&quot;$&quot;\ #,##0"/>
    <numFmt numFmtId="168" formatCode="_-&quot;$&quot;\ * #,##0_-;\-&quot;$&quot;\ * #,##0_-;_-&quot;$&quot;\ * &quot;-&quot;??_-;_-@_-"/>
    <numFmt numFmtId="169" formatCode="d/m/yyyy"/>
  </numFmts>
  <fonts count="63" x14ac:knownFonts="1">
    <font>
      <sz val="11"/>
      <color theme="1"/>
      <name val="Calibri"/>
      <family val="2"/>
      <scheme val="minor"/>
    </font>
    <font>
      <sz val="11"/>
      <color theme="1"/>
      <name val="Calibri"/>
      <family val="2"/>
      <scheme val="minor"/>
    </font>
    <font>
      <b/>
      <sz val="10"/>
      <name val="Times New Roman"/>
      <family val="1"/>
    </font>
    <font>
      <sz val="10"/>
      <color rgb="FF000000"/>
      <name val="Arial"/>
      <family val="2"/>
    </font>
    <font>
      <b/>
      <sz val="11"/>
      <color theme="1"/>
      <name val="Calibri"/>
      <family val="2"/>
      <scheme val="minor"/>
    </font>
    <font>
      <b/>
      <sz val="14"/>
      <name val="Times New Roman"/>
      <family val="1"/>
    </font>
    <font>
      <sz val="10"/>
      <name val="Times New Roman"/>
      <family val="1"/>
    </font>
    <font>
      <b/>
      <sz val="12"/>
      <name val="Times New Roman"/>
      <family val="1"/>
    </font>
    <font>
      <b/>
      <i/>
      <sz val="10"/>
      <color theme="1"/>
      <name val="Times New Roman"/>
      <family val="1"/>
    </font>
    <font>
      <sz val="10"/>
      <color theme="1"/>
      <name val="Times New Roman"/>
      <family val="1"/>
    </font>
    <font>
      <sz val="11"/>
      <color theme="1"/>
      <name val="Arial"/>
      <family val="2"/>
    </font>
    <font>
      <b/>
      <sz val="10"/>
      <color rgb="FFFF0000"/>
      <name val="Arial Narrow"/>
      <family val="2"/>
    </font>
    <font>
      <sz val="10"/>
      <color theme="1"/>
      <name val="Arial Narrow"/>
      <family val="2"/>
    </font>
    <font>
      <sz val="10"/>
      <name val="Arial"/>
      <family val="2"/>
    </font>
    <font>
      <sz val="9"/>
      <color theme="1"/>
      <name val="Arial Narrow"/>
      <family val="2"/>
    </font>
    <font>
      <sz val="11"/>
      <color theme="1"/>
      <name val="Arial Narrow"/>
      <family val="2"/>
    </font>
    <font>
      <b/>
      <sz val="11"/>
      <color rgb="FFFF0000"/>
      <name val="Calibri"/>
      <family val="2"/>
      <scheme val="minor"/>
    </font>
    <font>
      <b/>
      <sz val="11"/>
      <name val="Arial Narrow"/>
      <family val="2"/>
    </font>
    <font>
      <b/>
      <sz val="11"/>
      <color theme="1"/>
      <name val="Arial Narrow"/>
      <family val="2"/>
    </font>
    <font>
      <b/>
      <sz val="12"/>
      <name val="Arial Narrow"/>
      <family val="2"/>
    </font>
    <font>
      <b/>
      <sz val="12"/>
      <color rgb="FFFF0000"/>
      <name val="Times New Roman"/>
      <family val="1"/>
    </font>
    <font>
      <u/>
      <sz val="11"/>
      <color theme="10"/>
      <name val="Calibri"/>
      <family val="2"/>
      <scheme val="minor"/>
    </font>
    <font>
      <sz val="11"/>
      <color theme="0"/>
      <name val="Calibri"/>
      <family val="2"/>
      <scheme val="minor"/>
    </font>
    <font>
      <sz val="11"/>
      <name val="Times New Roman"/>
      <family val="1"/>
    </font>
    <font>
      <sz val="12"/>
      <name val="Times New Roman"/>
      <family val="1"/>
    </font>
    <font>
      <sz val="11"/>
      <name val="Arial Narrow"/>
      <family val="2"/>
    </font>
    <font>
      <sz val="11"/>
      <color theme="1"/>
      <name val="Times New Roman"/>
      <family val="1"/>
    </font>
    <font>
      <sz val="11"/>
      <color indexed="8"/>
      <name val="Times New Roman"/>
      <family val="1"/>
    </font>
    <font>
      <sz val="9"/>
      <name val="Times New Roman"/>
      <family val="1"/>
    </font>
    <font>
      <sz val="11"/>
      <color theme="0" tint="-4.9989318521683403E-2"/>
      <name val="Calibri"/>
      <family val="2"/>
      <scheme val="minor"/>
    </font>
    <font>
      <i/>
      <sz val="10"/>
      <color theme="1"/>
      <name val="Times New Roman"/>
      <family val="1"/>
    </font>
    <font>
      <sz val="11"/>
      <color rgb="FFFF0000"/>
      <name val="Calibri"/>
      <family val="2"/>
      <scheme val="minor"/>
    </font>
    <font>
      <sz val="5"/>
      <color theme="1"/>
      <name val="Arial"/>
      <family val="2"/>
    </font>
    <font>
      <b/>
      <sz val="10"/>
      <color theme="1"/>
      <name val="Times New Roman"/>
      <family val="1"/>
    </font>
    <font>
      <sz val="12"/>
      <name val="Arial Narrow"/>
      <family val="2"/>
    </font>
    <font>
      <sz val="12"/>
      <color theme="1"/>
      <name val="Times New Roman"/>
      <family val="1"/>
    </font>
    <font>
      <b/>
      <sz val="12"/>
      <color theme="1"/>
      <name val="Times New Roman"/>
      <family val="1"/>
    </font>
    <font>
      <i/>
      <sz val="12"/>
      <color theme="1"/>
      <name val="Times New Roman"/>
      <family val="1"/>
    </font>
    <font>
      <sz val="9"/>
      <color rgb="FF000000"/>
      <name val="Tahoma"/>
      <family val="2"/>
    </font>
    <font>
      <b/>
      <sz val="9"/>
      <color rgb="FF000000"/>
      <name val="Tahoma"/>
      <family val="2"/>
    </font>
    <font>
      <sz val="11"/>
      <name val="Calibri"/>
      <family val="2"/>
      <scheme val="minor"/>
    </font>
    <font>
      <b/>
      <sz val="12"/>
      <color theme="5" tint="-0.499984740745262"/>
      <name val="Times New Roman"/>
      <family val="1"/>
    </font>
    <font>
      <i/>
      <sz val="12"/>
      <name val="Times New Roman"/>
      <family val="1"/>
    </font>
    <font>
      <b/>
      <sz val="10"/>
      <color rgb="FFFF0000"/>
      <name val="Times New Roman"/>
      <family val="1"/>
    </font>
    <font>
      <sz val="10"/>
      <color rgb="FFFF0000"/>
      <name val="Times New Roman"/>
      <family val="1"/>
    </font>
    <font>
      <b/>
      <u/>
      <sz val="10"/>
      <color theme="1"/>
      <name val="Times New Roman"/>
      <family val="1"/>
    </font>
    <font>
      <sz val="11"/>
      <color rgb="FF000000"/>
      <name val="Calibri"/>
      <family val="2"/>
    </font>
    <font>
      <sz val="11"/>
      <color rgb="FF000000"/>
      <name val="Calibri"/>
      <family val="2"/>
      <scheme val="minor"/>
    </font>
    <font>
      <sz val="11"/>
      <color rgb="FF000000"/>
      <name val="Times New Roman"/>
      <family val="1"/>
    </font>
    <font>
      <sz val="9"/>
      <color theme="1"/>
      <name val="Calibri"/>
      <family val="2"/>
      <scheme val="minor"/>
    </font>
    <font>
      <b/>
      <sz val="10"/>
      <color theme="1"/>
      <name val="Calibri"/>
      <family val="2"/>
      <scheme val="minor"/>
    </font>
    <font>
      <sz val="9"/>
      <color rgb="FF333333"/>
      <name val="Calibri"/>
      <family val="2"/>
      <scheme val="minor"/>
    </font>
    <font>
      <sz val="10"/>
      <color rgb="FF000000"/>
      <name val="Arial"/>
      <family val="2"/>
    </font>
    <font>
      <sz val="9"/>
      <color rgb="FF333333"/>
      <name val="Arial"/>
      <family val="2"/>
    </font>
    <font>
      <b/>
      <sz val="9"/>
      <color theme="1"/>
      <name val="Calibri"/>
      <family val="2"/>
      <scheme val="minor"/>
    </font>
    <font>
      <b/>
      <sz val="9"/>
      <color rgb="FFFF0000"/>
      <name val="Calibri"/>
      <family val="2"/>
      <scheme val="minor"/>
    </font>
    <font>
      <sz val="9"/>
      <color rgb="FFFF0000"/>
      <name val="Calibri"/>
      <family val="2"/>
      <scheme val="minor"/>
    </font>
    <font>
      <sz val="10"/>
      <color rgb="FF000000"/>
      <name val="Calibri"/>
      <family val="2"/>
    </font>
    <font>
      <u/>
      <sz val="11"/>
      <color rgb="FF1155CC"/>
      <name val="Arial"/>
      <family val="2"/>
    </font>
    <font>
      <u/>
      <sz val="11"/>
      <color rgb="FF000000"/>
      <name val="Calibri"/>
      <family val="2"/>
    </font>
    <font>
      <u/>
      <sz val="11"/>
      <color rgb="FF1155CC"/>
      <name val="Calibri"/>
      <family val="2"/>
    </font>
    <font>
      <sz val="10"/>
      <color rgb="FF333333"/>
      <name val="Calibri"/>
      <family val="2"/>
    </font>
    <font>
      <sz val="8"/>
      <name val="Calibri"/>
      <family val="2"/>
      <scheme val="minor"/>
    </font>
  </fonts>
  <fills count="33">
    <fill>
      <patternFill patternType="none"/>
    </fill>
    <fill>
      <patternFill patternType="gray125"/>
    </fill>
    <fill>
      <patternFill patternType="solid">
        <fgColor theme="0"/>
        <bgColor indexed="64"/>
      </patternFill>
    </fill>
    <fill>
      <patternFill patternType="solid">
        <fgColor rgb="FFF2F2F2"/>
        <bgColor indexed="64"/>
      </patternFill>
    </fill>
    <fill>
      <patternFill patternType="solid">
        <fgColor rgb="FFFFFF00"/>
        <bgColor indexed="64"/>
      </patternFill>
    </fill>
    <fill>
      <patternFill patternType="solid">
        <fgColor theme="0" tint="-0.34998626667073579"/>
        <bgColor indexed="64"/>
      </patternFill>
    </fill>
    <fill>
      <patternFill patternType="solid">
        <fgColor theme="4" tint="0.59999389629810485"/>
        <bgColor indexed="64"/>
      </patternFill>
    </fill>
    <fill>
      <patternFill patternType="solid">
        <fgColor theme="6" tint="0.39997558519241921"/>
        <bgColor indexed="64"/>
      </patternFill>
    </fill>
    <fill>
      <patternFill patternType="solid">
        <fgColor theme="2" tint="-0.249977111117893"/>
        <bgColor indexed="64"/>
      </patternFill>
    </fill>
    <fill>
      <patternFill patternType="solid">
        <fgColor theme="7" tint="0.59999389629810485"/>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theme="6" tint="-0.249977111117893"/>
        <bgColor indexed="64"/>
      </patternFill>
    </fill>
    <fill>
      <patternFill patternType="solid">
        <fgColor theme="4" tint="0.39997558519241921"/>
        <bgColor indexed="64"/>
      </patternFill>
    </fill>
    <fill>
      <patternFill patternType="solid">
        <fgColor theme="9"/>
        <bgColor indexed="64"/>
      </patternFill>
    </fill>
    <fill>
      <patternFill patternType="solid">
        <fgColor rgb="FFFFC000"/>
        <bgColor indexed="64"/>
      </patternFill>
    </fill>
    <fill>
      <patternFill patternType="solid">
        <fgColor theme="3" tint="0.59999389629810485"/>
        <bgColor indexed="64"/>
      </patternFill>
    </fill>
    <fill>
      <patternFill patternType="solid">
        <fgColor theme="0" tint="-0.249977111117893"/>
        <bgColor indexed="64"/>
      </patternFill>
    </fill>
    <fill>
      <patternFill patternType="solid">
        <fgColor rgb="FFFFFFFF"/>
        <bgColor indexed="64"/>
      </patternFill>
    </fill>
    <fill>
      <patternFill patternType="solid">
        <fgColor rgb="FFFF0000"/>
        <bgColor indexed="64"/>
      </patternFill>
    </fill>
    <fill>
      <patternFill patternType="solid">
        <fgColor theme="5" tint="0.39997558519241921"/>
        <bgColor indexed="64"/>
      </patternFill>
    </fill>
    <fill>
      <patternFill patternType="solid">
        <fgColor theme="9" tint="0.39997558519241921"/>
        <bgColor indexed="64"/>
      </patternFill>
    </fill>
    <fill>
      <patternFill patternType="solid">
        <fgColor rgb="FFFFFFFF"/>
        <bgColor rgb="FFFFFFFF"/>
      </patternFill>
    </fill>
    <fill>
      <patternFill patternType="solid">
        <fgColor rgb="FFFFFF00"/>
        <bgColor rgb="FFFFFFFF"/>
      </patternFill>
    </fill>
    <fill>
      <patternFill patternType="solid">
        <fgColor rgb="FF92D050"/>
        <bgColor rgb="FFFFFFFF"/>
      </patternFill>
    </fill>
    <fill>
      <patternFill patternType="solid">
        <fgColor theme="6" tint="0.59999389629810485"/>
        <bgColor indexed="64"/>
      </patternFill>
    </fill>
    <fill>
      <patternFill patternType="solid">
        <fgColor theme="6" tint="0.59999389629810485"/>
        <bgColor rgb="FFFFFFFF"/>
      </patternFill>
    </fill>
    <fill>
      <patternFill patternType="solid">
        <fgColor theme="3" tint="0.39997558519241921"/>
        <bgColor rgb="FFFFFFFF"/>
      </patternFill>
    </fill>
    <fill>
      <patternFill patternType="solid">
        <fgColor theme="3" tint="0.39997558519241921"/>
        <bgColor indexed="64"/>
      </patternFill>
    </fill>
    <fill>
      <patternFill patternType="solid">
        <fgColor theme="5" tint="0.79998168889431442"/>
        <bgColor indexed="64"/>
      </patternFill>
    </fill>
    <fill>
      <patternFill patternType="solid">
        <fgColor theme="5" tint="0.79998168889431442"/>
        <bgColor rgb="FFFFFFFF"/>
      </patternFill>
    </fill>
    <fill>
      <patternFill patternType="solid">
        <fgColor theme="2" tint="-0.749992370372631"/>
        <bgColor rgb="FFFFFFFF"/>
      </patternFill>
    </fill>
    <fill>
      <patternFill patternType="solid">
        <fgColor theme="2" tint="-0.749992370372631"/>
        <bgColor indexed="64"/>
      </patternFill>
    </fill>
  </fills>
  <borders count="58">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auto="1"/>
      </left>
      <right style="thin">
        <color auto="1"/>
      </right>
      <top style="medium">
        <color indexed="64"/>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auto="1"/>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right style="medium">
        <color indexed="64"/>
      </right>
      <top/>
      <bottom style="medium">
        <color indexed="64"/>
      </bottom>
      <diagonal/>
    </border>
    <border>
      <left/>
      <right style="medium">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auto="1"/>
      </left>
      <right style="thin">
        <color auto="1"/>
      </right>
      <top/>
      <bottom style="thin">
        <color auto="1"/>
      </bottom>
      <diagonal/>
    </border>
    <border>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thin">
        <color auto="1"/>
      </right>
      <top style="medium">
        <color indexed="64"/>
      </top>
      <bottom style="thin">
        <color auto="1"/>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auto="1"/>
      </left>
      <right/>
      <top style="medium">
        <color indexed="64"/>
      </top>
      <bottom style="thin">
        <color auto="1"/>
      </bottom>
      <diagonal/>
    </border>
    <border>
      <left style="thin">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bottom/>
      <diagonal/>
    </border>
    <border>
      <left style="thin">
        <color rgb="FF000000"/>
      </left>
      <right style="thin">
        <color rgb="FF000000"/>
      </right>
      <top style="thin">
        <color rgb="FF000000"/>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style="medium">
        <color indexed="64"/>
      </left>
      <right style="thin">
        <color rgb="FF000000"/>
      </right>
      <top/>
      <bottom/>
      <diagonal/>
    </border>
    <border>
      <left/>
      <right style="thin">
        <color auto="1"/>
      </right>
      <top style="thin">
        <color auto="1"/>
      </top>
      <bottom style="medium">
        <color indexed="64"/>
      </bottom>
      <diagonal/>
    </border>
  </borders>
  <cellStyleXfs count="9">
    <xf numFmtId="0" fontId="0" fillId="0" borderId="0"/>
    <xf numFmtId="164" fontId="1" fillId="0" borderId="0" applyFont="0" applyFill="0" applyBorder="0" applyAlignment="0" applyProtection="0"/>
    <xf numFmtId="0" fontId="3" fillId="0" borderId="0"/>
    <xf numFmtId="9" fontId="1" fillId="0" borderId="0" applyFon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0" fontId="52" fillId="0" borderId="0"/>
  </cellStyleXfs>
  <cellXfs count="563">
    <xf numFmtId="0" fontId="0" fillId="0" borderId="0" xfId="0"/>
    <xf numFmtId="0" fontId="9" fillId="0" borderId="24" xfId="0" applyFont="1" applyBorder="1" applyAlignment="1">
      <alignment horizontal="justify" vertical="center" wrapText="1"/>
    </xf>
    <xf numFmtId="0" fontId="9" fillId="0" borderId="25" xfId="0" applyFont="1" applyBorder="1" applyAlignment="1">
      <alignment horizontal="justify" vertical="center" wrapText="1"/>
    </xf>
    <xf numFmtId="0" fontId="11" fillId="4" borderId="5" xfId="0" applyFont="1" applyFill="1" applyBorder="1" applyAlignment="1">
      <alignment vertical="center"/>
    </xf>
    <xf numFmtId="0" fontId="4" fillId="0" borderId="0" xfId="0" applyFont="1"/>
    <xf numFmtId="0" fontId="12" fillId="0" borderId="0" xfId="0" applyFont="1" applyAlignment="1"/>
    <xf numFmtId="0" fontId="13" fillId="0" borderId="16" xfId="0" applyFont="1" applyFill="1" applyBorder="1" applyAlignment="1">
      <alignment vertical="center"/>
    </xf>
    <xf numFmtId="166" fontId="0" fillId="0" borderId="0" xfId="0" applyNumberFormat="1" applyProtection="1">
      <protection hidden="1"/>
    </xf>
    <xf numFmtId="0" fontId="12" fillId="0" borderId="0" xfId="0" applyFont="1" applyAlignment="1">
      <alignment horizontal="left"/>
    </xf>
    <xf numFmtId="0" fontId="10" fillId="0" borderId="0" xfId="0" applyFont="1" applyProtection="1">
      <protection hidden="1"/>
    </xf>
    <xf numFmtId="0" fontId="12" fillId="0" borderId="0" xfId="0" applyFont="1" applyAlignment="1">
      <alignment wrapText="1"/>
    </xf>
    <xf numFmtId="0" fontId="12" fillId="0" borderId="0" xfId="0" applyFont="1"/>
    <xf numFmtId="0" fontId="14" fillId="0" borderId="0" xfId="0" applyFont="1" applyAlignment="1"/>
    <xf numFmtId="0" fontId="14" fillId="0" borderId="0" xfId="0" applyFont="1"/>
    <xf numFmtId="0" fontId="15" fillId="0" borderId="0" xfId="0" applyFont="1" applyAlignment="1">
      <alignment wrapText="1"/>
    </xf>
    <xf numFmtId="0" fontId="16" fillId="4" borderId="0" xfId="0" applyFont="1" applyFill="1"/>
    <xf numFmtId="0" fontId="0" fillId="0" borderId="0" xfId="0" applyFont="1" applyBorder="1" applyAlignment="1" applyProtection="1">
      <alignment wrapText="1"/>
      <protection hidden="1"/>
    </xf>
    <xf numFmtId="0" fontId="16" fillId="4" borderId="0" xfId="0" applyFont="1" applyFill="1" applyBorder="1" applyAlignment="1" applyProtection="1">
      <alignment wrapText="1"/>
      <protection hidden="1"/>
    </xf>
    <xf numFmtId="0" fontId="0" fillId="0" borderId="0" xfId="0" applyAlignment="1">
      <alignment vertical="top"/>
    </xf>
    <xf numFmtId="0" fontId="0" fillId="0" borderId="0" xfId="0" applyFont="1" applyBorder="1" applyAlignment="1" applyProtection="1">
      <alignment vertical="top" wrapText="1"/>
      <protection hidden="1"/>
    </xf>
    <xf numFmtId="0" fontId="0" fillId="0" borderId="0" xfId="0" applyFont="1" applyFill="1" applyBorder="1" applyAlignment="1" applyProtection="1">
      <alignment wrapText="1"/>
      <protection hidden="1"/>
    </xf>
    <xf numFmtId="0" fontId="15" fillId="0" borderId="5" xfId="0" applyFont="1" applyFill="1" applyBorder="1" applyAlignment="1">
      <alignment wrapText="1"/>
    </xf>
    <xf numFmtId="0" fontId="15" fillId="5" borderId="5" xfId="0" applyFont="1" applyFill="1" applyBorder="1" applyAlignment="1">
      <alignment wrapText="1"/>
    </xf>
    <xf numFmtId="0" fontId="15" fillId="6" borderId="5" xfId="0" applyFont="1" applyFill="1" applyBorder="1" applyAlignment="1">
      <alignment wrapText="1"/>
    </xf>
    <xf numFmtId="0" fontId="15" fillId="7" borderId="5" xfId="0" applyFont="1" applyFill="1" applyBorder="1" applyAlignment="1">
      <alignment wrapText="1"/>
    </xf>
    <xf numFmtId="0" fontId="15" fillId="8" borderId="5" xfId="0" applyFont="1" applyFill="1" applyBorder="1" applyAlignment="1">
      <alignment wrapText="1"/>
    </xf>
    <xf numFmtId="0" fontId="15" fillId="9" borderId="5" xfId="0" applyFont="1" applyFill="1" applyBorder="1" applyAlignment="1">
      <alignment wrapText="1"/>
    </xf>
    <xf numFmtId="0" fontId="15" fillId="10" borderId="5" xfId="0" applyFont="1" applyFill="1" applyBorder="1" applyAlignment="1">
      <alignment wrapText="1"/>
    </xf>
    <xf numFmtId="0" fontId="0" fillId="5" borderId="9" xfId="0" applyFill="1" applyBorder="1"/>
    <xf numFmtId="0" fontId="0" fillId="6" borderId="9" xfId="0" applyFill="1" applyBorder="1"/>
    <xf numFmtId="0" fontId="0" fillId="7" borderId="9" xfId="0" applyFill="1" applyBorder="1"/>
    <xf numFmtId="0" fontId="0" fillId="8" borderId="9" xfId="0" applyFill="1" applyBorder="1"/>
    <xf numFmtId="0" fontId="0" fillId="9" borderId="9" xfId="0" applyFill="1" applyBorder="1"/>
    <xf numFmtId="0" fontId="0" fillId="10" borderId="9" xfId="0" applyFill="1" applyBorder="1"/>
    <xf numFmtId="0" fontId="0" fillId="0" borderId="9" xfId="0" applyBorder="1"/>
    <xf numFmtId="0" fontId="0" fillId="0" borderId="0" xfId="0"/>
    <xf numFmtId="0" fontId="22" fillId="0" borderId="0" xfId="0" applyFont="1" applyFill="1" applyBorder="1"/>
    <xf numFmtId="0" fontId="22" fillId="0" borderId="0" xfId="0" applyFont="1" applyFill="1" applyBorder="1" applyProtection="1"/>
    <xf numFmtId="0" fontId="0" fillId="0" borderId="0" xfId="0" applyProtection="1"/>
    <xf numFmtId="0" fontId="21" fillId="0" borderId="0" xfId="4" applyProtection="1"/>
    <xf numFmtId="0" fontId="6" fillId="0" borderId="0" xfId="0" applyFont="1" applyFill="1" applyAlignment="1" applyProtection="1">
      <alignment horizontal="justify" vertical="top" wrapText="1"/>
    </xf>
    <xf numFmtId="3" fontId="2" fillId="0" borderId="0" xfId="0" applyNumberFormat="1" applyFont="1" applyFill="1" applyBorder="1" applyAlignment="1" applyProtection="1">
      <alignment horizontal="justify" vertical="top" wrapText="1"/>
    </xf>
    <xf numFmtId="0" fontId="20" fillId="0" borderId="0" xfId="0" applyFont="1" applyFill="1" applyBorder="1" applyAlignment="1" applyProtection="1">
      <alignment horizontal="center" vertical="top" wrapText="1"/>
    </xf>
    <xf numFmtId="165" fontId="2" fillId="0" borderId="0" xfId="0" applyNumberFormat="1" applyFont="1" applyFill="1" applyBorder="1" applyAlignment="1" applyProtection="1">
      <alignment horizontal="justify" vertical="top" wrapText="1"/>
    </xf>
    <xf numFmtId="165" fontId="2" fillId="0" borderId="0" xfId="0" applyNumberFormat="1" applyFont="1" applyFill="1" applyBorder="1" applyAlignment="1" applyProtection="1">
      <alignment horizontal="justify" vertical="top" wrapText="1"/>
      <protection locked="0"/>
    </xf>
    <xf numFmtId="0" fontId="0" fillId="0" borderId="0" xfId="0" applyProtection="1">
      <protection locked="0"/>
    </xf>
    <xf numFmtId="0" fontId="22" fillId="0" borderId="0" xfId="0" quotePrefix="1" applyFont="1" applyFill="1" applyBorder="1" applyProtection="1"/>
    <xf numFmtId="0" fontId="0" fillId="0" borderId="0" xfId="0" applyBorder="1" applyAlignment="1" applyProtection="1">
      <alignment vertical="center"/>
    </xf>
    <xf numFmtId="0" fontId="7" fillId="0" borderId="0" xfId="0" applyFont="1" applyFill="1" applyBorder="1" applyAlignment="1" applyProtection="1">
      <alignment horizontal="center" vertical="center" wrapText="1"/>
      <protection locked="0"/>
    </xf>
    <xf numFmtId="0" fontId="29" fillId="0" borderId="0" xfId="0" applyFont="1" applyFill="1" applyBorder="1" applyProtection="1"/>
    <xf numFmtId="0" fontId="2" fillId="0" borderId="0" xfId="0" applyFont="1" applyFill="1" applyBorder="1" applyAlignment="1" applyProtection="1">
      <alignment vertical="top" wrapText="1"/>
    </xf>
    <xf numFmtId="165" fontId="2" fillId="0" borderId="0" xfId="0" applyNumberFormat="1" applyFont="1" applyFill="1" applyBorder="1" applyAlignment="1" applyProtection="1">
      <alignment vertical="top" wrapText="1"/>
    </xf>
    <xf numFmtId="0" fontId="2" fillId="0" borderId="32" xfId="0" applyFont="1" applyFill="1" applyBorder="1" applyAlignment="1" applyProtection="1">
      <alignment horizontal="left" vertical="center" wrapText="1"/>
    </xf>
    <xf numFmtId="0" fontId="2" fillId="0" borderId="19" xfId="0" applyFont="1" applyFill="1" applyBorder="1" applyAlignment="1" applyProtection="1">
      <alignment horizontal="left" vertical="center" wrapText="1"/>
    </xf>
    <xf numFmtId="0" fontId="0" fillId="0" borderId="0" xfId="0" applyAlignment="1">
      <alignment vertical="center" wrapText="1"/>
    </xf>
    <xf numFmtId="0" fontId="31" fillId="4" borderId="0" xfId="0" applyFont="1" applyFill="1" applyAlignment="1">
      <alignment vertical="top"/>
    </xf>
    <xf numFmtId="0" fontId="32" fillId="0" borderId="0" xfId="0" applyFont="1"/>
    <xf numFmtId="0" fontId="15" fillId="0" borderId="34" xfId="0" applyFont="1" applyFill="1" applyBorder="1" applyAlignment="1">
      <alignment wrapText="1"/>
    </xf>
    <xf numFmtId="0" fontId="0" fillId="0" borderId="0" xfId="0" applyBorder="1"/>
    <xf numFmtId="0" fontId="6" fillId="0" borderId="0" xfId="0" applyFont="1" applyFill="1" applyBorder="1" applyAlignment="1" applyProtection="1">
      <alignment horizontal="justify" vertical="top" wrapText="1"/>
    </xf>
    <xf numFmtId="0" fontId="7" fillId="0" borderId="0" xfId="0" applyFont="1" applyFill="1" applyBorder="1" applyAlignment="1" applyProtection="1">
      <alignment vertical="top" wrapText="1"/>
      <protection locked="0"/>
    </xf>
    <xf numFmtId="0" fontId="19" fillId="0" borderId="0" xfId="0" applyFont="1" applyFill="1" applyBorder="1" applyAlignment="1" applyProtection="1">
      <alignment vertical="top" wrapText="1"/>
      <protection locked="0"/>
    </xf>
    <xf numFmtId="0" fontId="19" fillId="0" borderId="0" xfId="0" applyFont="1" applyFill="1" applyBorder="1" applyAlignment="1" applyProtection="1">
      <alignment horizontal="center" vertical="top" wrapText="1"/>
      <protection locked="0"/>
    </xf>
    <xf numFmtId="0" fontId="2" fillId="0" borderId="38" xfId="0" applyFont="1" applyFill="1" applyBorder="1" applyAlignment="1" applyProtection="1">
      <alignment horizontal="center" vertical="center"/>
    </xf>
    <xf numFmtId="0" fontId="2" fillId="0" borderId="29" xfId="0" applyFont="1" applyFill="1" applyBorder="1" applyAlignment="1" applyProtection="1">
      <alignment horizontal="center" vertical="center"/>
    </xf>
    <xf numFmtId="0" fontId="2" fillId="0" borderId="29" xfId="0" applyFont="1" applyFill="1" applyBorder="1" applyAlignment="1" applyProtection="1">
      <alignment horizontal="center" vertical="center" wrapText="1"/>
    </xf>
    <xf numFmtId="3" fontId="2" fillId="0" borderId="29" xfId="0" applyNumberFormat="1" applyFont="1" applyFill="1" applyBorder="1" applyAlignment="1" applyProtection="1">
      <alignment horizontal="center" vertical="center"/>
    </xf>
    <xf numFmtId="0" fontId="0" fillId="2" borderId="0" xfId="0" applyFill="1"/>
    <xf numFmtId="0" fontId="0" fillId="0" borderId="37" xfId="0" applyBorder="1"/>
    <xf numFmtId="0" fontId="17" fillId="11" borderId="5" xfId="0" applyFont="1" applyFill="1" applyBorder="1" applyAlignment="1">
      <alignment horizontal="center"/>
    </xf>
    <xf numFmtId="0" fontId="17" fillId="11" borderId="10" xfId="0" applyFont="1" applyFill="1" applyBorder="1" applyAlignment="1">
      <alignment horizontal="center"/>
    </xf>
    <xf numFmtId="0" fontId="18" fillId="11" borderId="11" xfId="0" applyFont="1" applyFill="1" applyBorder="1" applyAlignment="1">
      <alignment horizontal="center"/>
    </xf>
    <xf numFmtId="0" fontId="4" fillId="11" borderId="3" xfId="0" applyFont="1" applyFill="1" applyBorder="1" applyAlignment="1">
      <alignment horizontal="center"/>
    </xf>
    <xf numFmtId="0" fontId="4" fillId="12" borderId="5" xfId="0" applyFont="1" applyFill="1" applyBorder="1" applyAlignment="1">
      <alignment horizontal="center" vertical="center"/>
    </xf>
    <xf numFmtId="0" fontId="15" fillId="12" borderId="5" xfId="0" applyFont="1" applyFill="1" applyBorder="1" applyAlignment="1">
      <alignment horizontal="justify" vertical="center" wrapText="1"/>
    </xf>
    <xf numFmtId="0" fontId="0" fillId="12" borderId="5" xfId="0" applyFill="1" applyBorder="1" applyAlignment="1">
      <alignment horizontal="justify" vertical="center"/>
    </xf>
    <xf numFmtId="0" fontId="4" fillId="13" borderId="5" xfId="0" applyFont="1" applyFill="1" applyBorder="1" applyAlignment="1">
      <alignment horizontal="center"/>
    </xf>
    <xf numFmtId="0" fontId="15" fillId="13" borderId="5" xfId="0" applyFont="1" applyFill="1" applyBorder="1" applyAlignment="1">
      <alignment horizontal="justify" vertical="center" wrapText="1"/>
    </xf>
    <xf numFmtId="0" fontId="4" fillId="14" borderId="5" xfId="0" applyFont="1" applyFill="1" applyBorder="1" applyAlignment="1">
      <alignment horizontal="center"/>
    </xf>
    <xf numFmtId="0" fontId="15" fillId="14" borderId="5" xfId="0" applyFont="1" applyFill="1" applyBorder="1" applyAlignment="1">
      <alignment horizontal="justify" vertical="center" wrapText="1"/>
    </xf>
    <xf numFmtId="0" fontId="0" fillId="14" borderId="5" xfId="0" applyFill="1" applyBorder="1" applyAlignment="1">
      <alignment horizontal="justify" vertical="center"/>
    </xf>
    <xf numFmtId="0" fontId="4" fillId="15" borderId="5" xfId="0" applyFont="1" applyFill="1" applyBorder="1" applyAlignment="1">
      <alignment horizontal="center" vertical="center"/>
    </xf>
    <xf numFmtId="0" fontId="15" fillId="15" borderId="5" xfId="0" applyFont="1" applyFill="1" applyBorder="1" applyAlignment="1">
      <alignment horizontal="justify" vertical="center" wrapText="1"/>
    </xf>
    <xf numFmtId="0" fontId="0" fillId="15" borderId="5" xfId="0" applyFill="1" applyBorder="1" applyAlignment="1">
      <alignment horizontal="justify" vertical="center"/>
    </xf>
    <xf numFmtId="0" fontId="0" fillId="0" borderId="0" xfId="0" applyAlignment="1">
      <alignment horizontal="justify" vertical="center"/>
    </xf>
    <xf numFmtId="0" fontId="0" fillId="0" borderId="0" xfId="0" applyAlignment="1">
      <alignment horizontal="right"/>
    </xf>
    <xf numFmtId="14" fontId="0" fillId="0" borderId="0" xfId="0" applyNumberFormat="1"/>
    <xf numFmtId="14" fontId="0" fillId="0" borderId="0" xfId="0" applyNumberFormat="1" applyBorder="1"/>
    <xf numFmtId="0" fontId="19" fillId="16" borderId="5" xfId="0" applyFont="1" applyFill="1" applyBorder="1" applyAlignment="1">
      <alignment horizontal="center" vertical="center"/>
    </xf>
    <xf numFmtId="0" fontId="15" fillId="16" borderId="5" xfId="0" applyFont="1" applyFill="1" applyBorder="1" applyAlignment="1">
      <alignment horizontal="left" vertical="center" wrapText="1"/>
    </xf>
    <xf numFmtId="0" fontId="0" fillId="16" borderId="5" xfId="0" applyFill="1" applyBorder="1" applyAlignment="1">
      <alignment horizontal="justify" vertical="center"/>
    </xf>
    <xf numFmtId="0" fontId="4" fillId="16" borderId="5" xfId="0" applyFont="1" applyFill="1" applyBorder="1" applyAlignment="1">
      <alignment horizontal="center" vertical="center"/>
    </xf>
    <xf numFmtId="0" fontId="0" fillId="16" borderId="5" xfId="0" applyFill="1" applyBorder="1" applyAlignment="1">
      <alignment horizontal="left" vertical="center"/>
    </xf>
    <xf numFmtId="0" fontId="0" fillId="13" borderId="5" xfId="0" applyFill="1" applyBorder="1" applyAlignment="1">
      <alignment horizontal="justify" vertical="center" wrapText="1"/>
    </xf>
    <xf numFmtId="0" fontId="31" fillId="0" borderId="0" xfId="0" applyFont="1"/>
    <xf numFmtId="0" fontId="0" fillId="0" borderId="0" xfId="0" applyAlignment="1" applyProtection="1">
      <alignment horizontal="justify" vertical="center"/>
      <protection locked="0"/>
    </xf>
    <xf numFmtId="0" fontId="9" fillId="2" borderId="24" xfId="0" applyFont="1" applyFill="1" applyBorder="1" applyAlignment="1">
      <alignment horizontal="justify" vertical="center" wrapText="1"/>
    </xf>
    <xf numFmtId="0" fontId="19" fillId="5" borderId="6" xfId="0" applyFont="1" applyFill="1" applyBorder="1" applyAlignment="1">
      <alignment horizontal="center" vertical="center"/>
    </xf>
    <xf numFmtId="0" fontId="19" fillId="6" borderId="6" xfId="0" applyFont="1" applyFill="1" applyBorder="1" applyAlignment="1">
      <alignment horizontal="center" vertical="center"/>
    </xf>
    <xf numFmtId="0" fontId="19" fillId="7" borderId="6" xfId="0" applyFont="1" applyFill="1" applyBorder="1" applyAlignment="1">
      <alignment horizontal="center" vertical="center"/>
    </xf>
    <xf numFmtId="0" fontId="19" fillId="8" borderId="6" xfId="0" applyFont="1" applyFill="1" applyBorder="1" applyAlignment="1">
      <alignment horizontal="center" vertical="center"/>
    </xf>
    <xf numFmtId="0" fontId="19" fillId="9" borderId="6" xfId="0" applyFont="1" applyFill="1" applyBorder="1" applyAlignment="1">
      <alignment horizontal="center" vertical="center"/>
    </xf>
    <xf numFmtId="0" fontId="19" fillId="10" borderId="6" xfId="0" applyFont="1" applyFill="1" applyBorder="1" applyAlignment="1">
      <alignment horizontal="center" vertical="center"/>
    </xf>
    <xf numFmtId="0" fontId="19" fillId="0" borderId="6" xfId="0" applyFont="1" applyFill="1" applyBorder="1" applyAlignment="1">
      <alignment horizontal="center" vertical="center"/>
    </xf>
    <xf numFmtId="0" fontId="19" fillId="0" borderId="41" xfId="0" applyFont="1" applyFill="1" applyBorder="1" applyAlignment="1">
      <alignment horizontal="center" vertical="center"/>
    </xf>
    <xf numFmtId="0" fontId="0" fillId="4" borderId="5" xfId="0" applyFill="1" applyBorder="1"/>
    <xf numFmtId="0" fontId="0" fillId="10" borderId="5" xfId="0" applyFill="1" applyBorder="1" applyAlignment="1">
      <alignment horizontal="left" vertical="center"/>
    </xf>
    <xf numFmtId="0" fontId="31" fillId="0" borderId="0" xfId="0" applyFont="1" applyFill="1" applyBorder="1" applyProtection="1"/>
    <xf numFmtId="0" fontId="6" fillId="0" borderId="0" xfId="0" applyFont="1" applyFill="1" applyBorder="1" applyAlignment="1" applyProtection="1">
      <alignment vertical="top" wrapText="1"/>
    </xf>
    <xf numFmtId="0" fontId="0" fillId="0" borderId="0" xfId="0" applyAlignment="1">
      <alignment vertical="center"/>
    </xf>
    <xf numFmtId="3" fontId="0" fillId="0" borderId="0" xfId="0" applyNumberFormat="1" applyAlignment="1">
      <alignment horizontal="left"/>
    </xf>
    <xf numFmtId="0" fontId="2" fillId="0" borderId="27" xfId="0" applyFont="1" applyFill="1" applyBorder="1" applyAlignment="1" applyProtection="1">
      <alignment horizontal="center" vertical="center"/>
    </xf>
    <xf numFmtId="3" fontId="0" fillId="0" borderId="0" xfId="0" applyNumberFormat="1"/>
    <xf numFmtId="3" fontId="0" fillId="0" borderId="0" xfId="0" applyNumberFormat="1" applyAlignment="1"/>
    <xf numFmtId="0" fontId="0" fillId="0" borderId="0" xfId="0" applyAlignment="1"/>
    <xf numFmtId="0" fontId="26" fillId="0" borderId="0" xfId="0" applyFont="1" applyBorder="1" applyAlignment="1">
      <alignment horizontal="center"/>
    </xf>
    <xf numFmtId="14" fontId="26" fillId="0" borderId="0" xfId="0" applyNumberFormat="1" applyFont="1" applyBorder="1" applyAlignment="1">
      <alignment horizontal="center"/>
    </xf>
    <xf numFmtId="3" fontId="26" fillId="0" borderId="0" xfId="0" applyNumberFormat="1" applyFont="1" applyBorder="1" applyAlignment="1">
      <alignment horizontal="center"/>
    </xf>
    <xf numFmtId="0" fontId="26" fillId="0" borderId="0" xfId="0" applyFont="1" applyBorder="1"/>
    <xf numFmtId="14" fontId="36" fillId="0" borderId="5" xfId="0" applyNumberFormat="1" applyFont="1" applyBorder="1" applyAlignment="1">
      <alignment horizontal="left" vertical="center"/>
    </xf>
    <xf numFmtId="3" fontId="36" fillId="0" borderId="5" xfId="0" applyNumberFormat="1" applyFont="1" applyBorder="1" applyAlignment="1">
      <alignment vertical="center"/>
    </xf>
    <xf numFmtId="0" fontId="26" fillId="0" borderId="0" xfId="0" applyFont="1" applyBorder="1" applyAlignment="1">
      <alignment horizontal="justify"/>
    </xf>
    <xf numFmtId="1" fontId="0" fillId="0" borderId="0" xfId="0" applyNumberFormat="1" applyAlignment="1">
      <alignment horizontal="center" vertical="center"/>
    </xf>
    <xf numFmtId="49" fontId="0" fillId="0" borderId="0" xfId="0" applyNumberFormat="1"/>
    <xf numFmtId="1" fontId="0" fillId="2" borderId="0" xfId="0" applyNumberFormat="1" applyFill="1" applyBorder="1" applyAlignment="1">
      <alignment horizontal="center" vertical="center"/>
    </xf>
    <xf numFmtId="49" fontId="0" fillId="2" borderId="0" xfId="0" applyNumberFormat="1" applyFill="1" applyBorder="1"/>
    <xf numFmtId="1" fontId="0" fillId="0" borderId="0" xfId="0" applyNumberFormat="1" applyBorder="1" applyAlignment="1">
      <alignment horizontal="center" vertical="center"/>
    </xf>
    <xf numFmtId="49" fontId="0" fillId="0" borderId="0" xfId="0" applyNumberFormat="1" applyBorder="1"/>
    <xf numFmtId="0" fontId="0" fillId="2" borderId="0" xfId="0" applyFill="1" applyBorder="1"/>
    <xf numFmtId="1" fontId="36" fillId="0" borderId="0" xfId="0" applyNumberFormat="1" applyFont="1" applyBorder="1" applyAlignment="1">
      <alignment horizontal="center" vertical="center"/>
    </xf>
    <xf numFmtId="3" fontId="36" fillId="0" borderId="0" xfId="0" applyNumberFormat="1" applyFont="1" applyBorder="1" applyAlignment="1">
      <alignment horizontal="left" vertical="center"/>
    </xf>
    <xf numFmtId="0" fontId="36" fillId="0" borderId="0" xfId="0" applyFont="1" applyBorder="1" applyAlignment="1">
      <alignment horizontal="left" vertical="center"/>
    </xf>
    <xf numFmtId="3" fontId="36" fillId="0" borderId="0" xfId="0" applyNumberFormat="1" applyFont="1" applyBorder="1" applyAlignment="1">
      <alignment horizontal="center" vertical="center"/>
    </xf>
    <xf numFmtId="0" fontId="36" fillId="0" borderId="0" xfId="0" applyFont="1" applyBorder="1" applyAlignment="1">
      <alignment horizontal="center" vertical="center"/>
    </xf>
    <xf numFmtId="0" fontId="9" fillId="2" borderId="0" xfId="0" applyFont="1" applyFill="1" applyBorder="1" applyAlignment="1">
      <alignment horizontal="center" vertical="center"/>
    </xf>
    <xf numFmtId="0" fontId="9" fillId="2" borderId="0" xfId="0" applyFont="1" applyFill="1" applyBorder="1" applyAlignment="1">
      <alignment horizontal="center" vertical="center" wrapText="1"/>
    </xf>
    <xf numFmtId="0" fontId="36" fillId="2" borderId="0" xfId="0" applyFont="1" applyFill="1" applyBorder="1" applyAlignment="1">
      <alignment vertical="center"/>
    </xf>
    <xf numFmtId="0" fontId="36" fillId="2" borderId="0" xfId="0" applyFont="1" applyFill="1" applyBorder="1" applyAlignment="1">
      <alignment horizontal="center" vertical="center"/>
    </xf>
    <xf numFmtId="10" fontId="2" fillId="0" borderId="45" xfId="0" applyNumberFormat="1" applyFont="1" applyFill="1" applyBorder="1" applyAlignment="1" applyProtection="1">
      <alignment horizontal="center" vertical="center" wrapText="1"/>
    </xf>
    <xf numFmtId="3" fontId="36" fillId="2" borderId="0" xfId="0" applyNumberFormat="1" applyFont="1" applyFill="1" applyBorder="1" applyAlignment="1">
      <alignment horizontal="left" vertical="center"/>
    </xf>
    <xf numFmtId="1" fontId="36" fillId="2" borderId="0" xfId="0" applyNumberFormat="1" applyFont="1" applyFill="1" applyBorder="1" applyAlignment="1">
      <alignment horizontal="left" vertical="center"/>
    </xf>
    <xf numFmtId="0" fontId="23" fillId="17" borderId="3" xfId="0" applyFont="1" applyFill="1" applyBorder="1" applyAlignment="1" applyProtection="1">
      <alignment horizontal="left" vertical="center" wrapText="1"/>
      <protection locked="0"/>
    </xf>
    <xf numFmtId="0" fontId="2" fillId="17" borderId="5" xfId="0" applyFont="1" applyFill="1" applyBorder="1" applyAlignment="1" applyProtection="1">
      <alignment horizontal="center" vertical="center" wrapText="1"/>
      <protection locked="0"/>
    </xf>
    <xf numFmtId="0" fontId="2" fillId="17" borderId="1" xfId="0" applyFont="1" applyFill="1" applyBorder="1" applyAlignment="1" applyProtection="1">
      <alignment horizontal="left" vertical="center" wrapText="1"/>
    </xf>
    <xf numFmtId="3" fontId="2" fillId="17" borderId="5" xfId="0" applyNumberFormat="1" applyFont="1" applyFill="1" applyBorder="1" applyAlignment="1" applyProtection="1">
      <alignment horizontal="center" vertical="center" wrapText="1"/>
      <protection locked="0"/>
    </xf>
    <xf numFmtId="0" fontId="24" fillId="17" borderId="2" xfId="0" applyFont="1" applyFill="1" applyBorder="1" applyAlignment="1" applyProtection="1">
      <alignment horizontal="left" vertical="center" wrapText="1"/>
      <protection locked="0"/>
    </xf>
    <xf numFmtId="0" fontId="24" fillId="17" borderId="31" xfId="0" applyFont="1" applyFill="1" applyBorder="1" applyAlignment="1" applyProtection="1">
      <alignment horizontal="left" vertical="center" wrapText="1"/>
      <protection locked="0"/>
    </xf>
    <xf numFmtId="0" fontId="34" fillId="17" borderId="8" xfId="0" applyFont="1" applyFill="1" applyBorder="1" applyAlignment="1" applyProtection="1">
      <alignment horizontal="left" vertical="center" wrapText="1"/>
      <protection locked="0"/>
    </xf>
    <xf numFmtId="0" fontId="34" fillId="17" borderId="18" xfId="0" applyFont="1" applyFill="1" applyBorder="1" applyAlignment="1" applyProtection="1">
      <alignment horizontal="left" vertical="center" wrapText="1"/>
      <protection locked="0"/>
    </xf>
    <xf numFmtId="0" fontId="19" fillId="17" borderId="20" xfId="0" applyFont="1" applyFill="1" applyBorder="1" applyAlignment="1" applyProtection="1">
      <alignment horizontal="left" vertical="center" wrapText="1"/>
      <protection locked="0"/>
    </xf>
    <xf numFmtId="0" fontId="19" fillId="17" borderId="30" xfId="0" applyFont="1" applyFill="1" applyBorder="1" applyAlignment="1" applyProtection="1">
      <alignment horizontal="left" vertical="center" wrapText="1"/>
      <protection locked="0"/>
    </xf>
    <xf numFmtId="3" fontId="26" fillId="17" borderId="5" xfId="0" applyNumberFormat="1" applyFont="1" applyFill="1" applyBorder="1"/>
    <xf numFmtId="14" fontId="26" fillId="17" borderId="5" xfId="0" applyNumberFormat="1" applyFont="1" applyFill="1" applyBorder="1"/>
    <xf numFmtId="1" fontId="26" fillId="17" borderId="5" xfId="0" applyNumberFormat="1" applyFont="1" applyFill="1" applyBorder="1" applyAlignment="1">
      <alignment horizontal="center" vertical="center"/>
    </xf>
    <xf numFmtId="14" fontId="26" fillId="2" borderId="5" xfId="0" applyNumberFormat="1" applyFont="1" applyFill="1" applyBorder="1" applyAlignment="1">
      <alignment horizontal="center" vertical="center" wrapText="1"/>
    </xf>
    <xf numFmtId="14" fontId="26" fillId="2" borderId="5" xfId="0" applyNumberFormat="1" applyFont="1" applyFill="1" applyBorder="1" applyAlignment="1">
      <alignment horizontal="center" wrapText="1"/>
    </xf>
    <xf numFmtId="0" fontId="0" fillId="17" borderId="5" xfId="0" applyFill="1" applyBorder="1"/>
    <xf numFmtId="0" fontId="0" fillId="17" borderId="5" xfId="0" applyFill="1" applyBorder="1" applyAlignment="1">
      <alignment horizontal="center"/>
    </xf>
    <xf numFmtId="1" fontId="36" fillId="17" borderId="5" xfId="0" applyNumberFormat="1" applyFont="1" applyFill="1" applyBorder="1" applyAlignment="1">
      <alignment horizontal="left" vertical="center"/>
    </xf>
    <xf numFmtId="3" fontId="36" fillId="17" borderId="5" xfId="0" applyNumberFormat="1" applyFont="1" applyFill="1" applyBorder="1" applyAlignment="1">
      <alignment horizontal="left" vertical="center"/>
    </xf>
    <xf numFmtId="0" fontId="36" fillId="17" borderId="5" xfId="0" applyFont="1" applyFill="1" applyBorder="1" applyAlignment="1">
      <alignment horizontal="center" vertical="center"/>
    </xf>
    <xf numFmtId="0" fontId="9" fillId="2" borderId="5" xfId="0" applyFont="1" applyFill="1" applyBorder="1" applyAlignment="1">
      <alignment horizontal="center" vertical="center" wrapText="1"/>
    </xf>
    <xf numFmtId="0" fontId="9" fillId="2" borderId="5" xfId="0" applyFont="1" applyFill="1" applyBorder="1" applyAlignment="1">
      <alignment horizontal="center" vertical="center"/>
    </xf>
    <xf numFmtId="3" fontId="36" fillId="17" borderId="5" xfId="0" applyNumberFormat="1" applyFont="1" applyFill="1" applyBorder="1" applyAlignment="1">
      <alignment horizontal="center" vertical="center"/>
    </xf>
    <xf numFmtId="0" fontId="33" fillId="2" borderId="0" xfId="0" applyFont="1" applyFill="1" applyBorder="1" applyAlignment="1">
      <alignment vertical="center"/>
    </xf>
    <xf numFmtId="3" fontId="0" fillId="0" borderId="0" xfId="0" applyNumberFormat="1" applyBorder="1"/>
    <xf numFmtId="0" fontId="36" fillId="0" borderId="0" xfId="0" applyFont="1" applyAlignment="1">
      <alignment horizontal="center" vertical="center"/>
    </xf>
    <xf numFmtId="0" fontId="35" fillId="0" borderId="0" xfId="0" applyFont="1" applyBorder="1" applyAlignment="1">
      <alignment horizontal="justify" vertical="center"/>
    </xf>
    <xf numFmtId="0" fontId="2" fillId="0" borderId="0" xfId="0" applyFont="1" applyFill="1" applyBorder="1" applyAlignment="1" applyProtection="1">
      <alignment horizontal="justify" vertical="top" wrapText="1"/>
    </xf>
    <xf numFmtId="0" fontId="5" fillId="0" borderId="0" xfId="0" applyFont="1" applyFill="1" applyBorder="1" applyAlignment="1" applyProtection="1">
      <alignment horizontal="center" vertical="top" wrapText="1"/>
    </xf>
    <xf numFmtId="0" fontId="2" fillId="0" borderId="26" xfId="0" applyFont="1" applyFill="1" applyBorder="1" applyAlignment="1" applyProtection="1">
      <alignment horizontal="center" vertical="center"/>
    </xf>
    <xf numFmtId="0" fontId="40" fillId="0" borderId="0" xfId="0" applyFont="1"/>
    <xf numFmtId="0" fontId="7" fillId="0" borderId="0" xfId="0" applyFont="1" applyAlignment="1">
      <alignment horizontal="center" vertical="center"/>
    </xf>
    <xf numFmtId="0" fontId="0" fillId="0" borderId="5" xfId="0" applyFill="1" applyBorder="1" applyAlignment="1" applyProtection="1">
      <alignment horizontal="center" vertical="center"/>
      <protection locked="0"/>
    </xf>
    <xf numFmtId="0" fontId="0" fillId="0" borderId="5" xfId="0" applyFill="1" applyBorder="1" applyAlignment="1" applyProtection="1">
      <alignment horizontal="justify" vertical="center"/>
      <protection locked="0"/>
    </xf>
    <xf numFmtId="0" fontId="26" fillId="0" borderId="5" xfId="0" applyFont="1" applyFill="1" applyBorder="1" applyAlignment="1" applyProtection="1">
      <alignment horizontal="left" vertical="center"/>
      <protection locked="0"/>
    </xf>
    <xf numFmtId="0" fontId="26" fillId="0" borderId="5" xfId="0" applyFont="1" applyFill="1" applyBorder="1" applyAlignment="1" applyProtection="1">
      <alignment horizontal="left" vertical="center" wrapText="1"/>
      <protection locked="0"/>
    </xf>
    <xf numFmtId="0" fontId="27" fillId="0" borderId="5" xfId="2" applyFont="1" applyFill="1" applyBorder="1" applyAlignment="1" applyProtection="1">
      <alignment horizontal="left" vertical="center" wrapText="1"/>
      <protection locked="0"/>
    </xf>
    <xf numFmtId="0" fontId="26" fillId="0" borderId="5" xfId="0" applyNumberFormat="1" applyFont="1" applyFill="1" applyBorder="1" applyAlignment="1" applyProtection="1">
      <alignment horizontal="center" vertical="center"/>
      <protection locked="0"/>
    </xf>
    <xf numFmtId="0" fontId="26" fillId="0" borderId="5" xfId="0" applyNumberFormat="1" applyFont="1" applyFill="1" applyBorder="1" applyAlignment="1" applyProtection="1">
      <alignment horizontal="justify" vertical="center" wrapText="1"/>
    </xf>
    <xf numFmtId="1" fontId="9" fillId="0" borderId="5" xfId="0" applyNumberFormat="1" applyFont="1" applyFill="1" applyBorder="1" applyAlignment="1" applyProtection="1">
      <alignment horizontal="center" vertical="center" wrapText="1"/>
      <protection locked="0"/>
    </xf>
    <xf numFmtId="49" fontId="9" fillId="0" borderId="5" xfId="0" applyNumberFormat="1" applyFont="1" applyFill="1" applyBorder="1" applyAlignment="1" applyProtection="1">
      <alignment horizontal="left" vertical="center" wrapText="1"/>
      <protection locked="0"/>
    </xf>
    <xf numFmtId="9" fontId="9" fillId="0" borderId="5" xfId="0" applyNumberFormat="1" applyFont="1" applyFill="1" applyBorder="1" applyAlignment="1" applyProtection="1">
      <alignment horizontal="center" vertical="center" wrapText="1"/>
      <protection locked="0"/>
    </xf>
    <xf numFmtId="3" fontId="6" fillId="0" borderId="5" xfId="0" applyNumberFormat="1" applyFont="1" applyFill="1" applyBorder="1" applyAlignment="1" applyProtection="1">
      <alignment vertical="center"/>
      <protection locked="0"/>
    </xf>
    <xf numFmtId="1" fontId="6" fillId="0" borderId="5" xfId="0" applyNumberFormat="1" applyFont="1" applyFill="1" applyBorder="1" applyAlignment="1" applyProtection="1">
      <alignment horizontal="center" vertical="center"/>
      <protection locked="0"/>
    </xf>
    <xf numFmtId="0" fontId="9" fillId="0" borderId="5" xfId="0" applyFont="1" applyFill="1" applyBorder="1" applyProtection="1">
      <protection locked="0"/>
    </xf>
    <xf numFmtId="1" fontId="26" fillId="0" borderId="5" xfId="0" applyNumberFormat="1" applyFont="1" applyFill="1" applyBorder="1" applyAlignment="1" applyProtection="1">
      <alignment horizontal="center" vertical="center"/>
      <protection locked="0"/>
    </xf>
    <xf numFmtId="3" fontId="26" fillId="0" borderId="5" xfId="0" applyNumberFormat="1" applyFont="1" applyFill="1" applyBorder="1" applyAlignment="1" applyProtection="1">
      <alignment horizontal="left" vertical="center"/>
      <protection locked="0"/>
    </xf>
    <xf numFmtId="0" fontId="9" fillId="0" borderId="5" xfId="0" applyFont="1" applyFill="1" applyBorder="1" applyAlignment="1" applyProtection="1">
      <alignment horizontal="center"/>
      <protection locked="0"/>
    </xf>
    <xf numFmtId="9" fontId="26" fillId="0" borderId="5" xfId="3" applyFont="1" applyFill="1" applyBorder="1" applyAlignment="1" applyProtection="1">
      <alignment horizontal="center" vertical="center"/>
    </xf>
    <xf numFmtId="0" fontId="0" fillId="0" borderId="0" xfId="0" applyFill="1" applyProtection="1"/>
    <xf numFmtId="0" fontId="0" fillId="10" borderId="4" xfId="0" applyFill="1" applyBorder="1" applyAlignment="1">
      <alignment horizontal="left" vertical="center" wrapText="1"/>
    </xf>
    <xf numFmtId="0" fontId="0" fillId="12" borderId="9" xfId="0" applyFill="1" applyBorder="1" applyAlignment="1">
      <alignment horizontal="justify" vertical="center"/>
    </xf>
    <xf numFmtId="0" fontId="0" fillId="13" borderId="9" xfId="0" applyFill="1" applyBorder="1" applyAlignment="1">
      <alignment horizontal="justify" vertical="center" wrapText="1"/>
    </xf>
    <xf numFmtId="0" fontId="0" fillId="14" borderId="9" xfId="0" applyFill="1" applyBorder="1" applyAlignment="1">
      <alignment horizontal="justify" vertical="center"/>
    </xf>
    <xf numFmtId="0" fontId="0" fillId="15" borderId="9" xfId="0" applyFill="1" applyBorder="1" applyAlignment="1">
      <alignment horizontal="justify" vertical="center"/>
    </xf>
    <xf numFmtId="0" fontId="0" fillId="10" borderId="15" xfId="0" applyFill="1" applyBorder="1" applyAlignment="1">
      <alignment horizontal="left" vertical="center" wrapText="1"/>
    </xf>
    <xf numFmtId="0" fontId="17" fillId="11" borderId="10" xfId="0" applyFont="1" applyFill="1" applyBorder="1" applyAlignment="1">
      <alignment horizontal="center" wrapText="1"/>
    </xf>
    <xf numFmtId="0" fontId="9" fillId="0" borderId="21" xfId="0" applyFont="1" applyFill="1" applyBorder="1" applyAlignment="1">
      <alignment horizontal="center" vertical="center" wrapText="1"/>
    </xf>
    <xf numFmtId="0" fontId="9" fillId="0" borderId="24" xfId="0" applyFont="1" applyFill="1" applyBorder="1" applyAlignment="1">
      <alignment horizontal="justify" vertical="center" wrapText="1"/>
    </xf>
    <xf numFmtId="0" fontId="0" fillId="0" borderId="0" xfId="0" applyFill="1"/>
    <xf numFmtId="0" fontId="6" fillId="0" borderId="25" xfId="0" applyFont="1" applyFill="1" applyBorder="1" applyAlignment="1">
      <alignment horizontal="justify" vertical="center" wrapText="1"/>
    </xf>
    <xf numFmtId="0" fontId="9" fillId="0" borderId="25" xfId="0" applyFont="1" applyFill="1" applyBorder="1" applyAlignment="1">
      <alignment horizontal="justify" vertical="center" wrapText="1"/>
    </xf>
    <xf numFmtId="0" fontId="9" fillId="0" borderId="22" xfId="0" applyFont="1" applyFill="1" applyBorder="1" applyAlignment="1">
      <alignment horizontal="center" vertical="center" wrapText="1"/>
    </xf>
    <xf numFmtId="0" fontId="9" fillId="0" borderId="43" xfId="0" applyFont="1" applyFill="1" applyBorder="1" applyAlignment="1">
      <alignment horizontal="justify" vertical="center" wrapText="1"/>
    </xf>
    <xf numFmtId="0" fontId="6" fillId="0" borderId="24" xfId="0" applyFont="1" applyFill="1" applyBorder="1" applyAlignment="1">
      <alignment horizontal="justify" vertical="center" wrapText="1"/>
    </xf>
    <xf numFmtId="0" fontId="9" fillId="0" borderId="0" xfId="0" applyFont="1" applyFill="1" applyBorder="1" applyAlignment="1">
      <alignment horizontal="center" vertical="center" wrapText="1"/>
    </xf>
    <xf numFmtId="0" fontId="9" fillId="0" borderId="0" xfId="0" applyFont="1" applyFill="1" applyBorder="1" applyAlignment="1">
      <alignment horizontal="justify" vertical="center" wrapText="1"/>
    </xf>
    <xf numFmtId="0" fontId="9" fillId="0" borderId="23" xfId="0" applyFont="1" applyFill="1" applyBorder="1" applyAlignment="1">
      <alignment horizontal="center" vertical="center" wrapText="1"/>
    </xf>
    <xf numFmtId="0" fontId="9" fillId="0" borderId="23" xfId="0" applyFont="1" applyFill="1" applyBorder="1" applyAlignment="1">
      <alignment horizontal="justify" vertical="center" wrapText="1"/>
    </xf>
    <xf numFmtId="0" fontId="9" fillId="0" borderId="43" xfId="0" applyFont="1" applyFill="1" applyBorder="1" applyAlignment="1">
      <alignment horizontal="center" vertical="center" wrapText="1"/>
    </xf>
    <xf numFmtId="0" fontId="9" fillId="0" borderId="14" xfId="0" applyFont="1" applyFill="1" applyBorder="1" applyAlignment="1">
      <alignment horizontal="justify" vertical="center" wrapText="1"/>
    </xf>
    <xf numFmtId="0" fontId="9" fillId="0" borderId="43" xfId="0" applyFont="1" applyBorder="1" applyAlignment="1">
      <alignment horizontal="justify" vertical="center" wrapText="1"/>
    </xf>
    <xf numFmtId="0" fontId="6" fillId="0" borderId="24" xfId="0" applyFont="1" applyBorder="1" applyAlignment="1">
      <alignment horizontal="justify" vertical="center" wrapText="1"/>
    </xf>
    <xf numFmtId="0" fontId="19" fillId="11" borderId="5" xfId="0" applyFont="1" applyFill="1" applyBorder="1" applyAlignment="1">
      <alignment horizontal="center" vertical="center"/>
    </xf>
    <xf numFmtId="0" fontId="15" fillId="11" borderId="5" xfId="0" applyFont="1" applyFill="1" applyBorder="1" applyAlignment="1">
      <alignment horizontal="left" vertical="center" wrapText="1"/>
    </xf>
    <xf numFmtId="0" fontId="0" fillId="11" borderId="9" xfId="0" applyFill="1" applyBorder="1" applyAlignment="1">
      <alignment horizontal="justify" vertical="center"/>
    </xf>
    <xf numFmtId="0" fontId="4" fillId="11" borderId="5" xfId="0" applyFont="1" applyFill="1" applyBorder="1" applyAlignment="1">
      <alignment horizontal="center" vertical="center"/>
    </xf>
    <xf numFmtId="0" fontId="0" fillId="11" borderId="5" xfId="0" applyFill="1" applyBorder="1" applyAlignment="1">
      <alignment horizontal="left" vertical="center"/>
    </xf>
    <xf numFmtId="0" fontId="0" fillId="11" borderId="16" xfId="0" applyFill="1" applyBorder="1" applyAlignment="1">
      <alignment horizontal="left" vertical="center"/>
    </xf>
    <xf numFmtId="0" fontId="0" fillId="11" borderId="17" xfId="0" applyFill="1" applyBorder="1" applyAlignment="1">
      <alignment horizontal="justify" vertical="center"/>
    </xf>
    <xf numFmtId="0" fontId="0" fillId="0" borderId="5" xfId="0" applyBorder="1" applyAlignment="1">
      <alignment horizontal="justify" vertical="center"/>
    </xf>
    <xf numFmtId="0" fontId="9" fillId="2" borderId="25" xfId="0" applyFont="1" applyFill="1" applyBorder="1" applyAlignment="1">
      <alignment horizontal="justify" vertical="center" wrapText="1"/>
    </xf>
    <xf numFmtId="49" fontId="0" fillId="0" borderId="5" xfId="0" applyNumberFormat="1" applyBorder="1" applyAlignment="1">
      <alignment horizontal="center" vertical="center"/>
    </xf>
    <xf numFmtId="0" fontId="46" fillId="0" borderId="46" xfId="0" applyFont="1" applyBorder="1" applyAlignment="1">
      <alignment horizontal="center" vertical="center" wrapText="1"/>
    </xf>
    <xf numFmtId="0" fontId="46" fillId="0" borderId="48" xfId="0" applyFont="1" applyBorder="1" applyAlignment="1">
      <alignment horizontal="center" vertical="center" wrapText="1"/>
    </xf>
    <xf numFmtId="0" fontId="0" fillId="0" borderId="5" xfId="0" applyFill="1" applyBorder="1" applyAlignment="1">
      <alignment horizontal="center" vertical="center"/>
    </xf>
    <xf numFmtId="0" fontId="21" fillId="0" borderId="5" xfId="5" applyFill="1" applyBorder="1" applyAlignment="1">
      <alignment wrapText="1"/>
    </xf>
    <xf numFmtId="0" fontId="21" fillId="0" borderId="29" xfId="5" applyFill="1" applyBorder="1" applyAlignment="1">
      <alignment wrapText="1"/>
    </xf>
    <xf numFmtId="0" fontId="21" fillId="0" borderId="48" xfId="5" applyFill="1" applyBorder="1" applyAlignment="1">
      <alignment wrapText="1"/>
    </xf>
    <xf numFmtId="0" fontId="21" fillId="0" borderId="0" xfId="5" applyFill="1" applyAlignment="1">
      <alignment vertical="center" wrapText="1"/>
    </xf>
    <xf numFmtId="0" fontId="21" fillId="0" borderId="34" xfId="5" applyFill="1" applyBorder="1" applyAlignment="1">
      <alignment wrapText="1"/>
    </xf>
    <xf numFmtId="0" fontId="47" fillId="0" borderId="5" xfId="0" applyNumberFormat="1" applyFont="1" applyBorder="1" applyAlignment="1">
      <alignment horizontal="center" vertical="center"/>
    </xf>
    <xf numFmtId="0" fontId="0" fillId="0" borderId="5" xfId="0" applyNumberFormat="1" applyBorder="1" applyAlignment="1">
      <alignment horizontal="center" vertical="center"/>
    </xf>
    <xf numFmtId="0" fontId="0" fillId="0" borderId="5" xfId="0" applyBorder="1" applyAlignment="1">
      <alignment horizontal="center" vertical="center" wrapText="1"/>
    </xf>
    <xf numFmtId="0" fontId="47" fillId="0" borderId="5" xfId="0" applyFont="1" applyBorder="1" applyAlignment="1">
      <alignment horizontal="center" vertical="center" wrapText="1"/>
    </xf>
    <xf numFmtId="0" fontId="0" fillId="0" borderId="5" xfId="0" applyBorder="1" applyAlignment="1">
      <alignment horizontal="left" vertical="center" wrapText="1"/>
    </xf>
    <xf numFmtId="0" fontId="47" fillId="0" borderId="29" xfId="0" applyFont="1" applyBorder="1" applyAlignment="1">
      <alignment horizontal="center" vertical="center" wrapText="1"/>
    </xf>
    <xf numFmtId="0" fontId="47" fillId="0" borderId="48" xfId="0" applyFont="1" applyBorder="1" applyAlignment="1">
      <alignment horizontal="center" vertical="center" wrapText="1"/>
    </xf>
    <xf numFmtId="0" fontId="26" fillId="0" borderId="5" xfId="0" applyFont="1" applyBorder="1" applyAlignment="1">
      <alignment horizontal="center"/>
    </xf>
    <xf numFmtId="0" fontId="26" fillId="0" borderId="5" xfId="0" applyFont="1" applyBorder="1" applyAlignment="1">
      <alignment horizontal="center" wrapText="1"/>
    </xf>
    <xf numFmtId="3" fontId="27" fillId="0" borderId="5" xfId="1" applyNumberFormat="1" applyFont="1" applyFill="1" applyBorder="1" applyAlignment="1" applyProtection="1">
      <alignment horizontal="center" vertical="center" wrapText="1"/>
    </xf>
    <xf numFmtId="3" fontId="2" fillId="19" borderId="29" xfId="0" applyNumberFormat="1" applyFont="1" applyFill="1" applyBorder="1" applyAlignment="1" applyProtection="1">
      <alignment horizontal="center" vertical="center"/>
    </xf>
    <xf numFmtId="14" fontId="26" fillId="0" borderId="5" xfId="0" applyNumberFormat="1" applyFont="1" applyBorder="1" applyAlignment="1">
      <alignment horizontal="center" vertical="center"/>
    </xf>
    <xf numFmtId="14" fontId="48" fillId="0" borderId="46" xfId="0" applyNumberFormat="1" applyFont="1" applyBorder="1" applyAlignment="1">
      <alignment horizontal="center" vertical="center" wrapText="1"/>
    </xf>
    <xf numFmtId="14" fontId="48" fillId="0" borderId="5" xfId="0" applyNumberFormat="1" applyFont="1" applyBorder="1" applyAlignment="1">
      <alignment horizontal="center" vertical="center"/>
    </xf>
    <xf numFmtId="14" fontId="48" fillId="0" borderId="49" xfId="0" applyNumberFormat="1" applyFont="1" applyBorder="1" applyAlignment="1">
      <alignment horizontal="center" vertical="center" wrapText="1"/>
    </xf>
    <xf numFmtId="14" fontId="48" fillId="0" borderId="47" xfId="0" applyNumberFormat="1" applyFont="1" applyBorder="1" applyAlignment="1">
      <alignment horizontal="center" vertical="center" wrapText="1"/>
    </xf>
    <xf numFmtId="14" fontId="48" fillId="0" borderId="34" xfId="0" applyNumberFormat="1" applyFont="1" applyBorder="1" applyAlignment="1">
      <alignment horizontal="center" vertical="center"/>
    </xf>
    <xf numFmtId="14" fontId="48" fillId="0" borderId="29" xfId="0" applyNumberFormat="1" applyFont="1" applyBorder="1" applyAlignment="1">
      <alignment horizontal="center" vertical="center"/>
    </xf>
    <xf numFmtId="14" fontId="48" fillId="0" borderId="48" xfId="0" applyNumberFormat="1" applyFont="1" applyBorder="1" applyAlignment="1">
      <alignment horizontal="center" vertical="center"/>
    </xf>
    <xf numFmtId="14" fontId="26" fillId="18" borderId="5" xfId="0" applyNumberFormat="1" applyFont="1" applyFill="1" applyBorder="1" applyAlignment="1">
      <alignment horizontal="center" vertical="center"/>
    </xf>
    <xf numFmtId="14" fontId="48" fillId="0" borderId="48" xfId="0" applyNumberFormat="1" applyFont="1" applyBorder="1" applyAlignment="1">
      <alignment horizontal="center" vertical="center" wrapText="1"/>
    </xf>
    <xf numFmtId="14" fontId="26" fillId="0" borderId="48" xfId="0" applyNumberFormat="1" applyFont="1" applyBorder="1" applyAlignment="1">
      <alignment horizontal="center" vertical="center"/>
    </xf>
    <xf numFmtId="14" fontId="48" fillId="0" borderId="6" xfId="0" applyNumberFormat="1" applyFont="1" applyBorder="1" applyAlignment="1">
      <alignment horizontal="center" vertical="center"/>
    </xf>
    <xf numFmtId="14" fontId="48" fillId="0" borderId="42" xfId="0" applyNumberFormat="1" applyFont="1" applyBorder="1" applyAlignment="1">
      <alignment horizontal="center" vertical="center"/>
    </xf>
    <xf numFmtId="14" fontId="48" fillId="0" borderId="50" xfId="0" applyNumberFormat="1" applyFont="1" applyBorder="1" applyAlignment="1">
      <alignment horizontal="center" vertical="center"/>
    </xf>
    <xf numFmtId="14" fontId="48" fillId="0" borderId="26" xfId="0" applyNumberFormat="1" applyFont="1" applyBorder="1" applyAlignment="1">
      <alignment horizontal="center" vertical="center"/>
    </xf>
    <xf numFmtId="14" fontId="9" fillId="0" borderId="5" xfId="0" applyNumberFormat="1" applyFont="1" applyFill="1" applyBorder="1" applyProtection="1">
      <protection locked="0"/>
    </xf>
    <xf numFmtId="0" fontId="2" fillId="19" borderId="29" xfId="0" applyFont="1" applyFill="1" applyBorder="1" applyAlignment="1" applyProtection="1">
      <alignment horizontal="center" vertical="center"/>
    </xf>
    <xf numFmtId="167" fontId="24" fillId="19" borderId="9" xfId="0" applyNumberFormat="1" applyFont="1" applyFill="1" applyBorder="1" applyAlignment="1" applyProtection="1">
      <alignment horizontal="justify" vertical="top" wrapText="1"/>
      <protection locked="0"/>
    </xf>
    <xf numFmtId="167" fontId="24" fillId="19" borderId="17" xfId="0" applyNumberFormat="1" applyFont="1" applyFill="1" applyBorder="1" applyAlignment="1" applyProtection="1">
      <alignment horizontal="justify" vertical="top" wrapText="1"/>
      <protection locked="0"/>
    </xf>
    <xf numFmtId="167" fontId="24" fillId="19" borderId="3" xfId="0" applyNumberFormat="1" applyFont="1" applyFill="1" applyBorder="1" applyAlignment="1" applyProtection="1">
      <alignment horizontal="justify" vertical="top" wrapText="1"/>
      <protection locked="0"/>
    </xf>
    <xf numFmtId="167" fontId="24" fillId="19" borderId="37" xfId="0" applyNumberFormat="1" applyFont="1" applyFill="1" applyBorder="1" applyAlignment="1" applyProtection="1">
      <alignment horizontal="justify" vertical="top" wrapText="1"/>
      <protection locked="0"/>
    </xf>
    <xf numFmtId="0" fontId="2" fillId="19" borderId="5" xfId="0" applyFont="1" applyFill="1" applyBorder="1" applyAlignment="1" applyProtection="1">
      <alignment horizontal="center" vertical="center" wrapText="1"/>
      <protection locked="0"/>
    </xf>
    <xf numFmtId="0" fontId="9" fillId="0" borderId="5" xfId="0" applyNumberFormat="1" applyFont="1" applyFill="1" applyBorder="1" applyAlignment="1" applyProtection="1">
      <alignment horizontal="center" vertical="center" wrapText="1"/>
      <protection locked="0"/>
    </xf>
    <xf numFmtId="1" fontId="36" fillId="17" borderId="5" xfId="0" applyNumberFormat="1" applyFont="1" applyFill="1" applyBorder="1" applyAlignment="1">
      <alignment horizontal="center" vertical="center"/>
    </xf>
    <xf numFmtId="0" fontId="4" fillId="17" borderId="5" xfId="0" applyFont="1" applyFill="1" applyBorder="1" applyAlignment="1">
      <alignment horizontal="center"/>
    </xf>
    <xf numFmtId="0" fontId="0" fillId="17" borderId="5" xfId="0" applyFill="1" applyBorder="1" applyAlignment="1">
      <alignment horizontal="left"/>
    </xf>
    <xf numFmtId="0" fontId="0" fillId="0" borderId="5" xfId="0" applyBorder="1" applyAlignment="1">
      <alignment horizontal="center" vertical="center"/>
    </xf>
    <xf numFmtId="0" fontId="0" fillId="0" borderId="5" xfId="0" applyBorder="1" applyAlignment="1">
      <alignment wrapText="1"/>
    </xf>
    <xf numFmtId="0" fontId="0" fillId="0" borderId="26" xfId="0" applyBorder="1" applyAlignment="1">
      <alignment wrapText="1"/>
    </xf>
    <xf numFmtId="168" fontId="0" fillId="0" borderId="0" xfId="7" applyNumberFormat="1" applyFont="1"/>
    <xf numFmtId="168" fontId="49" fillId="0" borderId="5" xfId="7" applyNumberFormat="1" applyFont="1" applyBorder="1" applyAlignment="1">
      <alignment wrapText="1"/>
    </xf>
    <xf numFmtId="168" fontId="49" fillId="0" borderId="7" xfId="7" applyNumberFormat="1" applyFont="1" applyBorder="1" applyAlignment="1">
      <alignment wrapText="1"/>
    </xf>
    <xf numFmtId="168" fontId="50" fillId="0" borderId="4" xfId="7" applyNumberFormat="1" applyFont="1" applyBorder="1" applyAlignment="1">
      <alignment horizontal="center" vertical="center" wrapText="1"/>
    </xf>
    <xf numFmtId="168" fontId="51" fillId="22" borderId="5" xfId="7" applyNumberFormat="1" applyFont="1" applyFill="1" applyBorder="1" applyAlignment="1">
      <alignment horizontal="left"/>
    </xf>
    <xf numFmtId="168" fontId="51" fillId="22" borderId="5" xfId="7" applyNumberFormat="1" applyFont="1" applyFill="1" applyBorder="1" applyAlignment="1">
      <alignment horizontal="right"/>
    </xf>
    <xf numFmtId="168" fontId="49" fillId="8" borderId="5" xfId="7" applyNumberFormat="1" applyFont="1" applyFill="1" applyBorder="1" applyAlignment="1">
      <alignment wrapText="1"/>
    </xf>
    <xf numFmtId="168" fontId="51" fillId="24" borderId="5" xfId="7" applyNumberFormat="1" applyFont="1" applyFill="1" applyBorder="1" applyAlignment="1">
      <alignment horizontal="left" wrapText="1"/>
    </xf>
    <xf numFmtId="168" fontId="51" fillId="24" borderId="5" xfId="7" applyNumberFormat="1" applyFont="1" applyFill="1" applyBorder="1" applyAlignment="1">
      <alignment horizontal="right"/>
    </xf>
    <xf numFmtId="168" fontId="49" fillId="0" borderId="6" xfId="7" applyNumberFormat="1" applyFont="1" applyBorder="1" applyAlignment="1">
      <alignment wrapText="1"/>
    </xf>
    <xf numFmtId="168" fontId="51" fillId="22" borderId="5" xfId="7" applyNumberFormat="1" applyFont="1" applyFill="1" applyBorder="1" applyAlignment="1">
      <alignment horizontal="left" wrapText="1"/>
    </xf>
    <xf numFmtId="168" fontId="49" fillId="0" borderId="6" xfId="7" applyNumberFormat="1" applyFont="1" applyBorder="1"/>
    <xf numFmtId="168" fontId="49" fillId="0" borderId="5" xfId="7" applyNumberFormat="1" applyFont="1" applyBorder="1"/>
    <xf numFmtId="3" fontId="27" fillId="25" borderId="5" xfId="1" applyNumberFormat="1" applyFont="1" applyFill="1" applyBorder="1" applyAlignment="1" applyProtection="1">
      <alignment horizontal="right" vertical="center" wrapText="1"/>
    </xf>
    <xf numFmtId="41" fontId="23" fillId="25" borderId="5" xfId="6" applyFont="1" applyFill="1" applyBorder="1" applyAlignment="1" applyProtection="1">
      <alignment horizontal="right" vertical="center"/>
      <protection locked="0"/>
    </xf>
    <xf numFmtId="41" fontId="0" fillId="25" borderId="0" xfId="6" applyFont="1" applyFill="1" applyAlignment="1">
      <alignment vertical="top"/>
    </xf>
    <xf numFmtId="168" fontId="51" fillId="26" borderId="5" xfId="7" applyNumberFormat="1" applyFont="1" applyFill="1" applyBorder="1" applyAlignment="1">
      <alignment horizontal="left" wrapText="1"/>
    </xf>
    <xf numFmtId="168" fontId="51" fillId="26" borderId="5" xfId="7" applyNumberFormat="1" applyFont="1" applyFill="1" applyBorder="1" applyAlignment="1">
      <alignment horizontal="right"/>
    </xf>
    <xf numFmtId="168" fontId="51" fillId="27" borderId="5" xfId="7" applyNumberFormat="1" applyFont="1" applyFill="1" applyBorder="1" applyAlignment="1">
      <alignment horizontal="left" wrapText="1"/>
    </xf>
    <xf numFmtId="168" fontId="51" fillId="27" borderId="5" xfId="7" applyNumberFormat="1" applyFont="1" applyFill="1" applyBorder="1" applyAlignment="1">
      <alignment horizontal="right"/>
    </xf>
    <xf numFmtId="168" fontId="49" fillId="28" borderId="5" xfId="7" applyNumberFormat="1" applyFont="1" applyFill="1" applyBorder="1" applyAlignment="1">
      <alignment wrapText="1"/>
    </xf>
    <xf numFmtId="0" fontId="49" fillId="0" borderId="0" xfId="0" applyFont="1"/>
    <xf numFmtId="168" fontId="54" fillId="0" borderId="4" xfId="7" applyNumberFormat="1" applyFont="1" applyBorder="1" applyAlignment="1">
      <alignment horizontal="center" vertical="center" wrapText="1"/>
    </xf>
    <xf numFmtId="168" fontId="55" fillId="8" borderId="5" xfId="7" applyNumberFormat="1" applyFont="1" applyFill="1" applyBorder="1" applyAlignment="1">
      <alignment horizontal="center" vertical="center" wrapText="1"/>
    </xf>
    <xf numFmtId="168" fontId="54" fillId="0" borderId="5" xfId="7" applyNumberFormat="1" applyFont="1" applyBorder="1" applyAlignment="1">
      <alignment horizontal="center" vertical="center" wrapText="1"/>
    </xf>
    <xf numFmtId="168" fontId="55" fillId="8" borderId="9" xfId="7" applyNumberFormat="1" applyFont="1" applyFill="1" applyBorder="1" applyAlignment="1">
      <alignment horizontal="center" vertical="center" wrapText="1"/>
    </xf>
    <xf numFmtId="168" fontId="49" fillId="28" borderId="5" xfId="7" applyNumberFormat="1" applyFont="1" applyFill="1" applyBorder="1"/>
    <xf numFmtId="49" fontId="53" fillId="23" borderId="49" xfId="8" applyNumberFormat="1" applyFont="1" applyFill="1" applyBorder="1" applyAlignment="1">
      <alignment horizontal="left" wrapText="1"/>
    </xf>
    <xf numFmtId="168" fontId="51" fillId="22" borderId="6" xfId="7" applyNumberFormat="1" applyFont="1" applyFill="1" applyBorder="1" applyAlignment="1">
      <alignment horizontal="right"/>
    </xf>
    <xf numFmtId="0" fontId="49" fillId="0" borderId="5" xfId="0" applyFont="1" applyBorder="1"/>
    <xf numFmtId="168" fontId="49" fillId="0" borderId="29" xfId="7" applyNumberFormat="1" applyFont="1" applyBorder="1"/>
    <xf numFmtId="168" fontId="49" fillId="8" borderId="29" xfId="7" applyNumberFormat="1" applyFont="1" applyFill="1" applyBorder="1" applyAlignment="1">
      <alignment wrapText="1"/>
    </xf>
    <xf numFmtId="168" fontId="49" fillId="25" borderId="6" xfId="7" applyNumberFormat="1" applyFont="1" applyFill="1" applyBorder="1" applyAlignment="1">
      <alignment wrapText="1"/>
    </xf>
    <xf numFmtId="0" fontId="2" fillId="4" borderId="5" xfId="0" applyFont="1" applyFill="1" applyBorder="1" applyAlignment="1" applyProtection="1">
      <alignment horizontal="center" vertical="center" wrapText="1"/>
      <protection locked="0"/>
    </xf>
    <xf numFmtId="0" fontId="0" fillId="4" borderId="0" xfId="0" applyFill="1"/>
    <xf numFmtId="44" fontId="53" fillId="23" borderId="49" xfId="7" applyFont="1" applyFill="1" applyBorder="1" applyAlignment="1">
      <alignment horizontal="right"/>
    </xf>
    <xf numFmtId="3" fontId="27" fillId="4" borderId="5" xfId="1" applyNumberFormat="1" applyFont="1" applyFill="1" applyBorder="1" applyAlignment="1" applyProtection="1">
      <alignment horizontal="right" vertical="center" wrapText="1"/>
    </xf>
    <xf numFmtId="41" fontId="23" fillId="4" borderId="5" xfId="6" applyFont="1" applyFill="1" applyBorder="1" applyAlignment="1" applyProtection="1">
      <alignment horizontal="right" vertical="center"/>
      <protection locked="0"/>
    </xf>
    <xf numFmtId="168" fontId="56" fillId="0" borderId="5" xfId="7" applyNumberFormat="1" applyFont="1" applyBorder="1" applyAlignment="1">
      <alignment wrapText="1"/>
    </xf>
    <xf numFmtId="168" fontId="56" fillId="0" borderId="6" xfId="7" applyNumberFormat="1" applyFont="1" applyBorder="1" applyAlignment="1">
      <alignment wrapText="1"/>
    </xf>
    <xf numFmtId="168" fontId="56" fillId="28" borderId="6" xfId="7" applyNumberFormat="1" applyFont="1" applyFill="1" applyBorder="1" applyAlignment="1">
      <alignment wrapText="1"/>
    </xf>
    <xf numFmtId="168" fontId="56" fillId="28" borderId="5" xfId="7" applyNumberFormat="1" applyFont="1" applyFill="1" applyBorder="1" applyAlignment="1">
      <alignment wrapText="1"/>
    </xf>
    <xf numFmtId="168" fontId="56" fillId="28" borderId="5" xfId="7" applyNumberFormat="1" applyFont="1" applyFill="1" applyBorder="1"/>
    <xf numFmtId="168" fontId="50" fillId="29" borderId="5" xfId="7" applyNumberFormat="1" applyFont="1" applyFill="1" applyBorder="1" applyAlignment="1">
      <alignment horizontal="center" vertical="center" wrapText="1"/>
    </xf>
    <xf numFmtId="168" fontId="50" fillId="29" borderId="9" xfId="7" applyNumberFormat="1" applyFont="1" applyFill="1" applyBorder="1" applyAlignment="1">
      <alignment horizontal="center" vertical="center" wrapText="1"/>
    </xf>
    <xf numFmtId="44" fontId="53" fillId="30" borderId="49" xfId="7" applyFont="1" applyFill="1" applyBorder="1" applyAlignment="1">
      <alignment horizontal="right"/>
    </xf>
    <xf numFmtId="168" fontId="51" fillId="30" borderId="5" xfId="7" applyNumberFormat="1" applyFont="1" applyFill="1" applyBorder="1" applyAlignment="1">
      <alignment horizontal="right"/>
    </xf>
    <xf numFmtId="168" fontId="51" fillId="30" borderId="6" xfId="7" applyNumberFormat="1" applyFont="1" applyFill="1" applyBorder="1" applyAlignment="1">
      <alignment horizontal="right"/>
    </xf>
    <xf numFmtId="168" fontId="51" fillId="22" borderId="29" xfId="7" applyNumberFormat="1" applyFont="1" applyFill="1" applyBorder="1" applyAlignment="1">
      <alignment horizontal="left"/>
    </xf>
    <xf numFmtId="168" fontId="51" fillId="22" borderId="29" xfId="7" applyNumberFormat="1" applyFont="1" applyFill="1" applyBorder="1" applyAlignment="1">
      <alignment horizontal="left" wrapText="1"/>
    </xf>
    <xf numFmtId="168" fontId="51" fillId="22" borderId="29" xfId="7" applyNumberFormat="1" applyFont="1" applyFill="1" applyBorder="1" applyAlignment="1">
      <alignment horizontal="right"/>
    </xf>
    <xf numFmtId="168" fontId="51" fillId="22" borderId="26" xfId="7" applyNumberFormat="1" applyFont="1" applyFill="1" applyBorder="1" applyAlignment="1">
      <alignment horizontal="right"/>
    </xf>
    <xf numFmtId="168" fontId="49" fillId="0" borderId="54" xfId="7" applyNumberFormat="1" applyFont="1" applyBorder="1" applyAlignment="1">
      <alignment wrapText="1"/>
    </xf>
    <xf numFmtId="168" fontId="49" fillId="0" borderId="55" xfId="7" applyNumberFormat="1" applyFont="1" applyBorder="1" applyAlignment="1">
      <alignment wrapText="1"/>
    </xf>
    <xf numFmtId="168" fontId="49" fillId="0" borderId="4" xfId="7" applyNumberFormat="1" applyFont="1" applyBorder="1" applyAlignment="1">
      <alignment wrapText="1"/>
    </xf>
    <xf numFmtId="49" fontId="53" fillId="23" borderId="56" xfId="8" applyNumberFormat="1" applyFont="1" applyFill="1" applyBorder="1" applyAlignment="1">
      <alignment horizontal="left"/>
    </xf>
    <xf numFmtId="168" fontId="49" fillId="8" borderId="9" xfId="7" applyNumberFormat="1" applyFont="1" applyFill="1" applyBorder="1" applyAlignment="1">
      <alignment wrapText="1"/>
    </xf>
    <xf numFmtId="168" fontId="51" fillId="24" borderId="4" xfId="7" applyNumberFormat="1" applyFont="1" applyFill="1" applyBorder="1" applyAlignment="1">
      <alignment horizontal="left"/>
    </xf>
    <xf numFmtId="168" fontId="51" fillId="22" borderId="4" xfId="7" applyNumberFormat="1" applyFont="1" applyFill="1" applyBorder="1" applyAlignment="1">
      <alignment horizontal="left"/>
    </xf>
    <xf numFmtId="168" fontId="51" fillId="27" borderId="4" xfId="7" applyNumberFormat="1" applyFont="1" applyFill="1" applyBorder="1" applyAlignment="1">
      <alignment horizontal="left"/>
    </xf>
    <xf numFmtId="168" fontId="49" fillId="28" borderId="9" xfId="7" applyNumberFormat="1" applyFont="1" applyFill="1" applyBorder="1" applyAlignment="1">
      <alignment wrapText="1"/>
    </xf>
    <xf numFmtId="168" fontId="51" fillId="26" borderId="4" xfId="7" applyNumberFormat="1" applyFont="1" applyFill="1" applyBorder="1" applyAlignment="1">
      <alignment horizontal="left"/>
    </xf>
    <xf numFmtId="168" fontId="51" fillId="31" borderId="15" xfId="7" applyNumberFormat="1" applyFont="1" applyFill="1" applyBorder="1" applyAlignment="1">
      <alignment horizontal="left"/>
    </xf>
    <xf numFmtId="168" fontId="51" fillId="31" borderId="16" xfId="7" applyNumberFormat="1" applyFont="1" applyFill="1" applyBorder="1" applyAlignment="1">
      <alignment horizontal="left" wrapText="1"/>
    </xf>
    <xf numFmtId="168" fontId="51" fillId="31" borderId="16" xfId="7" applyNumberFormat="1" applyFont="1" applyFill="1" applyBorder="1" applyAlignment="1">
      <alignment horizontal="right"/>
    </xf>
    <xf numFmtId="168" fontId="51" fillId="31" borderId="57" xfId="7" applyNumberFormat="1" applyFont="1" applyFill="1" applyBorder="1" applyAlignment="1">
      <alignment horizontal="right"/>
    </xf>
    <xf numFmtId="168" fontId="49" fillId="32" borderId="16" xfId="7" applyNumberFormat="1" applyFont="1" applyFill="1" applyBorder="1"/>
    <xf numFmtId="168" fontId="49" fillId="32" borderId="16" xfId="7" applyNumberFormat="1" applyFont="1" applyFill="1" applyBorder="1" applyAlignment="1">
      <alignment wrapText="1"/>
    </xf>
    <xf numFmtId="168" fontId="49" fillId="32" borderId="17" xfId="7" applyNumberFormat="1" applyFont="1" applyFill="1" applyBorder="1" applyAlignment="1">
      <alignment wrapText="1"/>
    </xf>
    <xf numFmtId="0" fontId="0" fillId="4" borderId="0" xfId="0" applyFill="1" applyProtection="1"/>
    <xf numFmtId="0" fontId="5" fillId="4" borderId="0" xfId="0" applyFont="1" applyFill="1" applyBorder="1" applyAlignment="1" applyProtection="1">
      <alignment horizontal="center" vertical="top" wrapText="1"/>
    </xf>
    <xf numFmtId="0" fontId="6" fillId="4" borderId="0" xfId="0" applyFont="1" applyFill="1" applyBorder="1" applyAlignment="1" applyProtection="1">
      <alignment horizontal="justify" vertical="top" wrapText="1"/>
    </xf>
    <xf numFmtId="0" fontId="6" fillId="4" borderId="0" xfId="0" applyFont="1" applyFill="1" applyAlignment="1" applyProtection="1">
      <alignment horizontal="justify" vertical="top" wrapText="1"/>
    </xf>
    <xf numFmtId="0" fontId="6" fillId="4" borderId="0" xfId="0" applyFont="1" applyFill="1" applyBorder="1" applyAlignment="1" applyProtection="1">
      <alignment vertical="top" wrapText="1"/>
    </xf>
    <xf numFmtId="0" fontId="2" fillId="4" borderId="26" xfId="0" applyFont="1" applyFill="1" applyBorder="1" applyAlignment="1" applyProtection="1">
      <alignment horizontal="center" vertical="center"/>
    </xf>
    <xf numFmtId="0" fontId="2" fillId="4" borderId="28" xfId="0" applyFont="1" applyFill="1" applyBorder="1" applyAlignment="1" applyProtection="1">
      <alignment horizontal="center" vertical="center"/>
    </xf>
    <xf numFmtId="3" fontId="0" fillId="4" borderId="0" xfId="0" applyNumberFormat="1" applyFill="1" applyAlignment="1">
      <alignment horizontal="left"/>
    </xf>
    <xf numFmtId="0" fontId="0" fillId="0" borderId="5" xfId="0" applyBorder="1" applyAlignment="1"/>
    <xf numFmtId="0" fontId="49" fillId="0" borderId="0" xfId="0" applyFont="1" applyAlignment="1"/>
    <xf numFmtId="0" fontId="0" fillId="0" borderId="26" xfId="0" applyBorder="1" applyAlignment="1"/>
    <xf numFmtId="41" fontId="2" fillId="4" borderId="5" xfId="6" applyFont="1" applyFill="1" applyBorder="1" applyAlignment="1" applyProtection="1">
      <alignment horizontal="center" vertical="center" wrapText="1"/>
      <protection locked="0"/>
    </xf>
    <xf numFmtId="41" fontId="27" fillId="4" borderId="5" xfId="6" applyFont="1" applyFill="1" applyBorder="1" applyAlignment="1" applyProtection="1">
      <alignment horizontal="right" vertical="center" wrapText="1"/>
    </xf>
    <xf numFmtId="41" fontId="0" fillId="4" borderId="0" xfId="6" applyFont="1" applyFill="1"/>
    <xf numFmtId="41" fontId="2" fillId="17" borderId="5" xfId="6" applyFont="1" applyFill="1" applyBorder="1" applyAlignment="1" applyProtection="1">
      <alignment horizontal="center" vertical="center" wrapText="1"/>
      <protection locked="0"/>
    </xf>
    <xf numFmtId="41" fontId="27" fillId="0" borderId="5" xfId="6" applyFont="1" applyFill="1" applyBorder="1" applyAlignment="1" applyProtection="1">
      <alignment horizontal="center" vertical="center" wrapText="1"/>
    </xf>
    <xf numFmtId="41" fontId="0" fillId="0" borderId="0" xfId="6" applyFont="1"/>
    <xf numFmtId="41" fontId="6" fillId="0" borderId="5" xfId="6" applyFont="1" applyFill="1" applyBorder="1" applyAlignment="1" applyProtection="1">
      <alignment vertical="center"/>
      <protection locked="0"/>
    </xf>
    <xf numFmtId="0" fontId="47" fillId="0" borderId="34" xfId="0" applyNumberFormat="1" applyFont="1" applyBorder="1" applyAlignment="1">
      <alignment horizontal="center" vertical="center"/>
    </xf>
    <xf numFmtId="0" fontId="0" fillId="0" borderId="34" xfId="0" applyFill="1" applyBorder="1" applyAlignment="1" applyProtection="1">
      <alignment horizontal="center" vertical="center"/>
      <protection locked="0"/>
    </xf>
    <xf numFmtId="0" fontId="0" fillId="0" borderId="34" xfId="0" applyFill="1" applyBorder="1" applyAlignment="1" applyProtection="1">
      <alignment horizontal="justify" vertical="center"/>
      <protection locked="0"/>
    </xf>
    <xf numFmtId="0" fontId="26" fillId="0" borderId="34" xfId="0" applyFont="1" applyFill="1" applyBorder="1" applyAlignment="1" applyProtection="1">
      <alignment horizontal="left" vertical="center"/>
      <protection locked="0"/>
    </xf>
    <xf numFmtId="0" fontId="26" fillId="0" borderId="34" xfId="0" applyFont="1" applyFill="1" applyBorder="1" applyAlignment="1" applyProtection="1">
      <alignment horizontal="left" vertical="center" wrapText="1"/>
      <protection locked="0"/>
    </xf>
    <xf numFmtId="0" fontId="47" fillId="0" borderId="50" xfId="0" applyFont="1" applyBorder="1" applyAlignment="1">
      <alignment horizontal="center" vertical="center" wrapText="1"/>
    </xf>
    <xf numFmtId="0" fontId="27" fillId="0" borderId="34" xfId="2" applyFont="1" applyFill="1" applyBorder="1" applyAlignment="1" applyProtection="1">
      <alignment horizontal="left" vertical="center" wrapText="1"/>
      <protection locked="0"/>
    </xf>
    <xf numFmtId="0" fontId="0" fillId="0" borderId="34" xfId="0" applyBorder="1" applyAlignment="1">
      <alignment horizontal="justify" vertical="center"/>
    </xf>
    <xf numFmtId="0" fontId="26" fillId="0" borderId="34" xfId="0" applyNumberFormat="1" applyFont="1" applyFill="1" applyBorder="1" applyAlignment="1" applyProtection="1">
      <alignment horizontal="center" vertical="center"/>
      <protection locked="0"/>
    </xf>
    <xf numFmtId="0" fontId="26" fillId="0" borderId="34" xfId="0" applyNumberFormat="1" applyFont="1" applyFill="1" applyBorder="1" applyAlignment="1" applyProtection="1">
      <alignment horizontal="justify" vertical="center" wrapText="1"/>
    </xf>
    <xf numFmtId="0" fontId="26" fillId="0" borderId="34" xfId="0" applyFont="1" applyBorder="1" applyAlignment="1">
      <alignment horizontal="center"/>
    </xf>
    <xf numFmtId="1" fontId="9" fillId="0" borderId="34" xfId="0" applyNumberFormat="1" applyFont="1" applyFill="1" applyBorder="1" applyAlignment="1" applyProtection="1">
      <alignment horizontal="center" vertical="center" wrapText="1"/>
      <protection locked="0"/>
    </xf>
    <xf numFmtId="49" fontId="9" fillId="0" borderId="34" xfId="0" applyNumberFormat="1" applyFont="1" applyFill="1" applyBorder="1" applyAlignment="1" applyProtection="1">
      <alignment horizontal="left" vertical="center" wrapText="1"/>
      <protection locked="0"/>
    </xf>
    <xf numFmtId="9" fontId="9" fillId="0" borderId="34" xfId="0" applyNumberFormat="1" applyFont="1" applyFill="1" applyBorder="1" applyAlignment="1" applyProtection="1">
      <alignment horizontal="center" vertical="center" wrapText="1"/>
      <protection locked="0"/>
    </xf>
    <xf numFmtId="3" fontId="27" fillId="0" borderId="34" xfId="1" applyNumberFormat="1" applyFont="1" applyFill="1" applyBorder="1" applyAlignment="1" applyProtection="1">
      <alignment horizontal="center" vertical="center" wrapText="1"/>
    </xf>
    <xf numFmtId="3" fontId="6" fillId="0" borderId="34" xfId="0" applyNumberFormat="1" applyFont="1" applyFill="1" applyBorder="1" applyAlignment="1" applyProtection="1">
      <alignment vertical="center"/>
      <protection locked="0"/>
    </xf>
    <xf numFmtId="1" fontId="6" fillId="0" borderId="34" xfId="0" applyNumberFormat="1" applyFont="1" applyFill="1" applyBorder="1" applyAlignment="1" applyProtection="1">
      <alignment horizontal="center" vertical="center"/>
      <protection locked="0"/>
    </xf>
    <xf numFmtId="3" fontId="27" fillId="25" borderId="34" xfId="1" applyNumberFormat="1" applyFont="1" applyFill="1" applyBorder="1" applyAlignment="1" applyProtection="1">
      <alignment horizontal="right" vertical="center" wrapText="1"/>
    </xf>
    <xf numFmtId="41" fontId="23" fillId="25" borderId="34" xfId="6" applyFont="1" applyFill="1" applyBorder="1" applyAlignment="1" applyProtection="1">
      <alignment horizontal="right" vertical="center"/>
      <protection locked="0"/>
    </xf>
    <xf numFmtId="0" fontId="9" fillId="0" borderId="34" xfId="0" applyFont="1" applyFill="1" applyBorder="1" applyAlignment="1" applyProtection="1">
      <alignment horizontal="center"/>
      <protection locked="0"/>
    </xf>
    <xf numFmtId="0" fontId="9" fillId="0" borderId="34" xfId="0" applyFont="1" applyFill="1" applyBorder="1" applyProtection="1">
      <protection locked="0"/>
    </xf>
    <xf numFmtId="1" fontId="26" fillId="0" borderId="34" xfId="0" applyNumberFormat="1" applyFont="1" applyFill="1" applyBorder="1" applyAlignment="1" applyProtection="1">
      <alignment horizontal="center" vertical="center"/>
      <protection locked="0"/>
    </xf>
    <xf numFmtId="3" fontId="26" fillId="0" borderId="34" xfId="0" applyNumberFormat="1" applyFont="1" applyFill="1" applyBorder="1" applyAlignment="1" applyProtection="1">
      <alignment horizontal="left" vertical="center"/>
      <protection locked="0"/>
    </xf>
    <xf numFmtId="9" fontId="26" fillId="0" borderId="34" xfId="3" applyFont="1" applyFill="1" applyBorder="1" applyAlignment="1" applyProtection="1">
      <alignment horizontal="center" vertical="center"/>
    </xf>
    <xf numFmtId="0" fontId="47" fillId="0" borderId="5" xfId="0" applyFont="1" applyFill="1" applyBorder="1" applyAlignment="1">
      <alignment horizontal="center" vertical="center" wrapText="1"/>
    </xf>
    <xf numFmtId="0" fontId="29" fillId="0" borderId="5" xfId="0" applyFont="1" applyFill="1" applyBorder="1" applyProtection="1"/>
    <xf numFmtId="0" fontId="22" fillId="0" borderId="5" xfId="0" applyFont="1" applyFill="1" applyBorder="1" applyProtection="1"/>
    <xf numFmtId="3" fontId="0" fillId="0" borderId="0" xfId="0" applyNumberFormat="1" applyAlignment="1">
      <alignment horizontal="right" vertical="top"/>
    </xf>
    <xf numFmtId="0" fontId="26" fillId="0" borderId="5" xfId="0" applyFont="1" applyFill="1" applyBorder="1" applyAlignment="1">
      <alignment horizontal="center" vertical="center"/>
    </xf>
    <xf numFmtId="1" fontId="28" fillId="0" borderId="5" xfId="0" applyNumberFormat="1" applyFont="1" applyFill="1" applyBorder="1" applyAlignment="1" applyProtection="1">
      <alignment horizontal="center" vertical="center"/>
      <protection locked="0"/>
    </xf>
    <xf numFmtId="0" fontId="26" fillId="0" borderId="5" xfId="0" applyFont="1" applyFill="1" applyBorder="1" applyAlignment="1">
      <alignment horizontal="center" vertical="center" wrapText="1"/>
    </xf>
    <xf numFmtId="1" fontId="26" fillId="0" borderId="5" xfId="0" applyNumberFormat="1" applyFont="1" applyFill="1" applyBorder="1" applyAlignment="1">
      <alignment horizontal="center" vertical="center"/>
    </xf>
    <xf numFmtId="49" fontId="0" fillId="0" borderId="5" xfId="0" applyNumberFormat="1" applyFill="1" applyBorder="1" applyAlignment="1">
      <alignment horizontal="center" vertical="center"/>
    </xf>
    <xf numFmtId="0" fontId="0" fillId="0" borderId="5" xfId="0" applyFill="1" applyBorder="1" applyAlignment="1">
      <alignment horizontal="center" vertical="center" wrapText="1"/>
    </xf>
    <xf numFmtId="0" fontId="0" fillId="0" borderId="5" xfId="0" applyFill="1" applyBorder="1" applyAlignment="1">
      <alignment horizontal="justify" vertical="center"/>
    </xf>
    <xf numFmtId="0" fontId="46" fillId="0" borderId="46" xfId="0" applyFont="1" applyFill="1" applyBorder="1" applyAlignment="1">
      <alignment horizontal="center" vertical="center" wrapText="1"/>
    </xf>
    <xf numFmtId="0" fontId="47" fillId="0" borderId="5" xfId="0" applyNumberFormat="1" applyFont="1" applyFill="1" applyBorder="1" applyAlignment="1">
      <alignment horizontal="center" vertical="center"/>
    </xf>
    <xf numFmtId="0" fontId="48" fillId="0" borderId="5" xfId="0" applyFont="1" applyFill="1" applyBorder="1" applyAlignment="1">
      <alignment horizontal="center" vertical="center"/>
    </xf>
    <xf numFmtId="0" fontId="48" fillId="0" borderId="49" xfId="0" applyFont="1" applyFill="1" applyBorder="1" applyAlignment="1">
      <alignment horizontal="center" vertical="center" wrapText="1"/>
    </xf>
    <xf numFmtId="0" fontId="46" fillId="0" borderId="47" xfId="0" applyFont="1" applyFill="1" applyBorder="1" applyAlignment="1">
      <alignment horizontal="center" vertical="center" wrapText="1"/>
    </xf>
    <xf numFmtId="0" fontId="46" fillId="0" borderId="0" xfId="0" applyFont="1" applyFill="1" applyAlignment="1">
      <alignment wrapText="1"/>
    </xf>
    <xf numFmtId="0" fontId="48" fillId="0" borderId="6" xfId="0" applyFont="1" applyFill="1" applyBorder="1" applyAlignment="1">
      <alignment horizontal="center" vertical="center"/>
    </xf>
    <xf numFmtId="0" fontId="48" fillId="0" borderId="48" xfId="0" applyFont="1" applyFill="1" applyBorder="1" applyAlignment="1">
      <alignment horizontal="center" vertical="center" wrapText="1"/>
    </xf>
    <xf numFmtId="0" fontId="48" fillId="0" borderId="34" xfId="0" applyFont="1" applyFill="1" applyBorder="1" applyAlignment="1">
      <alignment horizontal="center" vertical="center"/>
    </xf>
    <xf numFmtId="0" fontId="26" fillId="0" borderId="29" xfId="0" applyFont="1" applyFill="1" applyBorder="1" applyAlignment="1">
      <alignment horizontal="center" vertical="center" wrapText="1"/>
    </xf>
    <xf numFmtId="0" fontId="48" fillId="0" borderId="48" xfId="0" applyFont="1" applyFill="1" applyBorder="1" applyAlignment="1">
      <alignment horizontal="center" vertical="center"/>
    </xf>
    <xf numFmtId="1" fontId="28" fillId="0" borderId="34" xfId="0" applyNumberFormat="1" applyFont="1" applyFill="1" applyBorder="1" applyAlignment="1" applyProtection="1">
      <alignment horizontal="center" vertical="center"/>
      <protection locked="0"/>
    </xf>
    <xf numFmtId="0" fontId="0" fillId="0" borderId="0" xfId="0" applyFill="1" applyAlignment="1">
      <alignment vertical="center"/>
    </xf>
    <xf numFmtId="3" fontId="0" fillId="0" borderId="0" xfId="0" applyNumberFormat="1" applyFill="1" applyAlignment="1">
      <alignment horizontal="left"/>
    </xf>
    <xf numFmtId="41" fontId="0" fillId="0" borderId="0" xfId="6" applyFont="1" applyFill="1"/>
    <xf numFmtId="0" fontId="0" fillId="0" borderId="0" xfId="0" applyFill="1" applyAlignment="1">
      <alignment horizontal="justify" vertical="center"/>
    </xf>
    <xf numFmtId="0" fontId="0" fillId="0" borderId="0" xfId="0" applyFill="1" applyAlignment="1">
      <alignment horizontal="right"/>
    </xf>
    <xf numFmtId="0" fontId="0" fillId="0" borderId="0" xfId="0" applyFill="1" applyProtection="1">
      <protection locked="0"/>
    </xf>
    <xf numFmtId="0" fontId="0" fillId="0" borderId="0" xfId="0" applyFill="1" applyAlignment="1" applyProtection="1">
      <alignment horizontal="justify" vertical="center"/>
      <protection locked="0"/>
    </xf>
    <xf numFmtId="0" fontId="0" fillId="0" borderId="5" xfId="0" applyFill="1" applyBorder="1"/>
    <xf numFmtId="0" fontId="0" fillId="0" borderId="5" xfId="0" applyFill="1" applyBorder="1" applyAlignment="1">
      <alignment vertical="center"/>
    </xf>
    <xf numFmtId="3" fontId="0" fillId="0" borderId="5" xfId="0" applyNumberFormat="1" applyFill="1" applyBorder="1" applyAlignment="1">
      <alignment horizontal="left"/>
    </xf>
    <xf numFmtId="41" fontId="0" fillId="0" borderId="5" xfId="6" applyFont="1" applyFill="1" applyBorder="1"/>
    <xf numFmtId="0" fontId="0" fillId="0" borderId="5" xfId="0" applyFill="1" applyBorder="1" applyAlignment="1">
      <alignment horizontal="right"/>
    </xf>
    <xf numFmtId="0" fontId="0" fillId="0" borderId="5" xfId="0" applyFill="1" applyBorder="1" applyProtection="1">
      <protection locked="0"/>
    </xf>
    <xf numFmtId="41" fontId="0" fillId="0" borderId="5" xfId="6" quotePrefix="1" applyFont="1" applyFill="1" applyBorder="1"/>
    <xf numFmtId="0" fontId="21" fillId="0" borderId="5" xfId="4" applyFill="1" applyBorder="1" applyAlignment="1">
      <alignment wrapText="1"/>
    </xf>
    <xf numFmtId="0" fontId="0" fillId="0" borderId="5" xfId="0" applyFill="1" applyBorder="1" applyAlignment="1">
      <alignment vertical="top"/>
    </xf>
    <xf numFmtId="0" fontId="0" fillId="0" borderId="5" xfId="0" applyFill="1" applyBorder="1" applyAlignment="1">
      <alignment horizontal="center"/>
    </xf>
    <xf numFmtId="0" fontId="0" fillId="0" borderId="5" xfId="0" applyFill="1" applyBorder="1" applyAlignment="1">
      <alignment horizontal="center" vertical="top"/>
    </xf>
    <xf numFmtId="0" fontId="0" fillId="0" borderId="5" xfId="0" applyFill="1" applyBorder="1" applyAlignment="1">
      <alignment horizontal="center" vertical="top" wrapText="1"/>
    </xf>
    <xf numFmtId="41" fontId="0" fillId="0" borderId="5" xfId="6" applyFont="1" applyFill="1" applyBorder="1" applyAlignment="1">
      <alignment vertical="top"/>
    </xf>
    <xf numFmtId="0" fontId="57" fillId="0" borderId="5" xfId="0" applyFont="1" applyFill="1" applyBorder="1" applyAlignment="1">
      <alignment horizontal="center" vertical="center" wrapText="1"/>
    </xf>
    <xf numFmtId="0" fontId="58" fillId="0" borderId="5" xfId="0" applyFont="1" applyFill="1" applyBorder="1" applyAlignment="1">
      <alignment horizontal="center" vertical="center" wrapText="1"/>
    </xf>
    <xf numFmtId="169" fontId="46" fillId="0" borderId="5" xfId="0" applyNumberFormat="1" applyFont="1" applyFill="1" applyBorder="1" applyAlignment="1">
      <alignment horizontal="center" vertical="center" wrapText="1"/>
    </xf>
    <xf numFmtId="0" fontId="59" fillId="0" borderId="5" xfId="0" applyFont="1" applyFill="1" applyBorder="1" applyAlignment="1">
      <alignment horizontal="center" vertical="center" wrapText="1"/>
    </xf>
    <xf numFmtId="0" fontId="60" fillId="0" borderId="5" xfId="0" applyFont="1" applyFill="1" applyBorder="1" applyAlignment="1">
      <alignment horizontal="center" vertical="center" wrapText="1"/>
    </xf>
    <xf numFmtId="3" fontId="0" fillId="0" borderId="5" xfId="0" applyNumberFormat="1" applyFill="1" applyBorder="1" applyAlignment="1">
      <alignment horizontal="right" vertical="top"/>
    </xf>
    <xf numFmtId="0" fontId="0" fillId="0" borderId="5" xfId="0" applyFill="1" applyBorder="1" applyAlignment="1">
      <alignment horizontal="center" wrapText="1"/>
    </xf>
    <xf numFmtId="0" fontId="61" fillId="0" borderId="48" xfId="0" applyFont="1" applyBorder="1" applyAlignment="1">
      <alignment horizontal="center" vertical="center" wrapText="1"/>
    </xf>
    <xf numFmtId="0" fontId="21" fillId="0" borderId="48" xfId="5" applyBorder="1" applyAlignment="1">
      <alignment horizontal="center" vertical="center" wrapText="1"/>
    </xf>
    <xf numFmtId="0" fontId="47" fillId="0" borderId="5" xfId="0" applyFont="1" applyBorder="1" applyAlignment="1">
      <alignment horizontal="center" vertical="center"/>
    </xf>
    <xf numFmtId="0" fontId="0" fillId="0" borderId="5" xfId="0" applyBorder="1" applyAlignment="1" applyProtection="1">
      <alignment horizontal="center" vertical="center"/>
      <protection locked="0"/>
    </xf>
    <xf numFmtId="0" fontId="0" fillId="0" borderId="5" xfId="0" applyBorder="1" applyAlignment="1" applyProtection="1">
      <alignment horizontal="justify" vertical="center"/>
      <protection locked="0"/>
    </xf>
    <xf numFmtId="0" fontId="26" fillId="0" borderId="5" xfId="0" applyFont="1" applyBorder="1" applyAlignment="1" applyProtection="1">
      <alignment horizontal="left" vertical="center"/>
      <protection locked="0"/>
    </xf>
    <xf numFmtId="0" fontId="26" fillId="0" borderId="5" xfId="0" applyFont="1" applyBorder="1" applyAlignment="1" applyProtection="1">
      <alignment horizontal="left" vertical="center" wrapText="1"/>
      <protection locked="0"/>
    </xf>
    <xf numFmtId="0" fontId="27" fillId="0" borderId="5" xfId="2" applyFont="1" applyBorder="1" applyAlignment="1" applyProtection="1">
      <alignment horizontal="left" vertical="center" wrapText="1"/>
      <protection locked="0"/>
    </xf>
    <xf numFmtId="0" fontId="26" fillId="0" borderId="5" xfId="0" applyFont="1" applyBorder="1" applyAlignment="1" applyProtection="1">
      <alignment horizontal="center" vertical="center"/>
      <protection locked="0"/>
    </xf>
    <xf numFmtId="0" fontId="26" fillId="0" borderId="5" xfId="0" applyFont="1" applyBorder="1" applyAlignment="1">
      <alignment horizontal="justify" vertical="center" wrapText="1"/>
    </xf>
    <xf numFmtId="1" fontId="9" fillId="0" borderId="5" xfId="0" applyNumberFormat="1" applyFont="1" applyBorder="1" applyAlignment="1" applyProtection="1">
      <alignment horizontal="center" vertical="center" wrapText="1"/>
      <protection locked="0"/>
    </xf>
    <xf numFmtId="49" fontId="9" fillId="0" borderId="5" xfId="0" applyNumberFormat="1" applyFont="1" applyBorder="1" applyAlignment="1" applyProtection="1">
      <alignment horizontal="left" vertical="center" wrapText="1"/>
      <protection locked="0"/>
    </xf>
    <xf numFmtId="9" fontId="9" fillId="0" borderId="5" xfId="0" applyNumberFormat="1" applyFont="1" applyBorder="1" applyAlignment="1" applyProtection="1">
      <alignment horizontal="center" vertical="center" wrapText="1"/>
      <protection locked="0"/>
    </xf>
    <xf numFmtId="3" fontId="6" fillId="0" borderId="5" xfId="0" applyNumberFormat="1" applyFont="1" applyBorder="1" applyAlignment="1" applyProtection="1">
      <alignment vertical="center"/>
      <protection locked="0"/>
    </xf>
    <xf numFmtId="1" fontId="6" fillId="0" borderId="5" xfId="0" applyNumberFormat="1" applyFont="1" applyBorder="1" applyAlignment="1" applyProtection="1">
      <alignment horizontal="center" vertical="center"/>
      <protection locked="0"/>
    </xf>
    <xf numFmtId="0" fontId="9" fillId="0" borderId="5" xfId="0" applyFont="1" applyBorder="1" applyAlignment="1" applyProtection="1">
      <alignment horizontal="center"/>
      <protection locked="0"/>
    </xf>
    <xf numFmtId="0" fontId="9" fillId="0" borderId="5" xfId="0" applyFont="1" applyBorder="1" applyProtection="1">
      <protection locked="0"/>
    </xf>
    <xf numFmtId="1" fontId="26" fillId="0" borderId="5" xfId="0" applyNumberFormat="1" applyFont="1" applyBorder="1" applyAlignment="1" applyProtection="1">
      <alignment horizontal="center" vertical="center"/>
      <protection locked="0"/>
    </xf>
    <xf numFmtId="3" fontId="26" fillId="0" borderId="5" xfId="0" applyNumberFormat="1" applyFont="1" applyBorder="1" applyAlignment="1" applyProtection="1">
      <alignment horizontal="left" vertical="center"/>
      <protection locked="0"/>
    </xf>
    <xf numFmtId="0" fontId="22" fillId="0" borderId="0" xfId="0" applyFont="1"/>
    <xf numFmtId="14" fontId="26" fillId="0" borderId="5" xfId="0" applyNumberFormat="1" applyFont="1" applyBorder="1" applyAlignment="1">
      <alignment horizontal="center" vertical="center" wrapText="1"/>
    </xf>
    <xf numFmtId="14" fontId="47" fillId="0" borderId="5" xfId="0" applyNumberFormat="1" applyFont="1" applyFill="1" applyBorder="1" applyAlignment="1">
      <alignment horizontal="center" vertical="center"/>
    </xf>
    <xf numFmtId="0" fontId="2" fillId="0" borderId="13" xfId="0" applyFont="1" applyFill="1" applyBorder="1" applyAlignment="1" applyProtection="1">
      <alignment horizontal="center" vertical="center" wrapText="1"/>
    </xf>
    <xf numFmtId="0" fontId="2" fillId="0" borderId="44" xfId="0" applyFont="1" applyFill="1" applyBorder="1" applyAlignment="1" applyProtection="1">
      <alignment horizontal="center" vertical="center" wrapText="1"/>
    </xf>
    <xf numFmtId="0" fontId="2" fillId="0" borderId="39" xfId="0" applyFont="1" applyFill="1" applyBorder="1" applyAlignment="1" applyProtection="1">
      <alignment horizontal="center" vertical="center"/>
    </xf>
    <xf numFmtId="0" fontId="2" fillId="0" borderId="33" xfId="0" applyFont="1" applyFill="1" applyBorder="1" applyAlignment="1" applyProtection="1">
      <alignment horizontal="center" vertical="center"/>
    </xf>
    <xf numFmtId="0" fontId="2" fillId="0" borderId="2" xfId="0" applyFont="1" applyFill="1" applyBorder="1" applyAlignment="1" applyProtection="1">
      <alignment horizontal="center" vertical="center"/>
    </xf>
    <xf numFmtId="0" fontId="2" fillId="0" borderId="28" xfId="0" applyFont="1" applyFill="1" applyBorder="1" applyAlignment="1" applyProtection="1">
      <alignment horizontal="center" vertical="center"/>
    </xf>
    <xf numFmtId="0" fontId="2" fillId="0" borderId="26" xfId="0" applyFont="1" applyFill="1" applyBorder="1" applyAlignment="1" applyProtection="1">
      <alignment horizontal="center" vertical="center"/>
    </xf>
    <xf numFmtId="0" fontId="2" fillId="0" borderId="12" xfId="0" applyFont="1" applyFill="1" applyBorder="1" applyAlignment="1" applyProtection="1">
      <alignment horizontal="center" vertical="center" wrapText="1"/>
    </xf>
    <xf numFmtId="0" fontId="2" fillId="0" borderId="14" xfId="0" applyFont="1" applyFill="1" applyBorder="1" applyAlignment="1" applyProtection="1">
      <alignment horizontal="center" vertical="center" wrapText="1"/>
    </xf>
    <xf numFmtId="0" fontId="2" fillId="17" borderId="4" xfId="0" applyFont="1" applyFill="1" applyBorder="1" applyAlignment="1" applyProtection="1">
      <alignment horizontal="left" vertical="center" wrapText="1"/>
    </xf>
    <xf numFmtId="0" fontId="2" fillId="17" borderId="9" xfId="0" applyFont="1" applyFill="1" applyBorder="1" applyAlignment="1" applyProtection="1">
      <alignment horizontal="left" vertical="center" wrapText="1"/>
    </xf>
    <xf numFmtId="0" fontId="2" fillId="0" borderId="1" xfId="0" applyFont="1" applyFill="1" applyBorder="1" applyAlignment="1" applyProtection="1">
      <alignment horizontal="justify" vertical="center" wrapText="1"/>
    </xf>
    <xf numFmtId="0" fontId="2" fillId="0" borderId="2" xfId="0" applyFont="1" applyFill="1" applyBorder="1" applyAlignment="1" applyProtection="1">
      <alignment horizontal="justify" vertical="center" wrapText="1"/>
    </xf>
    <xf numFmtId="0" fontId="41" fillId="0" borderId="0" xfId="0" applyFont="1" applyFill="1" applyBorder="1" applyAlignment="1" applyProtection="1">
      <alignment horizontal="center" vertical="top" wrapText="1"/>
    </xf>
    <xf numFmtId="0" fontId="2" fillId="0" borderId="0" xfId="0" applyFont="1" applyFill="1" applyBorder="1" applyAlignment="1" applyProtection="1">
      <alignment horizontal="justify" vertical="top" wrapText="1"/>
    </xf>
    <xf numFmtId="0" fontId="2" fillId="0" borderId="35" xfId="0" applyFont="1" applyFill="1" applyBorder="1" applyAlignment="1" applyProtection="1">
      <alignment horizontal="justify" vertical="center" wrapText="1"/>
    </xf>
    <xf numFmtId="0" fontId="2" fillId="0" borderId="36" xfId="0" applyFont="1" applyFill="1" applyBorder="1" applyAlignment="1" applyProtection="1">
      <alignment horizontal="justify" vertical="center" wrapText="1"/>
    </xf>
    <xf numFmtId="0" fontId="2" fillId="0" borderId="0" xfId="0" applyFont="1" applyFill="1" applyBorder="1" applyAlignment="1" applyProtection="1">
      <alignment horizontal="right" vertical="center" wrapText="1"/>
    </xf>
    <xf numFmtId="0" fontId="2" fillId="17" borderId="15" xfId="0" applyFont="1" applyFill="1" applyBorder="1" applyAlignment="1" applyProtection="1">
      <alignment horizontal="left" vertical="center" wrapText="1"/>
    </xf>
    <xf numFmtId="0" fontId="2" fillId="17" borderId="17" xfId="0" applyFont="1" applyFill="1" applyBorder="1" applyAlignment="1" applyProtection="1">
      <alignment horizontal="left" vertical="center" wrapText="1"/>
    </xf>
    <xf numFmtId="0" fontId="2" fillId="0" borderId="4" xfId="0" applyFont="1" applyFill="1" applyBorder="1" applyAlignment="1" applyProtection="1">
      <alignment horizontal="justify" vertical="top" wrapText="1"/>
    </xf>
    <xf numFmtId="0" fontId="2" fillId="0" borderId="5" xfId="0" applyFont="1" applyFill="1" applyBorder="1" applyAlignment="1" applyProtection="1">
      <alignment horizontal="justify" vertical="top" wrapText="1"/>
    </xf>
    <xf numFmtId="167" fontId="24" fillId="19" borderId="7" xfId="0" applyNumberFormat="1" applyFont="1" applyFill="1" applyBorder="1" applyAlignment="1" applyProtection="1">
      <alignment horizontal="left" vertical="center" wrapText="1"/>
      <protection locked="0"/>
    </xf>
    <xf numFmtId="167" fontId="24" fillId="19" borderId="8" xfId="0" applyNumberFormat="1" applyFont="1" applyFill="1" applyBorder="1" applyAlignment="1" applyProtection="1">
      <alignment horizontal="left" vertical="center" wrapText="1"/>
      <protection locked="0"/>
    </xf>
    <xf numFmtId="167" fontId="24" fillId="19" borderId="18" xfId="0" applyNumberFormat="1" applyFont="1" applyFill="1" applyBorder="1" applyAlignment="1" applyProtection="1">
      <alignment horizontal="left" vertical="center" wrapText="1"/>
      <protection locked="0"/>
    </xf>
    <xf numFmtId="0" fontId="2" fillId="17" borderId="10" xfId="0" applyFont="1" applyFill="1" applyBorder="1" applyAlignment="1" applyProtection="1">
      <alignment horizontal="left" vertical="center" wrapText="1"/>
    </xf>
    <xf numFmtId="0" fontId="2" fillId="17" borderId="3" xfId="0" applyFont="1" applyFill="1" applyBorder="1" applyAlignment="1" applyProtection="1">
      <alignment horizontal="left" vertical="center" wrapText="1"/>
    </xf>
    <xf numFmtId="0" fontId="2" fillId="0" borderId="15" xfId="0" applyFont="1" applyFill="1" applyBorder="1" applyAlignment="1" applyProtection="1">
      <alignment horizontal="justify" vertical="top" wrapText="1"/>
    </xf>
    <xf numFmtId="0" fontId="2" fillId="0" borderId="16" xfId="0" applyFont="1" applyFill="1" applyBorder="1" applyAlignment="1" applyProtection="1">
      <alignment horizontal="justify" vertical="top" wrapText="1"/>
    </xf>
    <xf numFmtId="167" fontId="24" fillId="19" borderId="40" xfId="0" applyNumberFormat="1" applyFont="1" applyFill="1" applyBorder="1" applyAlignment="1" applyProtection="1">
      <alignment horizontal="left" vertical="center" wrapText="1"/>
      <protection locked="0"/>
    </xf>
    <xf numFmtId="167" fontId="24" fillId="19" borderId="20" xfId="0" applyNumberFormat="1" applyFont="1" applyFill="1" applyBorder="1" applyAlignment="1" applyProtection="1">
      <alignment horizontal="left" vertical="center" wrapText="1"/>
      <protection locked="0"/>
    </xf>
    <xf numFmtId="167" fontId="24" fillId="19" borderId="30" xfId="0" applyNumberFormat="1" applyFont="1" applyFill="1" applyBorder="1" applyAlignment="1" applyProtection="1">
      <alignment horizontal="left" vertical="center" wrapText="1"/>
      <protection locked="0"/>
    </xf>
    <xf numFmtId="0" fontId="5" fillId="0" borderId="0" xfId="0" applyFont="1" applyFill="1" applyBorder="1" applyAlignment="1" applyProtection="1">
      <alignment horizontal="center" vertical="top" wrapText="1"/>
    </xf>
    <xf numFmtId="0" fontId="2" fillId="17" borderId="1" xfId="0" applyFont="1" applyFill="1" applyBorder="1" applyAlignment="1" applyProtection="1">
      <alignment horizontal="justify" vertical="center" wrapText="1"/>
    </xf>
    <xf numFmtId="0" fontId="2" fillId="17" borderId="2" xfId="0" applyFont="1" applyFill="1" applyBorder="1" applyAlignment="1" applyProtection="1">
      <alignment horizontal="justify" vertical="center" wrapText="1"/>
    </xf>
    <xf numFmtId="0" fontId="2" fillId="17" borderId="33" xfId="0" applyFont="1" applyFill="1" applyBorder="1" applyAlignment="1" applyProtection="1">
      <alignment horizontal="justify" vertical="center" wrapText="1"/>
    </xf>
    <xf numFmtId="0" fontId="25" fillId="17" borderId="39" xfId="0" applyFont="1" applyFill="1" applyBorder="1" applyAlignment="1" applyProtection="1">
      <alignment horizontal="left" vertical="center" wrapText="1"/>
      <protection locked="0"/>
    </xf>
    <xf numFmtId="0" fontId="25" fillId="17" borderId="2" xfId="0" applyFont="1" applyFill="1" applyBorder="1" applyAlignment="1" applyProtection="1">
      <alignment horizontal="left" vertical="center" wrapText="1"/>
      <protection locked="0"/>
    </xf>
    <xf numFmtId="0" fontId="25" fillId="17" borderId="31" xfId="0" applyFont="1" applyFill="1" applyBorder="1" applyAlignment="1" applyProtection="1">
      <alignment horizontal="left" vertical="center" wrapText="1"/>
      <protection locked="0"/>
    </xf>
    <xf numFmtId="0" fontId="21" fillId="17" borderId="32" xfId="4" applyFill="1" applyBorder="1" applyAlignment="1" applyProtection="1">
      <alignment horizontal="center" vertical="center" wrapText="1"/>
      <protection locked="0"/>
    </xf>
    <xf numFmtId="0" fontId="21" fillId="17" borderId="8" xfId="4" applyFill="1" applyBorder="1" applyAlignment="1" applyProtection="1">
      <alignment horizontal="center" vertical="center" wrapText="1"/>
      <protection locked="0"/>
    </xf>
    <xf numFmtId="0" fontId="24" fillId="17" borderId="1" xfId="0" applyFont="1" applyFill="1" applyBorder="1" applyAlignment="1" applyProtection="1">
      <alignment horizontal="center" vertical="center" wrapText="1"/>
      <protection locked="0"/>
    </xf>
    <xf numFmtId="0" fontId="24" fillId="17" borderId="2" xfId="0" applyFont="1" applyFill="1" applyBorder="1" applyAlignment="1" applyProtection="1">
      <alignment horizontal="center" vertical="center" wrapText="1"/>
      <protection locked="0"/>
    </xf>
    <xf numFmtId="0" fontId="34" fillId="17" borderId="32" xfId="0" applyFont="1" applyFill="1" applyBorder="1" applyAlignment="1" applyProtection="1">
      <alignment horizontal="center" vertical="center" wrapText="1"/>
      <protection locked="0"/>
    </xf>
    <xf numFmtId="0" fontId="34" fillId="17" borderId="8" xfId="0" applyFont="1" applyFill="1" applyBorder="1" applyAlignment="1" applyProtection="1">
      <alignment horizontal="center" vertical="center" wrapText="1"/>
      <protection locked="0"/>
    </xf>
    <xf numFmtId="0" fontId="4" fillId="20" borderId="7" xfId="0" applyFont="1" applyFill="1" applyBorder="1" applyAlignment="1">
      <alignment horizontal="center" wrapText="1"/>
    </xf>
    <xf numFmtId="0" fontId="4" fillId="20" borderId="6" xfId="0" applyFont="1" applyFill="1" applyBorder="1" applyAlignment="1">
      <alignment horizontal="center" wrapText="1"/>
    </xf>
    <xf numFmtId="168" fontId="4" fillId="21" borderId="51" xfId="7" applyNumberFormat="1" applyFont="1" applyFill="1" applyBorder="1" applyAlignment="1">
      <alignment horizontal="center" wrapText="1"/>
    </xf>
    <xf numFmtId="168" fontId="4" fillId="21" borderId="52" xfId="7" applyNumberFormat="1" applyFont="1" applyFill="1" applyBorder="1" applyAlignment="1">
      <alignment horizontal="center" wrapText="1"/>
    </xf>
    <xf numFmtId="168" fontId="4" fillId="21" borderId="53" xfId="7" applyNumberFormat="1" applyFont="1" applyFill="1" applyBorder="1" applyAlignment="1">
      <alignment horizontal="center" wrapText="1"/>
    </xf>
    <xf numFmtId="168" fontId="54" fillId="21" borderId="51" xfId="7" applyNumberFormat="1" applyFont="1" applyFill="1" applyBorder="1" applyAlignment="1">
      <alignment horizontal="center" wrapText="1"/>
    </xf>
    <xf numFmtId="168" fontId="54" fillId="21" borderId="52" xfId="7" applyNumberFormat="1" applyFont="1" applyFill="1" applyBorder="1" applyAlignment="1">
      <alignment horizontal="center" wrapText="1"/>
    </xf>
    <xf numFmtId="168" fontId="54" fillId="21" borderId="53" xfId="7" applyNumberFormat="1" applyFont="1" applyFill="1" applyBorder="1" applyAlignment="1">
      <alignment horizontal="center" wrapText="1"/>
    </xf>
    <xf numFmtId="3" fontId="35" fillId="0" borderId="0" xfId="0" applyNumberFormat="1" applyFont="1" applyBorder="1" applyAlignment="1">
      <alignment horizontal="justify" vertical="center"/>
    </xf>
    <xf numFmtId="14" fontId="35" fillId="0" borderId="7" xfId="0" applyNumberFormat="1" applyFont="1" applyBorder="1" applyAlignment="1">
      <alignment horizontal="center" vertical="center"/>
    </xf>
    <xf numFmtId="14" fontId="35" fillId="0" borderId="6" xfId="0" applyNumberFormat="1" applyFont="1" applyBorder="1" applyAlignment="1">
      <alignment horizontal="center" vertical="center"/>
    </xf>
    <xf numFmtId="0" fontId="36" fillId="0" borderId="0" xfId="0" applyFont="1" applyAlignment="1">
      <alignment horizontal="center" vertical="center"/>
    </xf>
    <xf numFmtId="14" fontId="35" fillId="0" borderId="5" xfId="0" applyNumberFormat="1" applyFont="1" applyBorder="1" applyAlignment="1">
      <alignment horizontal="center" vertical="center"/>
    </xf>
    <xf numFmtId="0" fontId="35" fillId="0" borderId="0" xfId="0" applyFont="1" applyAlignment="1">
      <alignment horizontal="justify" vertical="center"/>
    </xf>
    <xf numFmtId="0" fontId="36" fillId="0" borderId="0" xfId="0" applyFont="1" applyBorder="1" applyAlignment="1">
      <alignment horizontal="justify" vertical="center"/>
    </xf>
    <xf numFmtId="0" fontId="26" fillId="2" borderId="5" xfId="0" applyFont="1" applyFill="1" applyBorder="1" applyAlignment="1">
      <alignment horizontal="center" vertical="center"/>
    </xf>
    <xf numFmtId="0" fontId="33" fillId="2" borderId="5" xfId="0" applyFont="1" applyFill="1" applyBorder="1" applyAlignment="1">
      <alignment horizontal="center" vertical="center"/>
    </xf>
    <xf numFmtId="0" fontId="36" fillId="2" borderId="5" xfId="0" applyFont="1" applyFill="1" applyBorder="1" applyAlignment="1">
      <alignment horizontal="center" vertical="center"/>
    </xf>
    <xf numFmtId="0" fontId="9" fillId="2" borderId="0" xfId="0" applyFont="1" applyFill="1" applyBorder="1" applyAlignment="1">
      <alignment horizontal="center" vertical="center"/>
    </xf>
    <xf numFmtId="0" fontId="26" fillId="2" borderId="34" xfId="0" applyFont="1" applyFill="1" applyBorder="1" applyAlignment="1">
      <alignment horizontal="center" vertical="center"/>
    </xf>
    <xf numFmtId="0" fontId="26" fillId="2" borderId="42" xfId="0" applyFont="1" applyFill="1" applyBorder="1" applyAlignment="1">
      <alignment horizontal="center" vertical="center"/>
    </xf>
    <xf numFmtId="0" fontId="26" fillId="2" borderId="29" xfId="0" applyFont="1" applyFill="1" applyBorder="1" applyAlignment="1">
      <alignment horizontal="center" vertical="center"/>
    </xf>
    <xf numFmtId="0" fontId="33" fillId="2" borderId="5" xfId="0" applyFont="1" applyFill="1" applyBorder="1" applyAlignment="1">
      <alignment horizontal="center" vertical="center" wrapText="1"/>
    </xf>
    <xf numFmtId="0" fontId="35" fillId="0" borderId="0" xfId="0" applyFont="1" applyBorder="1" applyAlignment="1">
      <alignment horizontal="justify" vertical="center"/>
    </xf>
    <xf numFmtId="0" fontId="24" fillId="0" borderId="0" xfId="0" applyFont="1" applyBorder="1" applyAlignment="1">
      <alignment horizontal="justify" vertical="center"/>
    </xf>
    <xf numFmtId="0" fontId="0" fillId="0" borderId="0" xfId="0" applyBorder="1" applyAlignment="1">
      <alignment horizontal="left" wrapText="1"/>
    </xf>
    <xf numFmtId="0" fontId="7" fillId="0" borderId="0" xfId="0" applyFont="1" applyBorder="1" applyAlignment="1">
      <alignment horizontal="justify" vertical="center"/>
    </xf>
    <xf numFmtId="0" fontId="36" fillId="2" borderId="7" xfId="0" applyFont="1" applyFill="1" applyBorder="1" applyAlignment="1">
      <alignment horizontal="center" vertical="center"/>
    </xf>
    <xf numFmtId="0" fontId="36" fillId="2" borderId="8" xfId="0" applyFont="1" applyFill="1" applyBorder="1" applyAlignment="1">
      <alignment horizontal="center" vertical="center"/>
    </xf>
    <xf numFmtId="0" fontId="36" fillId="2" borderId="6" xfId="0" applyFont="1" applyFill="1" applyBorder="1" applyAlignment="1">
      <alignment horizontal="center" vertical="center"/>
    </xf>
    <xf numFmtId="0" fontId="33" fillId="2" borderId="5" xfId="0" applyFont="1" applyFill="1" applyBorder="1" applyAlignment="1">
      <alignment horizontal="center" vertical="justify" wrapText="1"/>
    </xf>
    <xf numFmtId="0" fontId="8" fillId="3" borderId="10" xfId="0" applyFont="1" applyFill="1" applyBorder="1" applyAlignment="1">
      <alignment horizontal="center" vertical="center" wrapText="1"/>
    </xf>
    <xf numFmtId="0" fontId="8" fillId="3" borderId="11" xfId="0" applyFont="1" applyFill="1" applyBorder="1" applyAlignment="1">
      <alignment horizontal="center" vertical="center" wrapText="1"/>
    </xf>
    <xf numFmtId="0" fontId="8" fillId="3" borderId="3" xfId="0" applyFont="1" applyFill="1" applyBorder="1" applyAlignment="1">
      <alignment horizontal="center" vertical="center" wrapText="1"/>
    </xf>
    <xf numFmtId="0" fontId="9" fillId="0" borderId="4" xfId="0" applyFont="1" applyBorder="1" applyAlignment="1">
      <alignment horizontal="justify" vertical="justify" wrapText="1"/>
    </xf>
    <xf numFmtId="0" fontId="9" fillId="0" borderId="5" xfId="0" applyFont="1" applyBorder="1" applyAlignment="1">
      <alignment horizontal="justify" vertical="justify" wrapText="1"/>
    </xf>
    <xf numFmtId="0" fontId="9" fillId="0" borderId="9" xfId="0" applyFont="1" applyBorder="1" applyAlignment="1">
      <alignment horizontal="justify" vertical="justify" wrapText="1"/>
    </xf>
    <xf numFmtId="0" fontId="9" fillId="2" borderId="4" xfId="0" applyFont="1" applyFill="1" applyBorder="1" applyAlignment="1">
      <alignment horizontal="justify" vertical="center" wrapText="1"/>
    </xf>
    <xf numFmtId="0" fontId="9" fillId="2" borderId="5" xfId="0" applyFont="1" applyFill="1" applyBorder="1" applyAlignment="1">
      <alignment horizontal="justify" vertical="center" wrapText="1"/>
    </xf>
    <xf numFmtId="0" fontId="9" fillId="2" borderId="9" xfId="0" applyFont="1" applyFill="1" applyBorder="1" applyAlignment="1">
      <alignment horizontal="justify" vertical="center" wrapText="1"/>
    </xf>
    <xf numFmtId="0" fontId="9" fillId="0" borderId="4" xfId="0" applyFont="1" applyBorder="1" applyAlignment="1">
      <alignment horizontal="justify" vertical="center" wrapText="1"/>
    </xf>
    <xf numFmtId="0" fontId="9" fillId="0" borderId="5" xfId="0" applyFont="1" applyBorder="1" applyAlignment="1">
      <alignment horizontal="justify" vertical="center" wrapText="1"/>
    </xf>
    <xf numFmtId="0" fontId="9" fillId="0" borderId="9" xfId="0" applyFont="1" applyBorder="1" applyAlignment="1">
      <alignment horizontal="justify" vertical="center" wrapText="1"/>
    </xf>
    <xf numFmtId="0" fontId="9" fillId="0" borderId="23"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wrapText="1"/>
    </xf>
    <xf numFmtId="0" fontId="9" fillId="2" borderId="23" xfId="0" applyFont="1" applyFill="1" applyBorder="1" applyAlignment="1">
      <alignment horizontal="justify" vertical="center" wrapText="1"/>
    </xf>
    <xf numFmtId="0" fontId="9" fillId="2" borderId="21" xfId="0" applyFont="1" applyFill="1" applyBorder="1" applyAlignment="1">
      <alignment horizontal="justify" vertical="center" wrapText="1"/>
    </xf>
    <xf numFmtId="0" fontId="8" fillId="3" borderId="12" xfId="0" applyFont="1" applyFill="1" applyBorder="1" applyAlignment="1">
      <alignment horizontal="center" vertical="center" wrapText="1"/>
    </xf>
    <xf numFmtId="0" fontId="8" fillId="3" borderId="13" xfId="0" applyFont="1" applyFill="1" applyBorder="1" applyAlignment="1">
      <alignment horizontal="center" vertical="center" wrapText="1"/>
    </xf>
    <xf numFmtId="0" fontId="8" fillId="3" borderId="14" xfId="0" applyFont="1" applyFill="1" applyBorder="1" applyAlignment="1">
      <alignment horizontal="center" vertical="center" wrapText="1"/>
    </xf>
    <xf numFmtId="0" fontId="8" fillId="11" borderId="12" xfId="0" applyFont="1" applyFill="1" applyBorder="1" applyAlignment="1">
      <alignment horizontal="center" vertical="center" wrapText="1"/>
    </xf>
    <xf numFmtId="0" fontId="8" fillId="11" borderId="13" xfId="0" applyFont="1" applyFill="1" applyBorder="1" applyAlignment="1">
      <alignment horizontal="center" vertical="center" wrapText="1"/>
    </xf>
    <xf numFmtId="0" fontId="8" fillId="11" borderId="14" xfId="0" applyFont="1" applyFill="1" applyBorder="1" applyAlignment="1">
      <alignment horizontal="center" vertical="center" wrapText="1"/>
    </xf>
    <xf numFmtId="0" fontId="9" fillId="0" borderId="23" xfId="0" applyFont="1" applyFill="1" applyBorder="1" applyAlignment="1">
      <alignment horizontal="justify" vertical="center" wrapText="1"/>
    </xf>
    <xf numFmtId="0" fontId="9" fillId="0" borderId="22" xfId="0" applyFont="1" applyFill="1" applyBorder="1" applyAlignment="1">
      <alignment horizontal="justify" vertical="center" wrapText="1"/>
    </xf>
    <xf numFmtId="0" fontId="9" fillId="0" borderId="21" xfId="0" applyFont="1" applyFill="1" applyBorder="1" applyAlignment="1">
      <alignment horizontal="justify" vertical="center" wrapText="1"/>
    </xf>
    <xf numFmtId="0" fontId="9" fillId="0" borderId="15" xfId="0" applyFont="1" applyBorder="1" applyAlignment="1">
      <alignment horizontal="justify" vertical="center" wrapText="1"/>
    </xf>
    <xf numFmtId="0" fontId="9" fillId="0" borderId="16" xfId="0" applyFont="1" applyBorder="1" applyAlignment="1">
      <alignment horizontal="justify" vertical="center" wrapText="1"/>
    </xf>
    <xf numFmtId="0" fontId="9" fillId="0" borderId="17" xfId="0" applyFont="1" applyBorder="1" applyAlignment="1">
      <alignment horizontal="justify" vertical="center" wrapText="1"/>
    </xf>
    <xf numFmtId="0" fontId="9" fillId="0" borderId="23" xfId="0" applyFont="1" applyFill="1" applyBorder="1" applyAlignment="1">
      <alignment horizontal="left" vertical="center" wrapText="1"/>
    </xf>
    <xf numFmtId="0" fontId="9" fillId="0" borderId="22" xfId="0" applyFont="1" applyFill="1" applyBorder="1" applyAlignment="1">
      <alignment horizontal="left" vertical="center" wrapText="1"/>
    </xf>
    <xf numFmtId="0" fontId="9" fillId="0" borderId="21" xfId="0" applyFont="1" applyFill="1" applyBorder="1" applyAlignment="1">
      <alignment horizontal="left" vertical="center" wrapText="1"/>
    </xf>
  </cellXfs>
  <cellStyles count="9">
    <cellStyle name="Hipervínculo" xfId="4" builtinId="8"/>
    <cellStyle name="Hyperlink" xfId="5" xr:uid="{1D1E721C-4962-4539-8B9E-B39AC6B1C53F}"/>
    <cellStyle name="Millares" xfId="1" builtinId="3"/>
    <cellStyle name="Millares [0]" xfId="6" builtinId="6"/>
    <cellStyle name="Moneda" xfId="7" builtinId="4"/>
    <cellStyle name="Normal" xfId="0" builtinId="0"/>
    <cellStyle name="Normal 2" xfId="8" xr:uid="{84510793-4B79-4189-AD8C-7BF2EFC0DBFE}"/>
    <cellStyle name="Normal_Hoja1" xfId="2" xr:uid="{00000000-0005-0000-0000-000003000000}"/>
    <cellStyle name="Porcentaje" xfId="3" builtinId="5"/>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5</xdr:col>
      <xdr:colOff>1816100</xdr:colOff>
      <xdr:row>8</xdr:row>
      <xdr:rowOff>114300</xdr:rowOff>
    </xdr:from>
    <xdr:to>
      <xdr:col>6</xdr:col>
      <xdr:colOff>1079038</xdr:colOff>
      <xdr:row>10</xdr:row>
      <xdr:rowOff>13029</xdr:rowOff>
    </xdr:to>
    <xdr:sp macro="" textlink="">
      <xdr:nvSpPr>
        <xdr:cNvPr id="2" name="CommandButton1" hidden="1">
          <a:extLst>
            <a:ext uri="{63B3BB69-23CF-44E3-9099-C40C66FF867C}">
              <a14:compatExt xmlns:a14="http://schemas.microsoft.com/office/drawing/2010/main" spid="_x0000_s5121"/>
            </a:ext>
            <a:ext uri="{FF2B5EF4-FFF2-40B4-BE49-F238E27FC236}">
              <a16:creationId xmlns:a16="http://schemas.microsoft.com/office/drawing/2014/main" id="{00000000-0008-0000-0000-000002000000}"/>
            </a:ext>
          </a:extLst>
        </xdr:cNvPr>
        <xdr:cNvSpPr/>
      </xdr:nvSpPr>
      <xdr:spPr bwMode="auto">
        <a:xfrm>
          <a:off x="8807450" y="2362200"/>
          <a:ext cx="1019175" cy="29210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5</xdr:col>
      <xdr:colOff>1612900</xdr:colOff>
      <xdr:row>5</xdr:row>
      <xdr:rowOff>254000</xdr:rowOff>
    </xdr:from>
    <xdr:to>
      <xdr:col>6</xdr:col>
      <xdr:colOff>972358</xdr:colOff>
      <xdr:row>7</xdr:row>
      <xdr:rowOff>112650</xdr:rowOff>
    </xdr:to>
    <xdr:sp macro="" textlink="">
      <xdr:nvSpPr>
        <xdr:cNvPr id="3" name="CommandButton1" hidden="1">
          <a:extLst>
            <a:ext uri="{63B3BB69-23CF-44E3-9099-C40C66FF867C}">
              <a14:compatExt xmlns:a14="http://schemas.microsoft.com/office/drawing/2010/main" spid="_x0000_s5131"/>
            </a:ext>
            <a:ext uri="{FF2B5EF4-FFF2-40B4-BE49-F238E27FC236}">
              <a16:creationId xmlns:a16="http://schemas.microsoft.com/office/drawing/2014/main" id="{00000000-0008-0000-0000-000003000000}"/>
            </a:ext>
          </a:extLst>
        </xdr:cNvPr>
        <xdr:cNvSpPr/>
      </xdr:nvSpPr>
      <xdr:spPr bwMode="auto">
        <a:xfrm>
          <a:off x="8604250" y="1473200"/>
          <a:ext cx="917575" cy="320675"/>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editAs="oneCell">
        <xdr:from>
          <xdr:col>20</xdr:col>
          <xdr:colOff>1333500</xdr:colOff>
          <xdr:row>298</xdr:row>
          <xdr:rowOff>247650</xdr:rowOff>
        </xdr:from>
        <xdr:to>
          <xdr:col>21</xdr:col>
          <xdr:colOff>962025</xdr:colOff>
          <xdr:row>299</xdr:row>
          <xdr:rowOff>190499</xdr:rowOff>
        </xdr:to>
        <xdr:sp macro="" textlink="">
          <xdr:nvSpPr>
            <xdr:cNvPr id="11274" name="CommandButton1" hidden="1">
              <a:extLst>
                <a:ext uri="{63B3BB69-23CF-44E3-9099-C40C66FF867C}">
                  <a14:compatExt spid="_x0000_s11274"/>
                </a:ext>
                <a:ext uri="{FF2B5EF4-FFF2-40B4-BE49-F238E27FC236}">
                  <a16:creationId xmlns:a16="http://schemas.microsoft.com/office/drawing/2014/main" id="{00000000-0008-0000-0000-00000A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community.secop.gov.co/Public/Tendering/ContractNoticePhases/View?PPI=CO1.PPI.16244333&amp;isFromPublicArea=True&amp;isModal=False" TargetMode="External"/><Relationship Id="rId21" Type="http://schemas.openxmlformats.org/officeDocument/2006/relationships/hyperlink" Target="https://community.secop.gov.co/Public/Tendering/ContractNoticePhases/View?PPI=CO1.PPI.15115510&amp;isFromPublicArea=True&amp;isModal=False" TargetMode="External"/><Relationship Id="rId42" Type="http://schemas.openxmlformats.org/officeDocument/2006/relationships/hyperlink" Target="https://community.secop.gov.co/Public/Tendering/ContractNoticePhases/View?PPI=CO1.PPI.11967321&amp;isFromPublicArea=True&amp;isModal=False" TargetMode="External"/><Relationship Id="rId63" Type="http://schemas.openxmlformats.org/officeDocument/2006/relationships/hyperlink" Target="https://community.secop.gov.co/Public/Tendering/ContractNoticePhases/View?PPI=CO1.PPI.12098712&amp;isFromPublicArea=True&amp;isModal=False" TargetMode="External"/><Relationship Id="rId84" Type="http://schemas.openxmlformats.org/officeDocument/2006/relationships/hyperlink" Target="https://community.secop.gov.co/Public/Tendering/ContractNoticePhases/View?PPI=CO1.PPI.14930270&amp;isFromPublicArea=True&amp;isModal=False" TargetMode="External"/><Relationship Id="rId138" Type="http://schemas.openxmlformats.org/officeDocument/2006/relationships/hyperlink" Target="https://community.secop.gov.co/Public/Tendering/ContractNoticePhases/View?PPI=CO1.PPI.12494874&amp;isFromPublicArea=True&amp;isModal=False" TargetMode="External"/><Relationship Id="rId159" Type="http://schemas.openxmlformats.org/officeDocument/2006/relationships/hyperlink" Target="mailto:Yessica.beltran@gobiernobogota.gov.co" TargetMode="External"/><Relationship Id="rId170" Type="http://schemas.openxmlformats.org/officeDocument/2006/relationships/vmlDrawing" Target="../drawings/vmlDrawing1.vml"/><Relationship Id="rId107" Type="http://schemas.openxmlformats.org/officeDocument/2006/relationships/hyperlink" Target="https://community.secop.gov.co/Public/Tendering/ContractNoticePhases/View?PPI=CO1.PPI.16163040&amp;isFromPublicArea=True&amp;isModal=False" TargetMode="External"/><Relationship Id="rId11" Type="http://schemas.openxmlformats.org/officeDocument/2006/relationships/hyperlink" Target="https://community.secop.gov.co/Public/Tendering/ContractNoticePhases/View?PPI=CO1.PPI.14731228&amp;isFromPublicArea=True&amp;isModal=False" TargetMode="External"/><Relationship Id="rId32" Type="http://schemas.openxmlformats.org/officeDocument/2006/relationships/hyperlink" Target="https://community.secop.gov.co/Public/Tendering/ContractNoticePhases/View?PPI=CO1.PPI.14315845&amp;isFromPublicArea=True&amp;isModal=False" TargetMode="External"/><Relationship Id="rId53" Type="http://schemas.openxmlformats.org/officeDocument/2006/relationships/hyperlink" Target="https://www.colombiacompra.gov.co/tienda-virtual-del-estado-colombiano/ordenes-compra/66323" TargetMode="External"/><Relationship Id="rId74" Type="http://schemas.openxmlformats.org/officeDocument/2006/relationships/hyperlink" Target="https://community.secop.gov.co/Public/Tendering/ContractNoticePhases/View?PPI=CO1.PPI.15379056&amp;isFromPublicArea=True&amp;isModal=False" TargetMode="External"/><Relationship Id="rId128" Type="http://schemas.openxmlformats.org/officeDocument/2006/relationships/hyperlink" Target="https://community.secop.gov.co/Public/Tendering/OpportunityDetail/Index?noticeUID=CO1.NTC.2462273&amp;isFromPublicArea=True&amp;isModal=False" TargetMode="External"/><Relationship Id="rId149" Type="http://schemas.openxmlformats.org/officeDocument/2006/relationships/hyperlink" Target="https://community.secop.gov.co/Public/Tendering/ContractNoticePhases/View?PPI=CO1.PPI.12985948&amp;isFromPublicArea=True&amp;isModal=False" TargetMode="External"/><Relationship Id="rId5" Type="http://schemas.openxmlformats.org/officeDocument/2006/relationships/hyperlink" Target="https://community.secop.gov.co/Public/Tendering/ContractNoticePhases/View?PPI=CO1.PPI.14690234&amp;isFromPublicArea=True&amp;isModal=False" TargetMode="External"/><Relationship Id="rId95" Type="http://schemas.openxmlformats.org/officeDocument/2006/relationships/hyperlink" Target="http://https/community.secop.gov.co/Public/Tendering/ContractNoticePhases/View?PPI=CO1.PPI.16133372&amp;isFromPublicArea=True&amp;isModal=False" TargetMode="External"/><Relationship Id="rId160" Type="http://schemas.openxmlformats.org/officeDocument/2006/relationships/hyperlink" Target="https://community.secop.gov.co/Public/Tendering/ContractNoticePhases/View?PPI=CO1.PPI.13556199&amp;isFromPublicArea=True&amp;isModal=False" TargetMode="External"/><Relationship Id="rId22" Type="http://schemas.openxmlformats.org/officeDocument/2006/relationships/hyperlink" Target="https://community.secop.gov.co/Public/Tendering/ContractNoticePhases/View?PPI=CO1.PPI.15115801&amp;isFromPublicArea=True&amp;isModal=False" TargetMode="External"/><Relationship Id="rId43" Type="http://schemas.openxmlformats.org/officeDocument/2006/relationships/hyperlink" Target="https://community.secop.gov.co/Public/Tendering/ContractNoticePhases/View?PPI=CO1.PPI.12065350&amp;isFromPublicArea=True&amp;isModal=False" TargetMode="External"/><Relationship Id="rId64" Type="http://schemas.openxmlformats.org/officeDocument/2006/relationships/hyperlink" Target="https://community.secop.gov.co/Public/Tendering/ContractNoticePhases/View?PPI=CO1.PPI.12156478&amp;isFromPublicArea=True&amp;isModal=False" TargetMode="External"/><Relationship Id="rId118" Type="http://schemas.openxmlformats.org/officeDocument/2006/relationships/hyperlink" Target="https://community.secop.gov.co/Public/Tendering/ContractNoticePhases/View?PPI=CO1.PPI.12776736&amp;isFromPublicArea=True&amp;isModal=False" TargetMode="External"/><Relationship Id="rId139" Type="http://schemas.openxmlformats.org/officeDocument/2006/relationships/hyperlink" Target="https://community.secop.gov.co/Public/Tendering/ContractNoticePhases/View?PPI=CO1.PPI.12085587&amp;isFromPublicArea=True&amp;isModal=False" TargetMode="External"/><Relationship Id="rId85" Type="http://schemas.openxmlformats.org/officeDocument/2006/relationships/hyperlink" Target="https://community.secop.gov.co/Public/Tendering/ContractNoticePhases/View?PPI=CO1.PPI.14930270&amp;isFromPublicArea=True&amp;isModal=False" TargetMode="External"/><Relationship Id="rId150" Type="http://schemas.openxmlformats.org/officeDocument/2006/relationships/hyperlink" Target="https://community.secop.gov.co/Public/Tendering/OpportunityDetail/Index?noticeUID=CO1.NTC.2381480&amp;isFromPublicArea=True&amp;isModal=False" TargetMode="External"/><Relationship Id="rId171" Type="http://schemas.openxmlformats.org/officeDocument/2006/relationships/control" Target="../activeX/activeX1.xml"/><Relationship Id="rId12" Type="http://schemas.openxmlformats.org/officeDocument/2006/relationships/hyperlink" Target="https://community.secop.gov.co/Public/Tendering/ContractNoticePhases/View?PPI=CO1.PPI.14731016&amp;isFromPublicArea=True&amp;isModal=False" TargetMode="External"/><Relationship Id="rId33" Type="http://schemas.openxmlformats.org/officeDocument/2006/relationships/hyperlink" Target="https://community.secop.gov.co/Public/Tendering/ContractNoticePhases/View?PPI=CO1.PPI.11953361&amp;isFromPublicArea=True&amp;isModal=False" TargetMode="External"/><Relationship Id="rId108" Type="http://schemas.openxmlformats.org/officeDocument/2006/relationships/hyperlink" Target="https://community.secop.gov.co/Public/Tendering/ContractNoticePhases/View?PPI=CO1.PPI.16220129&amp;isFromPublicArea=True&amp;isModal=False" TargetMode="External"/><Relationship Id="rId129" Type="http://schemas.openxmlformats.org/officeDocument/2006/relationships/hyperlink" Target="https://community.secop.gov.co/Public/Tendering/ContractNoticePhases/View?PPI=CO1.PPI.12223962&amp;isFromPublicArea=True&amp;isModal=False" TargetMode="External"/><Relationship Id="rId54" Type="http://schemas.openxmlformats.org/officeDocument/2006/relationships/hyperlink" Target="https://community.secop.gov.co/Public/Tendering/ContractNoticePhases/View?PPI=CO1.PPI.12096669&amp;isFromPublicArea=True&amp;isModal=False" TargetMode="External"/><Relationship Id="rId75" Type="http://schemas.openxmlformats.org/officeDocument/2006/relationships/hyperlink" Target="https://community.secop.gov.co/Public/Tendering/ContractNoticePhases/View?PPI=CO1.PPI.15778602&amp;isFromPublicArea=True&amp;isModal=False" TargetMode="External"/><Relationship Id="rId96" Type="http://schemas.openxmlformats.org/officeDocument/2006/relationships/hyperlink" Target="https://community.secop.gov.co/Public/Tendering/ContractNoticePhases/View?PPI=CO1.PPI.16097982&amp;isFromPublicArea=True&amp;isModal=False" TargetMode="External"/><Relationship Id="rId140" Type="http://schemas.openxmlformats.org/officeDocument/2006/relationships/hyperlink" Target="https://community.secop.gov.co/Public/Tendering/ContractNoticePhases/View?PPI=CO1.PPI.12378330&amp;isFromPublicArea=True&amp;isModal=False" TargetMode="External"/><Relationship Id="rId161" Type="http://schemas.openxmlformats.org/officeDocument/2006/relationships/hyperlink" Target="https://community.secop.gov.co/Public/Tendering/ContractNoticePhases/View?PPI=CO1.PPI.6784390&amp;isFromPublicArea=True&amp;isModal=False" TargetMode="External"/><Relationship Id="rId1" Type="http://schemas.openxmlformats.org/officeDocument/2006/relationships/hyperlink" Target="https://community.secop.gov.co/Public/Tendering/ContractNoticePhases/View?PPI=CO1.PPI.13481059&amp;isFromPublicArea=True&amp;isModal=False" TargetMode="External"/><Relationship Id="rId6" Type="http://schemas.openxmlformats.org/officeDocument/2006/relationships/hyperlink" Target="https://www.contratos.gov.co/consultas/detalleProceso.do?numConstancia=21-22-27238&amp;g-recaptcha-response=03AGdBq24CT7EfSqcZi57h-fb6HLapCm2dFIE5W4cs1ZMHwKCkk-kVlob_rGomyhjHnevsRbSb4GBCnkVl07Eacz-R6fexf4DvP-R-utlH8nbVsVoEOtPIMPoopUN0xxvJzaHYMYYBP3HifKU8oCC-us-eVmDcB5Gv1-vcyVPj3tFpaSxFNENeZIlG3P0COZ0jBYeLYobqz7D66hZiOR3CiWzJYXGC0HehZeU8A5xoXybi7qZj4SARov-N0uGFaYlUAtHOBoEADbS6ML1HOToOkpP4X0_fvGgmwb51aZt1BoDcJ_SUM6vakXtWm2ahND4Vi81tXG7tqZr6obktIpPQd9w_AGTsHRJxG5a8Ftv1nKvczINsa3Tt7qa-29IYuB5zSBoUjSx_laIzjDyo4PT_iaUyzlGruyXY6CW69lQYPErVI2d_niUo0VG6K5qH8ZlXDLg7d8s7gW8K-gMjezdfOeBR5LcPdNrHZA" TargetMode="External"/><Relationship Id="rId23" Type="http://schemas.openxmlformats.org/officeDocument/2006/relationships/hyperlink" Target="https://community.secop.gov.co/Public/Tendering/ContractNoticePhases/View?PPI=CO1.PPI.15115536&amp;isFromPublicArea=True&amp;isModal=False" TargetMode="External"/><Relationship Id="rId28" Type="http://schemas.openxmlformats.org/officeDocument/2006/relationships/hyperlink" Target="https://community.secop.gov.co/Public/Tendering/ContractNoticePhases/View?PPI=CO1.PPI.14893443&amp;isFromPublicArea=True&amp;isModal=False" TargetMode="External"/><Relationship Id="rId49" Type="http://schemas.openxmlformats.org/officeDocument/2006/relationships/hyperlink" Target="https://community.secop.gov.co/Public/Tendering/ContractNoticePhases/View?PPI=CO1.PPI.12097715&amp;isFromPublicArea=True&amp;isModal=False" TargetMode="External"/><Relationship Id="rId114" Type="http://schemas.openxmlformats.org/officeDocument/2006/relationships/hyperlink" Target="https://community.secop.gov.co/Public/Tendering/ContractNoticePhases/View?PPI=CO1.PPI.16243293&amp;isFromPublicArea=True&amp;isModal=False" TargetMode="External"/><Relationship Id="rId119" Type="http://schemas.openxmlformats.org/officeDocument/2006/relationships/hyperlink" Target="https://community.secop.gov.co/Public/Tendering/ContractNoticePhases/View?PPI=CO1.PPI.16296978&amp;isFromPublicArea=True&amp;isModal=False" TargetMode="External"/><Relationship Id="rId44" Type="http://schemas.openxmlformats.org/officeDocument/2006/relationships/hyperlink" Target="https://community.secop.gov.co/Public/Tendering/ContractNoticePhases/View?PPI=CO1.PPI.12092557&amp;isFromPublicArea=True&amp;isModal=False" TargetMode="External"/><Relationship Id="rId60" Type="http://schemas.openxmlformats.org/officeDocument/2006/relationships/hyperlink" Target="https://community.secop.gov.co/Public/Tendering/ContractNoticePhases/View?PPI=CO1.PPI.12097054&amp;isFromPublicArea=True&amp;isModal=False" TargetMode="External"/><Relationship Id="rId65" Type="http://schemas.openxmlformats.org/officeDocument/2006/relationships/hyperlink" Target="https://community.secop.gov.co/Public/Tendering/ContractNoticePhases/View?PPI=CO1.PPI.12652874&amp;isFromPublicArea=True&amp;isModal=False" TargetMode="External"/><Relationship Id="rId81" Type="http://schemas.openxmlformats.org/officeDocument/2006/relationships/hyperlink" Target="https://community.secop.gov.co/Public/Tendering/ContractNoticePhases/View?PPI=CO1.PPI.14930270&amp;isFromPublicArea=True&amp;isModal=False" TargetMode="External"/><Relationship Id="rId86" Type="http://schemas.openxmlformats.org/officeDocument/2006/relationships/hyperlink" Target="https://community.secop.gov.co/Public/Tendering/ContractNoticePhases/View?PPI=CO1.PPI.14930270&amp;isFromPublicArea=True&amp;isModal=False" TargetMode="External"/><Relationship Id="rId130" Type="http://schemas.openxmlformats.org/officeDocument/2006/relationships/hyperlink" Target="https://community.secop.gov.co/Public/Tendering/ContractNoticePhases/View?PPI=CO1.PPI.12369357&amp;isFromPublicArea=True&amp;isModal=False" TargetMode="External"/><Relationship Id="rId135" Type="http://schemas.openxmlformats.org/officeDocument/2006/relationships/hyperlink" Target="https://community.secop.gov.co/Public/Tendering/ContractNoticePhases/View?PPI=CO1.PPI.15837641&amp;isFromPublicArea=True&amp;isModal=False" TargetMode="External"/><Relationship Id="rId151" Type="http://schemas.openxmlformats.org/officeDocument/2006/relationships/hyperlink" Target="https://community.secop.gov.co/Public/Tendering/ContractNoticePhases/View?PPI=CO1.PPI.12088823&amp;isFromPublicArea=True&amp;isModal=False" TargetMode="External"/><Relationship Id="rId156" Type="http://schemas.openxmlformats.org/officeDocument/2006/relationships/hyperlink" Target="https://community.secop.gov.co/Public/Tendering/ContractNoticePhases/View?PPI=CO1.PPI.12910108&amp;isFromPublicArea=True&amp;isModal=False" TargetMode="External"/><Relationship Id="rId172" Type="http://schemas.openxmlformats.org/officeDocument/2006/relationships/image" Target="../media/image1.emf"/><Relationship Id="rId13" Type="http://schemas.openxmlformats.org/officeDocument/2006/relationships/hyperlink" Target="https://community.secop.gov.co/Public/Tendering/ContractNoticePhases/View?PPI=CO1.PPI.14843790&amp;isFromPublicArea=True&amp;isModal=False" TargetMode="External"/><Relationship Id="rId18" Type="http://schemas.openxmlformats.org/officeDocument/2006/relationships/hyperlink" Target="https://community.secop.gov.co/Public/Tendering/ContractNoticePhases/View?PPI=CO1.PPI.15111237&amp;isFromPublicArea=True&amp;isModal=False" TargetMode="External"/><Relationship Id="rId39" Type="http://schemas.openxmlformats.org/officeDocument/2006/relationships/hyperlink" Target="http://community.secop.gov.co/Public/Tendering/ContractNoticePhases/View?PPI=CO1.PPI.15538616&amp;isFromPublicArea=True&amp;isModal=False" TargetMode="External"/><Relationship Id="rId109" Type="http://schemas.openxmlformats.org/officeDocument/2006/relationships/hyperlink" Target="https://community.secop.gov.co/Public/Tendering/ContractNoticePhases/View?PPI=CO1.PPI.16220161&amp;isFromPublicArea=True&amp;isModal=False" TargetMode="External"/><Relationship Id="rId34" Type="http://schemas.openxmlformats.org/officeDocument/2006/relationships/hyperlink" Target="https://community.secop.gov.co/Public/Tendering/ContractNoticePhases/View?PPI=CO1.PPI.12075161&amp;isFromPublicArea=True&amp;isModal=False" TargetMode="External"/><Relationship Id="rId50" Type="http://schemas.openxmlformats.org/officeDocument/2006/relationships/hyperlink" Target="https://community.secop.gov.co/Public/Tendering/ContractNoticePhases/View?PPI=CO1.PPI.12255216&amp;isFromPublicArea=True&amp;isModal=False" TargetMode="External"/><Relationship Id="rId55" Type="http://schemas.openxmlformats.org/officeDocument/2006/relationships/hyperlink" Target="https://community.secop.gov.co/Public/Tendering/ContractNoticePhases/View?PPI=CO1.PPI.12250822&amp;isFromPublicArea=True&amp;isModal=False" TargetMode="External"/><Relationship Id="rId76" Type="http://schemas.openxmlformats.org/officeDocument/2006/relationships/hyperlink" Target="https://community.secop.gov.co/Public/Tendering/ContractNoticePhases/View?PPI=CO1.PPI.12131377&amp;isFromPublicArea=True&amp;isModal=False" TargetMode="External"/><Relationship Id="rId97" Type="http://schemas.openxmlformats.org/officeDocument/2006/relationships/hyperlink" Target="https://community.secop.gov.co/Public/Tendering/ContractNoticePhases/View?PPI=CO1.PPI.16098782&amp;isFromPublicArea=True&amp;isModal=False" TargetMode="External"/><Relationship Id="rId104" Type="http://schemas.openxmlformats.org/officeDocument/2006/relationships/hyperlink" Target="https://community.secop.gov.co/Public/Tendering/ContractNoticePhases/View?PPI=CO1.PPI.12682962&amp;isFromPublicArea=True&amp;isModal=False" TargetMode="External"/><Relationship Id="rId120" Type="http://schemas.openxmlformats.org/officeDocument/2006/relationships/hyperlink" Target="https://community.secop.gov.co/Public/Tendering/ContractNoticePhases/View?PPI=CO1.PPI.16297522&amp;isFromPublicArea=True&amp;isModal=False" TargetMode="External"/><Relationship Id="rId125" Type="http://schemas.openxmlformats.org/officeDocument/2006/relationships/hyperlink" Target="https://community.secop.gov.co/Public/Tendering/ContractNoticePhases/View?PPI=CO1.PPI.15806806&amp;isFromPublicArea=True&amp;isModal=False" TargetMode="External"/><Relationship Id="rId141" Type="http://schemas.openxmlformats.org/officeDocument/2006/relationships/hyperlink" Target="https://community.secop.gov.co/Public/Tendering/ContractNoticePhases/View?PPI=CO1.PPI.12373206&amp;isFromPublicArea=True&amp;isModal=False" TargetMode="External"/><Relationship Id="rId146" Type="http://schemas.openxmlformats.org/officeDocument/2006/relationships/hyperlink" Target="https://community.secop.gov.co/Public/Tendering/ContractNoticePhases/View?PPI=CO1.PPI.12464985&amp;isFromPublicArea=True&amp;isModal=False" TargetMode="External"/><Relationship Id="rId167" Type="http://schemas.openxmlformats.org/officeDocument/2006/relationships/hyperlink" Target="https://community.secop.gov.co/Public/Tendering/ContractNoticePhases/View?PPI=CO1.PPI.16219873&amp;isFromPublicArea=True&amp;isModal=False" TargetMode="External"/><Relationship Id="rId7" Type="http://schemas.openxmlformats.org/officeDocument/2006/relationships/hyperlink" Target="https://community.secop.gov.co/Public/Tendering/ContractNoticePhases/View?PPI=CO1.PPI.14688672&amp;isFromPublicArea=True&amp;isModal=False" TargetMode="External"/><Relationship Id="rId71" Type="http://schemas.openxmlformats.org/officeDocument/2006/relationships/hyperlink" Target="https://community.secop.gov.co/Public/Tendering/ContractNoticePhases/View?PPI=CO1.PPI.12199555&amp;isFromPublicArea=True&amp;isModal=False" TargetMode="External"/><Relationship Id="rId92" Type="http://schemas.openxmlformats.org/officeDocument/2006/relationships/hyperlink" Target="https://community.secop.gov.co/Public/Tendering/ContractNoticePhases/View?PPI=CO1.PPI.16009755&amp;isFromPublicArea=True&amp;isModal=False" TargetMode="External"/><Relationship Id="rId162" Type="http://schemas.openxmlformats.org/officeDocument/2006/relationships/hyperlink" Target="https://community.secop.gov.co/Public/Tendering/ContractNoticePhases/View?PPI=CO1.PPI.8427241&amp;isFromPublicArea=True&amp;isModal=False" TargetMode="External"/><Relationship Id="rId2" Type="http://schemas.openxmlformats.org/officeDocument/2006/relationships/hyperlink" Target="https://community.secop.gov.co/Public/Tendering/ContractNoticePhases/View?PPI=CO1.PPI.13410113&amp;isFromPublicArea=True&amp;isModal=False" TargetMode="External"/><Relationship Id="rId29" Type="http://schemas.openxmlformats.org/officeDocument/2006/relationships/hyperlink" Target="https://community.secop.gov.co/Public/Tendering/ContractNoticePhases/View?PPI=CO1.PPI.15375953&amp;isFromPublicArea=True&amp;isModal=False" TargetMode="External"/><Relationship Id="rId24" Type="http://schemas.openxmlformats.org/officeDocument/2006/relationships/hyperlink" Target="https://community.secop.gov.co/Public/Tendering/ContractNoticePhases/View?PPI=CO1.PPI.14951982&amp;isFromPublicArea=True&amp;isModal=False" TargetMode="External"/><Relationship Id="rId40" Type="http://schemas.openxmlformats.org/officeDocument/2006/relationships/hyperlink" Target="http://community.secop.gov.co/Public/Tendering/ContractNoticePhases/View?PPI=CO1.PPI.15538660&amp;isFromPublicArea=True&amp;isModal=False" TargetMode="External"/><Relationship Id="rId45" Type="http://schemas.openxmlformats.org/officeDocument/2006/relationships/hyperlink" Target="https://community.secop.gov.co/Public/Tendering/ContractNoticePhases/View?PPI=CO1.PPI.12123685&amp;isFromPublicArea=True&amp;isModal=False" TargetMode="External"/><Relationship Id="rId66" Type="http://schemas.openxmlformats.org/officeDocument/2006/relationships/hyperlink" Target="https://community.secop.gov.co/Public/Tendering/ContractNoticePhases/View?PPI=CO1.PPI.14984577&amp;isFromPublicArea=True&amp;isModal=False" TargetMode="External"/><Relationship Id="rId87" Type="http://schemas.openxmlformats.org/officeDocument/2006/relationships/hyperlink" Target="https://community.secop.gov.co/Public/Tendering/ContractNoticePhases/View?PPI=CO1.PPI.15889307&amp;isFromPublicArea=True&amp;isModal=False" TargetMode="External"/><Relationship Id="rId110" Type="http://schemas.openxmlformats.org/officeDocument/2006/relationships/hyperlink" Target="https://community.secop.gov.co/Public/Tendering/ContractNoticePhases/View?PPI=CO1.PPI.16220176&amp;isFromPublicArea=True&amp;isModal=False" TargetMode="External"/><Relationship Id="rId115" Type="http://schemas.openxmlformats.org/officeDocument/2006/relationships/hyperlink" Target="https://community.secop.gov.co/Public/Tendering/ContractNoticePhases/View?PPI=CO1.PPI.16244062&amp;isFromPublicArea=True&amp;isModal=False" TargetMode="External"/><Relationship Id="rId131" Type="http://schemas.openxmlformats.org/officeDocument/2006/relationships/hyperlink" Target="https://community.secop.gov.co/Public/Tendering/ContractNoticePhases/View?PPI=CO1.PPI.15978405&amp;isFromPublicArea=True&amp;isModal=False" TargetMode="External"/><Relationship Id="rId136" Type="http://schemas.openxmlformats.org/officeDocument/2006/relationships/hyperlink" Target="https://community.secop.gov.co/Public/Tendering/ContractNoticePhases/View?PPI=CO1.PPI.16040478&amp;isFromPublicArea=True&amp;isModal=False" TargetMode="External"/><Relationship Id="rId157" Type="http://schemas.openxmlformats.org/officeDocument/2006/relationships/hyperlink" Target="https://community.secop.gov.co/Public/Tendering/ContractNoticePhases/View?PPI=CO1.PPI.12562934&amp;isFromPublicArea=True&amp;isModal=False" TargetMode="External"/><Relationship Id="rId61" Type="http://schemas.openxmlformats.org/officeDocument/2006/relationships/hyperlink" Target="https://community.secop.gov.co/Public/Tendering/ContractNoticePhases/View?PPI=CO1.PPI.15614781&amp;isFromPublicArea=True&amp;isModal=False" TargetMode="External"/><Relationship Id="rId82" Type="http://schemas.openxmlformats.org/officeDocument/2006/relationships/hyperlink" Target="https://community.secop.gov.co/Public/Tendering/ContractNoticePhases/View?PPI=CO1.PPI.14930270&amp;isFromPublicArea=True&amp;isModal=False" TargetMode="External"/><Relationship Id="rId152" Type="http://schemas.openxmlformats.org/officeDocument/2006/relationships/hyperlink" Target="https://community.secop.gov.co/Public/Tendering/OpportunityDetail/Index?noticeUID=CO1.NTC.2420031&amp;isFromPublicArea=True&amp;isModal=False" TargetMode="External"/><Relationship Id="rId173" Type="http://schemas.openxmlformats.org/officeDocument/2006/relationships/comments" Target="../comments1.xml"/><Relationship Id="rId19" Type="http://schemas.openxmlformats.org/officeDocument/2006/relationships/hyperlink" Target="https://community.secop.gov.co/Public/Tendering/ContractNoticePhases/View?PPI=CO1.PPI.15111661&amp;isFromPublicArea=True&amp;isModal=False" TargetMode="External"/><Relationship Id="rId14" Type="http://schemas.openxmlformats.org/officeDocument/2006/relationships/hyperlink" Target="https://www.contratos.gov.co/consultas/detalleProceso.do?numConstancia=21-22-28671&amp;g-recaptcha-response=03AGdBq26nscdmApbKIuBvMsgHmsU3TwrEOIAEC3Yh7Xqan4tNJlGuzMMMQAC0COpyeJKO8cz-C3TIMHQFnLVBx5Bg-k9gvYaYha5U2PykVe3zToGeXixFVR8JXbGPZvo2BCscesSU37nvYAYcWx1lOnNctzxuKSs1s5BgF6YcxjXycYJ6hg4w7lZzLxZgX8Pdbsx-c8kItRDRvyZ8-5xTA8Mk_8G8Xozh-rmkq9nNdETrpSotjiKCOLvbzBOigIIKGu09qUI1oK4VO5vK9YYPCmmybHERVVGEiTtB_gUksQbs9HLH3219yGqOTGQcSofLkFNublWq4Y6SrpxPhT-RCA2TxkkkSVhU4jTcEQB438jXHSX1VUeTv4Q8pf7zo01hKCbTUYyydhilnAEHc3KaB_7TbvksvPPxAFb4whJ5Ho40uDQikPtL8Eg_lp8Wu3wKkhBjggYVmx3nH0Z8diuWSEC51aAJCIha1A" TargetMode="External"/><Relationship Id="rId30" Type="http://schemas.openxmlformats.org/officeDocument/2006/relationships/hyperlink" Target="https://community.secop.gov.co/Public/Tendering/ContractNoticePhases/View?PPI=CO1.PPI.15375565&amp;isFromPublicArea=True&amp;isModal=False" TargetMode="External"/><Relationship Id="rId35" Type="http://schemas.openxmlformats.org/officeDocument/2006/relationships/hyperlink" Target="https://community.secop.gov.co/Public/Tendering/ContractNoticePhases/View?PPI=CO1.PPI.12206271&amp;isFromPublicArea=True&amp;isModal=False" TargetMode="External"/><Relationship Id="rId56" Type="http://schemas.openxmlformats.org/officeDocument/2006/relationships/hyperlink" Target="https://community.secop.gov.co/Public/Tendering/ContractNoticePhases/View?PPI=CO1.PPI.12194865&amp;isFromPublicArea=True&amp;isModal=False" TargetMode="External"/><Relationship Id="rId77" Type="http://schemas.openxmlformats.org/officeDocument/2006/relationships/hyperlink" Target="https://community.secop.gov.co/Public/Tendering/ContractNoticePhases/View?PPI=CO1.PPI.14256737&amp;isFromPublicArea=True&amp;isModal=False" TargetMode="External"/><Relationship Id="rId100" Type="http://schemas.openxmlformats.org/officeDocument/2006/relationships/hyperlink" Target="https://colombiacompra.gov.co/tienda-virtual-del-estado-colombiano/ordenes-compra/?number_order=80896&amp;state=&amp;entity=&amp;tool=&amp;date_to&amp;date_from" TargetMode="External"/><Relationship Id="rId105" Type="http://schemas.openxmlformats.org/officeDocument/2006/relationships/hyperlink" Target="https://community.secop.gov.co/Public/Tendering/ContractNoticePhases/View?PPI=CO1.PPI.16239491&amp;isFromPublicArea=True&amp;isModal=False" TargetMode="External"/><Relationship Id="rId126" Type="http://schemas.openxmlformats.org/officeDocument/2006/relationships/hyperlink" Target="https://colombiacompra.gov.co/tienda-virtual-del-estado-colombiano/ordenes-compra/82571" TargetMode="External"/><Relationship Id="rId147" Type="http://schemas.openxmlformats.org/officeDocument/2006/relationships/hyperlink" Target="https://community.secop.gov.co/Public/Tendering/ContractNoticePhases/View?PPI=CO1.PPI.12840418&amp;isFromPublicArea=True&amp;isModal=False" TargetMode="External"/><Relationship Id="rId168" Type="http://schemas.openxmlformats.org/officeDocument/2006/relationships/printerSettings" Target="../printerSettings/printerSettings1.bin"/><Relationship Id="rId8" Type="http://schemas.openxmlformats.org/officeDocument/2006/relationships/hyperlink" Target="https://community.secop.gov.co/Public/Tendering/OpportunityDetail/Index?noticeUID=CO1.NTC.2113019&amp;isFromPublicArea=True&amp;isModal=False" TargetMode="External"/><Relationship Id="rId51" Type="http://schemas.openxmlformats.org/officeDocument/2006/relationships/hyperlink" Target="https://community.secop.gov.co/Public/Tendering/ContractNoticePhases/View?PPI=CO1.PPI.12251510&amp;isFromPublicArea=True&amp;isModal=False" TargetMode="External"/><Relationship Id="rId72" Type="http://schemas.openxmlformats.org/officeDocument/2006/relationships/hyperlink" Target="https://community.secop.gov.co/Public/Tendering/ContractNoticePhases/View?PPI=CO1.PPI.12406806&amp;isFromPublicArea=True&amp;isModal=False" TargetMode="External"/><Relationship Id="rId93" Type="http://schemas.openxmlformats.org/officeDocument/2006/relationships/hyperlink" Target="https://community.secop.gov.co/Public/Tendering/ContractNoticePhases/View?PPI=CO1.PPI.15837362&amp;isFromPublicArea=True&amp;isModal=False" TargetMode="External"/><Relationship Id="rId98" Type="http://schemas.openxmlformats.org/officeDocument/2006/relationships/hyperlink" Target="https://community.secop.gov.co/Public/Tendering/ContractNoticePhases/View?PPI=CO1.PPI.16147030&amp;isFromPublicArea=True&amp;isModal=False" TargetMode="External"/><Relationship Id="rId121" Type="http://schemas.openxmlformats.org/officeDocument/2006/relationships/hyperlink" Target="https://community.secop.gov.co/Public/Tendering/ContractNoticePhases/View?PPI=CO1.PPI.16297548&amp;isFromPublicArea=True&amp;isModal=False" TargetMode="External"/><Relationship Id="rId142" Type="http://schemas.openxmlformats.org/officeDocument/2006/relationships/hyperlink" Target="https://community.secop.gov.co/Public/Tendering/ContractNoticePhases/View?PPI=CO1.PPI.12312562&amp;isFromPublicArea=True&amp;isModal=False" TargetMode="External"/><Relationship Id="rId163" Type="http://schemas.openxmlformats.org/officeDocument/2006/relationships/hyperlink" Target="https://community.secop.gov.co/Public/Tendering/ContractNoticePhases/View?PPI=CO1.PPI.9306015&amp;isFromPublicArea=True&amp;isModal=False" TargetMode="External"/><Relationship Id="rId3" Type="http://schemas.openxmlformats.org/officeDocument/2006/relationships/hyperlink" Target="https://community.secop.gov.co/Public/Tendering/ContractNoticePhases/View?PPI=CO1.PPI.14684318&amp;isFromPublicArea=True&amp;isModal=False" TargetMode="External"/><Relationship Id="rId25" Type="http://schemas.openxmlformats.org/officeDocument/2006/relationships/hyperlink" Target="https://community.secop.gov.co/Public/Tendering/ContractNoticePhases/View?PPI=CO1.PPI.15038862&amp;isFromPublicArea=True&amp;isModal=False" TargetMode="External"/><Relationship Id="rId46" Type="http://schemas.openxmlformats.org/officeDocument/2006/relationships/hyperlink" Target="https://community.secop.gov.co/Public/Tendering/ContractNoticePhases/View?PPI=CO1.PPI.12107287&amp;isFromPublicArea=True&amp;isModal=False" TargetMode="External"/><Relationship Id="rId67" Type="http://schemas.openxmlformats.org/officeDocument/2006/relationships/hyperlink" Target="https://community.secop.gov.co/Public/Tendering/ContractNoticePhases/View?PPI=CO1.PPI.12646986&amp;isFromPublicArea=True&amp;isModal=False" TargetMode="External"/><Relationship Id="rId116" Type="http://schemas.openxmlformats.org/officeDocument/2006/relationships/hyperlink" Target="https://community.secop.gov.co/Public/Tendering/ContractNoticePhases/View?PPI=CO1.PPI.16244067&amp;isFromPublicArea=True&amp;isModal=False" TargetMode="External"/><Relationship Id="rId137" Type="http://schemas.openxmlformats.org/officeDocument/2006/relationships/hyperlink" Target="https://community.secop.gov.co/Public/Tendering/OpportunityDetail/Index?noticeUID=CO1.NTC.2425721&amp;isFromPublicArea=True&amp;isModal=False" TargetMode="External"/><Relationship Id="rId158" Type="http://schemas.openxmlformats.org/officeDocument/2006/relationships/hyperlink" Target="https://community.secop.gov.co/Public/Tendering/ContractNoticePhases/View?PPI=CO1.PPI.12353710&amp;isFromPublicArea=True&amp;isModal=False" TargetMode="External"/><Relationship Id="rId20" Type="http://schemas.openxmlformats.org/officeDocument/2006/relationships/hyperlink" Target="https://community.secop.gov.co/Public/Tendering/ContractNoticePhases/View?PPI=CO1.PPI.15112810&amp;isFromPublicArea=True&amp;isModal=False" TargetMode="External"/><Relationship Id="rId41" Type="http://schemas.openxmlformats.org/officeDocument/2006/relationships/hyperlink" Target="http://community.secop.gov.co/Public/Tendering/ContractNoticePhases/View?PPI=CO1.PPI.15454603&amp;isFromPublicArea=True&amp;isModal=False" TargetMode="External"/><Relationship Id="rId62" Type="http://schemas.openxmlformats.org/officeDocument/2006/relationships/hyperlink" Target="https://community.secop.gov.co/Public/Tendering/ContractNoticePhases/View?PPI=CO1.PPI.15615014&amp;isFromPublicArea=True&amp;isModal=False" TargetMode="External"/><Relationship Id="rId83" Type="http://schemas.openxmlformats.org/officeDocument/2006/relationships/hyperlink" Target="https://community.secop.gov.co/Public/Tendering/ContractNoticePhases/View?PPI=CO1.PPI.14930270&amp;isFromPublicArea=True&amp;isModal=False" TargetMode="External"/><Relationship Id="rId88" Type="http://schemas.openxmlformats.org/officeDocument/2006/relationships/hyperlink" Target="https://community.secop.gov.co/Public/Tendering/ContractNoticePhases/View?PPI=CO1.PPI.15891812&amp;isFromPublicArea=True&amp;isModal=False" TargetMode="External"/><Relationship Id="rId111" Type="http://schemas.openxmlformats.org/officeDocument/2006/relationships/hyperlink" Target="https://community.secop.gov.co/Public/Tendering/ContractNoticePhases/View?PPI=CO1.PPI.16243447&amp;isFromPublicArea=True&amp;isModal=False" TargetMode="External"/><Relationship Id="rId132" Type="http://schemas.openxmlformats.org/officeDocument/2006/relationships/hyperlink" Target="https://community.secop.gov.co/Public/Tendering/ContractNoticePhases/View?PPI=CO1.PPI.16011894&amp;isFromPublicArea=True&amp;isModal=False" TargetMode="External"/><Relationship Id="rId153" Type="http://schemas.openxmlformats.org/officeDocument/2006/relationships/hyperlink" Target="https://community.secop.gov.co/Public/Tendering/ContractNoticePhases/View?PPI=CO1.PPI.13031818&amp;isFromPublicArea=True&amp;isModal=False" TargetMode="External"/><Relationship Id="rId15" Type="http://schemas.openxmlformats.org/officeDocument/2006/relationships/hyperlink" Target="https://community.secop.gov.co/Public/Tendering/ContractNoticePhases/View?PPI=CO1.PPI.14437322&amp;isFromPublicArea=True&amp;isModal=False" TargetMode="External"/><Relationship Id="rId36" Type="http://schemas.openxmlformats.org/officeDocument/2006/relationships/hyperlink" Target="https://community.secop.gov.co/Public/Tendering/ContractNoticePhases/View?PPI=CO1.PPI.15265016&amp;isFromPublicArea=True&amp;isModal=False" TargetMode="External"/><Relationship Id="rId57" Type="http://schemas.openxmlformats.org/officeDocument/2006/relationships/hyperlink" Target="https://community.secop.gov.co/Public/Tendering/ContractNoticePhases/View?PPI=CO1.PPI.12255298&amp;isFromPublicArea=True&amp;isModal=False" TargetMode="External"/><Relationship Id="rId106" Type="http://schemas.openxmlformats.org/officeDocument/2006/relationships/hyperlink" Target="https://community.secop.gov.co/Public/Tendering/ContractNoticePhases/View?PPI=CO1.PPI.16244048&amp;isFromPublicArea=True&amp;isModal=False" TargetMode="External"/><Relationship Id="rId127" Type="http://schemas.openxmlformats.org/officeDocument/2006/relationships/hyperlink" Target="https://community.secop.gov.co/Public/Tendering/OpportunityDetail/Index?noticeUID=CO1.NTC.2466829&amp;isFromPublicArea=True&amp;isModal=False" TargetMode="External"/><Relationship Id="rId10" Type="http://schemas.openxmlformats.org/officeDocument/2006/relationships/hyperlink" Target="https://community.secop.gov.co/Public/Tendering/ContractNoticePhases/View?PPI=CO1.PPI.14511419&amp;isFromPublicArea=True&amp;isModal=False" TargetMode="External"/><Relationship Id="rId31" Type="http://schemas.openxmlformats.org/officeDocument/2006/relationships/hyperlink" Target="https://community.secop.gov.co/Public/Tendering/ContractNoticePhases/View?PPI=CO1.PPI.15357484&amp;isFromPublicArea=True&amp;isModal=False" TargetMode="External"/><Relationship Id="rId52" Type="http://schemas.openxmlformats.org/officeDocument/2006/relationships/hyperlink" Target="https://community.secop.gov.co/Public/Tendering/ContractNoticePhases/View?PPI=CO1.PPI.12262941&amp;isFromPublicArea=True&amp;isModal=False" TargetMode="External"/><Relationship Id="rId73" Type="http://schemas.openxmlformats.org/officeDocument/2006/relationships/hyperlink" Target="https://community.secop.gov.co/Public/Tendering/ContractNoticePhases/View?PPI=CO1.PPI.10844316&amp;isFromPublicArea=True&amp;isModal=False" TargetMode="External"/><Relationship Id="rId78" Type="http://schemas.openxmlformats.org/officeDocument/2006/relationships/hyperlink" Target="https://community.secop.gov.co/Public/Tendering/ContractNoticePhases/View?PPI=CO1.PPI.15664215&amp;isFromPublicArea=True&amp;isModal=False" TargetMode="External"/><Relationship Id="rId94" Type="http://schemas.openxmlformats.org/officeDocument/2006/relationships/hyperlink" Target="https://community.secop.gov.co/Public/Tendering/ContractNoticePhases/View?PPI=CO1.PPI.16098800&amp;isFromPublicArea=True&amp;isModal=False" TargetMode="External"/><Relationship Id="rId99" Type="http://schemas.openxmlformats.org/officeDocument/2006/relationships/hyperlink" Target="https://community.secop.gov.co/Public/Tendering/ContractNoticePhases/View?PPI=CO1.PPI.15809308&amp;isFromPublicArea=True&amp;isModal=False" TargetMode="External"/><Relationship Id="rId101" Type="http://schemas.openxmlformats.org/officeDocument/2006/relationships/hyperlink" Target="https://community.secop.gov.co/Public/Tendering/ContractNoticePhases/View?PPI=CO1.PPI.15764071&amp;isFromPublicArea=True&amp;isModal=False" TargetMode="External"/><Relationship Id="rId122" Type="http://schemas.openxmlformats.org/officeDocument/2006/relationships/hyperlink" Target="https://community.secop.gov.co/Public/Tendering/ContractNoticePhases/View?PPI=CO1.PPI.16297570&amp;isFromPublicArea=True&amp;isModal=False" TargetMode="External"/><Relationship Id="rId143" Type="http://schemas.openxmlformats.org/officeDocument/2006/relationships/hyperlink" Target="https://community.secop.gov.co/Public/Tendering/ContractNoticePhases/View?PPI=CO1.PPI.12645945&amp;isFromPublicArea=True&amp;isModal=False" TargetMode="External"/><Relationship Id="rId148" Type="http://schemas.openxmlformats.org/officeDocument/2006/relationships/hyperlink" Target="https://community.secop.gov.co/Public/Tendering/ContractNoticePhases/View?PPI=CO1.PPI.12085621&amp;isFromPublicArea=True&amp;isModal=False" TargetMode="External"/><Relationship Id="rId164" Type="http://schemas.openxmlformats.org/officeDocument/2006/relationships/hyperlink" Target="https://community.secop.gov.co/Public/Tendering/ContractNoticePhases/View?PPI=CO1.PPI.10472087&amp;isFromPublicArea=True&amp;isModal=False" TargetMode="External"/><Relationship Id="rId169" Type="http://schemas.openxmlformats.org/officeDocument/2006/relationships/drawing" Target="../drawings/drawing1.xml"/><Relationship Id="rId4" Type="http://schemas.openxmlformats.org/officeDocument/2006/relationships/hyperlink" Target="https://community.secop.gov.co/Public/Tendering/ContractNoticePhases/View?PPI=CO1.PPI.14537919&amp;isFromPublicArea=True&amp;isModal=False" TargetMode="External"/><Relationship Id="rId9" Type="http://schemas.openxmlformats.org/officeDocument/2006/relationships/hyperlink" Target="https://colombiacompra.gov.co/tienda-virtual-del-estado-colombiano/ordenes-compra/69872" TargetMode="External"/><Relationship Id="rId26" Type="http://schemas.openxmlformats.org/officeDocument/2006/relationships/hyperlink" Target="https://community.secop.gov.co/Public/Tendering/ContractNoticePhases/View?PPI=CO1.PPI.15071729&amp;isFromPublicArea=True&amp;isModal=False" TargetMode="External"/><Relationship Id="rId47" Type="http://schemas.openxmlformats.org/officeDocument/2006/relationships/hyperlink" Target="https://community.secop.gov.co/Public/Tendering/ContractNoticePhases/View?PPI=CO1.PPI.12088032&amp;isFromPublicArea=True&amp;isModal=False" TargetMode="External"/><Relationship Id="rId68" Type="http://schemas.openxmlformats.org/officeDocument/2006/relationships/hyperlink" Target="https://community.secop.gov.co/Public/Tendering/ContractNoticePhases/View?PPI=CO1.PPI.12644600&amp;isFromPublicArea=True&amp;isModal=False" TargetMode="External"/><Relationship Id="rId89" Type="http://schemas.openxmlformats.org/officeDocument/2006/relationships/hyperlink" Target="https://community.secop.gov.co/Public/Tendering/ContractNoticePhases/View?PPI=CO1.PPI.15947309&amp;isFromPublicArea=True&amp;isModal=False" TargetMode="External"/><Relationship Id="rId112" Type="http://schemas.openxmlformats.org/officeDocument/2006/relationships/hyperlink" Target="https://community.secop.gov.co/Public/Tendering/ContractNoticePhases/View?PPI=CO1.PPI.16243471&amp;isFromPublicArea=True&amp;isModal=False" TargetMode="External"/><Relationship Id="rId133" Type="http://schemas.openxmlformats.org/officeDocument/2006/relationships/hyperlink" Target="https://community.secop.gov.co/Public/Tendering/ContractNoticePhases/View?PPI=CO1.PPI.16047246&amp;isFromPublicArea=True&amp;isModal=False" TargetMode="External"/><Relationship Id="rId154" Type="http://schemas.openxmlformats.org/officeDocument/2006/relationships/hyperlink" Target="https://community.secop.gov.co/Public/Tendering/ContractNoticePhases/View?PPI=CO1.PPI.12402422&amp;isFromPublicArea=True&amp;isModal=False" TargetMode="External"/><Relationship Id="rId16" Type="http://schemas.openxmlformats.org/officeDocument/2006/relationships/hyperlink" Target="https://www.contratos.gov.co/consultas/detalleProceso.do?numConstancia=21-22-27153&amp;g-recaptcha-response=03AGdBq271XHuseqymZIWtf-csJDfOh3E-qrKsunvwp7TcNShpxRgknO_Hksy61mRTKOrGLyke_XH2E4Ss5vKS6dHBNEsRBCbopxfHIuqoi2nN9ifBaSsXZA3yEzO4rWwd96c2UmmN1zJcQPkDOdP6TWaWYkmddLXx2O0KwXuBIng2a9sQ8IsRzNtaolvLHt0R2jOzG1G2-i2xGCVa5eC6hIgpSM6svpi-v_P_pg6a60wXbJ13IMTxbn0QRmv6NEB7CJ_xwxGSDJ4NIJkoXVvUEN8yYEXaIXsnzWSmVktHi7vU3X-iHybxaBlMYWLc5xE9wOumHspXwgGnD3MsilOPQgbM2Ud7RNbeMI8ie3SsMa6fAQZRW8mjU3fIxeulRRvQPgAUGETk-JfHkDAmbu1hD4eigbXqMQnexcH8tDHtUIBNR4kRkhPOcLtqfUtHr8gFqS6d9elxWaQb80qhYiWg26knKAj3K32Tuw" TargetMode="External"/><Relationship Id="rId37" Type="http://schemas.openxmlformats.org/officeDocument/2006/relationships/hyperlink" Target="http://community.secop.gov.co/Public/Tendering/ContractNoticePhases/View?PPI=CO1.PPI.15453775&amp;isFromPublicArea=True&amp;isModal=False" TargetMode="External"/><Relationship Id="rId58" Type="http://schemas.openxmlformats.org/officeDocument/2006/relationships/hyperlink" Target="https://community.secop.gov.co/Public/Tendering/ContractNoticePhases/View?PPI=CO1.PPI.12159478&amp;isFromPublicArea=True&amp;isModal=False" TargetMode="External"/><Relationship Id="rId79" Type="http://schemas.openxmlformats.org/officeDocument/2006/relationships/hyperlink" Target="https://community.secop.gov.co/Public/Tendering/ContractNoticePhases/View?PPI=CO1.PPI.15905533&amp;isFromPublicArea=True&amp;isModal=False" TargetMode="External"/><Relationship Id="rId102" Type="http://schemas.openxmlformats.org/officeDocument/2006/relationships/hyperlink" Target="https://community.secop.gov.co/Public/Tendering/ContractNoticePhases/View?PPI=CO1.PPI.15333002&amp;isFromPublicArea=True&amp;isModal=False" TargetMode="External"/><Relationship Id="rId123" Type="http://schemas.openxmlformats.org/officeDocument/2006/relationships/hyperlink" Target="https://community.secop.gov.co/Public/Tendering/ContractNoticePhases/View?PPI=CO1.PPI.16381959&amp;isFromPublicArea=True&amp;isModal=False" TargetMode="External"/><Relationship Id="rId144" Type="http://schemas.openxmlformats.org/officeDocument/2006/relationships/hyperlink" Target="https://community.secop.gov.co/Public/Tendering/ContractNoticePhases/View?PPI=CO1.PPI.12819665&amp;isFromPublicArea=True&amp;isModal=False" TargetMode="External"/><Relationship Id="rId90" Type="http://schemas.openxmlformats.org/officeDocument/2006/relationships/hyperlink" Target="https://community.secop.gov.co/Public/Tendering/ContractNoticePhases/View?PPI=CO1.PPI.16007985&amp;isFromPublicArea=True&amp;isModal=False" TargetMode="External"/><Relationship Id="rId165" Type="http://schemas.openxmlformats.org/officeDocument/2006/relationships/hyperlink" Target="https://www.colombiacompra.gov.co/tienda-virtual-del-estado-colombiano/ordenes-compra/58931" TargetMode="External"/><Relationship Id="rId27" Type="http://schemas.openxmlformats.org/officeDocument/2006/relationships/hyperlink" Target="https://community.secop.gov.co/Public/Tendering/ContractNoticePhases/View?PPI=CO1.PPI.15161615&amp;isFromPublicArea=True&amp;isModal=False" TargetMode="External"/><Relationship Id="rId48" Type="http://schemas.openxmlformats.org/officeDocument/2006/relationships/hyperlink" Target="https://community.secop.gov.co/Public/Tendering/ContractNoticePhases/View?PPI=CO1.PPI.12187083&amp;isFromPublicArea=True&amp;isModal=False" TargetMode="External"/><Relationship Id="rId69" Type="http://schemas.openxmlformats.org/officeDocument/2006/relationships/hyperlink" Target="https://community.secop.gov.co/Public/Tendering/ContractNoticePhases/View?PPI=CO1.PPI.12107103&amp;isFromPublicArea=True&amp;isModal=False" TargetMode="External"/><Relationship Id="rId113" Type="http://schemas.openxmlformats.org/officeDocument/2006/relationships/hyperlink" Target="https://community.secop.gov.co/Public/Tendering/ContractNoticePhases/View?PPI=CO1.PPI.16243284&amp;isFromPublicArea=True&amp;isModal=False" TargetMode="External"/><Relationship Id="rId134" Type="http://schemas.openxmlformats.org/officeDocument/2006/relationships/hyperlink" Target="https://community.secop.gov.co/Public/Tendering/ContractNoticePhases/View?PPI=CO1.PPI.15893276&amp;isFromPublicArea=True&amp;isModal=False" TargetMode="External"/><Relationship Id="rId80" Type="http://schemas.openxmlformats.org/officeDocument/2006/relationships/hyperlink" Target="https://community.secop.gov.co/Public/Tendering/ContractNoticePhases/View?PPI=CO1.PPI.15905490&amp;isFromPublicArea=True&amp;isModal=False" TargetMode="External"/><Relationship Id="rId155" Type="http://schemas.openxmlformats.org/officeDocument/2006/relationships/hyperlink" Target="https://community.secop.gov.co/Public/Tendering/ContractNoticePhases/View?PPI=CO1.PPI.12922331&amp;isFromPublicArea=True&amp;isModal=False" TargetMode="External"/><Relationship Id="rId17" Type="http://schemas.openxmlformats.org/officeDocument/2006/relationships/hyperlink" Target="https://colombiacompra.gov.co/tienda-virtual-del-estado-colombiano/ordenes-compra/74168" TargetMode="External"/><Relationship Id="rId38" Type="http://schemas.openxmlformats.org/officeDocument/2006/relationships/hyperlink" Target="http://community.secop.gov.co/Public/Tendering/ContractNoticePhases/View?PPI=CO1.PPI.15454073&amp;isFromPublicArea=True&amp;isModal=False" TargetMode="External"/><Relationship Id="rId59" Type="http://schemas.openxmlformats.org/officeDocument/2006/relationships/hyperlink" Target="https://community.secop.gov.co/Public/Tendering/ContractNoticePhases/View?PPI=CO1.PPI.12230662&amp;isFromPublicArea=True&amp;isModal=False" TargetMode="External"/><Relationship Id="rId103" Type="http://schemas.openxmlformats.org/officeDocument/2006/relationships/hyperlink" Target="https://colombiacompra.gov.co/tienda-virtual-del-estado-colombiano/ordenes-compra/76880" TargetMode="External"/><Relationship Id="rId124" Type="http://schemas.openxmlformats.org/officeDocument/2006/relationships/hyperlink" Target="https://community.secop.gov.co/Public/Tendering/ContractNoticePhases/View?PPI=CO1.PPI.16382000&amp;isFromPublicArea=True&amp;isModal=False" TargetMode="External"/><Relationship Id="rId70" Type="http://schemas.openxmlformats.org/officeDocument/2006/relationships/hyperlink" Target="https://community.secop.gov.co/Public/Tendering/ContractNoticePhases/View?PPI=CO1.PPI.12066200&amp;isFromPublicArea=True&amp;isModal=False" TargetMode="External"/><Relationship Id="rId91" Type="http://schemas.openxmlformats.org/officeDocument/2006/relationships/hyperlink" Target="https://community.secop.gov.co/Public/Tendering/ContractNoticePhases/View?PPI=CO1.PPI.16008277&amp;isFromPublicArea=True&amp;isModal=False" TargetMode="External"/><Relationship Id="rId145" Type="http://schemas.openxmlformats.org/officeDocument/2006/relationships/hyperlink" Target="https://community.secop.gov.co/Public/Tendering/ContractNoticePhases/View?PPI=CO1.PPI.12224833&amp;isFromPublicArea=True&amp;isModal=False" TargetMode="External"/><Relationship Id="rId166" Type="http://schemas.openxmlformats.org/officeDocument/2006/relationships/hyperlink" Target="https://www.contratos.gov.co/consultas/detalleProceso.do?numConstancia=19-12-10065412"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5"/>
  <dimension ref="A1:AV924"/>
  <sheetViews>
    <sheetView topLeftCell="H1" zoomScale="70" zoomScaleNormal="70" workbookViewId="0">
      <pane ySplit="13" topLeftCell="A14" activePane="bottomLeft" state="frozen"/>
      <selection activeCell="I13" sqref="I13"/>
      <selection pane="bottomLeft" activeCell="I13" sqref="I13"/>
    </sheetView>
  </sheetViews>
  <sheetFormatPr baseColWidth="10" defaultColWidth="11.42578125" defaultRowHeight="27.95" customHeight="1" x14ac:dyDescent="0.25"/>
  <cols>
    <col min="1" max="1" width="11.42578125" style="35"/>
    <col min="2" max="2" width="10" style="35" customWidth="1"/>
    <col min="3" max="3" width="20.42578125" style="109" customWidth="1"/>
    <col min="4" max="4" width="19.85546875" style="109" customWidth="1"/>
    <col min="5" max="5" width="43.140625" style="95" customWidth="1"/>
    <col min="6" max="6" width="22.7109375" style="35" customWidth="1"/>
    <col min="7" max="7" width="37.7109375" style="35" customWidth="1"/>
    <col min="8" max="8" width="53" style="35" customWidth="1"/>
    <col min="9" max="9" width="15.28515625" style="35" customWidth="1"/>
    <col min="10" max="10" width="35.42578125" style="35" customWidth="1"/>
    <col min="11" max="11" width="12.28515625" style="35" customWidth="1"/>
    <col min="12" max="12" width="35.7109375" style="35" customWidth="1"/>
    <col min="13" max="13" width="38.140625" style="35" customWidth="1"/>
    <col min="14" max="14" width="26.28515625" style="306" bestFit="1" customWidth="1"/>
    <col min="15" max="15" width="17.140625" style="348" customWidth="1"/>
    <col min="16" max="16" width="25.28515625" style="84" customWidth="1"/>
    <col min="17" max="17" width="36.28515625" style="35" customWidth="1"/>
    <col min="18" max="18" width="15.140625" style="35" customWidth="1"/>
    <col min="19" max="19" width="24.42578125" style="35" customWidth="1"/>
    <col min="20" max="20" width="30.140625" style="35" customWidth="1"/>
    <col min="21" max="21" width="20.7109375" style="35" customWidth="1"/>
    <col min="22" max="23" width="20.7109375" style="357" customWidth="1"/>
    <col min="24" max="24" width="15.42578125" style="35" customWidth="1"/>
    <col min="25" max="25" width="16.140625" style="35" customWidth="1"/>
    <col min="26" max="26" width="26.7109375" style="354" customWidth="1"/>
    <col min="27" max="27" width="23" style="354" customWidth="1"/>
    <col min="28" max="28" width="15.42578125" style="35" customWidth="1"/>
    <col min="29" max="29" width="13.7109375" style="35" customWidth="1"/>
    <col min="30" max="30" width="15.28515625" style="110" customWidth="1"/>
    <col min="31" max="31" width="14.42578125" style="84" customWidth="1"/>
    <col min="32" max="32" width="16.28515625" style="35" customWidth="1"/>
    <col min="33" max="33" width="13.28515625" style="85" customWidth="1"/>
    <col min="34" max="34" width="19" style="35" customWidth="1"/>
    <col min="35" max="35" width="28.140625" style="35" customWidth="1"/>
    <col min="36" max="36" width="12.28515625" style="35" customWidth="1"/>
    <col min="37" max="37" width="13.85546875" style="35" customWidth="1"/>
    <col min="38" max="38" width="16.42578125" style="35" customWidth="1"/>
    <col min="39" max="39" width="16" style="45" customWidth="1"/>
    <col min="40" max="40" width="11.42578125" style="49"/>
    <col min="41" max="41" width="11.42578125" style="37"/>
    <col min="42" max="42" width="14.42578125" style="37" customWidth="1"/>
    <col min="43" max="43" width="13.140625" style="37" customWidth="1"/>
    <col min="44" max="45" width="11.42578125" style="37"/>
    <col min="46" max="47" width="12.7109375" style="37" bestFit="1" customWidth="1"/>
    <col min="48" max="48" width="11.42578125" style="37"/>
    <col min="49" max="16384" width="11.42578125" style="38"/>
  </cols>
  <sheetData>
    <row r="1" spans="1:48" s="35" customFormat="1" ht="15" x14ac:dyDescent="0.25">
      <c r="A1" s="38"/>
      <c r="B1" s="38"/>
      <c r="C1" s="38"/>
      <c r="D1" s="38"/>
      <c r="E1" s="39"/>
      <c r="F1" s="39"/>
      <c r="G1" s="38"/>
      <c r="H1" s="38"/>
      <c r="I1" s="38"/>
      <c r="J1" s="38"/>
      <c r="K1" s="38"/>
      <c r="L1" s="38"/>
      <c r="M1" s="38"/>
      <c r="N1" s="341"/>
      <c r="O1" s="341"/>
      <c r="P1" s="38"/>
      <c r="Q1" s="38"/>
      <c r="R1" s="38"/>
      <c r="S1" s="38"/>
      <c r="T1" s="38"/>
      <c r="U1" s="38"/>
      <c r="V1" s="38"/>
      <c r="W1" s="38"/>
      <c r="X1" s="38"/>
      <c r="Y1" s="38"/>
      <c r="Z1" s="38"/>
      <c r="AA1" s="38"/>
      <c r="AB1" s="38"/>
      <c r="AC1" s="38"/>
      <c r="AD1" s="38"/>
      <c r="AE1" s="38"/>
      <c r="AF1" s="38"/>
      <c r="AG1" s="38"/>
      <c r="AH1" s="38"/>
      <c r="AI1" s="38"/>
      <c r="AJ1" s="38"/>
      <c r="AK1" s="38"/>
      <c r="AL1" s="38"/>
      <c r="AM1" s="45"/>
      <c r="AN1" s="49"/>
      <c r="AO1" s="37"/>
      <c r="AP1" s="37"/>
      <c r="AQ1" s="37"/>
      <c r="AR1" s="37"/>
      <c r="AS1" s="37"/>
      <c r="AT1" s="36"/>
      <c r="AU1" s="36"/>
      <c r="AV1" s="36"/>
    </row>
    <row r="2" spans="1:48" s="35" customFormat="1" ht="18.75" x14ac:dyDescent="0.25">
      <c r="A2" s="487" t="s">
        <v>370</v>
      </c>
      <c r="B2" s="487"/>
      <c r="C2" s="487"/>
      <c r="D2" s="487"/>
      <c r="E2" s="487"/>
      <c r="F2" s="487"/>
      <c r="G2" s="487"/>
      <c r="H2" s="487"/>
      <c r="I2" s="487"/>
      <c r="J2" s="487"/>
      <c r="K2" s="487"/>
      <c r="L2" s="487"/>
      <c r="M2" s="487"/>
      <c r="N2" s="487"/>
      <c r="O2" s="487"/>
      <c r="P2" s="487"/>
      <c r="Q2" s="487"/>
      <c r="R2" s="487"/>
      <c r="S2" s="487"/>
      <c r="T2" s="487"/>
      <c r="U2" s="487"/>
      <c r="V2" s="487"/>
      <c r="W2" s="487"/>
      <c r="X2" s="487"/>
      <c r="Y2" s="487"/>
      <c r="Z2" s="487"/>
      <c r="AA2" s="487"/>
      <c r="AB2" s="487"/>
      <c r="AC2" s="487"/>
      <c r="AD2" s="487"/>
      <c r="AE2" s="487"/>
      <c r="AF2" s="487"/>
      <c r="AG2" s="487"/>
      <c r="AH2" s="487"/>
      <c r="AI2" s="487"/>
      <c r="AJ2" s="487"/>
      <c r="AK2" s="487"/>
      <c r="AL2" s="487"/>
      <c r="AM2" s="169"/>
      <c r="AN2" s="49"/>
      <c r="AO2" s="37"/>
      <c r="AP2" s="37"/>
      <c r="AQ2" s="37"/>
      <c r="AR2" s="37"/>
      <c r="AS2" s="37"/>
      <c r="AT2" s="36"/>
      <c r="AU2" s="36"/>
      <c r="AV2" s="36"/>
    </row>
    <row r="3" spans="1:48" s="35" customFormat="1" ht="18.75" x14ac:dyDescent="0.25">
      <c r="A3" s="487" t="s">
        <v>470</v>
      </c>
      <c r="B3" s="487"/>
      <c r="C3" s="487"/>
      <c r="D3" s="487"/>
      <c r="E3" s="487"/>
      <c r="F3" s="487"/>
      <c r="G3" s="487"/>
      <c r="H3" s="487"/>
      <c r="I3" s="487"/>
      <c r="J3" s="487"/>
      <c r="K3" s="487"/>
      <c r="L3" s="487"/>
      <c r="M3" s="487"/>
      <c r="N3" s="487"/>
      <c r="O3" s="487"/>
      <c r="P3" s="487"/>
      <c r="Q3" s="487"/>
      <c r="R3" s="487"/>
      <c r="S3" s="487"/>
      <c r="T3" s="487"/>
      <c r="U3" s="487"/>
      <c r="V3" s="487"/>
      <c r="W3" s="487"/>
      <c r="X3" s="487"/>
      <c r="Y3" s="487"/>
      <c r="Z3" s="487"/>
      <c r="AA3" s="487"/>
      <c r="AB3" s="487"/>
      <c r="AC3" s="487"/>
      <c r="AD3" s="487"/>
      <c r="AE3" s="487"/>
      <c r="AF3" s="487"/>
      <c r="AG3" s="487"/>
      <c r="AH3" s="487"/>
      <c r="AI3" s="487"/>
      <c r="AJ3" s="487"/>
      <c r="AK3" s="487"/>
      <c r="AL3" s="487"/>
      <c r="AM3" s="169"/>
      <c r="AN3" s="49"/>
      <c r="AO3" s="46"/>
      <c r="AP3" s="37"/>
      <c r="AQ3" s="37"/>
      <c r="AR3" s="37"/>
      <c r="AS3" s="37"/>
      <c r="AT3" s="36"/>
      <c r="AU3" s="36"/>
      <c r="AV3" s="36"/>
    </row>
    <row r="4" spans="1:48" s="35" customFormat="1" ht="19.5" thickBot="1" x14ac:dyDescent="0.3">
      <c r="A4" s="169"/>
      <c r="B4" s="169"/>
      <c r="C4" s="169"/>
      <c r="D4" s="169"/>
      <c r="E4" s="169"/>
      <c r="F4" s="169"/>
      <c r="G4" s="169"/>
      <c r="H4" s="169"/>
      <c r="I4" s="169"/>
      <c r="J4" s="169"/>
      <c r="K4" s="169"/>
      <c r="L4" s="169"/>
      <c r="M4" s="169"/>
      <c r="N4" s="342"/>
      <c r="O4" s="342"/>
      <c r="P4" s="169"/>
      <c r="Q4" s="169"/>
      <c r="R4" s="169"/>
      <c r="S4" s="169"/>
      <c r="T4" s="169"/>
      <c r="U4" s="169"/>
      <c r="V4" s="169"/>
      <c r="W4" s="169"/>
      <c r="X4" s="169"/>
      <c r="Y4" s="169"/>
      <c r="Z4" s="169"/>
      <c r="AA4" s="169"/>
      <c r="AB4" s="169"/>
      <c r="AC4" s="169"/>
      <c r="AD4" s="169"/>
      <c r="AE4" s="169"/>
      <c r="AF4" s="169"/>
      <c r="AG4" s="169"/>
      <c r="AH4" s="169"/>
      <c r="AI4" s="169"/>
      <c r="AJ4" s="169"/>
      <c r="AK4" s="169"/>
      <c r="AL4" s="169"/>
      <c r="AM4" s="169"/>
      <c r="AN4" s="49"/>
      <c r="AO4" s="37"/>
      <c r="AP4" s="37"/>
      <c r="AQ4" s="37"/>
      <c r="AR4" s="37"/>
      <c r="AS4" s="37"/>
      <c r="AT4" s="36"/>
      <c r="AU4" s="36"/>
      <c r="AV4" s="36"/>
    </row>
    <row r="5" spans="1:48" s="35" customFormat="1" ht="24" customHeight="1" thickBot="1" x14ac:dyDescent="0.3">
      <c r="A5" s="488" t="s">
        <v>192</v>
      </c>
      <c r="B5" s="489"/>
      <c r="C5" s="489"/>
      <c r="D5" s="490"/>
      <c r="E5" s="141" t="s">
        <v>779</v>
      </c>
      <c r="F5" s="59"/>
      <c r="G5" s="59"/>
      <c r="H5" s="143" t="s">
        <v>35</v>
      </c>
      <c r="I5" s="491"/>
      <c r="J5" s="492"/>
      <c r="K5" s="493"/>
      <c r="L5" s="50"/>
      <c r="M5" s="42"/>
      <c r="N5" s="343"/>
      <c r="O5" s="469"/>
      <c r="P5" s="469"/>
      <c r="Q5" s="41"/>
      <c r="R5" s="41"/>
      <c r="S5" s="41"/>
      <c r="T5" s="41"/>
      <c r="U5" s="41"/>
      <c r="V5" s="41"/>
      <c r="W5" s="469"/>
      <c r="X5" s="469"/>
      <c r="Y5" s="469"/>
      <c r="Z5" s="469"/>
      <c r="AA5" s="469"/>
      <c r="AB5" s="469"/>
      <c r="AC5" s="469"/>
      <c r="AD5" s="469"/>
      <c r="AE5" s="469"/>
      <c r="AF5" s="469"/>
      <c r="AG5" s="469"/>
      <c r="AH5" s="469"/>
      <c r="AI5" s="469"/>
      <c r="AJ5" s="469"/>
      <c r="AK5" s="469"/>
      <c r="AL5" s="469"/>
      <c r="AM5" s="168"/>
      <c r="AN5" s="49"/>
      <c r="AO5" s="37"/>
      <c r="AP5" s="37"/>
      <c r="AQ5" s="37"/>
      <c r="AR5" s="37"/>
      <c r="AS5" s="37"/>
      <c r="AT5" s="36"/>
      <c r="AU5" s="36"/>
      <c r="AV5" s="36"/>
    </row>
    <row r="6" spans="1:48" s="35" customFormat="1" ht="29.25" customHeight="1" x14ac:dyDescent="0.25">
      <c r="A6" s="475" t="s">
        <v>380</v>
      </c>
      <c r="B6" s="476"/>
      <c r="C6" s="476"/>
      <c r="D6" s="476"/>
      <c r="E6" s="260">
        <v>22394138000</v>
      </c>
      <c r="F6" s="40"/>
      <c r="G6" s="44"/>
      <c r="H6" s="52" t="s">
        <v>382</v>
      </c>
      <c r="I6" s="477">
        <v>2141000000</v>
      </c>
      <c r="J6" s="478"/>
      <c r="K6" s="479"/>
      <c r="L6" s="51"/>
      <c r="M6" s="43"/>
      <c r="N6" s="344"/>
      <c r="O6" s="344"/>
      <c r="P6" s="40"/>
      <c r="Q6" s="41"/>
      <c r="R6" s="41"/>
      <c r="S6" s="41"/>
      <c r="T6" s="41"/>
      <c r="U6" s="41"/>
      <c r="V6" s="41"/>
      <c r="X6" s="58"/>
      <c r="Y6" s="60"/>
      <c r="Z6" s="60"/>
      <c r="AA6" s="60"/>
      <c r="AB6" s="60"/>
      <c r="AC6" s="60"/>
      <c r="AH6" s="480" t="s">
        <v>30</v>
      </c>
      <c r="AI6" s="481"/>
      <c r="AJ6" s="496" t="s">
        <v>780</v>
      </c>
      <c r="AK6" s="497"/>
      <c r="AL6" s="497"/>
      <c r="AM6" s="497"/>
      <c r="AN6" s="145"/>
      <c r="AO6" s="145"/>
      <c r="AP6" s="146"/>
      <c r="AQ6" s="37"/>
      <c r="AR6" s="37"/>
      <c r="AS6" s="37"/>
      <c r="AT6" s="36"/>
      <c r="AU6" s="36"/>
      <c r="AV6" s="36"/>
    </row>
    <row r="7" spans="1:48" s="35" customFormat="1" ht="28.5" customHeight="1" thickBot="1" x14ac:dyDescent="0.3">
      <c r="A7" s="482" t="s">
        <v>381</v>
      </c>
      <c r="B7" s="483"/>
      <c r="C7" s="483"/>
      <c r="D7" s="483"/>
      <c r="E7" s="261">
        <v>20847240668</v>
      </c>
      <c r="F7" s="40"/>
      <c r="G7" s="43"/>
      <c r="H7" s="53" t="s">
        <v>383</v>
      </c>
      <c r="I7" s="484">
        <v>1629775589</v>
      </c>
      <c r="J7" s="485"/>
      <c r="K7" s="486"/>
      <c r="L7" s="51"/>
      <c r="M7" s="43"/>
      <c r="N7" s="344"/>
      <c r="O7" s="344"/>
      <c r="P7" s="40"/>
      <c r="Q7" s="41"/>
      <c r="R7" s="41"/>
      <c r="S7" s="41"/>
      <c r="T7" s="41"/>
      <c r="U7" s="41"/>
      <c r="V7" s="41"/>
      <c r="X7" s="58"/>
      <c r="Y7" s="61"/>
      <c r="Z7" s="61"/>
      <c r="AA7" s="61"/>
      <c r="AB7" s="61"/>
      <c r="AC7" s="61"/>
      <c r="AH7" s="464" t="s">
        <v>31</v>
      </c>
      <c r="AI7" s="465"/>
      <c r="AJ7" s="498" t="s">
        <v>781</v>
      </c>
      <c r="AK7" s="499"/>
      <c r="AL7" s="147"/>
      <c r="AM7" s="147"/>
      <c r="AN7" s="147"/>
      <c r="AO7" s="147"/>
      <c r="AP7" s="148"/>
      <c r="AQ7" s="37"/>
      <c r="AR7" s="37"/>
      <c r="AS7" s="37"/>
      <c r="AT7" s="36"/>
      <c r="AU7" s="36"/>
      <c r="AV7" s="36"/>
    </row>
    <row r="8" spans="1:48" s="35" customFormat="1" ht="23.25" customHeight="1" thickBot="1" x14ac:dyDescent="0.3">
      <c r="A8" s="108"/>
      <c r="B8" s="108"/>
      <c r="C8" s="108"/>
      <c r="D8" s="108"/>
      <c r="E8" s="108"/>
      <c r="F8" s="108"/>
      <c r="G8" s="108"/>
      <c r="H8" s="108"/>
      <c r="I8" s="108"/>
      <c r="J8" s="108"/>
      <c r="K8" s="108"/>
      <c r="L8" s="108"/>
      <c r="M8" s="108"/>
      <c r="N8" s="345"/>
      <c r="O8" s="345"/>
      <c r="P8" s="108"/>
      <c r="Q8" s="41"/>
      <c r="R8" s="41"/>
      <c r="S8" s="41"/>
      <c r="T8" s="41"/>
      <c r="U8" s="41"/>
      <c r="V8" s="41"/>
      <c r="X8" s="58"/>
      <c r="Y8" s="61"/>
      <c r="Z8" s="61"/>
      <c r="AA8" s="61"/>
      <c r="AB8" s="61"/>
      <c r="AC8" s="61"/>
      <c r="AH8" s="464" t="s">
        <v>32</v>
      </c>
      <c r="AI8" s="465"/>
      <c r="AJ8" s="494" t="s">
        <v>782</v>
      </c>
      <c r="AK8" s="495"/>
      <c r="AL8" s="495"/>
      <c r="AM8" s="147"/>
      <c r="AN8" s="147"/>
      <c r="AO8" s="147"/>
      <c r="AP8" s="148"/>
      <c r="AQ8" s="37"/>
      <c r="AR8" s="37"/>
      <c r="AS8" s="37"/>
      <c r="AT8" s="36"/>
      <c r="AU8" s="36"/>
      <c r="AV8" s="36"/>
    </row>
    <row r="9" spans="1:48" s="35" customFormat="1" ht="34.5" customHeight="1" x14ac:dyDescent="0.25">
      <c r="A9" s="466" t="s">
        <v>269</v>
      </c>
      <c r="B9" s="467"/>
      <c r="C9" s="467"/>
      <c r="D9" s="467"/>
      <c r="E9" s="262"/>
      <c r="F9" s="50"/>
      <c r="G9" s="468"/>
      <c r="H9" s="468"/>
      <c r="I9" s="47"/>
      <c r="J9" s="47"/>
      <c r="K9" s="469"/>
      <c r="L9" s="469"/>
      <c r="M9" s="469"/>
      <c r="N9" s="469"/>
      <c r="O9" s="469"/>
      <c r="P9" s="469"/>
      <c r="Q9" s="41"/>
      <c r="R9" s="41"/>
      <c r="S9" s="41"/>
      <c r="T9" s="41"/>
      <c r="U9" s="41"/>
      <c r="V9" s="41"/>
      <c r="W9" s="86"/>
      <c r="X9" s="87"/>
      <c r="Y9" s="61"/>
      <c r="Z9" s="61"/>
      <c r="AA9" s="61"/>
      <c r="AB9" s="61"/>
      <c r="AC9" s="61"/>
      <c r="AH9" s="464" t="s">
        <v>33</v>
      </c>
      <c r="AI9" s="465"/>
      <c r="AJ9" s="498">
        <v>3005272569</v>
      </c>
      <c r="AK9" s="499"/>
      <c r="AL9" s="499"/>
      <c r="AM9" s="147"/>
      <c r="AN9" s="147"/>
      <c r="AO9" s="147"/>
      <c r="AP9" s="148"/>
      <c r="AQ9" s="37"/>
      <c r="AR9" s="37"/>
      <c r="AS9" s="107"/>
      <c r="AT9" s="36"/>
      <c r="AU9" s="36"/>
      <c r="AV9" s="36"/>
    </row>
    <row r="10" spans="1:48" s="35" customFormat="1" ht="32.25" customHeight="1" thickBot="1" x14ac:dyDescent="0.3">
      <c r="A10" s="470" t="s">
        <v>170</v>
      </c>
      <c r="B10" s="471"/>
      <c r="C10" s="471"/>
      <c r="D10" s="471"/>
      <c r="E10" s="263"/>
      <c r="F10" s="472"/>
      <c r="G10" s="472"/>
      <c r="H10" s="472"/>
      <c r="I10" s="48"/>
      <c r="J10" s="48"/>
      <c r="K10" s="469"/>
      <c r="L10" s="469"/>
      <c r="M10" s="469"/>
      <c r="N10" s="469"/>
      <c r="O10" s="469"/>
      <c r="P10" s="469"/>
      <c r="Q10" s="41"/>
      <c r="R10" s="41"/>
      <c r="S10" s="41"/>
      <c r="T10" s="41"/>
      <c r="U10" s="41"/>
      <c r="V10" s="41"/>
      <c r="X10" s="58"/>
      <c r="Y10" s="62"/>
      <c r="Z10" s="62"/>
      <c r="AA10" s="62"/>
      <c r="AB10" s="62"/>
      <c r="AC10" s="62"/>
      <c r="AH10" s="473" t="s">
        <v>34</v>
      </c>
      <c r="AI10" s="474"/>
      <c r="AJ10" s="494" t="s">
        <v>1435</v>
      </c>
      <c r="AK10" s="495"/>
      <c r="AL10" s="495"/>
      <c r="AM10" s="149"/>
      <c r="AN10" s="149"/>
      <c r="AO10" s="149"/>
      <c r="AP10" s="150"/>
      <c r="AQ10" s="37"/>
      <c r="AR10" s="37"/>
      <c r="AS10" s="107"/>
      <c r="AT10" s="36"/>
      <c r="AU10" s="36"/>
      <c r="AV10" s="36"/>
    </row>
    <row r="11" spans="1:48" s="35" customFormat="1" ht="39" customHeight="1" thickBot="1" x14ac:dyDescent="0.3">
      <c r="A11" s="462" t="s">
        <v>0</v>
      </c>
      <c r="B11" s="455"/>
      <c r="C11" s="455"/>
      <c r="D11" s="455"/>
      <c r="E11" s="455"/>
      <c r="F11" s="455"/>
      <c r="G11" s="455"/>
      <c r="H11" s="455"/>
      <c r="I11" s="455"/>
      <c r="J11" s="455"/>
      <c r="K11" s="455"/>
      <c r="L11" s="455"/>
      <c r="M11" s="455"/>
      <c r="N11" s="455"/>
      <c r="O11" s="455"/>
      <c r="P11" s="455"/>
      <c r="Q11" s="455"/>
      <c r="R11" s="455"/>
      <c r="S11" s="455"/>
      <c r="T11" s="455"/>
      <c r="U11" s="463"/>
      <c r="V11" s="462" t="s">
        <v>1</v>
      </c>
      <c r="W11" s="455"/>
      <c r="X11" s="455"/>
      <c r="Y11" s="455"/>
      <c r="Z11" s="455"/>
      <c r="AA11" s="463"/>
      <c r="AB11" s="462" t="s">
        <v>2</v>
      </c>
      <c r="AC11" s="455"/>
      <c r="AD11" s="455"/>
      <c r="AE11" s="455"/>
      <c r="AF11" s="455"/>
      <c r="AG11" s="463"/>
      <c r="AH11" s="462" t="s">
        <v>252</v>
      </c>
      <c r="AI11" s="455"/>
      <c r="AJ11" s="455"/>
      <c r="AK11" s="463"/>
      <c r="AL11" s="455" t="s">
        <v>367</v>
      </c>
      <c r="AM11" s="455"/>
      <c r="AN11" s="455"/>
      <c r="AO11" s="456"/>
      <c r="AP11" s="138" t="s">
        <v>368</v>
      </c>
      <c r="AQ11" s="37"/>
      <c r="AR11" s="37"/>
      <c r="AS11" s="107"/>
      <c r="AT11" s="36"/>
      <c r="AU11" s="36"/>
      <c r="AV11" s="36"/>
    </row>
    <row r="12" spans="1:48" ht="27.95" customHeight="1" x14ac:dyDescent="0.25">
      <c r="A12" s="63">
        <v>1</v>
      </c>
      <c r="B12" s="64">
        <v>2</v>
      </c>
      <c r="C12" s="457">
        <v>3</v>
      </c>
      <c r="D12" s="458"/>
      <c r="E12" s="170">
        <v>4</v>
      </c>
      <c r="F12" s="65">
        <v>5</v>
      </c>
      <c r="G12" s="65">
        <v>6</v>
      </c>
      <c r="H12" s="65">
        <v>7</v>
      </c>
      <c r="I12" s="457">
        <v>8</v>
      </c>
      <c r="J12" s="459"/>
      <c r="K12" s="459"/>
      <c r="L12" s="459"/>
      <c r="M12" s="458"/>
      <c r="N12" s="346">
        <v>9</v>
      </c>
      <c r="O12" s="347">
        <v>10</v>
      </c>
      <c r="P12" s="457">
        <v>11</v>
      </c>
      <c r="Q12" s="459"/>
      <c r="R12" s="459"/>
      <c r="S12" s="459"/>
      <c r="T12" s="459"/>
      <c r="U12" s="458"/>
      <c r="V12" s="66">
        <v>12</v>
      </c>
      <c r="W12" s="242">
        <v>13</v>
      </c>
      <c r="X12" s="66">
        <v>14</v>
      </c>
      <c r="Y12" s="66">
        <v>15</v>
      </c>
      <c r="Z12" s="66">
        <v>16</v>
      </c>
      <c r="AA12" s="242">
        <v>17</v>
      </c>
      <c r="AB12" s="64">
        <v>18</v>
      </c>
      <c r="AC12" s="64">
        <v>19</v>
      </c>
      <c r="AD12" s="64">
        <v>20</v>
      </c>
      <c r="AE12" s="64">
        <v>21</v>
      </c>
      <c r="AF12" s="64">
        <v>22</v>
      </c>
      <c r="AG12" s="64">
        <v>23</v>
      </c>
      <c r="AH12" s="111">
        <v>24</v>
      </c>
      <c r="AI12" s="111">
        <v>25</v>
      </c>
      <c r="AJ12" s="111">
        <v>26</v>
      </c>
      <c r="AK12" s="259">
        <v>27</v>
      </c>
      <c r="AL12" s="460">
        <v>28</v>
      </c>
      <c r="AM12" s="460"/>
      <c r="AN12" s="460"/>
      <c r="AO12" s="461"/>
      <c r="AP12" s="259">
        <v>29</v>
      </c>
    </row>
    <row r="13" spans="1:48" ht="90.75" customHeight="1" x14ac:dyDescent="0.25">
      <c r="A13" s="142" t="s">
        <v>3</v>
      </c>
      <c r="B13" s="142" t="s">
        <v>4</v>
      </c>
      <c r="C13" s="142" t="s">
        <v>258</v>
      </c>
      <c r="D13" s="142" t="s">
        <v>361</v>
      </c>
      <c r="E13" s="142" t="s">
        <v>5</v>
      </c>
      <c r="F13" s="142" t="s">
        <v>6</v>
      </c>
      <c r="G13" s="142" t="s">
        <v>7</v>
      </c>
      <c r="H13" s="142" t="s">
        <v>8</v>
      </c>
      <c r="I13" s="142" t="s">
        <v>168</v>
      </c>
      <c r="J13" s="142" t="s">
        <v>270</v>
      </c>
      <c r="K13" s="264" t="s">
        <v>10</v>
      </c>
      <c r="L13" s="264" t="s">
        <v>11</v>
      </c>
      <c r="M13" s="264" t="s">
        <v>471</v>
      </c>
      <c r="N13" s="305" t="s">
        <v>12</v>
      </c>
      <c r="O13" s="305" t="s">
        <v>360</v>
      </c>
      <c r="P13" s="142" t="s">
        <v>385</v>
      </c>
      <c r="Q13" s="142" t="s">
        <v>417</v>
      </c>
      <c r="R13" s="142" t="s">
        <v>354</v>
      </c>
      <c r="S13" s="142" t="s">
        <v>386</v>
      </c>
      <c r="T13" s="142" t="s">
        <v>387</v>
      </c>
      <c r="U13" s="142" t="s">
        <v>384</v>
      </c>
      <c r="V13" s="355" t="s">
        <v>13</v>
      </c>
      <c r="W13" s="355" t="s">
        <v>265</v>
      </c>
      <c r="X13" s="144" t="s">
        <v>15</v>
      </c>
      <c r="Y13" s="144" t="s">
        <v>16</v>
      </c>
      <c r="Z13" s="352" t="s">
        <v>17</v>
      </c>
      <c r="AA13" s="352" t="s">
        <v>362</v>
      </c>
      <c r="AB13" s="142" t="s">
        <v>18</v>
      </c>
      <c r="AC13" s="142" t="s">
        <v>19</v>
      </c>
      <c r="AD13" s="142" t="s">
        <v>20</v>
      </c>
      <c r="AE13" s="142" t="s">
        <v>21</v>
      </c>
      <c r="AF13" s="144" t="s">
        <v>193</v>
      </c>
      <c r="AG13" s="142" t="s">
        <v>22</v>
      </c>
      <c r="AH13" s="142" t="s">
        <v>369</v>
      </c>
      <c r="AI13" s="142" t="s">
        <v>253</v>
      </c>
      <c r="AJ13" s="142" t="s">
        <v>256</v>
      </c>
      <c r="AK13" s="142" t="s">
        <v>255</v>
      </c>
      <c r="AL13" s="142" t="s">
        <v>23</v>
      </c>
      <c r="AM13" s="142" t="s">
        <v>24</v>
      </c>
      <c r="AN13" s="142" t="s">
        <v>25</v>
      </c>
      <c r="AO13" s="142" t="s">
        <v>26</v>
      </c>
      <c r="AP13" s="142" t="s">
        <v>27</v>
      </c>
    </row>
    <row r="14" spans="1:48" s="190" customFormat="1" ht="27.95" customHeight="1" x14ac:dyDescent="0.25">
      <c r="A14" s="233">
        <v>1</v>
      </c>
      <c r="B14" s="173">
        <v>2021</v>
      </c>
      <c r="C14" s="226" t="s">
        <v>491</v>
      </c>
      <c r="D14" s="227" t="s">
        <v>508</v>
      </c>
      <c r="E14" s="174" t="s">
        <v>90</v>
      </c>
      <c r="F14" s="175" t="s">
        <v>29</v>
      </c>
      <c r="G14" s="176" t="s">
        <v>111</v>
      </c>
      <c r="H14" s="234" t="s">
        <v>783</v>
      </c>
      <c r="I14" s="177" t="s">
        <v>85</v>
      </c>
      <c r="J14" s="84" t="s">
        <v>268</v>
      </c>
      <c r="K14" s="178">
        <v>57</v>
      </c>
      <c r="L14" s="179" t="str">
        <f>IF(ISERROR(VLOOKUP(K14,Proposito_programa!$C$2:$E$59,2,FALSE))," ",VLOOKUP(K14,Proposito_programa!$C$2:$E$59,2,FALSE))</f>
        <v>Gestión pública local</v>
      </c>
      <c r="M14" s="179" t="str">
        <f>IF(ISERROR(VLOOKUP(K14,Proposito_programa!$C$2:$E$59,3,FALSE))," ",VLOOKUP(K14,Proposito_programa!$C$2:$E$59,3,FALSE))</f>
        <v>Propósito 5: Construir Bogotá - Región con gobierno abierto, transparente y ciudadanía consciente</v>
      </c>
      <c r="N14" s="387" t="s">
        <v>1335</v>
      </c>
      <c r="O14" s="388"/>
      <c r="P14" s="239">
        <v>52705855</v>
      </c>
      <c r="Q14" s="176" t="s">
        <v>961</v>
      </c>
      <c r="R14" s="180" t="s">
        <v>363</v>
      </c>
      <c r="S14" s="180"/>
      <c r="T14" s="181"/>
      <c r="U14" s="182"/>
      <c r="V14" s="241">
        <v>47500000</v>
      </c>
      <c r="W14" s="183"/>
      <c r="X14" s="184">
        <v>1</v>
      </c>
      <c r="Y14" s="241">
        <v>6333333</v>
      </c>
      <c r="Z14" s="285">
        <f t="shared" ref="Z14:AA82" si="0">+V14+W14+Y14</f>
        <v>53833333</v>
      </c>
      <c r="AA14" s="286">
        <v>45916667</v>
      </c>
      <c r="AB14" s="243">
        <v>44237</v>
      </c>
      <c r="AC14" s="243">
        <v>44238</v>
      </c>
      <c r="AD14" s="243">
        <v>44540</v>
      </c>
      <c r="AE14" s="188">
        <v>300</v>
      </c>
      <c r="AF14" s="188">
        <v>1</v>
      </c>
      <c r="AG14" s="186">
        <v>40</v>
      </c>
      <c r="AH14" s="187"/>
      <c r="AI14" s="185"/>
      <c r="AJ14" s="185"/>
      <c r="AK14" s="185"/>
      <c r="AL14" s="188"/>
      <c r="AM14" s="188"/>
      <c r="AN14" s="188" t="s">
        <v>1234</v>
      </c>
      <c r="AO14" s="188"/>
      <c r="AP14" s="189">
        <v>0</v>
      </c>
      <c r="AQ14" s="37"/>
      <c r="AR14" s="37"/>
      <c r="AS14" s="37"/>
      <c r="AT14" s="37"/>
      <c r="AU14" s="37"/>
      <c r="AV14" s="37"/>
    </row>
    <row r="15" spans="1:48" s="190" customFormat="1" ht="27.95" customHeight="1" x14ac:dyDescent="0.25">
      <c r="A15" s="233">
        <v>2</v>
      </c>
      <c r="B15" s="173">
        <v>2021</v>
      </c>
      <c r="C15" s="226" t="s">
        <v>1451</v>
      </c>
      <c r="D15" s="227" t="s">
        <v>509</v>
      </c>
      <c r="E15" s="174" t="s">
        <v>90</v>
      </c>
      <c r="F15" s="175" t="s">
        <v>29</v>
      </c>
      <c r="G15" s="176" t="s">
        <v>111</v>
      </c>
      <c r="H15" s="234" t="s">
        <v>784</v>
      </c>
      <c r="I15" s="177" t="s">
        <v>85</v>
      </c>
      <c r="J15" s="221" t="s">
        <v>268</v>
      </c>
      <c r="K15" s="178">
        <v>57</v>
      </c>
      <c r="L15" s="179" t="str">
        <f>IF(ISERROR(VLOOKUP(K15,Proposito_programa!$C$2:$E$59,2,FALSE))," ",VLOOKUP(K15,Proposito_programa!$C$2:$E$59,2,FALSE))</f>
        <v>Gestión pública local</v>
      </c>
      <c r="M15" s="179" t="str">
        <f>IF(ISERROR(VLOOKUP(K15,Proposito_programa!$C$2:$E$59,3,FALSE))," ",VLOOKUP(K15,Proposito_programa!$C$2:$E$59,3,FALSE))</f>
        <v>Propósito 5: Construir Bogotá - Región con gobierno abierto, transparente y ciudadanía consciente</v>
      </c>
      <c r="N15" s="387" t="s">
        <v>1335</v>
      </c>
      <c r="O15" s="388"/>
      <c r="P15" s="239">
        <v>46381344</v>
      </c>
      <c r="Q15" s="176" t="s">
        <v>962</v>
      </c>
      <c r="R15" s="180" t="s">
        <v>363</v>
      </c>
      <c r="S15" s="180"/>
      <c r="T15" s="181"/>
      <c r="U15" s="182"/>
      <c r="V15" s="241">
        <v>51780000</v>
      </c>
      <c r="W15" s="183"/>
      <c r="X15" s="184">
        <v>1</v>
      </c>
      <c r="Y15" s="241">
        <v>6041000</v>
      </c>
      <c r="Z15" s="285">
        <f t="shared" si="0"/>
        <v>57821000</v>
      </c>
      <c r="AA15" s="286">
        <v>51262200</v>
      </c>
      <c r="AB15" s="243">
        <v>44239</v>
      </c>
      <c r="AC15" s="243">
        <v>44243</v>
      </c>
      <c r="AD15" s="243">
        <v>44545</v>
      </c>
      <c r="AE15" s="188">
        <v>300</v>
      </c>
      <c r="AF15" s="188">
        <v>1</v>
      </c>
      <c r="AG15" s="186">
        <v>35</v>
      </c>
      <c r="AH15" s="187"/>
      <c r="AI15" s="185" t="s">
        <v>1222</v>
      </c>
      <c r="AJ15" s="258">
        <v>44502</v>
      </c>
      <c r="AK15" s="185"/>
      <c r="AL15" s="188"/>
      <c r="AM15" s="188"/>
      <c r="AN15" s="188" t="s">
        <v>1234</v>
      </c>
      <c r="AO15" s="188"/>
      <c r="AP15" s="189">
        <f t="shared" ref="AP15:AP82" si="1">IF(ISERROR(AA15/Z15),"-",(AA15/Z15))</f>
        <v>0.88656716417910453</v>
      </c>
      <c r="AQ15" s="37"/>
      <c r="AR15" s="37"/>
      <c r="AS15" s="37"/>
      <c r="AT15" s="37"/>
      <c r="AU15" s="37"/>
      <c r="AV15" s="37"/>
    </row>
    <row r="16" spans="1:48" s="190" customFormat="1" ht="27.95" customHeight="1" x14ac:dyDescent="0.25">
      <c r="A16" s="233">
        <v>3</v>
      </c>
      <c r="B16" s="173">
        <v>2021</v>
      </c>
      <c r="C16" s="226" t="s">
        <v>1452</v>
      </c>
      <c r="D16" s="227" t="s">
        <v>510</v>
      </c>
      <c r="E16" s="174" t="s">
        <v>90</v>
      </c>
      <c r="F16" s="175" t="s">
        <v>29</v>
      </c>
      <c r="G16" s="176" t="s">
        <v>111</v>
      </c>
      <c r="H16" s="234" t="s">
        <v>785</v>
      </c>
      <c r="I16" s="177" t="s">
        <v>85</v>
      </c>
      <c r="J16" s="221" t="s">
        <v>268</v>
      </c>
      <c r="K16" s="178">
        <v>57</v>
      </c>
      <c r="L16" s="179" t="str">
        <f>IF(ISERROR(VLOOKUP(K16,Proposito_programa!$C$2:$E$59,2,FALSE))," ",VLOOKUP(K16,Proposito_programa!$C$2:$E$59,2,FALSE))</f>
        <v>Gestión pública local</v>
      </c>
      <c r="M16" s="179" t="str">
        <f>IF(ISERROR(VLOOKUP(K16,Proposito_programa!$C$2:$E$59,3,FALSE))," ",VLOOKUP(K16,Proposito_programa!$C$2:$E$59,3,FALSE))</f>
        <v>Propósito 5: Construir Bogotá - Región con gobierno abierto, transparente y ciudadanía consciente</v>
      </c>
      <c r="N16" s="387" t="s">
        <v>1335</v>
      </c>
      <c r="O16" s="388"/>
      <c r="P16" s="239">
        <v>1130611078</v>
      </c>
      <c r="Q16" s="176" t="s">
        <v>963</v>
      </c>
      <c r="R16" s="180" t="s">
        <v>363</v>
      </c>
      <c r="S16" s="180"/>
      <c r="T16" s="181"/>
      <c r="U16" s="182"/>
      <c r="V16" s="241">
        <v>78050000</v>
      </c>
      <c r="W16" s="183"/>
      <c r="X16" s="184">
        <v>1</v>
      </c>
      <c r="Y16" s="241">
        <v>5983833</v>
      </c>
      <c r="Z16" s="285">
        <f t="shared" si="0"/>
        <v>84033833</v>
      </c>
      <c r="AA16" s="286">
        <v>73627167</v>
      </c>
      <c r="AB16" s="243">
        <v>44245</v>
      </c>
      <c r="AC16" s="243">
        <v>44245</v>
      </c>
      <c r="AD16" s="243">
        <v>44547</v>
      </c>
      <c r="AE16" s="188">
        <v>300</v>
      </c>
      <c r="AF16" s="188">
        <v>1</v>
      </c>
      <c r="AG16" s="186">
        <v>23</v>
      </c>
      <c r="AH16" s="187"/>
      <c r="AI16" s="185"/>
      <c r="AJ16" s="185"/>
      <c r="AK16" s="185"/>
      <c r="AL16" s="188"/>
      <c r="AM16" s="188"/>
      <c r="AN16" s="188" t="s">
        <v>1234</v>
      </c>
      <c r="AO16" s="188"/>
      <c r="AP16" s="189">
        <f t="shared" si="1"/>
        <v>0.87616099815416015</v>
      </c>
      <c r="AQ16" s="37"/>
      <c r="AR16" s="37"/>
      <c r="AS16" s="37"/>
      <c r="AT16" s="37"/>
      <c r="AU16" s="37"/>
      <c r="AV16" s="37"/>
    </row>
    <row r="17" spans="1:48" s="190" customFormat="1" ht="27.95" customHeight="1" x14ac:dyDescent="0.25">
      <c r="A17" s="233">
        <v>4</v>
      </c>
      <c r="B17" s="173">
        <v>2021</v>
      </c>
      <c r="C17" s="226" t="s">
        <v>1453</v>
      </c>
      <c r="D17" s="227" t="s">
        <v>511</v>
      </c>
      <c r="E17" s="174" t="s">
        <v>90</v>
      </c>
      <c r="F17" s="175" t="s">
        <v>29</v>
      </c>
      <c r="G17" s="176" t="s">
        <v>111</v>
      </c>
      <c r="H17" s="234" t="s">
        <v>786</v>
      </c>
      <c r="I17" s="177" t="s">
        <v>85</v>
      </c>
      <c r="J17" s="221" t="s">
        <v>268</v>
      </c>
      <c r="K17" s="178">
        <v>57</v>
      </c>
      <c r="L17" s="179" t="str">
        <f>IF(ISERROR(VLOOKUP(K17,Proposito_programa!$C$2:$E$59,2,FALSE))," ",VLOOKUP(K17,Proposito_programa!$C$2:$E$59,2,FALSE))</f>
        <v>Gestión pública local</v>
      </c>
      <c r="M17" s="179" t="str">
        <f>IF(ISERROR(VLOOKUP(K17,Proposito_programa!$C$2:$E$59,3,FALSE))," ",VLOOKUP(K17,Proposito_programa!$C$2:$E$59,3,FALSE))</f>
        <v>Propósito 5: Construir Bogotá - Región con gobierno abierto, transparente y ciudadanía consciente</v>
      </c>
      <c r="N17" s="387" t="s">
        <v>1335</v>
      </c>
      <c r="O17" s="388"/>
      <c r="P17" s="239">
        <v>80041124</v>
      </c>
      <c r="Q17" s="176" t="s">
        <v>964</v>
      </c>
      <c r="R17" s="180" t="s">
        <v>363</v>
      </c>
      <c r="S17" s="180"/>
      <c r="T17" s="181"/>
      <c r="U17" s="182"/>
      <c r="V17" s="241">
        <v>22710000</v>
      </c>
      <c r="W17" s="183"/>
      <c r="X17" s="184"/>
      <c r="Y17" s="241"/>
      <c r="Z17" s="285">
        <f t="shared" si="0"/>
        <v>22710000</v>
      </c>
      <c r="AA17" s="286">
        <v>21347400</v>
      </c>
      <c r="AB17" s="243">
        <v>44245</v>
      </c>
      <c r="AC17" s="243">
        <v>44246</v>
      </c>
      <c r="AD17" s="243">
        <v>44548</v>
      </c>
      <c r="AE17" s="188">
        <v>300</v>
      </c>
      <c r="AF17" s="185"/>
      <c r="AG17" s="186"/>
      <c r="AH17" s="187"/>
      <c r="AI17" s="185"/>
      <c r="AJ17" s="185"/>
      <c r="AK17" s="185"/>
      <c r="AL17" s="188"/>
      <c r="AM17" s="188"/>
      <c r="AN17" s="188" t="s">
        <v>1234</v>
      </c>
      <c r="AO17" s="188"/>
      <c r="AP17" s="189">
        <f t="shared" si="1"/>
        <v>0.94</v>
      </c>
      <c r="AQ17" s="37"/>
      <c r="AR17" s="37"/>
      <c r="AS17" s="37"/>
      <c r="AT17" s="37"/>
      <c r="AU17" s="37"/>
      <c r="AV17" s="37"/>
    </row>
    <row r="18" spans="1:48" s="190" customFormat="1" ht="27.95" customHeight="1" x14ac:dyDescent="0.25">
      <c r="A18" s="233">
        <v>5</v>
      </c>
      <c r="B18" s="173">
        <v>2021</v>
      </c>
      <c r="C18" s="226" t="s">
        <v>1454</v>
      </c>
      <c r="D18" s="227" t="s">
        <v>512</v>
      </c>
      <c r="E18" s="174" t="s">
        <v>90</v>
      </c>
      <c r="F18" s="175" t="s">
        <v>29</v>
      </c>
      <c r="G18" s="176" t="s">
        <v>111</v>
      </c>
      <c r="H18" s="234" t="s">
        <v>787</v>
      </c>
      <c r="I18" s="177" t="s">
        <v>85</v>
      </c>
      <c r="J18" s="221" t="s">
        <v>268</v>
      </c>
      <c r="K18" s="178">
        <v>57</v>
      </c>
      <c r="L18" s="179" t="str">
        <f>IF(ISERROR(VLOOKUP(K18,Proposito_programa!$C$2:$E$59,2,FALSE))," ",VLOOKUP(K18,Proposito_programa!$C$2:$E$59,2,FALSE))</f>
        <v>Gestión pública local</v>
      </c>
      <c r="M18" s="179" t="str">
        <f>IF(ISERROR(VLOOKUP(K18,Proposito_programa!$C$2:$E$59,3,FALSE))," ",VLOOKUP(K18,Proposito_programa!$C$2:$E$59,3,FALSE))</f>
        <v>Propósito 5: Construir Bogotá - Región con gobierno abierto, transparente y ciudadanía consciente</v>
      </c>
      <c r="N18" s="387" t="s">
        <v>1335</v>
      </c>
      <c r="O18" s="388"/>
      <c r="P18" s="239">
        <v>1019034361</v>
      </c>
      <c r="Q18" s="176" t="s">
        <v>965</v>
      </c>
      <c r="R18" s="180" t="s">
        <v>363</v>
      </c>
      <c r="S18" s="180"/>
      <c r="T18" s="181"/>
      <c r="U18" s="182"/>
      <c r="V18" s="241">
        <v>33257000</v>
      </c>
      <c r="W18" s="183"/>
      <c r="X18" s="184">
        <v>1</v>
      </c>
      <c r="Y18" s="241">
        <v>14253000</v>
      </c>
      <c r="Z18" s="285">
        <f t="shared" si="0"/>
        <v>47510000</v>
      </c>
      <c r="AA18" s="286">
        <v>44659400</v>
      </c>
      <c r="AB18" s="243">
        <v>44246</v>
      </c>
      <c r="AC18" s="243">
        <v>44246</v>
      </c>
      <c r="AD18" s="251">
        <v>44457</v>
      </c>
      <c r="AE18" s="188">
        <v>210</v>
      </c>
      <c r="AF18" s="188">
        <v>1</v>
      </c>
      <c r="AG18" s="186">
        <v>90</v>
      </c>
      <c r="AH18" s="187"/>
      <c r="AI18" s="185"/>
      <c r="AJ18" s="185"/>
      <c r="AK18" s="185"/>
      <c r="AL18" s="188"/>
      <c r="AM18" s="188"/>
      <c r="AN18" s="188" t="s">
        <v>1234</v>
      </c>
      <c r="AO18" s="188"/>
      <c r="AP18" s="189">
        <f t="shared" si="1"/>
        <v>0.94</v>
      </c>
      <c r="AQ18" s="37"/>
      <c r="AR18" s="37"/>
      <c r="AS18" s="37"/>
      <c r="AT18" s="37"/>
      <c r="AU18" s="37"/>
      <c r="AV18" s="37"/>
    </row>
    <row r="19" spans="1:48" s="190" customFormat="1" ht="27.95" customHeight="1" x14ac:dyDescent="0.25">
      <c r="A19" s="233">
        <v>6</v>
      </c>
      <c r="B19" s="173">
        <v>2021</v>
      </c>
      <c r="C19" s="226" t="s">
        <v>1455</v>
      </c>
      <c r="D19" s="227" t="s">
        <v>513</v>
      </c>
      <c r="E19" s="174" t="s">
        <v>90</v>
      </c>
      <c r="F19" s="175" t="s">
        <v>29</v>
      </c>
      <c r="G19" s="176" t="s">
        <v>111</v>
      </c>
      <c r="H19" s="234" t="s">
        <v>786</v>
      </c>
      <c r="I19" s="177" t="s">
        <v>85</v>
      </c>
      <c r="J19" s="221" t="s">
        <v>268</v>
      </c>
      <c r="K19" s="178">
        <v>57</v>
      </c>
      <c r="L19" s="179" t="str">
        <f>IF(ISERROR(VLOOKUP(K19,Proposito_programa!$C$2:$E$59,2,FALSE))," ",VLOOKUP(K19,Proposito_programa!$C$2:$E$59,2,FALSE))</f>
        <v>Gestión pública local</v>
      </c>
      <c r="M19" s="179" t="str">
        <f>IF(ISERROR(VLOOKUP(K19,Proposito_programa!$C$2:$E$59,3,FALSE))," ",VLOOKUP(K19,Proposito_programa!$C$2:$E$59,3,FALSE))</f>
        <v>Propósito 5: Construir Bogotá - Región con gobierno abierto, transparente y ciudadanía consciente</v>
      </c>
      <c r="N19" s="387" t="s">
        <v>1335</v>
      </c>
      <c r="O19" s="388"/>
      <c r="P19" s="239">
        <v>41778154</v>
      </c>
      <c r="Q19" s="176" t="s">
        <v>966</v>
      </c>
      <c r="R19" s="180" t="s">
        <v>363</v>
      </c>
      <c r="S19" s="180"/>
      <c r="T19" s="181"/>
      <c r="U19" s="182"/>
      <c r="V19" s="241">
        <v>22710000</v>
      </c>
      <c r="W19" s="183"/>
      <c r="X19" s="184">
        <v>1</v>
      </c>
      <c r="Y19" s="241">
        <v>2195300</v>
      </c>
      <c r="Z19" s="285">
        <f t="shared" si="0"/>
        <v>24905300</v>
      </c>
      <c r="AA19" s="286">
        <v>21120300</v>
      </c>
      <c r="AB19" s="243">
        <v>44249</v>
      </c>
      <c r="AC19" s="243">
        <v>44249</v>
      </c>
      <c r="AD19" s="243">
        <v>44551</v>
      </c>
      <c r="AE19" s="188">
        <v>300</v>
      </c>
      <c r="AF19" s="188">
        <v>1</v>
      </c>
      <c r="AG19" s="186">
        <v>29</v>
      </c>
      <c r="AH19" s="187"/>
      <c r="AI19" s="185"/>
      <c r="AJ19" s="185"/>
      <c r="AK19" s="185"/>
      <c r="AL19" s="188"/>
      <c r="AM19" s="188"/>
      <c r="AN19" s="188" t="s">
        <v>1234</v>
      </c>
      <c r="AO19" s="188"/>
      <c r="AP19" s="189">
        <f t="shared" si="1"/>
        <v>0.84802431610942253</v>
      </c>
      <c r="AQ19" s="37"/>
      <c r="AR19" s="37"/>
      <c r="AS19" s="37"/>
      <c r="AT19" s="37"/>
      <c r="AU19" s="37"/>
      <c r="AV19" s="37"/>
    </row>
    <row r="20" spans="1:48" s="190" customFormat="1" ht="27.95" customHeight="1" x14ac:dyDescent="0.25">
      <c r="A20" s="233">
        <v>7</v>
      </c>
      <c r="B20" s="173">
        <v>2021</v>
      </c>
      <c r="C20" s="226" t="s">
        <v>1456</v>
      </c>
      <c r="D20" s="227" t="s">
        <v>514</v>
      </c>
      <c r="E20" s="174" t="s">
        <v>90</v>
      </c>
      <c r="F20" s="175" t="s">
        <v>29</v>
      </c>
      <c r="G20" s="176" t="s">
        <v>111</v>
      </c>
      <c r="H20" s="234" t="s">
        <v>784</v>
      </c>
      <c r="I20" s="177" t="s">
        <v>85</v>
      </c>
      <c r="J20" s="221" t="s">
        <v>268</v>
      </c>
      <c r="K20" s="178">
        <v>57</v>
      </c>
      <c r="L20" s="179" t="str">
        <f>IF(ISERROR(VLOOKUP(K20,Proposito_programa!$C$2:$E$59,2,FALSE))," ",VLOOKUP(K20,Proposito_programa!$C$2:$E$59,2,FALSE))</f>
        <v>Gestión pública local</v>
      </c>
      <c r="M20" s="179" t="str">
        <f>IF(ISERROR(VLOOKUP(K20,Proposito_programa!$C$2:$E$59,3,FALSE))," ",VLOOKUP(K20,Proposito_programa!$C$2:$E$59,3,FALSE))</f>
        <v>Propósito 5: Construir Bogotá - Región con gobierno abierto, transparente y ciudadanía consciente</v>
      </c>
      <c r="N20" s="387" t="s">
        <v>1335</v>
      </c>
      <c r="O20" s="388"/>
      <c r="P20" s="239">
        <v>1140849472</v>
      </c>
      <c r="Q20" s="176" t="s">
        <v>967</v>
      </c>
      <c r="R20" s="180" t="s">
        <v>363</v>
      </c>
      <c r="S20" s="180"/>
      <c r="T20" s="181"/>
      <c r="U20" s="182"/>
      <c r="V20" s="241">
        <v>51780000</v>
      </c>
      <c r="W20" s="183"/>
      <c r="X20" s="184">
        <v>1</v>
      </c>
      <c r="Y20" s="241">
        <v>4832800</v>
      </c>
      <c r="Z20" s="285">
        <f t="shared" si="0"/>
        <v>56612800</v>
      </c>
      <c r="AA20" s="286">
        <v>47982800</v>
      </c>
      <c r="AB20" s="243">
        <v>44249</v>
      </c>
      <c r="AC20" s="243">
        <v>44250</v>
      </c>
      <c r="AD20" s="243">
        <v>44552</v>
      </c>
      <c r="AE20" s="188">
        <v>300</v>
      </c>
      <c r="AF20" s="188">
        <v>1</v>
      </c>
      <c r="AG20" s="186">
        <v>28</v>
      </c>
      <c r="AH20" s="187"/>
      <c r="AI20" s="185"/>
      <c r="AJ20" s="185"/>
      <c r="AK20" s="185"/>
      <c r="AL20" s="188"/>
      <c r="AM20" s="188"/>
      <c r="AN20" s="188" t="s">
        <v>1234</v>
      </c>
      <c r="AO20" s="188"/>
      <c r="AP20" s="189">
        <f t="shared" si="1"/>
        <v>0.84756097560975607</v>
      </c>
      <c r="AQ20" s="37"/>
      <c r="AR20" s="37"/>
      <c r="AS20" s="37"/>
      <c r="AT20" s="37"/>
      <c r="AU20" s="37"/>
      <c r="AV20" s="37"/>
    </row>
    <row r="21" spans="1:48" s="190" customFormat="1" ht="27.95" customHeight="1" x14ac:dyDescent="0.25">
      <c r="A21" s="233">
        <v>8</v>
      </c>
      <c r="B21" s="173">
        <v>2021</v>
      </c>
      <c r="C21" s="226" t="s">
        <v>1457</v>
      </c>
      <c r="D21" s="227" t="s">
        <v>515</v>
      </c>
      <c r="E21" s="174" t="s">
        <v>90</v>
      </c>
      <c r="F21" s="175" t="s">
        <v>29</v>
      </c>
      <c r="G21" s="176" t="s">
        <v>111</v>
      </c>
      <c r="H21" s="234" t="s">
        <v>787</v>
      </c>
      <c r="I21" s="177" t="s">
        <v>85</v>
      </c>
      <c r="J21" s="221" t="s">
        <v>268</v>
      </c>
      <c r="K21" s="178">
        <v>57</v>
      </c>
      <c r="L21" s="179" t="str">
        <f>IF(ISERROR(VLOOKUP(K21,Proposito_programa!$C$2:$E$59,2,FALSE))," ",VLOOKUP(K21,Proposito_programa!$C$2:$E$59,2,FALSE))</f>
        <v>Gestión pública local</v>
      </c>
      <c r="M21" s="179" t="str">
        <f>IF(ISERROR(VLOOKUP(K21,Proposito_programa!$C$2:$E$59,3,FALSE))," ",VLOOKUP(K21,Proposito_programa!$C$2:$E$59,3,FALSE))</f>
        <v>Propósito 5: Construir Bogotá - Región con gobierno abierto, transparente y ciudadanía consciente</v>
      </c>
      <c r="N21" s="387" t="s">
        <v>1335</v>
      </c>
      <c r="O21" s="388"/>
      <c r="P21" s="239">
        <v>37747954</v>
      </c>
      <c r="Q21" s="176" t="s">
        <v>968</v>
      </c>
      <c r="R21" s="180" t="s">
        <v>363</v>
      </c>
      <c r="S21" s="180"/>
      <c r="T21" s="181"/>
      <c r="U21" s="182"/>
      <c r="V21" s="241">
        <v>33257000</v>
      </c>
      <c r="W21" s="183"/>
      <c r="X21" s="184">
        <v>1</v>
      </c>
      <c r="Y21" s="241">
        <v>14253000</v>
      </c>
      <c r="Z21" s="285">
        <f t="shared" si="0"/>
        <v>47510000</v>
      </c>
      <c r="AA21" s="286">
        <v>43867567</v>
      </c>
      <c r="AB21" s="243">
        <v>44250</v>
      </c>
      <c r="AC21" s="243">
        <v>44251</v>
      </c>
      <c r="AD21" s="243">
        <v>44462</v>
      </c>
      <c r="AE21" s="188">
        <v>210</v>
      </c>
      <c r="AF21" s="188">
        <v>1</v>
      </c>
      <c r="AG21" s="186">
        <v>90</v>
      </c>
      <c r="AH21" s="187"/>
      <c r="AI21" s="185"/>
      <c r="AJ21" s="185"/>
      <c r="AK21" s="185"/>
      <c r="AL21" s="188"/>
      <c r="AM21" s="188"/>
      <c r="AN21" s="188" t="s">
        <v>1234</v>
      </c>
      <c r="AO21" s="188"/>
      <c r="AP21" s="189">
        <f t="shared" si="1"/>
        <v>0.92333334034940018</v>
      </c>
      <c r="AQ21" s="37"/>
      <c r="AR21" s="37"/>
      <c r="AS21" s="37"/>
      <c r="AT21" s="37"/>
      <c r="AU21" s="37"/>
      <c r="AV21" s="37"/>
    </row>
    <row r="22" spans="1:48" s="190" customFormat="1" ht="27.95" customHeight="1" x14ac:dyDescent="0.25">
      <c r="A22" s="233">
        <v>9</v>
      </c>
      <c r="B22" s="173">
        <v>2021</v>
      </c>
      <c r="C22" s="226" t="s">
        <v>1458</v>
      </c>
      <c r="D22" s="227" t="s">
        <v>516</v>
      </c>
      <c r="E22" s="174" t="s">
        <v>90</v>
      </c>
      <c r="F22" s="175" t="s">
        <v>29</v>
      </c>
      <c r="G22" s="176" t="s">
        <v>111</v>
      </c>
      <c r="H22" s="234" t="s">
        <v>787</v>
      </c>
      <c r="I22" s="177" t="s">
        <v>85</v>
      </c>
      <c r="J22" s="221" t="s">
        <v>268</v>
      </c>
      <c r="K22" s="178">
        <v>57</v>
      </c>
      <c r="L22" s="179" t="str">
        <f>IF(ISERROR(VLOOKUP(K22,Proposito_programa!$C$2:$E$59,2,FALSE))," ",VLOOKUP(K22,Proposito_programa!$C$2:$E$59,2,FALSE))</f>
        <v>Gestión pública local</v>
      </c>
      <c r="M22" s="179" t="str">
        <f>IF(ISERROR(VLOOKUP(K22,Proposito_programa!$C$2:$E$59,3,FALSE))," ",VLOOKUP(K22,Proposito_programa!$C$2:$E$59,3,FALSE))</f>
        <v>Propósito 5: Construir Bogotá - Región con gobierno abierto, transparente y ciudadanía consciente</v>
      </c>
      <c r="N22" s="387" t="s">
        <v>1335</v>
      </c>
      <c r="O22" s="388"/>
      <c r="P22" s="239">
        <v>79276485</v>
      </c>
      <c r="Q22" s="176" t="s">
        <v>969</v>
      </c>
      <c r="R22" s="180" t="s">
        <v>363</v>
      </c>
      <c r="S22" s="180"/>
      <c r="T22" s="181"/>
      <c r="U22" s="182"/>
      <c r="V22" s="241">
        <v>33257000</v>
      </c>
      <c r="W22" s="183"/>
      <c r="X22" s="184">
        <v>1</v>
      </c>
      <c r="Y22" s="241">
        <v>13461167</v>
      </c>
      <c r="Z22" s="285">
        <f t="shared" si="0"/>
        <v>46718167</v>
      </c>
      <c r="AA22" s="287">
        <v>43867567</v>
      </c>
      <c r="AB22" s="243">
        <v>44250</v>
      </c>
      <c r="AC22" s="243">
        <v>44251</v>
      </c>
      <c r="AD22" s="243">
        <v>44462</v>
      </c>
      <c r="AE22" s="188">
        <v>210</v>
      </c>
      <c r="AF22" s="188">
        <v>1</v>
      </c>
      <c r="AG22" s="186">
        <v>85</v>
      </c>
      <c r="AH22" s="187"/>
      <c r="AI22" s="185"/>
      <c r="AJ22" s="185"/>
      <c r="AK22" s="185"/>
      <c r="AL22" s="188"/>
      <c r="AM22" s="188"/>
      <c r="AN22" s="188" t="s">
        <v>1234</v>
      </c>
      <c r="AO22" s="188"/>
      <c r="AP22" s="189">
        <f t="shared" si="1"/>
        <v>0.93898305128281256</v>
      </c>
      <c r="AQ22" s="37"/>
      <c r="AR22" s="37"/>
      <c r="AS22" s="37"/>
      <c r="AT22" s="37"/>
      <c r="AU22" s="37"/>
      <c r="AV22" s="37"/>
    </row>
    <row r="23" spans="1:48" s="190" customFormat="1" ht="27.95" customHeight="1" x14ac:dyDescent="0.25">
      <c r="A23" s="233">
        <v>10</v>
      </c>
      <c r="B23" s="173">
        <v>2021</v>
      </c>
      <c r="C23" s="226" t="s">
        <v>1459</v>
      </c>
      <c r="D23" s="227" t="s">
        <v>517</v>
      </c>
      <c r="E23" s="174" t="s">
        <v>90</v>
      </c>
      <c r="F23" s="175" t="s">
        <v>29</v>
      </c>
      <c r="G23" s="176" t="s">
        <v>111</v>
      </c>
      <c r="H23" s="234" t="s">
        <v>787</v>
      </c>
      <c r="I23" s="177" t="s">
        <v>85</v>
      </c>
      <c r="J23" s="221" t="s">
        <v>268</v>
      </c>
      <c r="K23" s="178">
        <v>57</v>
      </c>
      <c r="L23" s="179" t="str">
        <f>IF(ISERROR(VLOOKUP(K23,Proposito_programa!$C$2:$E$59,2,FALSE))," ",VLOOKUP(K23,Proposito_programa!$C$2:$E$59,2,FALSE))</f>
        <v>Gestión pública local</v>
      </c>
      <c r="M23" s="179" t="str">
        <f>IF(ISERROR(VLOOKUP(K23,Proposito_programa!$C$2:$E$59,3,FALSE))," ",VLOOKUP(K23,Proposito_programa!$C$2:$E$59,3,FALSE))</f>
        <v>Propósito 5: Construir Bogotá - Región con gobierno abierto, transparente y ciudadanía consciente</v>
      </c>
      <c r="N23" s="387" t="s">
        <v>1335</v>
      </c>
      <c r="O23" s="388"/>
      <c r="P23" s="239">
        <v>1015420645</v>
      </c>
      <c r="Q23" s="176" t="s">
        <v>970</v>
      </c>
      <c r="R23" s="180" t="s">
        <v>363</v>
      </c>
      <c r="S23" s="180"/>
      <c r="T23" s="181"/>
      <c r="U23" s="182"/>
      <c r="V23" s="241">
        <v>33257000</v>
      </c>
      <c r="W23" s="183"/>
      <c r="X23" s="184"/>
      <c r="Y23" s="241"/>
      <c r="Z23" s="285">
        <f t="shared" si="0"/>
        <v>33257000</v>
      </c>
      <c r="AA23" s="286">
        <v>33257000</v>
      </c>
      <c r="AB23" s="243">
        <v>44252</v>
      </c>
      <c r="AC23" s="243">
        <v>44256</v>
      </c>
      <c r="AD23" s="243">
        <v>44469</v>
      </c>
      <c r="AE23" s="188">
        <v>210</v>
      </c>
      <c r="AF23" s="185"/>
      <c r="AG23" s="186"/>
      <c r="AH23" s="187"/>
      <c r="AI23" s="185"/>
      <c r="AJ23" s="185"/>
      <c r="AK23" s="185"/>
      <c r="AL23" s="188"/>
      <c r="AM23" s="188"/>
      <c r="AN23" s="188" t="s">
        <v>1234</v>
      </c>
      <c r="AO23" s="188"/>
      <c r="AP23" s="189">
        <f t="shared" si="1"/>
        <v>1</v>
      </c>
      <c r="AQ23" s="37"/>
      <c r="AR23" s="37"/>
      <c r="AS23" s="37"/>
      <c r="AT23" s="37"/>
      <c r="AU23" s="37"/>
      <c r="AV23" s="37"/>
    </row>
    <row r="24" spans="1:48" s="190" customFormat="1" ht="27.95" customHeight="1" x14ac:dyDescent="0.25">
      <c r="A24" s="233">
        <v>11</v>
      </c>
      <c r="B24" s="173">
        <v>2021</v>
      </c>
      <c r="C24" s="226" t="s">
        <v>1460</v>
      </c>
      <c r="D24" s="227" t="s">
        <v>518</v>
      </c>
      <c r="E24" s="174" t="s">
        <v>90</v>
      </c>
      <c r="F24" s="175" t="s">
        <v>29</v>
      </c>
      <c r="G24" s="176" t="s">
        <v>111</v>
      </c>
      <c r="H24" s="234" t="s">
        <v>788</v>
      </c>
      <c r="I24" s="177" t="s">
        <v>85</v>
      </c>
      <c r="J24" s="221" t="s">
        <v>268</v>
      </c>
      <c r="K24" s="178">
        <v>57</v>
      </c>
      <c r="L24" s="179" t="str">
        <f>IF(ISERROR(VLOOKUP(K24,Proposito_programa!$C$2:$E$59,2,FALSE))," ",VLOOKUP(K24,Proposito_programa!$C$2:$E$59,2,FALSE))</f>
        <v>Gestión pública local</v>
      </c>
      <c r="M24" s="179" t="str">
        <f>IF(ISERROR(VLOOKUP(K24,Proposito_programa!$C$2:$E$59,3,FALSE))," ",VLOOKUP(K24,Proposito_programa!$C$2:$E$59,3,FALSE))</f>
        <v>Propósito 5: Construir Bogotá - Región con gobierno abierto, transparente y ciudadanía consciente</v>
      </c>
      <c r="N24" s="387" t="s">
        <v>1335</v>
      </c>
      <c r="O24" s="388"/>
      <c r="P24" s="239">
        <v>1030582824</v>
      </c>
      <c r="Q24" s="176" t="s">
        <v>971</v>
      </c>
      <c r="R24" s="180" t="s">
        <v>363</v>
      </c>
      <c r="S24" s="180"/>
      <c r="T24" s="181"/>
      <c r="U24" s="182"/>
      <c r="V24" s="241">
        <v>74000000</v>
      </c>
      <c r="W24" s="183"/>
      <c r="X24" s="184">
        <v>1</v>
      </c>
      <c r="Y24" s="241">
        <v>4933333</v>
      </c>
      <c r="Z24" s="285">
        <f t="shared" si="0"/>
        <v>78933333</v>
      </c>
      <c r="AA24" s="286">
        <v>66106667</v>
      </c>
      <c r="AB24" s="243">
        <v>44256</v>
      </c>
      <c r="AC24" s="243">
        <v>44256</v>
      </c>
      <c r="AD24" s="243">
        <v>44561</v>
      </c>
      <c r="AE24" s="188">
        <v>300</v>
      </c>
      <c r="AF24" s="188">
        <v>1</v>
      </c>
      <c r="AG24" s="186">
        <v>20</v>
      </c>
      <c r="AH24" s="187"/>
      <c r="AI24" s="185" t="s">
        <v>1223</v>
      </c>
      <c r="AJ24" s="258">
        <v>44442</v>
      </c>
      <c r="AK24" s="185"/>
      <c r="AL24" s="188"/>
      <c r="AM24" s="188"/>
      <c r="AN24" s="188" t="s">
        <v>1234</v>
      </c>
      <c r="AO24" s="188"/>
      <c r="AP24" s="189">
        <f t="shared" si="1"/>
        <v>0.83750000775971289</v>
      </c>
      <c r="AQ24" s="37"/>
      <c r="AR24" s="37"/>
      <c r="AS24" s="37"/>
      <c r="AT24" s="37"/>
      <c r="AU24" s="37"/>
      <c r="AV24" s="37"/>
    </row>
    <row r="25" spans="1:48" s="190" customFormat="1" ht="27.95" customHeight="1" x14ac:dyDescent="0.25">
      <c r="A25" s="233">
        <v>12</v>
      </c>
      <c r="B25" s="173">
        <v>2021</v>
      </c>
      <c r="C25" s="226" t="s">
        <v>1461</v>
      </c>
      <c r="D25" s="227" t="s">
        <v>519</v>
      </c>
      <c r="E25" s="174" t="s">
        <v>90</v>
      </c>
      <c r="F25" s="175" t="s">
        <v>29</v>
      </c>
      <c r="G25" s="176" t="s">
        <v>111</v>
      </c>
      <c r="H25" s="234" t="s">
        <v>789</v>
      </c>
      <c r="I25" s="177" t="s">
        <v>85</v>
      </c>
      <c r="J25" s="221" t="s">
        <v>268</v>
      </c>
      <c r="K25" s="178">
        <v>57</v>
      </c>
      <c r="L25" s="179" t="str">
        <f>IF(ISERROR(VLOOKUP(K25,Proposito_programa!$C$2:$E$59,2,FALSE))," ",VLOOKUP(K25,Proposito_programa!$C$2:$E$59,2,FALSE))</f>
        <v>Gestión pública local</v>
      </c>
      <c r="M25" s="179" t="str">
        <f>IF(ISERROR(VLOOKUP(K25,Proposito_programa!$C$2:$E$59,3,FALSE))," ",VLOOKUP(K25,Proposito_programa!$C$2:$E$59,3,FALSE))</f>
        <v>Propósito 5: Construir Bogotá - Región con gobierno abierto, transparente y ciudadanía consciente</v>
      </c>
      <c r="N25" s="387" t="s">
        <v>1335</v>
      </c>
      <c r="O25" s="388"/>
      <c r="P25" s="239">
        <v>1013598280</v>
      </c>
      <c r="Q25" s="176" t="s">
        <v>972</v>
      </c>
      <c r="R25" s="180" t="s">
        <v>363</v>
      </c>
      <c r="S25" s="180"/>
      <c r="T25" s="181"/>
      <c r="U25" s="182"/>
      <c r="V25" s="241">
        <v>34972000</v>
      </c>
      <c r="W25" s="183"/>
      <c r="X25" s="184"/>
      <c r="Y25" s="241"/>
      <c r="Z25" s="285">
        <f t="shared" si="0"/>
        <v>34972000</v>
      </c>
      <c r="AA25" s="286">
        <v>34972000</v>
      </c>
      <c r="AB25" s="243">
        <v>44253</v>
      </c>
      <c r="AC25" s="243">
        <v>44257</v>
      </c>
      <c r="AD25" s="243">
        <v>44470</v>
      </c>
      <c r="AE25" s="188">
        <v>210</v>
      </c>
      <c r="AF25" s="185"/>
      <c r="AG25" s="186"/>
      <c r="AH25" s="187"/>
      <c r="AI25" s="185"/>
      <c r="AJ25" s="185"/>
      <c r="AK25" s="185"/>
      <c r="AL25" s="188"/>
      <c r="AM25" s="188"/>
      <c r="AN25" s="188" t="s">
        <v>1234</v>
      </c>
      <c r="AO25" s="188"/>
      <c r="AP25" s="189">
        <f t="shared" si="1"/>
        <v>1</v>
      </c>
      <c r="AQ25" s="37"/>
      <c r="AR25" s="37"/>
      <c r="AS25" s="37"/>
      <c r="AT25" s="37"/>
      <c r="AU25" s="37"/>
      <c r="AV25" s="37"/>
    </row>
    <row r="26" spans="1:48" s="190" customFormat="1" ht="27.95" customHeight="1" x14ac:dyDescent="0.25">
      <c r="A26" s="233">
        <v>13</v>
      </c>
      <c r="B26" s="173">
        <v>2021</v>
      </c>
      <c r="C26" s="226" t="s">
        <v>1462</v>
      </c>
      <c r="D26" s="227" t="s">
        <v>520</v>
      </c>
      <c r="E26" s="174" t="s">
        <v>90</v>
      </c>
      <c r="F26" s="175" t="s">
        <v>29</v>
      </c>
      <c r="G26" s="176" t="s">
        <v>111</v>
      </c>
      <c r="H26" s="234" t="s">
        <v>790</v>
      </c>
      <c r="I26" s="177" t="s">
        <v>85</v>
      </c>
      <c r="J26" s="221" t="s">
        <v>268</v>
      </c>
      <c r="K26" s="178">
        <v>57</v>
      </c>
      <c r="L26" s="179" t="str">
        <f>IF(ISERROR(VLOOKUP(K26,Proposito_programa!$C$2:$E$59,2,FALSE))," ",VLOOKUP(K26,Proposito_programa!$C$2:$E$59,2,FALSE))</f>
        <v>Gestión pública local</v>
      </c>
      <c r="M26" s="179" t="str">
        <f>IF(ISERROR(VLOOKUP(K26,Proposito_programa!$C$2:$E$59,3,FALSE))," ",VLOOKUP(K26,Proposito_programa!$C$2:$E$59,3,FALSE))</f>
        <v>Propósito 5: Construir Bogotá - Región con gobierno abierto, transparente y ciudadanía consciente</v>
      </c>
      <c r="N26" s="387" t="s">
        <v>1335</v>
      </c>
      <c r="O26" s="388"/>
      <c r="P26" s="239">
        <v>52350012</v>
      </c>
      <c r="Q26" s="176" t="s">
        <v>973</v>
      </c>
      <c r="R26" s="180" t="s">
        <v>363</v>
      </c>
      <c r="S26" s="180"/>
      <c r="T26" s="181"/>
      <c r="U26" s="182"/>
      <c r="V26" s="241">
        <v>15897000</v>
      </c>
      <c r="W26" s="183"/>
      <c r="X26" s="184"/>
      <c r="Y26" s="241"/>
      <c r="Z26" s="285">
        <f t="shared" si="0"/>
        <v>15897000</v>
      </c>
      <c r="AA26" s="286">
        <v>15897000</v>
      </c>
      <c r="AB26" s="243">
        <v>44260</v>
      </c>
      <c r="AC26" s="243">
        <v>44260</v>
      </c>
      <c r="AD26" s="243">
        <v>44473</v>
      </c>
      <c r="AE26" s="188">
        <v>210</v>
      </c>
      <c r="AF26" s="185"/>
      <c r="AG26" s="186"/>
      <c r="AH26" s="187"/>
      <c r="AI26" s="185"/>
      <c r="AJ26" s="185"/>
      <c r="AK26" s="185"/>
      <c r="AL26" s="188"/>
      <c r="AM26" s="188"/>
      <c r="AN26" s="188" t="s">
        <v>1234</v>
      </c>
      <c r="AO26" s="188"/>
      <c r="AP26" s="189">
        <f t="shared" si="1"/>
        <v>1</v>
      </c>
      <c r="AQ26" s="37"/>
      <c r="AR26" s="37"/>
      <c r="AS26" s="37"/>
      <c r="AT26" s="37"/>
      <c r="AU26" s="37"/>
      <c r="AV26" s="37"/>
    </row>
    <row r="27" spans="1:48" s="190" customFormat="1" ht="27.95" customHeight="1" x14ac:dyDescent="0.25">
      <c r="A27" s="233">
        <v>14</v>
      </c>
      <c r="B27" s="173">
        <v>2021</v>
      </c>
      <c r="C27" s="226" t="s">
        <v>1463</v>
      </c>
      <c r="D27" s="227" t="s">
        <v>521</v>
      </c>
      <c r="E27" s="174" t="s">
        <v>90</v>
      </c>
      <c r="F27" s="175" t="s">
        <v>29</v>
      </c>
      <c r="G27" s="176" t="s">
        <v>111</v>
      </c>
      <c r="H27" s="234" t="s">
        <v>791</v>
      </c>
      <c r="I27" s="177" t="s">
        <v>85</v>
      </c>
      <c r="J27" s="221" t="s">
        <v>268</v>
      </c>
      <c r="K27" s="178">
        <v>57</v>
      </c>
      <c r="L27" s="179" t="str">
        <f>IF(ISERROR(VLOOKUP(K27,Proposito_programa!$C$2:$E$59,2,FALSE))," ",VLOOKUP(K27,Proposito_programa!$C$2:$E$59,2,FALSE))</f>
        <v>Gestión pública local</v>
      </c>
      <c r="M27" s="179" t="str">
        <f>IF(ISERROR(VLOOKUP(K27,Proposito_programa!$C$2:$E$59,3,FALSE))," ",VLOOKUP(K27,Proposito_programa!$C$2:$E$59,3,FALSE))</f>
        <v>Propósito 5: Construir Bogotá - Región con gobierno abierto, transparente y ciudadanía consciente</v>
      </c>
      <c r="N27" s="387" t="s">
        <v>1335</v>
      </c>
      <c r="O27" s="388"/>
      <c r="P27" s="239">
        <v>52517812</v>
      </c>
      <c r="Q27" s="176" t="s">
        <v>974</v>
      </c>
      <c r="R27" s="180" t="s">
        <v>363</v>
      </c>
      <c r="S27" s="180"/>
      <c r="T27" s="181"/>
      <c r="U27" s="182"/>
      <c r="V27" s="241">
        <v>81670000</v>
      </c>
      <c r="W27" s="183">
        <v>-51724333</v>
      </c>
      <c r="X27" s="184"/>
      <c r="Y27" s="241"/>
      <c r="Z27" s="285">
        <f t="shared" si="0"/>
        <v>29945667</v>
      </c>
      <c r="AA27" s="286">
        <v>29945667</v>
      </c>
      <c r="AB27" s="243">
        <v>44256</v>
      </c>
      <c r="AC27" s="243">
        <v>44256</v>
      </c>
      <c r="AD27" s="243">
        <v>44561</v>
      </c>
      <c r="AE27" s="188">
        <v>300</v>
      </c>
      <c r="AF27" s="185"/>
      <c r="AG27" s="186"/>
      <c r="AH27" s="187"/>
      <c r="AI27" s="185"/>
      <c r="AJ27" s="185"/>
      <c r="AK27" s="185"/>
      <c r="AL27" s="188"/>
      <c r="AM27" s="188"/>
      <c r="AN27" s="188" t="s">
        <v>1234</v>
      </c>
      <c r="AO27" s="188"/>
      <c r="AP27" s="189">
        <f t="shared" si="1"/>
        <v>1</v>
      </c>
      <c r="AQ27" s="37"/>
      <c r="AR27" s="37"/>
      <c r="AS27" s="37"/>
      <c r="AT27" s="37"/>
      <c r="AU27" s="37"/>
      <c r="AV27" s="37"/>
    </row>
    <row r="28" spans="1:48" s="190" customFormat="1" ht="27.95" customHeight="1" x14ac:dyDescent="0.25">
      <c r="A28" s="233">
        <v>15</v>
      </c>
      <c r="B28" s="173">
        <v>2021</v>
      </c>
      <c r="C28" s="226" t="s">
        <v>1464</v>
      </c>
      <c r="D28" s="227" t="s">
        <v>522</v>
      </c>
      <c r="E28" s="174" t="s">
        <v>90</v>
      </c>
      <c r="F28" s="175" t="s">
        <v>29</v>
      </c>
      <c r="G28" s="176" t="s">
        <v>111</v>
      </c>
      <c r="H28" s="234" t="s">
        <v>784</v>
      </c>
      <c r="I28" s="177" t="s">
        <v>85</v>
      </c>
      <c r="J28" s="221" t="s">
        <v>268</v>
      </c>
      <c r="K28" s="178">
        <v>57</v>
      </c>
      <c r="L28" s="179" t="str">
        <f>IF(ISERROR(VLOOKUP(K28,Proposito_programa!$C$2:$E$59,2,FALSE))," ",VLOOKUP(K28,Proposito_programa!$C$2:$E$59,2,FALSE))</f>
        <v>Gestión pública local</v>
      </c>
      <c r="M28" s="179" t="str">
        <f>IF(ISERROR(VLOOKUP(K28,Proposito_programa!$C$2:$E$59,3,FALSE))," ",VLOOKUP(K28,Proposito_programa!$C$2:$E$59,3,FALSE))</f>
        <v>Propósito 5: Construir Bogotá - Región con gobierno abierto, transparente y ciudadanía consciente</v>
      </c>
      <c r="N28" s="387" t="s">
        <v>1335</v>
      </c>
      <c r="O28" s="388"/>
      <c r="P28" s="239">
        <v>48600807</v>
      </c>
      <c r="Q28" s="176" t="s">
        <v>975</v>
      </c>
      <c r="R28" s="180" t="s">
        <v>363</v>
      </c>
      <c r="S28" s="180"/>
      <c r="T28" s="181"/>
      <c r="U28" s="182"/>
      <c r="V28" s="241">
        <v>51780000</v>
      </c>
      <c r="W28" s="183"/>
      <c r="X28" s="184">
        <v>1</v>
      </c>
      <c r="Y28" s="241">
        <v>3452000</v>
      </c>
      <c r="Z28" s="285">
        <f t="shared" si="0"/>
        <v>55232000</v>
      </c>
      <c r="AA28" s="286">
        <v>46602000</v>
      </c>
      <c r="AB28" s="243">
        <v>44256</v>
      </c>
      <c r="AC28" s="243">
        <v>44256</v>
      </c>
      <c r="AD28" s="243">
        <v>44561</v>
      </c>
      <c r="AE28" s="188">
        <v>300</v>
      </c>
      <c r="AF28" s="188">
        <v>1</v>
      </c>
      <c r="AG28" s="186">
        <v>20</v>
      </c>
      <c r="AH28" s="187"/>
      <c r="AI28" s="185"/>
      <c r="AJ28" s="185"/>
      <c r="AK28" s="185"/>
      <c r="AL28" s="188"/>
      <c r="AM28" s="188"/>
      <c r="AN28" s="188" t="s">
        <v>1234</v>
      </c>
      <c r="AO28" s="188"/>
      <c r="AP28" s="189">
        <f t="shared" si="1"/>
        <v>0.84375</v>
      </c>
      <c r="AQ28" s="37"/>
      <c r="AR28" s="37"/>
      <c r="AS28" s="37"/>
      <c r="AT28" s="37"/>
      <c r="AU28" s="37"/>
      <c r="AV28" s="37"/>
    </row>
    <row r="29" spans="1:48" s="190" customFormat="1" ht="27.95" customHeight="1" x14ac:dyDescent="0.25">
      <c r="A29" s="233">
        <v>16</v>
      </c>
      <c r="B29" s="173">
        <v>2021</v>
      </c>
      <c r="C29" s="226" t="s">
        <v>1465</v>
      </c>
      <c r="D29" s="227" t="s">
        <v>523</v>
      </c>
      <c r="E29" s="174" t="s">
        <v>90</v>
      </c>
      <c r="F29" s="175" t="s">
        <v>29</v>
      </c>
      <c r="G29" s="176" t="s">
        <v>111</v>
      </c>
      <c r="H29" s="234" t="s">
        <v>787</v>
      </c>
      <c r="I29" s="177" t="s">
        <v>85</v>
      </c>
      <c r="J29" s="221" t="s">
        <v>268</v>
      </c>
      <c r="K29" s="178">
        <v>57</v>
      </c>
      <c r="L29" s="179" t="str">
        <f>IF(ISERROR(VLOOKUP(K29,Proposito_programa!$C$2:$E$59,2,FALSE))," ",VLOOKUP(K29,Proposito_programa!$C$2:$E$59,2,FALSE))</f>
        <v>Gestión pública local</v>
      </c>
      <c r="M29" s="179" t="str">
        <f>IF(ISERROR(VLOOKUP(K29,Proposito_programa!$C$2:$E$59,3,FALSE))," ",VLOOKUP(K29,Proposito_programa!$C$2:$E$59,3,FALSE))</f>
        <v>Propósito 5: Construir Bogotá - Región con gobierno abierto, transparente y ciudadanía consciente</v>
      </c>
      <c r="N29" s="387" t="s">
        <v>1335</v>
      </c>
      <c r="O29" s="388"/>
      <c r="P29" s="239">
        <v>80900825</v>
      </c>
      <c r="Q29" s="176" t="s">
        <v>976</v>
      </c>
      <c r="R29" s="180" t="s">
        <v>363</v>
      </c>
      <c r="S29" s="180"/>
      <c r="T29" s="181"/>
      <c r="U29" s="182"/>
      <c r="V29" s="241">
        <v>33257000</v>
      </c>
      <c r="W29" s="183"/>
      <c r="X29" s="184"/>
      <c r="Y29" s="241"/>
      <c r="Z29" s="285">
        <f t="shared" si="0"/>
        <v>33257000</v>
      </c>
      <c r="AA29" s="286">
        <v>33257000</v>
      </c>
      <c r="AB29" s="243">
        <v>44263</v>
      </c>
      <c r="AC29" s="243">
        <v>44263</v>
      </c>
      <c r="AD29" s="243">
        <v>44476</v>
      </c>
      <c r="AE29" s="188">
        <v>210</v>
      </c>
      <c r="AF29" s="185"/>
      <c r="AG29" s="186"/>
      <c r="AH29" s="187"/>
      <c r="AI29" s="185"/>
      <c r="AJ29" s="185"/>
      <c r="AK29" s="185"/>
      <c r="AL29" s="188"/>
      <c r="AM29" s="188"/>
      <c r="AN29" s="188" t="s">
        <v>1234</v>
      </c>
      <c r="AO29" s="188"/>
      <c r="AP29" s="189">
        <f t="shared" si="1"/>
        <v>1</v>
      </c>
      <c r="AQ29" s="37"/>
      <c r="AR29" s="37"/>
      <c r="AS29" s="37"/>
      <c r="AT29" s="37"/>
      <c r="AU29" s="37"/>
      <c r="AV29" s="37"/>
    </row>
    <row r="30" spans="1:48" s="190" customFormat="1" ht="27.95" customHeight="1" x14ac:dyDescent="0.25">
      <c r="A30" s="233">
        <v>17</v>
      </c>
      <c r="B30" s="173">
        <v>2021</v>
      </c>
      <c r="C30" s="226" t="s">
        <v>1466</v>
      </c>
      <c r="D30" s="227" t="s">
        <v>524</v>
      </c>
      <c r="E30" s="174" t="s">
        <v>90</v>
      </c>
      <c r="F30" s="175" t="s">
        <v>29</v>
      </c>
      <c r="G30" s="176" t="s">
        <v>111</v>
      </c>
      <c r="H30" s="234" t="s">
        <v>792</v>
      </c>
      <c r="I30" s="177" t="s">
        <v>85</v>
      </c>
      <c r="J30" s="221" t="s">
        <v>268</v>
      </c>
      <c r="K30" s="178">
        <v>57</v>
      </c>
      <c r="L30" s="179" t="str">
        <f>IF(ISERROR(VLOOKUP(K30,Proposito_programa!$C$2:$E$59,2,FALSE))," ",VLOOKUP(K30,Proposito_programa!$C$2:$E$59,2,FALSE))</f>
        <v>Gestión pública local</v>
      </c>
      <c r="M30" s="179" t="str">
        <f>IF(ISERROR(VLOOKUP(K30,Proposito_programa!$C$2:$E$59,3,FALSE))," ",VLOOKUP(K30,Proposito_programa!$C$2:$E$59,3,FALSE))</f>
        <v>Propósito 5: Construir Bogotá - Región con gobierno abierto, transparente y ciudadanía consciente</v>
      </c>
      <c r="N30" s="387" t="s">
        <v>1335</v>
      </c>
      <c r="O30" s="388"/>
      <c r="P30" s="239">
        <v>52897368</v>
      </c>
      <c r="Q30" s="176" t="s">
        <v>977</v>
      </c>
      <c r="R30" s="180" t="s">
        <v>363</v>
      </c>
      <c r="S30" s="180"/>
      <c r="T30" s="181"/>
      <c r="U30" s="182"/>
      <c r="V30" s="241">
        <v>54050000</v>
      </c>
      <c r="W30" s="183"/>
      <c r="X30" s="184"/>
      <c r="Y30" s="241"/>
      <c r="Z30" s="285">
        <f t="shared" si="0"/>
        <v>54050000</v>
      </c>
      <c r="AA30" s="286">
        <v>48284667</v>
      </c>
      <c r="AB30" s="243">
        <v>44257</v>
      </c>
      <c r="AC30" s="243">
        <v>44258</v>
      </c>
      <c r="AD30" s="243">
        <v>44561</v>
      </c>
      <c r="AE30" s="188">
        <v>300</v>
      </c>
      <c r="AF30" s="188">
        <v>1</v>
      </c>
      <c r="AG30" s="186">
        <v>2</v>
      </c>
      <c r="AH30" s="187"/>
      <c r="AI30" s="185"/>
      <c r="AJ30" s="185"/>
      <c r="AK30" s="185"/>
      <c r="AL30" s="188"/>
      <c r="AM30" s="188"/>
      <c r="AN30" s="188" t="s">
        <v>1234</v>
      </c>
      <c r="AO30" s="188"/>
      <c r="AP30" s="189">
        <f t="shared" si="1"/>
        <v>0.89333333950046256</v>
      </c>
      <c r="AQ30" s="37"/>
      <c r="AR30" s="37"/>
      <c r="AS30" s="37"/>
      <c r="AT30" s="37"/>
      <c r="AU30" s="37"/>
      <c r="AV30" s="37"/>
    </row>
    <row r="31" spans="1:48" s="190" customFormat="1" ht="27.95" customHeight="1" x14ac:dyDescent="0.25">
      <c r="A31" s="233">
        <v>18</v>
      </c>
      <c r="B31" s="173">
        <v>2021</v>
      </c>
      <c r="C31" s="226" t="s">
        <v>1467</v>
      </c>
      <c r="D31" s="227" t="s">
        <v>525</v>
      </c>
      <c r="E31" s="174" t="s">
        <v>90</v>
      </c>
      <c r="F31" s="175" t="s">
        <v>29</v>
      </c>
      <c r="G31" s="176" t="s">
        <v>111</v>
      </c>
      <c r="H31" s="234" t="s">
        <v>785</v>
      </c>
      <c r="I31" s="177" t="s">
        <v>85</v>
      </c>
      <c r="J31" s="221" t="s">
        <v>268</v>
      </c>
      <c r="K31" s="178">
        <v>57</v>
      </c>
      <c r="L31" s="179" t="str">
        <f>IF(ISERROR(VLOOKUP(K31,Proposito_programa!$C$2:$E$59,2,FALSE))," ",VLOOKUP(K31,Proposito_programa!$C$2:$E$59,2,FALSE))</f>
        <v>Gestión pública local</v>
      </c>
      <c r="M31" s="179" t="str">
        <f>IF(ISERROR(VLOOKUP(K31,Proposito_programa!$C$2:$E$59,3,FALSE))," ",VLOOKUP(K31,Proposito_programa!$C$2:$E$59,3,FALSE))</f>
        <v>Propósito 5: Construir Bogotá - Región con gobierno abierto, transparente y ciudadanía consciente</v>
      </c>
      <c r="N31" s="387" t="s">
        <v>1335</v>
      </c>
      <c r="O31" s="388"/>
      <c r="P31" s="239">
        <v>1032474926</v>
      </c>
      <c r="Q31" s="176" t="s">
        <v>978</v>
      </c>
      <c r="R31" s="180" t="s">
        <v>363</v>
      </c>
      <c r="S31" s="180"/>
      <c r="T31" s="181"/>
      <c r="U31" s="182"/>
      <c r="V31" s="241">
        <v>78050000</v>
      </c>
      <c r="W31" s="183"/>
      <c r="X31" s="184">
        <v>1</v>
      </c>
      <c r="Y31" s="241">
        <v>1821167</v>
      </c>
      <c r="Z31" s="285">
        <f t="shared" si="0"/>
        <v>79871167</v>
      </c>
      <c r="AA31" s="286">
        <v>69464500</v>
      </c>
      <c r="AB31" s="243">
        <v>44257</v>
      </c>
      <c r="AC31" s="243">
        <v>44259</v>
      </c>
      <c r="AD31" s="243">
        <v>44561</v>
      </c>
      <c r="AE31" s="188">
        <v>300</v>
      </c>
      <c r="AF31" s="188">
        <v>1</v>
      </c>
      <c r="AG31" s="186">
        <v>10</v>
      </c>
      <c r="AH31" s="187"/>
      <c r="AI31" s="185"/>
      <c r="AJ31" s="185"/>
      <c r="AK31" s="185"/>
      <c r="AL31" s="188"/>
      <c r="AM31" s="188"/>
      <c r="AN31" s="188" t="s">
        <v>1234</v>
      </c>
      <c r="AO31" s="188"/>
      <c r="AP31" s="189">
        <f t="shared" si="1"/>
        <v>0.86970683676125582</v>
      </c>
      <c r="AQ31" s="37"/>
      <c r="AR31" s="37"/>
      <c r="AS31" s="37"/>
      <c r="AT31" s="37"/>
      <c r="AU31" s="37"/>
      <c r="AV31" s="37"/>
    </row>
    <row r="32" spans="1:48" s="190" customFormat="1" ht="27.95" customHeight="1" x14ac:dyDescent="0.25">
      <c r="A32" s="233">
        <v>19</v>
      </c>
      <c r="B32" s="173">
        <v>2021</v>
      </c>
      <c r="C32" s="226" t="s">
        <v>1468</v>
      </c>
      <c r="D32" s="227" t="s">
        <v>526</v>
      </c>
      <c r="E32" s="174" t="s">
        <v>90</v>
      </c>
      <c r="F32" s="175" t="s">
        <v>29</v>
      </c>
      <c r="G32" s="176" t="s">
        <v>111</v>
      </c>
      <c r="H32" s="234" t="s">
        <v>793</v>
      </c>
      <c r="I32" s="177" t="s">
        <v>85</v>
      </c>
      <c r="J32" s="221" t="s">
        <v>268</v>
      </c>
      <c r="K32" s="178">
        <v>57</v>
      </c>
      <c r="L32" s="179" t="str">
        <f>IF(ISERROR(VLOOKUP(K32,Proposito_programa!$C$2:$E$59,2,FALSE))," ",VLOOKUP(K32,Proposito_programa!$C$2:$E$59,2,FALSE))</f>
        <v>Gestión pública local</v>
      </c>
      <c r="M32" s="179" t="str">
        <f>IF(ISERROR(VLOOKUP(K32,Proposito_programa!$C$2:$E$59,3,FALSE))," ",VLOOKUP(K32,Proposito_programa!$C$2:$E$59,3,FALSE))</f>
        <v>Propósito 5: Construir Bogotá - Región con gobierno abierto, transparente y ciudadanía consciente</v>
      </c>
      <c r="N32" s="387" t="s">
        <v>1335</v>
      </c>
      <c r="O32" s="388"/>
      <c r="P32" s="239">
        <v>1022379389</v>
      </c>
      <c r="Q32" s="176" t="s">
        <v>979</v>
      </c>
      <c r="R32" s="180" t="s">
        <v>363</v>
      </c>
      <c r="S32" s="180"/>
      <c r="T32" s="181"/>
      <c r="U32" s="182"/>
      <c r="V32" s="241">
        <v>45420000</v>
      </c>
      <c r="W32" s="183"/>
      <c r="X32" s="184"/>
      <c r="Y32" s="241"/>
      <c r="Z32" s="285">
        <f t="shared" si="0"/>
        <v>45420000</v>
      </c>
      <c r="AA32" s="286">
        <v>40423800</v>
      </c>
      <c r="AB32" s="243">
        <v>44257</v>
      </c>
      <c r="AC32" s="243">
        <v>44259</v>
      </c>
      <c r="AD32" s="243">
        <v>44561</v>
      </c>
      <c r="AE32" s="188">
        <v>300</v>
      </c>
      <c r="AF32" s="188">
        <v>1</v>
      </c>
      <c r="AG32" s="186">
        <v>3</v>
      </c>
      <c r="AH32" s="187"/>
      <c r="AI32" s="185"/>
      <c r="AJ32" s="185"/>
      <c r="AK32" s="185"/>
      <c r="AL32" s="188"/>
      <c r="AM32" s="188"/>
      <c r="AN32" s="188" t="s">
        <v>1234</v>
      </c>
      <c r="AO32" s="188"/>
      <c r="AP32" s="189">
        <f t="shared" si="1"/>
        <v>0.89</v>
      </c>
      <c r="AQ32" s="37"/>
      <c r="AR32" s="37"/>
      <c r="AS32" s="37"/>
      <c r="AT32" s="37"/>
      <c r="AU32" s="37"/>
      <c r="AV32" s="37"/>
    </row>
    <row r="33" spans="1:48" s="190" customFormat="1" ht="27.95" customHeight="1" x14ac:dyDescent="0.25">
      <c r="A33" s="233">
        <v>20</v>
      </c>
      <c r="B33" s="173">
        <v>2021</v>
      </c>
      <c r="C33" s="226" t="s">
        <v>1469</v>
      </c>
      <c r="D33" s="227" t="s">
        <v>527</v>
      </c>
      <c r="E33" s="174" t="s">
        <v>90</v>
      </c>
      <c r="F33" s="175" t="s">
        <v>29</v>
      </c>
      <c r="G33" s="176" t="s">
        <v>111</v>
      </c>
      <c r="H33" s="234" t="s">
        <v>794</v>
      </c>
      <c r="I33" s="177" t="s">
        <v>85</v>
      </c>
      <c r="J33" s="221" t="s">
        <v>268</v>
      </c>
      <c r="K33" s="178">
        <v>57</v>
      </c>
      <c r="L33" s="179" t="str">
        <f>IF(ISERROR(VLOOKUP(K33,Proposito_programa!$C$2:$E$59,2,FALSE))," ",VLOOKUP(K33,Proposito_programa!$C$2:$E$59,2,FALSE))</f>
        <v>Gestión pública local</v>
      </c>
      <c r="M33" s="179" t="str">
        <f>IF(ISERROR(VLOOKUP(K33,Proposito_programa!$C$2:$E$59,3,FALSE))," ",VLOOKUP(K33,Proposito_programa!$C$2:$E$59,3,FALSE))</f>
        <v>Propósito 5: Construir Bogotá - Región con gobierno abierto, transparente y ciudadanía consciente</v>
      </c>
      <c r="N33" s="387" t="s">
        <v>1335</v>
      </c>
      <c r="O33" s="388"/>
      <c r="P33" s="239">
        <v>52422505</v>
      </c>
      <c r="Q33" s="176" t="s">
        <v>980</v>
      </c>
      <c r="R33" s="180" t="s">
        <v>363</v>
      </c>
      <c r="S33" s="180"/>
      <c r="T33" s="181"/>
      <c r="U33" s="182"/>
      <c r="V33" s="241">
        <v>61770000</v>
      </c>
      <c r="W33" s="183"/>
      <c r="X33" s="184"/>
      <c r="Y33" s="241"/>
      <c r="Z33" s="285">
        <f t="shared" si="0"/>
        <v>61770000</v>
      </c>
      <c r="AA33" s="286">
        <v>55181200</v>
      </c>
      <c r="AB33" s="243">
        <v>44256</v>
      </c>
      <c r="AC33" s="243">
        <v>44258</v>
      </c>
      <c r="AD33" s="243">
        <v>44561</v>
      </c>
      <c r="AE33" s="188">
        <v>300</v>
      </c>
      <c r="AF33" s="188">
        <v>1</v>
      </c>
      <c r="AG33" s="186">
        <v>2</v>
      </c>
      <c r="AH33" s="187"/>
      <c r="AI33" s="185"/>
      <c r="AJ33" s="185"/>
      <c r="AK33" s="185"/>
      <c r="AL33" s="188"/>
      <c r="AM33" s="188"/>
      <c r="AN33" s="188" t="s">
        <v>1234</v>
      </c>
      <c r="AO33" s="188"/>
      <c r="AP33" s="189">
        <f t="shared" si="1"/>
        <v>0.89333333333333331</v>
      </c>
      <c r="AQ33" s="37"/>
      <c r="AR33" s="37"/>
      <c r="AS33" s="37"/>
      <c r="AT33" s="37"/>
      <c r="AU33" s="37"/>
      <c r="AV33" s="37"/>
    </row>
    <row r="34" spans="1:48" s="190" customFormat="1" ht="27.95" customHeight="1" x14ac:dyDescent="0.25">
      <c r="A34" s="233">
        <v>21</v>
      </c>
      <c r="B34" s="173">
        <v>2021</v>
      </c>
      <c r="C34" s="226" t="s">
        <v>1470</v>
      </c>
      <c r="D34" s="227" t="s">
        <v>528</v>
      </c>
      <c r="E34" s="174" t="s">
        <v>90</v>
      </c>
      <c r="F34" s="175" t="s">
        <v>29</v>
      </c>
      <c r="G34" s="176" t="s">
        <v>111</v>
      </c>
      <c r="H34" s="234" t="s">
        <v>795</v>
      </c>
      <c r="I34" s="177" t="s">
        <v>85</v>
      </c>
      <c r="J34" s="221" t="s">
        <v>268</v>
      </c>
      <c r="K34" s="178">
        <v>57</v>
      </c>
      <c r="L34" s="179" t="str">
        <f>IF(ISERROR(VLOOKUP(K34,Proposito_programa!$C$2:$E$59,2,FALSE))," ",VLOOKUP(K34,Proposito_programa!$C$2:$E$59,2,FALSE))</f>
        <v>Gestión pública local</v>
      </c>
      <c r="M34" s="179" t="str">
        <f>IF(ISERROR(VLOOKUP(K34,Proposito_programa!$C$2:$E$59,3,FALSE))," ",VLOOKUP(K34,Proposito_programa!$C$2:$E$59,3,FALSE))</f>
        <v>Propósito 5: Construir Bogotá - Región con gobierno abierto, transparente y ciudadanía consciente</v>
      </c>
      <c r="N34" s="387" t="s">
        <v>1335</v>
      </c>
      <c r="O34" s="388"/>
      <c r="P34" s="239">
        <v>1010190370</v>
      </c>
      <c r="Q34" s="176" t="s">
        <v>981</v>
      </c>
      <c r="R34" s="180" t="s">
        <v>363</v>
      </c>
      <c r="S34" s="180"/>
      <c r="T34" s="181"/>
      <c r="U34" s="182"/>
      <c r="V34" s="241">
        <v>47500000</v>
      </c>
      <c r="W34" s="183"/>
      <c r="X34" s="184"/>
      <c r="Y34" s="241"/>
      <c r="Z34" s="285">
        <f t="shared" si="0"/>
        <v>47500000</v>
      </c>
      <c r="AA34" s="286">
        <v>42275000</v>
      </c>
      <c r="AB34" s="243">
        <v>44256</v>
      </c>
      <c r="AC34" s="243">
        <v>44259</v>
      </c>
      <c r="AD34" s="243">
        <v>44561</v>
      </c>
      <c r="AE34" s="188">
        <v>300</v>
      </c>
      <c r="AF34" s="188">
        <v>1</v>
      </c>
      <c r="AG34" s="186">
        <v>3</v>
      </c>
      <c r="AH34" s="187"/>
      <c r="AI34" s="185"/>
      <c r="AJ34" s="185"/>
      <c r="AK34" s="185"/>
      <c r="AL34" s="188"/>
      <c r="AM34" s="188"/>
      <c r="AN34" s="188" t="s">
        <v>1234</v>
      </c>
      <c r="AO34" s="188"/>
      <c r="AP34" s="189">
        <f t="shared" si="1"/>
        <v>0.89</v>
      </c>
      <c r="AQ34" s="37"/>
      <c r="AR34" s="37"/>
      <c r="AS34" s="37"/>
      <c r="AT34" s="37"/>
      <c r="AU34" s="37"/>
      <c r="AV34" s="37"/>
    </row>
    <row r="35" spans="1:48" s="190" customFormat="1" ht="27.95" customHeight="1" x14ac:dyDescent="0.25">
      <c r="A35" s="233">
        <v>22</v>
      </c>
      <c r="B35" s="173">
        <v>2021</v>
      </c>
      <c r="C35" s="226" t="s">
        <v>1471</v>
      </c>
      <c r="D35" s="227" t="s">
        <v>529</v>
      </c>
      <c r="E35" s="174" t="s">
        <v>90</v>
      </c>
      <c r="F35" s="175" t="s">
        <v>29</v>
      </c>
      <c r="G35" s="176" t="s">
        <v>111</v>
      </c>
      <c r="H35" s="234" t="s">
        <v>796</v>
      </c>
      <c r="I35" s="177" t="s">
        <v>85</v>
      </c>
      <c r="J35" s="221" t="s">
        <v>268</v>
      </c>
      <c r="K35" s="178">
        <v>57</v>
      </c>
      <c r="L35" s="179" t="str">
        <f>IF(ISERROR(VLOOKUP(K35,Proposito_programa!$C$2:$E$59,2,FALSE))," ",VLOOKUP(K35,Proposito_programa!$C$2:$E$59,2,FALSE))</f>
        <v>Gestión pública local</v>
      </c>
      <c r="M35" s="179" t="str">
        <f>IF(ISERROR(VLOOKUP(K35,Proposito_programa!$C$2:$E$59,3,FALSE))," ",VLOOKUP(K35,Proposito_programa!$C$2:$E$59,3,FALSE))</f>
        <v>Propósito 5: Construir Bogotá - Región con gobierno abierto, transparente y ciudadanía consciente</v>
      </c>
      <c r="N35" s="387" t="s">
        <v>1335</v>
      </c>
      <c r="O35" s="388"/>
      <c r="P35" s="239">
        <v>49729512</v>
      </c>
      <c r="Q35" s="176" t="s">
        <v>982</v>
      </c>
      <c r="R35" s="180" t="s">
        <v>363</v>
      </c>
      <c r="S35" s="180"/>
      <c r="T35" s="181"/>
      <c r="U35" s="182"/>
      <c r="V35" s="241">
        <v>81670000</v>
      </c>
      <c r="W35" s="183"/>
      <c r="X35" s="184">
        <v>1</v>
      </c>
      <c r="Y35" s="241">
        <v>1905633</v>
      </c>
      <c r="Z35" s="285">
        <f t="shared" si="0"/>
        <v>83575633</v>
      </c>
      <c r="AA35" s="286">
        <v>72958533</v>
      </c>
      <c r="AB35" s="243">
        <v>44256</v>
      </c>
      <c r="AC35" s="243">
        <v>44258</v>
      </c>
      <c r="AD35" s="243">
        <v>44561</v>
      </c>
      <c r="AE35" s="188">
        <v>300</v>
      </c>
      <c r="AF35" s="188">
        <v>1</v>
      </c>
      <c r="AG35" s="186">
        <v>9</v>
      </c>
      <c r="AH35" s="187"/>
      <c r="AI35" s="185"/>
      <c r="AJ35" s="185"/>
      <c r="AK35" s="185"/>
      <c r="AL35" s="188"/>
      <c r="AM35" s="188"/>
      <c r="AN35" s="188" t="s">
        <v>1234</v>
      </c>
      <c r="AO35" s="188"/>
      <c r="AP35" s="189">
        <f t="shared" si="1"/>
        <v>0.8729641688744374</v>
      </c>
      <c r="AQ35" s="37"/>
      <c r="AR35" s="37"/>
      <c r="AS35" s="37"/>
      <c r="AT35" s="37"/>
      <c r="AU35" s="37"/>
      <c r="AV35" s="37"/>
    </row>
    <row r="36" spans="1:48" s="190" customFormat="1" ht="27.95" customHeight="1" x14ac:dyDescent="0.25">
      <c r="A36" s="233">
        <v>23</v>
      </c>
      <c r="B36" s="173">
        <v>2021</v>
      </c>
      <c r="C36" s="226" t="s">
        <v>1472</v>
      </c>
      <c r="D36" s="227" t="s">
        <v>530</v>
      </c>
      <c r="E36" s="174" t="s">
        <v>90</v>
      </c>
      <c r="F36" s="175" t="s">
        <v>29</v>
      </c>
      <c r="G36" s="176" t="s">
        <v>111</v>
      </c>
      <c r="H36" s="234" t="s">
        <v>797</v>
      </c>
      <c r="I36" s="177" t="s">
        <v>85</v>
      </c>
      <c r="J36" s="221" t="s">
        <v>268</v>
      </c>
      <c r="K36" s="178">
        <v>57</v>
      </c>
      <c r="L36" s="179" t="str">
        <f>IF(ISERROR(VLOOKUP(K36,Proposito_programa!$C$2:$E$59,2,FALSE))," ",VLOOKUP(K36,Proposito_programa!$C$2:$E$59,2,FALSE))</f>
        <v>Gestión pública local</v>
      </c>
      <c r="M36" s="179" t="str">
        <f>IF(ISERROR(VLOOKUP(K36,Proposito_programa!$C$2:$E$59,3,FALSE))," ",VLOOKUP(K36,Proposito_programa!$C$2:$E$59,3,FALSE))</f>
        <v>Propósito 5: Construir Bogotá - Región con gobierno abierto, transparente y ciudadanía consciente</v>
      </c>
      <c r="N36" s="387" t="s">
        <v>1335</v>
      </c>
      <c r="O36" s="388"/>
      <c r="P36" s="239">
        <v>53159645</v>
      </c>
      <c r="Q36" s="176" t="s">
        <v>983</v>
      </c>
      <c r="R36" s="180" t="s">
        <v>363</v>
      </c>
      <c r="S36" s="180"/>
      <c r="T36" s="181"/>
      <c r="U36" s="182"/>
      <c r="V36" s="241">
        <v>38008000</v>
      </c>
      <c r="W36" s="183"/>
      <c r="X36" s="184"/>
      <c r="Y36" s="241"/>
      <c r="Z36" s="285">
        <f t="shared" si="0"/>
        <v>38008000</v>
      </c>
      <c r="AA36" s="286">
        <v>37691267</v>
      </c>
      <c r="AB36" s="243">
        <v>44256</v>
      </c>
      <c r="AC36" s="243">
        <v>44258</v>
      </c>
      <c r="AD36" s="243">
        <v>44502</v>
      </c>
      <c r="AE36" s="188">
        <v>240</v>
      </c>
      <c r="AF36" s="185"/>
      <c r="AG36" s="186"/>
      <c r="AH36" s="187"/>
      <c r="AI36" s="185"/>
      <c r="AJ36" s="185"/>
      <c r="AK36" s="185"/>
      <c r="AL36" s="188"/>
      <c r="AM36" s="188"/>
      <c r="AN36" s="188" t="s">
        <v>1234</v>
      </c>
      <c r="AO36" s="188"/>
      <c r="AP36" s="189">
        <f t="shared" si="1"/>
        <v>0.99166667543675013</v>
      </c>
      <c r="AQ36" s="37"/>
      <c r="AR36" s="37"/>
      <c r="AS36" s="37"/>
      <c r="AT36" s="37"/>
      <c r="AU36" s="37"/>
      <c r="AV36" s="37"/>
    </row>
    <row r="37" spans="1:48" s="190" customFormat="1" ht="27.95" customHeight="1" x14ac:dyDescent="0.25">
      <c r="A37" s="233">
        <v>24</v>
      </c>
      <c r="B37" s="173">
        <v>2021</v>
      </c>
      <c r="C37" s="226" t="s">
        <v>1473</v>
      </c>
      <c r="D37" s="227" t="s">
        <v>531</v>
      </c>
      <c r="E37" s="174" t="s">
        <v>90</v>
      </c>
      <c r="F37" s="175" t="s">
        <v>29</v>
      </c>
      <c r="G37" s="176" t="s">
        <v>111</v>
      </c>
      <c r="H37" s="234" t="s">
        <v>798</v>
      </c>
      <c r="I37" s="177" t="s">
        <v>85</v>
      </c>
      <c r="J37" s="221" t="s">
        <v>268</v>
      </c>
      <c r="K37" s="178">
        <v>57</v>
      </c>
      <c r="L37" s="179" t="str">
        <f>IF(ISERROR(VLOOKUP(K37,Proposito_programa!$C$2:$E$59,2,FALSE))," ",VLOOKUP(K37,Proposito_programa!$C$2:$E$59,2,FALSE))</f>
        <v>Gestión pública local</v>
      </c>
      <c r="M37" s="179" t="str">
        <f>IF(ISERROR(VLOOKUP(K37,Proposito_programa!$C$2:$E$59,3,FALSE))," ",VLOOKUP(K37,Proposito_programa!$C$2:$E$59,3,FALSE))</f>
        <v>Propósito 5: Construir Bogotá - Región con gobierno abierto, transparente y ciudadanía consciente</v>
      </c>
      <c r="N37" s="387" t="s">
        <v>1335</v>
      </c>
      <c r="O37" s="388"/>
      <c r="P37" s="239">
        <v>1026250874</v>
      </c>
      <c r="Q37" s="176" t="s">
        <v>984</v>
      </c>
      <c r="R37" s="180" t="s">
        <v>363</v>
      </c>
      <c r="S37" s="180"/>
      <c r="T37" s="181"/>
      <c r="U37" s="182"/>
      <c r="V37" s="241">
        <v>22710000</v>
      </c>
      <c r="W37" s="183"/>
      <c r="X37" s="184">
        <v>1</v>
      </c>
      <c r="Y37" s="241">
        <v>1135500</v>
      </c>
      <c r="Z37" s="285">
        <f t="shared" si="0"/>
        <v>23845500</v>
      </c>
      <c r="AA37" s="286">
        <v>20439000</v>
      </c>
      <c r="AB37" s="243">
        <v>44256</v>
      </c>
      <c r="AC37" s="243">
        <v>44256</v>
      </c>
      <c r="AD37" s="243">
        <v>44561</v>
      </c>
      <c r="AE37" s="188">
        <v>300</v>
      </c>
      <c r="AF37" s="188">
        <v>1</v>
      </c>
      <c r="AG37" s="186">
        <v>15</v>
      </c>
      <c r="AH37" s="187"/>
      <c r="AI37" s="185"/>
      <c r="AJ37" s="185"/>
      <c r="AK37" s="185"/>
      <c r="AL37" s="188"/>
      <c r="AM37" s="188"/>
      <c r="AN37" s="188" t="s">
        <v>1234</v>
      </c>
      <c r="AO37" s="188"/>
      <c r="AP37" s="189">
        <f t="shared" si="1"/>
        <v>0.8571428571428571</v>
      </c>
      <c r="AQ37" s="37"/>
      <c r="AR37" s="37"/>
      <c r="AS37" s="37"/>
      <c r="AT37" s="37"/>
      <c r="AU37" s="37"/>
      <c r="AV37" s="37"/>
    </row>
    <row r="38" spans="1:48" s="190" customFormat="1" ht="27.95" customHeight="1" x14ac:dyDescent="0.25">
      <c r="A38" s="233">
        <v>25</v>
      </c>
      <c r="B38" s="173">
        <v>2021</v>
      </c>
      <c r="C38" s="226" t="s">
        <v>1474</v>
      </c>
      <c r="D38" s="227" t="s">
        <v>532</v>
      </c>
      <c r="E38" s="174" t="s">
        <v>90</v>
      </c>
      <c r="F38" s="175" t="s">
        <v>29</v>
      </c>
      <c r="G38" s="176" t="s">
        <v>111</v>
      </c>
      <c r="H38" s="234" t="s">
        <v>799</v>
      </c>
      <c r="I38" s="177" t="s">
        <v>85</v>
      </c>
      <c r="J38" s="221" t="s">
        <v>268</v>
      </c>
      <c r="K38" s="178">
        <v>57</v>
      </c>
      <c r="L38" s="179" t="str">
        <f>IF(ISERROR(VLOOKUP(K38,Proposito_programa!$C$2:$E$59,2,FALSE))," ",VLOOKUP(K38,Proposito_programa!$C$2:$E$59,2,FALSE))</f>
        <v>Gestión pública local</v>
      </c>
      <c r="M38" s="179" t="str">
        <f>IF(ISERROR(VLOOKUP(K38,Proposito_programa!$C$2:$E$59,3,FALSE))," ",VLOOKUP(K38,Proposito_programa!$C$2:$E$59,3,FALSE))</f>
        <v>Propósito 5: Construir Bogotá - Región con gobierno abierto, transparente y ciudadanía consciente</v>
      </c>
      <c r="N38" s="387" t="s">
        <v>1335</v>
      </c>
      <c r="O38" s="388"/>
      <c r="P38" s="239">
        <v>1030548937</v>
      </c>
      <c r="Q38" s="176" t="s">
        <v>985</v>
      </c>
      <c r="R38" s="180" t="s">
        <v>363</v>
      </c>
      <c r="S38" s="180"/>
      <c r="T38" s="181"/>
      <c r="U38" s="182"/>
      <c r="V38" s="241">
        <v>58140000</v>
      </c>
      <c r="W38" s="183"/>
      <c r="X38" s="184">
        <v>1</v>
      </c>
      <c r="Y38" s="241">
        <v>1356600</v>
      </c>
      <c r="Z38" s="285">
        <f t="shared" si="0"/>
        <v>59496600</v>
      </c>
      <c r="AA38" s="286">
        <v>51744600</v>
      </c>
      <c r="AB38" s="243">
        <v>44257</v>
      </c>
      <c r="AC38" s="243">
        <v>44259</v>
      </c>
      <c r="AD38" s="243">
        <v>44561</v>
      </c>
      <c r="AE38" s="188">
        <v>300</v>
      </c>
      <c r="AF38" s="188">
        <v>1</v>
      </c>
      <c r="AG38" s="186">
        <v>10</v>
      </c>
      <c r="AH38" s="187"/>
      <c r="AI38" s="185"/>
      <c r="AJ38" s="185"/>
      <c r="AK38" s="185"/>
      <c r="AL38" s="188"/>
      <c r="AM38" s="188"/>
      <c r="AN38" s="188" t="s">
        <v>1234</v>
      </c>
      <c r="AO38" s="188"/>
      <c r="AP38" s="189">
        <f t="shared" si="1"/>
        <v>0.86970684039087953</v>
      </c>
      <c r="AQ38" s="37"/>
      <c r="AR38" s="37"/>
      <c r="AS38" s="37"/>
      <c r="AT38" s="37"/>
      <c r="AU38" s="37"/>
      <c r="AV38" s="37"/>
    </row>
    <row r="39" spans="1:48" s="190" customFormat="1" ht="27.95" customHeight="1" x14ac:dyDescent="0.25">
      <c r="A39" s="233">
        <v>26</v>
      </c>
      <c r="B39" s="173">
        <v>2021</v>
      </c>
      <c r="C39" s="226" t="s">
        <v>1475</v>
      </c>
      <c r="D39" s="227" t="s">
        <v>533</v>
      </c>
      <c r="E39" s="174" t="s">
        <v>90</v>
      </c>
      <c r="F39" s="175" t="s">
        <v>29</v>
      </c>
      <c r="G39" s="176" t="s">
        <v>111</v>
      </c>
      <c r="H39" s="234" t="s">
        <v>800</v>
      </c>
      <c r="I39" s="177" t="s">
        <v>85</v>
      </c>
      <c r="J39" s="221" t="s">
        <v>268</v>
      </c>
      <c r="K39" s="178">
        <v>57</v>
      </c>
      <c r="L39" s="179" t="str">
        <f>IF(ISERROR(VLOOKUP(K39,Proposito_programa!$C$2:$E$59,2,FALSE))," ",VLOOKUP(K39,Proposito_programa!$C$2:$E$59,2,FALSE))</f>
        <v>Gestión pública local</v>
      </c>
      <c r="M39" s="179" t="str">
        <f>IF(ISERROR(VLOOKUP(K39,Proposito_programa!$C$2:$E$59,3,FALSE))," ",VLOOKUP(K39,Proposito_programa!$C$2:$E$59,3,FALSE))</f>
        <v>Propósito 5: Construir Bogotá - Región con gobierno abierto, transparente y ciudadanía consciente</v>
      </c>
      <c r="N39" s="387" t="s">
        <v>1335</v>
      </c>
      <c r="O39" s="388"/>
      <c r="P39" s="239">
        <v>79953222</v>
      </c>
      <c r="Q39" s="176" t="s">
        <v>986</v>
      </c>
      <c r="R39" s="180" t="s">
        <v>363</v>
      </c>
      <c r="S39" s="180"/>
      <c r="T39" s="181"/>
      <c r="U39" s="182"/>
      <c r="V39" s="241">
        <v>61770000</v>
      </c>
      <c r="W39" s="183"/>
      <c r="X39" s="184">
        <v>1</v>
      </c>
      <c r="Y39" s="241">
        <v>1853100</v>
      </c>
      <c r="Z39" s="285">
        <f t="shared" si="0"/>
        <v>63623100</v>
      </c>
      <c r="AA39" s="286">
        <v>55387100</v>
      </c>
      <c r="AB39" s="243">
        <v>44257</v>
      </c>
      <c r="AC39" s="243">
        <v>44257</v>
      </c>
      <c r="AD39" s="243">
        <v>44561</v>
      </c>
      <c r="AE39" s="188">
        <v>300</v>
      </c>
      <c r="AF39" s="188">
        <v>1</v>
      </c>
      <c r="AG39" s="186">
        <v>10</v>
      </c>
      <c r="AH39" s="187"/>
      <c r="AI39" s="185"/>
      <c r="AJ39" s="185"/>
      <c r="AK39" s="185"/>
      <c r="AL39" s="188"/>
      <c r="AM39" s="188"/>
      <c r="AN39" s="188" t="s">
        <v>1234</v>
      </c>
      <c r="AO39" s="188"/>
      <c r="AP39" s="189">
        <f t="shared" si="1"/>
        <v>0.87055016181229772</v>
      </c>
      <c r="AQ39" s="37"/>
      <c r="AR39" s="37"/>
      <c r="AS39" s="37"/>
      <c r="AT39" s="37"/>
      <c r="AU39" s="37"/>
      <c r="AV39" s="37"/>
    </row>
    <row r="40" spans="1:48" s="190" customFormat="1" ht="27.95" customHeight="1" x14ac:dyDescent="0.25">
      <c r="A40" s="233">
        <v>27</v>
      </c>
      <c r="B40" s="173">
        <v>2021</v>
      </c>
      <c r="C40" s="226" t="s">
        <v>1476</v>
      </c>
      <c r="D40" s="227" t="s">
        <v>534</v>
      </c>
      <c r="E40" s="174" t="s">
        <v>90</v>
      </c>
      <c r="F40" s="175" t="s">
        <v>29</v>
      </c>
      <c r="G40" s="176" t="s">
        <v>111</v>
      </c>
      <c r="H40" s="234" t="s">
        <v>801</v>
      </c>
      <c r="I40" s="177" t="s">
        <v>85</v>
      </c>
      <c r="J40" s="221" t="s">
        <v>268</v>
      </c>
      <c r="K40" s="178">
        <v>57</v>
      </c>
      <c r="L40" s="179" t="str">
        <f>IF(ISERROR(VLOOKUP(K40,Proposito_programa!$C$2:$E$59,2,FALSE))," ",VLOOKUP(K40,Proposito_programa!$C$2:$E$59,2,FALSE))</f>
        <v>Gestión pública local</v>
      </c>
      <c r="M40" s="179" t="str">
        <f>IF(ISERROR(VLOOKUP(K40,Proposito_programa!$C$2:$E$59,3,FALSE))," ",VLOOKUP(K40,Proposito_programa!$C$2:$E$59,3,FALSE))</f>
        <v>Propósito 5: Construir Bogotá - Región con gobierno abierto, transparente y ciudadanía consciente</v>
      </c>
      <c r="N40" s="387" t="s">
        <v>1335</v>
      </c>
      <c r="O40" s="388"/>
      <c r="P40" s="239">
        <v>79879901</v>
      </c>
      <c r="Q40" s="176" t="s">
        <v>987</v>
      </c>
      <c r="R40" s="180" t="s">
        <v>363</v>
      </c>
      <c r="S40" s="180"/>
      <c r="T40" s="181"/>
      <c r="U40" s="182"/>
      <c r="V40" s="241">
        <v>24070000</v>
      </c>
      <c r="W40" s="183"/>
      <c r="X40" s="184"/>
      <c r="Y40" s="241"/>
      <c r="Z40" s="285">
        <f t="shared" si="0"/>
        <v>24070000</v>
      </c>
      <c r="AA40" s="286">
        <v>21422300</v>
      </c>
      <c r="AB40" s="243">
        <v>44257</v>
      </c>
      <c r="AC40" s="243">
        <v>44259</v>
      </c>
      <c r="AD40" s="243">
        <v>44561</v>
      </c>
      <c r="AE40" s="188">
        <v>300</v>
      </c>
      <c r="AF40" s="188">
        <v>1</v>
      </c>
      <c r="AG40" s="186">
        <v>3</v>
      </c>
      <c r="AH40" s="187"/>
      <c r="AI40" s="185"/>
      <c r="AJ40" s="185"/>
      <c r="AK40" s="185"/>
      <c r="AL40" s="188"/>
      <c r="AM40" s="188"/>
      <c r="AN40" s="188" t="s">
        <v>1234</v>
      </c>
      <c r="AO40" s="188"/>
      <c r="AP40" s="189">
        <f t="shared" si="1"/>
        <v>0.89</v>
      </c>
      <c r="AQ40" s="37"/>
      <c r="AR40" s="37"/>
      <c r="AS40" s="37"/>
      <c r="AT40" s="37"/>
      <c r="AU40" s="37"/>
      <c r="AV40" s="37"/>
    </row>
    <row r="41" spans="1:48" s="190" customFormat="1" ht="27.95" customHeight="1" x14ac:dyDescent="0.25">
      <c r="A41" s="233">
        <v>28</v>
      </c>
      <c r="B41" s="173">
        <v>2021</v>
      </c>
      <c r="C41" s="226" t="s">
        <v>1477</v>
      </c>
      <c r="D41" s="227" t="s">
        <v>535</v>
      </c>
      <c r="E41" s="174" t="s">
        <v>90</v>
      </c>
      <c r="F41" s="175" t="s">
        <v>29</v>
      </c>
      <c r="G41" s="176" t="s">
        <v>111</v>
      </c>
      <c r="H41" s="234" t="s">
        <v>802</v>
      </c>
      <c r="I41" s="177" t="s">
        <v>85</v>
      </c>
      <c r="J41" s="221" t="s">
        <v>268</v>
      </c>
      <c r="K41" s="178">
        <v>57</v>
      </c>
      <c r="L41" s="179" t="str">
        <f>IF(ISERROR(VLOOKUP(K41,Proposito_programa!$C$2:$E$59,2,FALSE))," ",VLOOKUP(K41,Proposito_programa!$C$2:$E$59,2,FALSE))</f>
        <v>Gestión pública local</v>
      </c>
      <c r="M41" s="179" t="str">
        <f>IF(ISERROR(VLOOKUP(K41,Proposito_programa!$C$2:$E$59,3,FALSE))," ",VLOOKUP(K41,Proposito_programa!$C$2:$E$59,3,FALSE))</f>
        <v>Propósito 5: Construir Bogotá - Región con gobierno abierto, transparente y ciudadanía consciente</v>
      </c>
      <c r="N41" s="387" t="s">
        <v>1335</v>
      </c>
      <c r="O41" s="388"/>
      <c r="P41" s="239">
        <v>1026270891</v>
      </c>
      <c r="Q41" s="176" t="s">
        <v>988</v>
      </c>
      <c r="R41" s="180" t="s">
        <v>363</v>
      </c>
      <c r="S41" s="180"/>
      <c r="T41" s="181"/>
      <c r="U41" s="182"/>
      <c r="V41" s="241">
        <v>15534000</v>
      </c>
      <c r="W41" s="183"/>
      <c r="X41" s="184"/>
      <c r="Y41" s="241"/>
      <c r="Z41" s="285">
        <f t="shared" si="0"/>
        <v>15534000</v>
      </c>
      <c r="AA41" s="286">
        <v>15361400</v>
      </c>
      <c r="AB41" s="243">
        <v>44257</v>
      </c>
      <c r="AC41" s="243">
        <v>44257</v>
      </c>
      <c r="AD41" s="243">
        <v>44348</v>
      </c>
      <c r="AE41" s="188">
        <v>90</v>
      </c>
      <c r="AF41" s="185"/>
      <c r="AG41" s="186"/>
      <c r="AH41" s="187"/>
      <c r="AI41" s="185"/>
      <c r="AJ41" s="185"/>
      <c r="AK41" s="185"/>
      <c r="AL41" s="188"/>
      <c r="AM41" s="188"/>
      <c r="AN41" s="188" t="s">
        <v>1234</v>
      </c>
      <c r="AO41" s="188"/>
      <c r="AP41" s="189">
        <f t="shared" si="1"/>
        <v>0.98888888888888893</v>
      </c>
      <c r="AQ41" s="37"/>
      <c r="AR41" s="37"/>
      <c r="AS41" s="37"/>
      <c r="AT41" s="37"/>
      <c r="AU41" s="37"/>
      <c r="AV41" s="37"/>
    </row>
    <row r="42" spans="1:48" s="190" customFormat="1" ht="27.95" customHeight="1" x14ac:dyDescent="0.25">
      <c r="A42" s="233">
        <v>29</v>
      </c>
      <c r="B42" s="173">
        <v>2021</v>
      </c>
      <c r="C42" s="226" t="s">
        <v>1478</v>
      </c>
      <c r="D42" s="227" t="s">
        <v>536</v>
      </c>
      <c r="E42" s="174" t="s">
        <v>90</v>
      </c>
      <c r="F42" s="175" t="s">
        <v>29</v>
      </c>
      <c r="G42" s="176" t="s">
        <v>111</v>
      </c>
      <c r="H42" s="234" t="s">
        <v>803</v>
      </c>
      <c r="I42" s="177" t="s">
        <v>85</v>
      </c>
      <c r="J42" s="221" t="s">
        <v>268</v>
      </c>
      <c r="K42" s="178">
        <v>57</v>
      </c>
      <c r="L42" s="179" t="str">
        <f>IF(ISERROR(VLOOKUP(K42,Proposito_programa!$C$2:$E$59,2,FALSE))," ",VLOOKUP(K42,Proposito_programa!$C$2:$E$59,2,FALSE))</f>
        <v>Gestión pública local</v>
      </c>
      <c r="M42" s="179" t="str">
        <f>IF(ISERROR(VLOOKUP(K42,Proposito_programa!$C$2:$E$59,3,FALSE))," ",VLOOKUP(K42,Proposito_programa!$C$2:$E$59,3,FALSE))</f>
        <v>Propósito 5: Construir Bogotá - Región con gobierno abierto, transparente y ciudadanía consciente</v>
      </c>
      <c r="N42" s="387" t="s">
        <v>1335</v>
      </c>
      <c r="O42" s="388"/>
      <c r="P42" s="239">
        <v>1235538229</v>
      </c>
      <c r="Q42" s="176" t="s">
        <v>989</v>
      </c>
      <c r="R42" s="180" t="s">
        <v>363</v>
      </c>
      <c r="S42" s="180"/>
      <c r="T42" s="181"/>
      <c r="U42" s="182"/>
      <c r="V42" s="241">
        <v>22710000</v>
      </c>
      <c r="W42" s="183"/>
      <c r="X42" s="184">
        <v>1</v>
      </c>
      <c r="Y42" s="241">
        <v>757000</v>
      </c>
      <c r="Z42" s="285">
        <f t="shared" si="0"/>
        <v>23467000</v>
      </c>
      <c r="AA42" s="286">
        <v>20211900</v>
      </c>
      <c r="AB42" s="243">
        <v>44259</v>
      </c>
      <c r="AC42" s="243">
        <v>44259</v>
      </c>
      <c r="AD42" s="243">
        <v>44561</v>
      </c>
      <c r="AE42" s="188">
        <v>300</v>
      </c>
      <c r="AF42" s="188">
        <v>1</v>
      </c>
      <c r="AG42" s="186">
        <v>13</v>
      </c>
      <c r="AH42" s="187"/>
      <c r="AI42" s="185"/>
      <c r="AJ42" s="185"/>
      <c r="AK42" s="185"/>
      <c r="AL42" s="188"/>
      <c r="AM42" s="188"/>
      <c r="AN42" s="188" t="s">
        <v>1234</v>
      </c>
      <c r="AO42" s="188"/>
      <c r="AP42" s="189">
        <f t="shared" si="1"/>
        <v>0.8612903225806452</v>
      </c>
      <c r="AQ42" s="37"/>
      <c r="AR42" s="37"/>
      <c r="AS42" s="37"/>
      <c r="AT42" s="37"/>
      <c r="AU42" s="37"/>
      <c r="AV42" s="37"/>
    </row>
    <row r="43" spans="1:48" s="190" customFormat="1" ht="27.95" customHeight="1" x14ac:dyDescent="0.25">
      <c r="A43" s="233">
        <v>30</v>
      </c>
      <c r="B43" s="173">
        <v>2021</v>
      </c>
      <c r="C43" s="226" t="s">
        <v>1479</v>
      </c>
      <c r="D43" s="227" t="s">
        <v>537</v>
      </c>
      <c r="E43" s="174" t="s">
        <v>90</v>
      </c>
      <c r="F43" s="175" t="s">
        <v>29</v>
      </c>
      <c r="G43" s="176" t="s">
        <v>111</v>
      </c>
      <c r="H43" s="234" t="s">
        <v>804</v>
      </c>
      <c r="I43" s="177" t="s">
        <v>85</v>
      </c>
      <c r="J43" s="221" t="s">
        <v>268</v>
      </c>
      <c r="K43" s="178">
        <v>30</v>
      </c>
      <c r="L43" s="179" t="str">
        <f>IF(ISERROR(VLOOKUP(K43,Proposito_programa!$C$2:$E$59,2,FALSE))," ",VLOOKUP(K43,Proposito_programa!$C$2:$E$59,2,FALSE))</f>
        <v>Eficiencia en la atención de emergencias</v>
      </c>
      <c r="M43" s="179" t="str">
        <f>IF(ISERROR(VLOOKUP(K43,Proposito_programa!$C$2:$E$59,3,FALSE))," ",VLOOKUP(K43,Proposito_programa!$C$2:$E$59,3,FALSE))</f>
        <v>Propósito 2 : Cambiar Nuestros Hábitos de Vida para Reverdecer a Bogotá y Adaptarnos y Mitigar la Crisis Climática</v>
      </c>
      <c r="N43" s="387" t="s">
        <v>1295</v>
      </c>
      <c r="O43" s="388"/>
      <c r="P43" s="239">
        <v>79881960</v>
      </c>
      <c r="Q43" s="176" t="s">
        <v>990</v>
      </c>
      <c r="R43" s="180" t="s">
        <v>363</v>
      </c>
      <c r="S43" s="180"/>
      <c r="T43" s="181"/>
      <c r="U43" s="182"/>
      <c r="V43" s="241">
        <v>47380000</v>
      </c>
      <c r="W43" s="183"/>
      <c r="X43" s="184"/>
      <c r="Y43" s="241"/>
      <c r="Z43" s="285">
        <f t="shared" si="0"/>
        <v>47380000</v>
      </c>
      <c r="AA43" s="286">
        <v>42010267</v>
      </c>
      <c r="AB43" s="243">
        <v>44259</v>
      </c>
      <c r="AC43" s="243">
        <v>44260</v>
      </c>
      <c r="AD43" s="243">
        <v>44561</v>
      </c>
      <c r="AE43" s="188">
        <v>300</v>
      </c>
      <c r="AF43" s="188">
        <v>1</v>
      </c>
      <c r="AG43" s="186">
        <v>4</v>
      </c>
      <c r="AH43" s="187"/>
      <c r="AI43" s="185"/>
      <c r="AJ43" s="185"/>
      <c r="AK43" s="185"/>
      <c r="AL43" s="188"/>
      <c r="AM43" s="188"/>
      <c r="AN43" s="188" t="s">
        <v>1234</v>
      </c>
      <c r="AO43" s="188"/>
      <c r="AP43" s="189">
        <f t="shared" si="1"/>
        <v>0.88666667370198393</v>
      </c>
      <c r="AQ43" s="37"/>
      <c r="AR43" s="37"/>
      <c r="AS43" s="37"/>
      <c r="AT43" s="37"/>
      <c r="AU43" s="37"/>
      <c r="AV43" s="37"/>
    </row>
    <row r="44" spans="1:48" s="190" customFormat="1" ht="27.95" customHeight="1" x14ac:dyDescent="0.25">
      <c r="A44" s="233">
        <v>31</v>
      </c>
      <c r="B44" s="173">
        <v>2021</v>
      </c>
      <c r="C44" s="226" t="s">
        <v>1480</v>
      </c>
      <c r="D44" s="227" t="s">
        <v>538</v>
      </c>
      <c r="E44" s="174" t="s">
        <v>90</v>
      </c>
      <c r="F44" s="175" t="s">
        <v>29</v>
      </c>
      <c r="G44" s="176" t="s">
        <v>111</v>
      </c>
      <c r="H44" s="234" t="s">
        <v>805</v>
      </c>
      <c r="I44" s="177" t="s">
        <v>85</v>
      </c>
      <c r="J44" s="221" t="s">
        <v>268</v>
      </c>
      <c r="K44" s="178">
        <v>57</v>
      </c>
      <c r="L44" s="179" t="str">
        <f>IF(ISERROR(VLOOKUP(K44,Proposito_programa!$C$2:$E$59,2,FALSE))," ",VLOOKUP(K44,Proposito_programa!$C$2:$E$59,2,FALSE))</f>
        <v>Gestión pública local</v>
      </c>
      <c r="M44" s="179" t="str">
        <f>IF(ISERROR(VLOOKUP(K44,Proposito_programa!$C$2:$E$59,3,FALSE))," ",VLOOKUP(K44,Proposito_programa!$C$2:$E$59,3,FALSE))</f>
        <v>Propósito 5: Construir Bogotá - Región con gobierno abierto, transparente y ciudadanía consciente</v>
      </c>
      <c r="N44" s="387" t="s">
        <v>1335</v>
      </c>
      <c r="O44" s="388"/>
      <c r="P44" s="239">
        <v>80063016</v>
      </c>
      <c r="Q44" s="176" t="s">
        <v>991</v>
      </c>
      <c r="R44" s="180" t="s">
        <v>363</v>
      </c>
      <c r="S44" s="180"/>
      <c r="T44" s="181"/>
      <c r="U44" s="182"/>
      <c r="V44" s="241">
        <v>51780000</v>
      </c>
      <c r="W44" s="183"/>
      <c r="X44" s="184"/>
      <c r="Y44" s="241"/>
      <c r="Z44" s="285">
        <f t="shared" si="0"/>
        <v>51780000</v>
      </c>
      <c r="AA44" s="286">
        <v>43840400</v>
      </c>
      <c r="AB44" s="243">
        <v>44258</v>
      </c>
      <c r="AC44" s="243">
        <v>44272</v>
      </c>
      <c r="AD44" s="243">
        <v>44561</v>
      </c>
      <c r="AE44" s="188">
        <v>300</v>
      </c>
      <c r="AF44" s="188">
        <v>1</v>
      </c>
      <c r="AG44" s="186">
        <v>16</v>
      </c>
      <c r="AH44" s="187"/>
      <c r="AI44" s="185"/>
      <c r="AJ44" s="185"/>
      <c r="AK44" s="185"/>
      <c r="AL44" s="188"/>
      <c r="AM44" s="188"/>
      <c r="AN44" s="188" t="s">
        <v>1234</v>
      </c>
      <c r="AO44" s="188"/>
      <c r="AP44" s="189">
        <f t="shared" si="1"/>
        <v>0.84666666666666668</v>
      </c>
      <c r="AQ44" s="37"/>
      <c r="AR44" s="37"/>
      <c r="AS44" s="37"/>
      <c r="AT44" s="37"/>
      <c r="AU44" s="37"/>
      <c r="AV44" s="37"/>
    </row>
    <row r="45" spans="1:48" s="190" customFormat="1" ht="27.95" customHeight="1" x14ac:dyDescent="0.25">
      <c r="A45" s="233">
        <v>32</v>
      </c>
      <c r="B45" s="173">
        <v>2021</v>
      </c>
      <c r="C45" s="226" t="s">
        <v>1481</v>
      </c>
      <c r="D45" s="227" t="s">
        <v>539</v>
      </c>
      <c r="E45" s="174" t="s">
        <v>90</v>
      </c>
      <c r="F45" s="175" t="s">
        <v>29</v>
      </c>
      <c r="G45" s="176" t="s">
        <v>111</v>
      </c>
      <c r="H45" s="234" t="s">
        <v>806</v>
      </c>
      <c r="I45" s="177" t="s">
        <v>85</v>
      </c>
      <c r="J45" s="221" t="s">
        <v>268</v>
      </c>
      <c r="K45" s="178">
        <v>57</v>
      </c>
      <c r="L45" s="179" t="str">
        <f>IF(ISERROR(VLOOKUP(K45,Proposito_programa!$C$2:$E$59,2,FALSE))," ",VLOOKUP(K45,Proposito_programa!$C$2:$E$59,2,FALSE))</f>
        <v>Gestión pública local</v>
      </c>
      <c r="M45" s="179" t="str">
        <f>IF(ISERROR(VLOOKUP(K45,Proposito_programa!$C$2:$E$59,3,FALSE))," ",VLOOKUP(K45,Proposito_programa!$C$2:$E$59,3,FALSE))</f>
        <v>Propósito 5: Construir Bogotá - Región con gobierno abierto, transparente y ciudadanía consciente</v>
      </c>
      <c r="N45" s="387" t="s">
        <v>1335</v>
      </c>
      <c r="O45" s="388"/>
      <c r="P45" s="239">
        <v>80740127</v>
      </c>
      <c r="Q45" s="176" t="s">
        <v>992</v>
      </c>
      <c r="R45" s="180" t="s">
        <v>363</v>
      </c>
      <c r="S45" s="180"/>
      <c r="T45" s="181"/>
      <c r="U45" s="182"/>
      <c r="V45" s="241">
        <v>38008000</v>
      </c>
      <c r="W45" s="183"/>
      <c r="X45" s="184">
        <v>1</v>
      </c>
      <c r="Y45" s="241">
        <v>8393433</v>
      </c>
      <c r="Z45" s="285">
        <f t="shared" si="0"/>
        <v>46401433</v>
      </c>
      <c r="AA45" s="286">
        <v>41650433</v>
      </c>
      <c r="AB45" s="243">
        <v>44259</v>
      </c>
      <c r="AC45" s="243">
        <v>44263</v>
      </c>
      <c r="AD45" s="243">
        <v>44507</v>
      </c>
      <c r="AE45" s="188">
        <v>240</v>
      </c>
      <c r="AF45" s="188">
        <v>1</v>
      </c>
      <c r="AG45" s="186">
        <v>53</v>
      </c>
      <c r="AH45" s="187"/>
      <c r="AI45" s="185"/>
      <c r="AJ45" s="185"/>
      <c r="AK45" s="185"/>
      <c r="AL45" s="188"/>
      <c r="AM45" s="188"/>
      <c r="AN45" s="188" t="s">
        <v>1234</v>
      </c>
      <c r="AO45" s="188"/>
      <c r="AP45" s="189">
        <f t="shared" si="1"/>
        <v>0.89761092076617544</v>
      </c>
      <c r="AQ45" s="37"/>
      <c r="AR45" s="37"/>
      <c r="AS45" s="37"/>
      <c r="AT45" s="37"/>
      <c r="AU45" s="37"/>
      <c r="AV45" s="37"/>
    </row>
    <row r="46" spans="1:48" s="190" customFormat="1" ht="27.95" customHeight="1" x14ac:dyDescent="0.25">
      <c r="A46" s="233">
        <v>33</v>
      </c>
      <c r="B46" s="173">
        <v>2021</v>
      </c>
      <c r="C46" s="226" t="s">
        <v>1482</v>
      </c>
      <c r="D46" s="227" t="s">
        <v>540</v>
      </c>
      <c r="E46" s="174" t="s">
        <v>90</v>
      </c>
      <c r="F46" s="175" t="s">
        <v>29</v>
      </c>
      <c r="G46" s="176" t="s">
        <v>111</v>
      </c>
      <c r="H46" s="234" t="s">
        <v>807</v>
      </c>
      <c r="I46" s="177" t="s">
        <v>85</v>
      </c>
      <c r="J46" s="221" t="s">
        <v>268</v>
      </c>
      <c r="K46" s="178">
        <v>57</v>
      </c>
      <c r="L46" s="179" t="str">
        <f>IF(ISERROR(VLOOKUP(K46,Proposito_programa!$C$2:$E$59,2,FALSE))," ",VLOOKUP(K46,Proposito_programa!$C$2:$E$59,2,FALSE))</f>
        <v>Gestión pública local</v>
      </c>
      <c r="M46" s="179" t="str">
        <f>IF(ISERROR(VLOOKUP(K46,Proposito_programa!$C$2:$E$59,3,FALSE))," ",VLOOKUP(K46,Proposito_programa!$C$2:$E$59,3,FALSE))</f>
        <v>Propósito 5: Construir Bogotá - Región con gobierno abierto, transparente y ciudadanía consciente</v>
      </c>
      <c r="N46" s="387" t="s">
        <v>1335</v>
      </c>
      <c r="O46" s="388"/>
      <c r="P46" s="239">
        <v>1032379593</v>
      </c>
      <c r="Q46" s="176" t="s">
        <v>993</v>
      </c>
      <c r="R46" s="180" t="s">
        <v>363</v>
      </c>
      <c r="S46" s="180"/>
      <c r="T46" s="181"/>
      <c r="U46" s="182"/>
      <c r="V46" s="241">
        <v>78000000</v>
      </c>
      <c r="W46" s="183"/>
      <c r="X46" s="184"/>
      <c r="Y46" s="241"/>
      <c r="Z46" s="285">
        <f t="shared" si="0"/>
        <v>78000000</v>
      </c>
      <c r="AA46" s="286">
        <v>69420000</v>
      </c>
      <c r="AB46" s="243">
        <v>44259</v>
      </c>
      <c r="AC46" s="243">
        <v>44259</v>
      </c>
      <c r="AD46" s="243">
        <v>44561</v>
      </c>
      <c r="AE46" s="188">
        <v>300</v>
      </c>
      <c r="AF46" s="188">
        <v>1</v>
      </c>
      <c r="AG46" s="186">
        <v>3</v>
      </c>
      <c r="AH46" s="187"/>
      <c r="AI46" s="185"/>
      <c r="AJ46" s="185"/>
      <c r="AK46" s="185"/>
      <c r="AL46" s="188"/>
      <c r="AM46" s="188"/>
      <c r="AN46" s="188" t="s">
        <v>1234</v>
      </c>
      <c r="AO46" s="188"/>
      <c r="AP46" s="189">
        <f t="shared" si="1"/>
        <v>0.89</v>
      </c>
      <c r="AQ46" s="37"/>
      <c r="AR46" s="37"/>
      <c r="AS46" s="37"/>
      <c r="AT46" s="37"/>
      <c r="AU46" s="37"/>
      <c r="AV46" s="37"/>
    </row>
    <row r="47" spans="1:48" s="190" customFormat="1" ht="27.95" customHeight="1" x14ac:dyDescent="0.25">
      <c r="A47" s="233">
        <v>34</v>
      </c>
      <c r="B47" s="173">
        <v>2021</v>
      </c>
      <c r="C47" s="226" t="s">
        <v>1483</v>
      </c>
      <c r="D47" s="227" t="s">
        <v>541</v>
      </c>
      <c r="E47" s="174" t="s">
        <v>90</v>
      </c>
      <c r="F47" s="175" t="s">
        <v>29</v>
      </c>
      <c r="G47" s="176" t="s">
        <v>111</v>
      </c>
      <c r="H47" s="234" t="s">
        <v>808</v>
      </c>
      <c r="I47" s="177" t="s">
        <v>85</v>
      </c>
      <c r="J47" s="221" t="s">
        <v>268</v>
      </c>
      <c r="K47" s="178">
        <v>57</v>
      </c>
      <c r="L47" s="179" t="str">
        <f>IF(ISERROR(VLOOKUP(K47,Proposito_programa!$C$2:$E$59,2,FALSE))," ",VLOOKUP(K47,Proposito_programa!$C$2:$E$59,2,FALSE))</f>
        <v>Gestión pública local</v>
      </c>
      <c r="M47" s="179" t="str">
        <f>IF(ISERROR(VLOOKUP(K47,Proposito_programa!$C$2:$E$59,3,FALSE))," ",VLOOKUP(K47,Proposito_programa!$C$2:$E$59,3,FALSE))</f>
        <v>Propósito 5: Construir Bogotá - Región con gobierno abierto, transparente y ciudadanía consciente</v>
      </c>
      <c r="N47" s="387" t="s">
        <v>1335</v>
      </c>
      <c r="O47" s="388"/>
      <c r="P47" s="239">
        <v>52421810</v>
      </c>
      <c r="Q47" s="176" t="s">
        <v>994</v>
      </c>
      <c r="R47" s="180" t="s">
        <v>363</v>
      </c>
      <c r="S47" s="180"/>
      <c r="T47" s="181"/>
      <c r="U47" s="182"/>
      <c r="V47" s="241">
        <v>39976000</v>
      </c>
      <c r="W47" s="183"/>
      <c r="X47" s="184">
        <v>1</v>
      </c>
      <c r="Y47" s="241">
        <v>8161767</v>
      </c>
      <c r="Z47" s="285">
        <f t="shared" si="0"/>
        <v>48137767</v>
      </c>
      <c r="AA47" s="286">
        <v>43140767</v>
      </c>
      <c r="AB47" s="243">
        <v>44267</v>
      </c>
      <c r="AC47" s="243">
        <v>44267</v>
      </c>
      <c r="AD47" s="243">
        <v>44511</v>
      </c>
      <c r="AE47" s="188">
        <v>240</v>
      </c>
      <c r="AF47" s="188">
        <v>1</v>
      </c>
      <c r="AG47" s="186">
        <v>49</v>
      </c>
      <c r="AH47" s="187"/>
      <c r="AI47" s="185"/>
      <c r="AJ47" s="185"/>
      <c r="AK47" s="185"/>
      <c r="AL47" s="188"/>
      <c r="AM47" s="188"/>
      <c r="AN47" s="188" t="s">
        <v>1234</v>
      </c>
      <c r="AO47" s="188"/>
      <c r="AP47" s="189">
        <f t="shared" si="1"/>
        <v>0.89619377234511111</v>
      </c>
      <c r="AQ47" s="37"/>
      <c r="AR47" s="37"/>
      <c r="AS47" s="37"/>
      <c r="AT47" s="37"/>
      <c r="AU47" s="37"/>
      <c r="AV47" s="37"/>
    </row>
    <row r="48" spans="1:48" s="190" customFormat="1" ht="27.95" customHeight="1" x14ac:dyDescent="0.25">
      <c r="A48" s="233">
        <v>35</v>
      </c>
      <c r="B48" s="173">
        <v>2021</v>
      </c>
      <c r="C48" s="226" t="s">
        <v>1484</v>
      </c>
      <c r="D48" s="227" t="s">
        <v>542</v>
      </c>
      <c r="E48" s="174" t="s">
        <v>90</v>
      </c>
      <c r="F48" s="175" t="s">
        <v>29</v>
      </c>
      <c r="G48" s="176" t="s">
        <v>111</v>
      </c>
      <c r="H48" s="234" t="s">
        <v>801</v>
      </c>
      <c r="I48" s="177" t="s">
        <v>85</v>
      </c>
      <c r="J48" s="221" t="s">
        <v>268</v>
      </c>
      <c r="K48" s="178">
        <v>57</v>
      </c>
      <c r="L48" s="179" t="str">
        <f>IF(ISERROR(VLOOKUP(K48,Proposito_programa!$C$2:$E$59,2,FALSE))," ",VLOOKUP(K48,Proposito_programa!$C$2:$E$59,2,FALSE))</f>
        <v>Gestión pública local</v>
      </c>
      <c r="M48" s="179" t="str">
        <f>IF(ISERROR(VLOOKUP(K48,Proposito_programa!$C$2:$E$59,3,FALSE))," ",VLOOKUP(K48,Proposito_programa!$C$2:$E$59,3,FALSE))</f>
        <v>Propósito 5: Construir Bogotá - Región con gobierno abierto, transparente y ciudadanía consciente</v>
      </c>
      <c r="N48" s="387" t="s">
        <v>1335</v>
      </c>
      <c r="O48" s="388"/>
      <c r="P48" s="239">
        <v>1015432913</v>
      </c>
      <c r="Q48" s="176" t="s">
        <v>995</v>
      </c>
      <c r="R48" s="180" t="s">
        <v>363</v>
      </c>
      <c r="S48" s="180"/>
      <c r="T48" s="181"/>
      <c r="U48" s="182"/>
      <c r="V48" s="241">
        <v>24070000</v>
      </c>
      <c r="W48" s="183"/>
      <c r="X48" s="184"/>
      <c r="Y48" s="241"/>
      <c r="Z48" s="285">
        <f t="shared" si="0"/>
        <v>24070000</v>
      </c>
      <c r="AA48" s="286">
        <v>21422300</v>
      </c>
      <c r="AB48" s="243">
        <v>44259</v>
      </c>
      <c r="AC48" s="243">
        <v>44259</v>
      </c>
      <c r="AD48" s="243">
        <v>44561</v>
      </c>
      <c r="AE48" s="188">
        <v>300</v>
      </c>
      <c r="AF48" s="188">
        <v>1</v>
      </c>
      <c r="AG48" s="186">
        <v>3</v>
      </c>
      <c r="AH48" s="187"/>
      <c r="AI48" s="185"/>
      <c r="AJ48" s="185"/>
      <c r="AK48" s="185"/>
      <c r="AL48" s="188"/>
      <c r="AM48" s="188"/>
      <c r="AN48" s="188" t="s">
        <v>1234</v>
      </c>
      <c r="AO48" s="188"/>
      <c r="AP48" s="189">
        <f t="shared" si="1"/>
        <v>0.89</v>
      </c>
      <c r="AQ48" s="37"/>
      <c r="AR48" s="37"/>
      <c r="AS48" s="37"/>
      <c r="AT48" s="37"/>
      <c r="AU48" s="37"/>
      <c r="AV48" s="37"/>
    </row>
    <row r="49" spans="1:48" s="190" customFormat="1" ht="27.95" customHeight="1" x14ac:dyDescent="0.25">
      <c r="A49" s="233">
        <v>36</v>
      </c>
      <c r="B49" s="173">
        <v>2021</v>
      </c>
      <c r="C49" s="226" t="s">
        <v>1485</v>
      </c>
      <c r="D49" s="227" t="s">
        <v>543</v>
      </c>
      <c r="E49" s="174" t="s">
        <v>90</v>
      </c>
      <c r="F49" s="175" t="s">
        <v>29</v>
      </c>
      <c r="G49" s="176" t="s">
        <v>111</v>
      </c>
      <c r="H49" s="234" t="s">
        <v>809</v>
      </c>
      <c r="I49" s="177" t="s">
        <v>85</v>
      </c>
      <c r="J49" s="221" t="s">
        <v>268</v>
      </c>
      <c r="K49" s="178">
        <v>57</v>
      </c>
      <c r="L49" s="179" t="str">
        <f>IF(ISERROR(VLOOKUP(K49,Proposito_programa!$C$2:$E$59,2,FALSE))," ",VLOOKUP(K49,Proposito_programa!$C$2:$E$59,2,FALSE))</f>
        <v>Gestión pública local</v>
      </c>
      <c r="M49" s="179" t="str">
        <f>IF(ISERROR(VLOOKUP(K49,Proposito_programa!$C$2:$E$59,3,FALSE))," ",VLOOKUP(K49,Proposito_programa!$C$2:$E$59,3,FALSE))</f>
        <v>Propósito 5: Construir Bogotá - Región con gobierno abierto, transparente y ciudadanía consciente</v>
      </c>
      <c r="N49" s="387" t="s">
        <v>1335</v>
      </c>
      <c r="O49" s="388"/>
      <c r="P49" s="239">
        <v>80872094</v>
      </c>
      <c r="Q49" s="176" t="s">
        <v>996</v>
      </c>
      <c r="R49" s="180" t="s">
        <v>363</v>
      </c>
      <c r="S49" s="180"/>
      <c r="T49" s="181"/>
      <c r="U49" s="182"/>
      <c r="V49" s="241">
        <v>33610000</v>
      </c>
      <c r="W49" s="183"/>
      <c r="X49" s="184"/>
      <c r="Y49" s="241"/>
      <c r="Z49" s="285">
        <f t="shared" si="0"/>
        <v>33610000</v>
      </c>
      <c r="AA49" s="286">
        <v>29464767</v>
      </c>
      <c r="AB49" s="243">
        <v>44259</v>
      </c>
      <c r="AC49" s="243">
        <v>44263</v>
      </c>
      <c r="AD49" s="243">
        <v>44561</v>
      </c>
      <c r="AE49" s="188">
        <v>300</v>
      </c>
      <c r="AF49" s="188">
        <v>1</v>
      </c>
      <c r="AG49" s="186">
        <v>7</v>
      </c>
      <c r="AH49" s="187"/>
      <c r="AI49" s="185"/>
      <c r="AJ49" s="185"/>
      <c r="AK49" s="185"/>
      <c r="AL49" s="188"/>
      <c r="AM49" s="188"/>
      <c r="AN49" s="188" t="s">
        <v>1234</v>
      </c>
      <c r="AO49" s="188"/>
      <c r="AP49" s="189">
        <f t="shared" si="1"/>
        <v>0.87666667658434994</v>
      </c>
      <c r="AQ49" s="37"/>
      <c r="AR49" s="37"/>
      <c r="AS49" s="37"/>
      <c r="AT49" s="37"/>
      <c r="AU49" s="37"/>
      <c r="AV49" s="37"/>
    </row>
    <row r="50" spans="1:48" s="190" customFormat="1" ht="27.95" customHeight="1" x14ac:dyDescent="0.25">
      <c r="A50" s="233">
        <v>37</v>
      </c>
      <c r="B50" s="173">
        <v>2021</v>
      </c>
      <c r="C50" s="226" t="s">
        <v>1486</v>
      </c>
      <c r="D50" s="227" t="s">
        <v>544</v>
      </c>
      <c r="E50" s="174" t="s">
        <v>90</v>
      </c>
      <c r="F50" s="175" t="s">
        <v>29</v>
      </c>
      <c r="G50" s="176" t="s">
        <v>111</v>
      </c>
      <c r="H50" s="234" t="s">
        <v>810</v>
      </c>
      <c r="I50" s="177" t="s">
        <v>85</v>
      </c>
      <c r="J50" s="221" t="s">
        <v>268</v>
      </c>
      <c r="K50" s="178">
        <v>57</v>
      </c>
      <c r="L50" s="179" t="str">
        <f>IF(ISERROR(VLOOKUP(K50,Proposito_programa!$C$2:$E$59,2,FALSE))," ",VLOOKUP(K50,Proposito_programa!$C$2:$E$59,2,FALSE))</f>
        <v>Gestión pública local</v>
      </c>
      <c r="M50" s="179" t="str">
        <f>IF(ISERROR(VLOOKUP(K50,Proposito_programa!$C$2:$E$59,3,FALSE))," ",VLOOKUP(K50,Proposito_programa!$C$2:$E$59,3,FALSE))</f>
        <v>Propósito 5: Construir Bogotá - Región con gobierno abierto, transparente y ciudadanía consciente</v>
      </c>
      <c r="N50" s="387" t="s">
        <v>1335</v>
      </c>
      <c r="O50" s="388"/>
      <c r="P50" s="239">
        <v>1018489170</v>
      </c>
      <c r="Q50" s="176" t="s">
        <v>997</v>
      </c>
      <c r="R50" s="180" t="s">
        <v>363</v>
      </c>
      <c r="S50" s="180"/>
      <c r="T50" s="181"/>
      <c r="U50" s="182"/>
      <c r="V50" s="241">
        <v>43700000</v>
      </c>
      <c r="W50" s="183"/>
      <c r="X50" s="184"/>
      <c r="Y50" s="241"/>
      <c r="Z50" s="285">
        <f t="shared" si="0"/>
        <v>43700000</v>
      </c>
      <c r="AA50" s="286">
        <v>37727667</v>
      </c>
      <c r="AB50" s="243">
        <v>44266</v>
      </c>
      <c r="AC50" s="243">
        <v>44267</v>
      </c>
      <c r="AD50" s="243">
        <v>44561</v>
      </c>
      <c r="AE50" s="188">
        <v>300</v>
      </c>
      <c r="AF50" s="188">
        <v>1</v>
      </c>
      <c r="AG50" s="186">
        <v>11</v>
      </c>
      <c r="AH50" s="187"/>
      <c r="AI50" s="185"/>
      <c r="AJ50" s="185"/>
      <c r="AK50" s="185"/>
      <c r="AL50" s="188"/>
      <c r="AM50" s="188"/>
      <c r="AN50" s="188" t="s">
        <v>1234</v>
      </c>
      <c r="AO50" s="188"/>
      <c r="AP50" s="189">
        <f t="shared" si="1"/>
        <v>0.86333334096109837</v>
      </c>
      <c r="AQ50" s="37"/>
      <c r="AR50" s="37"/>
      <c r="AS50" s="37"/>
      <c r="AT50" s="37"/>
      <c r="AU50" s="37"/>
      <c r="AV50" s="37"/>
    </row>
    <row r="51" spans="1:48" s="190" customFormat="1" ht="27.95" customHeight="1" x14ac:dyDescent="0.25">
      <c r="A51" s="233">
        <v>38</v>
      </c>
      <c r="B51" s="173">
        <v>2021</v>
      </c>
      <c r="C51" s="226" t="s">
        <v>1487</v>
      </c>
      <c r="D51" s="227" t="s">
        <v>545</v>
      </c>
      <c r="E51" s="174" t="s">
        <v>90</v>
      </c>
      <c r="F51" s="175" t="s">
        <v>29</v>
      </c>
      <c r="G51" s="176" t="s">
        <v>111</v>
      </c>
      <c r="H51" s="234" t="s">
        <v>786</v>
      </c>
      <c r="I51" s="177" t="s">
        <v>85</v>
      </c>
      <c r="J51" s="221" t="s">
        <v>268</v>
      </c>
      <c r="K51" s="178">
        <v>57</v>
      </c>
      <c r="L51" s="179" t="str">
        <f>IF(ISERROR(VLOOKUP(K51,Proposito_programa!$C$2:$E$59,2,FALSE))," ",VLOOKUP(K51,Proposito_programa!$C$2:$E$59,2,FALSE))</f>
        <v>Gestión pública local</v>
      </c>
      <c r="M51" s="179" t="str">
        <f>IF(ISERROR(VLOOKUP(K51,Proposito_programa!$C$2:$E$59,3,FALSE))," ",VLOOKUP(K51,Proposito_programa!$C$2:$E$59,3,FALSE))</f>
        <v>Propósito 5: Construir Bogotá - Región con gobierno abierto, transparente y ciudadanía consciente</v>
      </c>
      <c r="N51" s="387" t="s">
        <v>1335</v>
      </c>
      <c r="O51" s="388"/>
      <c r="P51" s="239">
        <v>19346335</v>
      </c>
      <c r="Q51" s="176" t="s">
        <v>998</v>
      </c>
      <c r="R51" s="180" t="s">
        <v>363</v>
      </c>
      <c r="S51" s="180"/>
      <c r="T51" s="181"/>
      <c r="U51" s="182"/>
      <c r="V51" s="241">
        <v>22710000</v>
      </c>
      <c r="W51" s="183"/>
      <c r="X51" s="184"/>
      <c r="Y51" s="241"/>
      <c r="Z51" s="285">
        <f t="shared" si="0"/>
        <v>22710000</v>
      </c>
      <c r="AA51" s="286">
        <v>20211900</v>
      </c>
      <c r="AB51" s="243">
        <v>44259</v>
      </c>
      <c r="AC51" s="243">
        <v>44259</v>
      </c>
      <c r="AD51" s="243">
        <v>44561</v>
      </c>
      <c r="AE51" s="188">
        <v>300</v>
      </c>
      <c r="AF51" s="188">
        <v>1</v>
      </c>
      <c r="AG51" s="186">
        <v>3</v>
      </c>
      <c r="AH51" s="187"/>
      <c r="AI51" s="185"/>
      <c r="AJ51" s="185"/>
      <c r="AK51" s="185"/>
      <c r="AL51" s="188"/>
      <c r="AM51" s="188"/>
      <c r="AN51" s="188" t="s">
        <v>1234</v>
      </c>
      <c r="AO51" s="188"/>
      <c r="AP51" s="189">
        <f t="shared" si="1"/>
        <v>0.89</v>
      </c>
      <c r="AQ51" s="37"/>
      <c r="AR51" s="37"/>
      <c r="AS51" s="37"/>
      <c r="AT51" s="37"/>
      <c r="AU51" s="37"/>
      <c r="AV51" s="37"/>
    </row>
    <row r="52" spans="1:48" s="190" customFormat="1" ht="27.95" customHeight="1" x14ac:dyDescent="0.25">
      <c r="A52" s="233">
        <v>39</v>
      </c>
      <c r="B52" s="173">
        <v>2021</v>
      </c>
      <c r="C52" s="226" t="s">
        <v>1488</v>
      </c>
      <c r="D52" s="227" t="s">
        <v>546</v>
      </c>
      <c r="E52" s="174" t="s">
        <v>90</v>
      </c>
      <c r="F52" s="175" t="s">
        <v>29</v>
      </c>
      <c r="G52" s="176" t="s">
        <v>111</v>
      </c>
      <c r="H52" s="234" t="s">
        <v>811</v>
      </c>
      <c r="I52" s="177" t="s">
        <v>85</v>
      </c>
      <c r="J52" s="221" t="s">
        <v>268</v>
      </c>
      <c r="K52" s="178">
        <v>57</v>
      </c>
      <c r="L52" s="179" t="str">
        <f>IF(ISERROR(VLOOKUP(K52,Proposito_programa!$C$2:$E$59,2,FALSE))," ",VLOOKUP(K52,Proposito_programa!$C$2:$E$59,2,FALSE))</f>
        <v>Gestión pública local</v>
      </c>
      <c r="M52" s="179" t="str">
        <f>IF(ISERROR(VLOOKUP(K52,Proposito_programa!$C$2:$E$59,3,FALSE))," ",VLOOKUP(K52,Proposito_programa!$C$2:$E$59,3,FALSE))</f>
        <v>Propósito 5: Construir Bogotá - Región con gobierno abierto, transparente y ciudadanía consciente</v>
      </c>
      <c r="N52" s="387" t="s">
        <v>1335</v>
      </c>
      <c r="O52" s="388"/>
      <c r="P52" s="239">
        <v>1024549811</v>
      </c>
      <c r="Q52" s="176" t="s">
        <v>999</v>
      </c>
      <c r="R52" s="180" t="s">
        <v>363</v>
      </c>
      <c r="S52" s="180"/>
      <c r="T52" s="181"/>
      <c r="U52" s="182"/>
      <c r="V52" s="241">
        <v>20890000</v>
      </c>
      <c r="W52" s="183"/>
      <c r="X52" s="184"/>
      <c r="Y52" s="241"/>
      <c r="Z52" s="285">
        <f t="shared" si="0"/>
        <v>20890000</v>
      </c>
      <c r="AA52" s="286">
        <v>18243933</v>
      </c>
      <c r="AB52" s="243">
        <v>44260</v>
      </c>
      <c r="AC52" s="243">
        <v>44264</v>
      </c>
      <c r="AD52" s="243">
        <v>44561</v>
      </c>
      <c r="AE52" s="188">
        <v>300</v>
      </c>
      <c r="AF52" s="188">
        <v>1</v>
      </c>
      <c r="AG52" s="186">
        <v>8</v>
      </c>
      <c r="AH52" s="187"/>
      <c r="AI52" s="185"/>
      <c r="AJ52" s="185"/>
      <c r="AK52" s="185"/>
      <c r="AL52" s="188"/>
      <c r="AM52" s="188"/>
      <c r="AN52" s="188" t="s">
        <v>1234</v>
      </c>
      <c r="AO52" s="188"/>
      <c r="AP52" s="189">
        <f t="shared" si="1"/>
        <v>0.87333331737673525</v>
      </c>
      <c r="AQ52" s="37"/>
      <c r="AR52" s="37"/>
      <c r="AS52" s="37"/>
      <c r="AT52" s="37"/>
      <c r="AU52" s="37"/>
      <c r="AV52" s="37"/>
    </row>
    <row r="53" spans="1:48" s="190" customFormat="1" ht="27.95" customHeight="1" x14ac:dyDescent="0.25">
      <c r="A53" s="233">
        <v>40</v>
      </c>
      <c r="B53" s="173">
        <v>2021</v>
      </c>
      <c r="C53" s="226" t="s">
        <v>1489</v>
      </c>
      <c r="D53" s="227" t="s">
        <v>547</v>
      </c>
      <c r="E53" s="174" t="s">
        <v>90</v>
      </c>
      <c r="F53" s="175" t="s">
        <v>29</v>
      </c>
      <c r="G53" s="176" t="s">
        <v>111</v>
      </c>
      <c r="H53" s="234" t="s">
        <v>812</v>
      </c>
      <c r="I53" s="177" t="s">
        <v>85</v>
      </c>
      <c r="J53" s="221" t="s">
        <v>268</v>
      </c>
      <c r="K53" s="178">
        <v>57</v>
      </c>
      <c r="L53" s="179" t="str">
        <f>IF(ISERROR(VLOOKUP(K53,Proposito_programa!$C$2:$E$59,2,FALSE))," ",VLOOKUP(K53,Proposito_programa!$C$2:$E$59,2,FALSE))</f>
        <v>Gestión pública local</v>
      </c>
      <c r="M53" s="179" t="str">
        <f>IF(ISERROR(VLOOKUP(K53,Proposito_programa!$C$2:$E$59,3,FALSE))," ",VLOOKUP(K53,Proposito_programa!$C$2:$E$59,3,FALSE))</f>
        <v>Propósito 5: Construir Bogotá - Región con gobierno abierto, transparente y ciudadanía consciente</v>
      </c>
      <c r="N53" s="387" t="s">
        <v>1335</v>
      </c>
      <c r="O53" s="388"/>
      <c r="P53" s="239">
        <v>1100959714</v>
      </c>
      <c r="Q53" s="176" t="s">
        <v>1000</v>
      </c>
      <c r="R53" s="180" t="s">
        <v>363</v>
      </c>
      <c r="S53" s="180"/>
      <c r="T53" s="181"/>
      <c r="U53" s="182"/>
      <c r="V53" s="241">
        <v>33610000</v>
      </c>
      <c r="W53" s="183"/>
      <c r="X53" s="184">
        <v>1</v>
      </c>
      <c r="Y53" s="241">
        <v>784233</v>
      </c>
      <c r="Z53" s="285">
        <f t="shared" si="0"/>
        <v>34394233</v>
      </c>
      <c r="AA53" s="286">
        <v>29912900</v>
      </c>
      <c r="AB53" s="243">
        <v>44259</v>
      </c>
      <c r="AC53" s="243">
        <v>44259</v>
      </c>
      <c r="AD53" s="243">
        <v>44561</v>
      </c>
      <c r="AE53" s="188">
        <v>300</v>
      </c>
      <c r="AF53" s="188">
        <v>1</v>
      </c>
      <c r="AG53" s="186">
        <v>10</v>
      </c>
      <c r="AH53" s="187"/>
      <c r="AI53" s="185"/>
      <c r="AJ53" s="185"/>
      <c r="AK53" s="185"/>
      <c r="AL53" s="188"/>
      <c r="AM53" s="188"/>
      <c r="AN53" s="188" t="s">
        <v>1234</v>
      </c>
      <c r="AO53" s="188"/>
      <c r="AP53" s="189">
        <f t="shared" si="1"/>
        <v>0.86970684881968441</v>
      </c>
      <c r="AQ53" s="37"/>
      <c r="AR53" s="37"/>
      <c r="AS53" s="37"/>
      <c r="AT53" s="37"/>
      <c r="AU53" s="37"/>
      <c r="AV53" s="37"/>
    </row>
    <row r="54" spans="1:48" s="190" customFormat="1" ht="27.95" customHeight="1" x14ac:dyDescent="0.25">
      <c r="A54" s="233">
        <v>41</v>
      </c>
      <c r="B54" s="173">
        <v>2021</v>
      </c>
      <c r="C54" s="226" t="s">
        <v>1490</v>
      </c>
      <c r="D54" s="227" t="s">
        <v>548</v>
      </c>
      <c r="E54" s="174" t="s">
        <v>90</v>
      </c>
      <c r="F54" s="175" t="s">
        <v>29</v>
      </c>
      <c r="G54" s="176" t="s">
        <v>111</v>
      </c>
      <c r="H54" s="234" t="s">
        <v>813</v>
      </c>
      <c r="I54" s="177" t="s">
        <v>85</v>
      </c>
      <c r="J54" s="221" t="s">
        <v>268</v>
      </c>
      <c r="K54" s="178">
        <v>57</v>
      </c>
      <c r="L54" s="179" t="str">
        <f>IF(ISERROR(VLOOKUP(K54,Proposito_programa!$C$2:$E$59,2,FALSE))," ",VLOOKUP(K54,Proposito_programa!$C$2:$E$59,2,FALSE))</f>
        <v>Gestión pública local</v>
      </c>
      <c r="M54" s="179" t="str">
        <f>IF(ISERROR(VLOOKUP(K54,Proposito_programa!$C$2:$E$59,3,FALSE))," ",VLOOKUP(K54,Proposito_programa!$C$2:$E$59,3,FALSE))</f>
        <v>Propósito 5: Construir Bogotá - Región con gobierno abierto, transparente y ciudadanía consciente</v>
      </c>
      <c r="N54" s="387" t="s">
        <v>1335</v>
      </c>
      <c r="O54" s="388"/>
      <c r="P54" s="239">
        <v>80040627</v>
      </c>
      <c r="Q54" s="176" t="s">
        <v>1001</v>
      </c>
      <c r="R54" s="180" t="s">
        <v>363</v>
      </c>
      <c r="S54" s="180"/>
      <c r="T54" s="181"/>
      <c r="U54" s="182"/>
      <c r="V54" s="241">
        <v>47500000</v>
      </c>
      <c r="W54" s="183"/>
      <c r="X54" s="184"/>
      <c r="Y54" s="241"/>
      <c r="Z54" s="285">
        <f t="shared" si="0"/>
        <v>47500000</v>
      </c>
      <c r="AA54" s="286">
        <v>42116667</v>
      </c>
      <c r="AB54" s="243">
        <v>44259</v>
      </c>
      <c r="AC54" s="243">
        <v>44260</v>
      </c>
      <c r="AD54" s="243">
        <v>44561</v>
      </c>
      <c r="AE54" s="188">
        <v>300</v>
      </c>
      <c r="AF54" s="188">
        <v>1</v>
      </c>
      <c r="AG54" s="186">
        <v>4</v>
      </c>
      <c r="AH54" s="187"/>
      <c r="AI54" s="185" t="s">
        <v>1224</v>
      </c>
      <c r="AJ54" s="258">
        <v>44302</v>
      </c>
      <c r="AK54" s="185"/>
      <c r="AL54" s="188"/>
      <c r="AM54" s="188"/>
      <c r="AN54" s="188" t="s">
        <v>1234</v>
      </c>
      <c r="AO54" s="188"/>
      <c r="AP54" s="189">
        <f t="shared" si="1"/>
        <v>0.88666667368421048</v>
      </c>
      <c r="AQ54" s="37"/>
      <c r="AR54" s="37"/>
      <c r="AS54" s="37"/>
      <c r="AT54" s="37"/>
      <c r="AU54" s="37"/>
      <c r="AV54" s="37"/>
    </row>
    <row r="55" spans="1:48" s="190" customFormat="1" ht="27.95" customHeight="1" x14ac:dyDescent="0.25">
      <c r="A55" s="233">
        <v>42</v>
      </c>
      <c r="B55" s="173">
        <v>2021</v>
      </c>
      <c r="C55" s="226" t="s">
        <v>1491</v>
      </c>
      <c r="D55" s="227" t="s">
        <v>549</v>
      </c>
      <c r="E55" s="174" t="s">
        <v>90</v>
      </c>
      <c r="F55" s="175" t="s">
        <v>29</v>
      </c>
      <c r="G55" s="176" t="s">
        <v>111</v>
      </c>
      <c r="H55" s="234" t="s">
        <v>799</v>
      </c>
      <c r="I55" s="177" t="s">
        <v>85</v>
      </c>
      <c r="J55" s="221" t="s">
        <v>268</v>
      </c>
      <c r="K55" s="178">
        <v>57</v>
      </c>
      <c r="L55" s="179" t="str">
        <f>IF(ISERROR(VLOOKUP(K55,Proposito_programa!$C$2:$E$59,2,FALSE))," ",VLOOKUP(K55,Proposito_programa!$C$2:$E$59,2,FALSE))</f>
        <v>Gestión pública local</v>
      </c>
      <c r="M55" s="179" t="str">
        <f>IF(ISERROR(VLOOKUP(K55,Proposito_programa!$C$2:$E$59,3,FALSE))," ",VLOOKUP(K55,Proposito_programa!$C$2:$E$59,3,FALSE))</f>
        <v>Propósito 5: Construir Bogotá - Región con gobierno abierto, transparente y ciudadanía consciente</v>
      </c>
      <c r="N55" s="387" t="s">
        <v>1335</v>
      </c>
      <c r="O55" s="388"/>
      <c r="P55" s="239">
        <v>1032452329</v>
      </c>
      <c r="Q55" s="176" t="s">
        <v>1002</v>
      </c>
      <c r="R55" s="180" t="s">
        <v>363</v>
      </c>
      <c r="S55" s="180"/>
      <c r="T55" s="181"/>
      <c r="U55" s="182"/>
      <c r="V55" s="241">
        <v>51780000</v>
      </c>
      <c r="W55" s="183">
        <v>-23473600</v>
      </c>
      <c r="X55" s="184"/>
      <c r="Y55" s="241"/>
      <c r="Z55" s="285">
        <f t="shared" si="0"/>
        <v>28306400</v>
      </c>
      <c r="AA55" s="286">
        <v>28306400</v>
      </c>
      <c r="AB55" s="243">
        <v>44270</v>
      </c>
      <c r="AC55" s="243">
        <v>44272</v>
      </c>
      <c r="AD55" s="243">
        <v>44561</v>
      </c>
      <c r="AE55" s="188">
        <v>300</v>
      </c>
      <c r="AF55" s="185"/>
      <c r="AG55" s="186"/>
      <c r="AH55" s="187"/>
      <c r="AI55" s="185"/>
      <c r="AJ55" s="185"/>
      <c r="AK55" s="185"/>
      <c r="AL55" s="188"/>
      <c r="AM55" s="188"/>
      <c r="AN55" s="188" t="s">
        <v>1234</v>
      </c>
      <c r="AO55" s="188"/>
      <c r="AP55" s="189">
        <f t="shared" si="1"/>
        <v>1</v>
      </c>
      <c r="AQ55" s="37"/>
      <c r="AR55" s="37"/>
      <c r="AS55" s="37"/>
      <c r="AT55" s="37"/>
      <c r="AU55" s="37"/>
      <c r="AV55" s="37"/>
    </row>
    <row r="56" spans="1:48" s="190" customFormat="1" ht="27.95" customHeight="1" x14ac:dyDescent="0.25">
      <c r="A56" s="233">
        <v>43</v>
      </c>
      <c r="B56" s="173">
        <v>2021</v>
      </c>
      <c r="C56" s="226" t="s">
        <v>1492</v>
      </c>
      <c r="D56" s="227" t="s">
        <v>550</v>
      </c>
      <c r="E56" s="174" t="s">
        <v>90</v>
      </c>
      <c r="F56" s="175" t="s">
        <v>29</v>
      </c>
      <c r="G56" s="176" t="s">
        <v>111</v>
      </c>
      <c r="H56" s="234" t="s">
        <v>814</v>
      </c>
      <c r="I56" s="177" t="s">
        <v>85</v>
      </c>
      <c r="J56" s="221" t="s">
        <v>268</v>
      </c>
      <c r="K56" s="178">
        <v>57</v>
      </c>
      <c r="L56" s="179" t="str">
        <f>IF(ISERROR(VLOOKUP(K56,Proposito_programa!$C$2:$E$59,2,FALSE))," ",VLOOKUP(K56,Proposito_programa!$C$2:$E$59,2,FALSE))</f>
        <v>Gestión pública local</v>
      </c>
      <c r="M56" s="179" t="str">
        <f>IF(ISERROR(VLOOKUP(K56,Proposito_programa!$C$2:$E$59,3,FALSE))," ",VLOOKUP(K56,Proposito_programa!$C$2:$E$59,3,FALSE))</f>
        <v>Propósito 5: Construir Bogotá - Región con gobierno abierto, transparente y ciudadanía consciente</v>
      </c>
      <c r="N56" s="387" t="s">
        <v>1335</v>
      </c>
      <c r="O56" s="388"/>
      <c r="P56" s="239">
        <v>1088007967</v>
      </c>
      <c r="Q56" s="176" t="s">
        <v>1003</v>
      </c>
      <c r="R56" s="180" t="s">
        <v>363</v>
      </c>
      <c r="S56" s="180"/>
      <c r="T56" s="181"/>
      <c r="U56" s="182"/>
      <c r="V56" s="241">
        <v>39880000</v>
      </c>
      <c r="W56" s="183"/>
      <c r="X56" s="184">
        <v>1</v>
      </c>
      <c r="Y56" s="241">
        <v>797600</v>
      </c>
      <c r="Z56" s="285">
        <f t="shared" si="0"/>
        <v>40677600</v>
      </c>
      <c r="AA56" s="286">
        <v>35360267</v>
      </c>
      <c r="AB56" s="243">
        <v>44259</v>
      </c>
      <c r="AC56" s="243">
        <v>44260</v>
      </c>
      <c r="AD56" s="243">
        <v>44561</v>
      </c>
      <c r="AE56" s="188">
        <v>300</v>
      </c>
      <c r="AF56" s="188">
        <v>1</v>
      </c>
      <c r="AG56" s="186">
        <v>10</v>
      </c>
      <c r="AH56" s="187"/>
      <c r="AI56" s="185"/>
      <c r="AJ56" s="185"/>
      <c r="AK56" s="185"/>
      <c r="AL56" s="188"/>
      <c r="AM56" s="188"/>
      <c r="AN56" s="188" t="s">
        <v>1234</v>
      </c>
      <c r="AO56" s="188"/>
      <c r="AP56" s="189">
        <f t="shared" si="1"/>
        <v>0.86928105394615218</v>
      </c>
      <c r="AQ56" s="37"/>
      <c r="AR56" s="37"/>
      <c r="AS56" s="37"/>
      <c r="AT56" s="37"/>
      <c r="AU56" s="37"/>
      <c r="AV56" s="37"/>
    </row>
    <row r="57" spans="1:48" s="190" customFormat="1" ht="27.95" customHeight="1" x14ac:dyDescent="0.25">
      <c r="A57" s="233">
        <v>44</v>
      </c>
      <c r="B57" s="173">
        <v>2021</v>
      </c>
      <c r="C57" s="226" t="s">
        <v>1493</v>
      </c>
      <c r="D57" s="227" t="s">
        <v>551</v>
      </c>
      <c r="E57" s="174" t="s">
        <v>90</v>
      </c>
      <c r="F57" s="175" t="s">
        <v>29</v>
      </c>
      <c r="G57" s="176" t="s">
        <v>111</v>
      </c>
      <c r="H57" s="234" t="s">
        <v>796</v>
      </c>
      <c r="I57" s="177" t="s">
        <v>85</v>
      </c>
      <c r="J57" s="221" t="s">
        <v>268</v>
      </c>
      <c r="K57" s="178">
        <v>57</v>
      </c>
      <c r="L57" s="179" t="str">
        <f>IF(ISERROR(VLOOKUP(K57,Proposito_programa!$C$2:$E$59,2,FALSE))," ",VLOOKUP(K57,Proposito_programa!$C$2:$E$59,2,FALSE))</f>
        <v>Gestión pública local</v>
      </c>
      <c r="M57" s="179" t="str">
        <f>IF(ISERROR(VLOOKUP(K57,Proposito_programa!$C$2:$E$59,3,FALSE))," ",VLOOKUP(K57,Proposito_programa!$C$2:$E$59,3,FALSE))</f>
        <v>Propósito 5: Construir Bogotá - Región con gobierno abierto, transparente y ciudadanía consciente</v>
      </c>
      <c r="N57" s="387" t="s">
        <v>1335</v>
      </c>
      <c r="O57" s="388"/>
      <c r="P57" s="239">
        <v>79235519</v>
      </c>
      <c r="Q57" s="176" t="s">
        <v>1004</v>
      </c>
      <c r="R57" s="180" t="s">
        <v>363</v>
      </c>
      <c r="S57" s="180"/>
      <c r="T57" s="181"/>
      <c r="U57" s="182"/>
      <c r="V57" s="241">
        <v>43700000</v>
      </c>
      <c r="W57" s="183"/>
      <c r="X57" s="184">
        <v>1</v>
      </c>
      <c r="Y57" s="241">
        <v>2330666</v>
      </c>
      <c r="Z57" s="285">
        <f t="shared" si="0"/>
        <v>46030666</v>
      </c>
      <c r="AA57" s="286">
        <v>38747333</v>
      </c>
      <c r="AB57" s="243">
        <v>44259</v>
      </c>
      <c r="AC57" s="243">
        <v>44260</v>
      </c>
      <c r="AD57" s="243">
        <v>44561</v>
      </c>
      <c r="AE57" s="188">
        <v>300</v>
      </c>
      <c r="AF57" s="188">
        <v>1</v>
      </c>
      <c r="AG57" s="186">
        <v>20</v>
      </c>
      <c r="AH57" s="187"/>
      <c r="AI57" s="185" t="s">
        <v>1225</v>
      </c>
      <c r="AJ57" s="258">
        <v>44531</v>
      </c>
      <c r="AK57" s="185"/>
      <c r="AL57" s="188"/>
      <c r="AM57" s="188"/>
      <c r="AN57" s="188" t="s">
        <v>1234</v>
      </c>
      <c r="AO57" s="188"/>
      <c r="AP57" s="189">
        <f t="shared" si="1"/>
        <v>0.84177215684865392</v>
      </c>
      <c r="AQ57" s="37"/>
      <c r="AR57" s="37"/>
      <c r="AS57" s="37"/>
      <c r="AT57" s="37"/>
      <c r="AU57" s="37"/>
      <c r="AV57" s="37"/>
    </row>
    <row r="58" spans="1:48" s="190" customFormat="1" ht="27.95" customHeight="1" x14ac:dyDescent="0.25">
      <c r="A58" s="233">
        <v>45</v>
      </c>
      <c r="B58" s="173">
        <v>2021</v>
      </c>
      <c r="C58" s="226" t="s">
        <v>1494</v>
      </c>
      <c r="D58" s="227" t="s">
        <v>552</v>
      </c>
      <c r="E58" s="174" t="s">
        <v>90</v>
      </c>
      <c r="F58" s="175" t="s">
        <v>29</v>
      </c>
      <c r="G58" s="176" t="s">
        <v>111</v>
      </c>
      <c r="H58" s="234" t="s">
        <v>815</v>
      </c>
      <c r="I58" s="177" t="s">
        <v>85</v>
      </c>
      <c r="J58" s="221" t="s">
        <v>268</v>
      </c>
      <c r="K58" s="178">
        <v>57</v>
      </c>
      <c r="L58" s="179" t="str">
        <f>IF(ISERROR(VLOOKUP(K58,Proposito_programa!$C$2:$E$59,2,FALSE))," ",VLOOKUP(K58,Proposito_programa!$C$2:$E$59,2,FALSE))</f>
        <v>Gestión pública local</v>
      </c>
      <c r="M58" s="179" t="str">
        <f>IF(ISERROR(VLOOKUP(K58,Proposito_programa!$C$2:$E$59,3,FALSE))," ",VLOOKUP(K58,Proposito_programa!$C$2:$E$59,3,FALSE))</f>
        <v>Propósito 5: Construir Bogotá - Región con gobierno abierto, transparente y ciudadanía consciente</v>
      </c>
      <c r="N58" s="387" t="s">
        <v>1335</v>
      </c>
      <c r="O58" s="388"/>
      <c r="P58" s="239">
        <v>52860493</v>
      </c>
      <c r="Q58" s="176" t="s">
        <v>1005</v>
      </c>
      <c r="R58" s="180" t="s">
        <v>363</v>
      </c>
      <c r="S58" s="180"/>
      <c r="T58" s="181"/>
      <c r="U58" s="182"/>
      <c r="V58" s="241">
        <v>61770000</v>
      </c>
      <c r="W58" s="183"/>
      <c r="X58" s="184"/>
      <c r="Y58" s="241"/>
      <c r="Z58" s="285">
        <f t="shared" si="0"/>
        <v>61770000</v>
      </c>
      <c r="AA58" s="286">
        <v>54563500</v>
      </c>
      <c r="AB58" s="243">
        <v>44259</v>
      </c>
      <c r="AC58" s="243">
        <v>44261</v>
      </c>
      <c r="AD58" s="243">
        <v>44561</v>
      </c>
      <c r="AE58" s="188">
        <v>300</v>
      </c>
      <c r="AF58" s="188">
        <v>1</v>
      </c>
      <c r="AG58" s="186">
        <v>5</v>
      </c>
      <c r="AH58" s="187"/>
      <c r="AI58" s="185"/>
      <c r="AJ58" s="185"/>
      <c r="AK58" s="185"/>
      <c r="AL58" s="188"/>
      <c r="AM58" s="188"/>
      <c r="AN58" s="188" t="s">
        <v>1234</v>
      </c>
      <c r="AO58" s="188"/>
      <c r="AP58" s="189">
        <f t="shared" si="1"/>
        <v>0.8833333333333333</v>
      </c>
      <c r="AQ58" s="37"/>
      <c r="AR58" s="37"/>
      <c r="AS58" s="37"/>
      <c r="AT58" s="37"/>
      <c r="AU58" s="37"/>
      <c r="AV58" s="37"/>
    </row>
    <row r="59" spans="1:48" s="190" customFormat="1" ht="27.95" customHeight="1" x14ac:dyDescent="0.25">
      <c r="A59" s="233">
        <v>46</v>
      </c>
      <c r="B59" s="173">
        <v>2021</v>
      </c>
      <c r="C59" s="226" t="s">
        <v>1495</v>
      </c>
      <c r="D59" s="227" t="s">
        <v>553</v>
      </c>
      <c r="E59" s="174" t="s">
        <v>90</v>
      </c>
      <c r="F59" s="175" t="s">
        <v>29</v>
      </c>
      <c r="G59" s="176" t="s">
        <v>111</v>
      </c>
      <c r="H59" s="234" t="s">
        <v>801</v>
      </c>
      <c r="I59" s="177" t="s">
        <v>85</v>
      </c>
      <c r="J59" s="221" t="s">
        <v>268</v>
      </c>
      <c r="K59" s="178">
        <v>57</v>
      </c>
      <c r="L59" s="179" t="str">
        <f>IF(ISERROR(VLOOKUP(K59,Proposito_programa!$C$2:$E$59,2,FALSE))," ",VLOOKUP(K59,Proposito_programa!$C$2:$E$59,2,FALSE))</f>
        <v>Gestión pública local</v>
      </c>
      <c r="M59" s="179" t="str">
        <f>IF(ISERROR(VLOOKUP(K59,Proposito_programa!$C$2:$E$59,3,FALSE))," ",VLOOKUP(K59,Proposito_programa!$C$2:$E$59,3,FALSE))</f>
        <v>Propósito 5: Construir Bogotá - Región con gobierno abierto, transparente y ciudadanía consciente</v>
      </c>
      <c r="N59" s="387" t="s">
        <v>1335</v>
      </c>
      <c r="O59" s="388"/>
      <c r="P59" s="239">
        <v>7321025</v>
      </c>
      <c r="Q59" s="176" t="s">
        <v>1006</v>
      </c>
      <c r="R59" s="180" t="s">
        <v>363</v>
      </c>
      <c r="S59" s="180"/>
      <c r="T59" s="181"/>
      <c r="U59" s="182"/>
      <c r="V59" s="241">
        <v>39880000</v>
      </c>
      <c r="W59" s="183"/>
      <c r="X59" s="184">
        <v>1</v>
      </c>
      <c r="Y59" s="241">
        <v>797600</v>
      </c>
      <c r="Z59" s="285">
        <f t="shared" si="0"/>
        <v>40677600</v>
      </c>
      <c r="AA59" s="286">
        <v>35360267</v>
      </c>
      <c r="AB59" s="243">
        <v>44259</v>
      </c>
      <c r="AC59" s="243">
        <v>44260</v>
      </c>
      <c r="AD59" s="243">
        <v>44561</v>
      </c>
      <c r="AE59" s="188">
        <v>300</v>
      </c>
      <c r="AF59" s="188">
        <v>1</v>
      </c>
      <c r="AG59" s="186">
        <v>10</v>
      </c>
      <c r="AH59" s="187"/>
      <c r="AI59" s="185"/>
      <c r="AJ59" s="185"/>
      <c r="AK59" s="185"/>
      <c r="AL59" s="188"/>
      <c r="AM59" s="188"/>
      <c r="AN59" s="188" t="s">
        <v>1234</v>
      </c>
      <c r="AO59" s="188"/>
      <c r="AP59" s="189">
        <f t="shared" si="1"/>
        <v>0.86928105394615218</v>
      </c>
      <c r="AQ59" s="37"/>
      <c r="AR59" s="37"/>
      <c r="AS59" s="37"/>
      <c r="AT59" s="37"/>
      <c r="AU59" s="37"/>
      <c r="AV59" s="37"/>
    </row>
    <row r="60" spans="1:48" s="190" customFormat="1" ht="27.95" customHeight="1" x14ac:dyDescent="0.25">
      <c r="A60" s="233">
        <v>47</v>
      </c>
      <c r="B60" s="173">
        <v>2021</v>
      </c>
      <c r="C60" s="226" t="s">
        <v>1496</v>
      </c>
      <c r="D60" s="227" t="s">
        <v>554</v>
      </c>
      <c r="E60" s="174" t="s">
        <v>90</v>
      </c>
      <c r="F60" s="175" t="s">
        <v>29</v>
      </c>
      <c r="G60" s="176" t="s">
        <v>111</v>
      </c>
      <c r="H60" s="234" t="s">
        <v>816</v>
      </c>
      <c r="I60" s="177" t="s">
        <v>85</v>
      </c>
      <c r="J60" s="221" t="s">
        <v>268</v>
      </c>
      <c r="K60" s="178">
        <v>57</v>
      </c>
      <c r="L60" s="179" t="str">
        <f>IF(ISERROR(VLOOKUP(K60,Proposito_programa!$C$2:$E$59,2,FALSE))," ",VLOOKUP(K60,Proposito_programa!$C$2:$E$59,2,FALSE))</f>
        <v>Gestión pública local</v>
      </c>
      <c r="M60" s="179" t="str">
        <f>IF(ISERROR(VLOOKUP(K60,Proposito_programa!$C$2:$E$59,3,FALSE))," ",VLOOKUP(K60,Proposito_programa!$C$2:$E$59,3,FALSE))</f>
        <v>Propósito 5: Construir Bogotá - Región con gobierno abierto, transparente y ciudadanía consciente</v>
      </c>
      <c r="N60" s="387" t="s">
        <v>1335</v>
      </c>
      <c r="O60" s="388"/>
      <c r="P60" s="239">
        <v>1015423465</v>
      </c>
      <c r="Q60" s="176" t="s">
        <v>1007</v>
      </c>
      <c r="R60" s="180" t="s">
        <v>363</v>
      </c>
      <c r="S60" s="180"/>
      <c r="T60" s="181"/>
      <c r="U60" s="182"/>
      <c r="V60" s="241">
        <v>51780000</v>
      </c>
      <c r="W60" s="183"/>
      <c r="X60" s="184"/>
      <c r="Y60" s="241"/>
      <c r="Z60" s="285">
        <f t="shared" si="0"/>
        <v>51780000</v>
      </c>
      <c r="AA60" s="286">
        <v>45221200</v>
      </c>
      <c r="AB60" s="243">
        <v>44263</v>
      </c>
      <c r="AC60" s="243">
        <v>44264</v>
      </c>
      <c r="AD60" s="243">
        <v>44561</v>
      </c>
      <c r="AE60" s="188">
        <v>300</v>
      </c>
      <c r="AF60" s="188">
        <v>1</v>
      </c>
      <c r="AG60" s="186">
        <v>8</v>
      </c>
      <c r="AH60" s="187"/>
      <c r="AI60" s="185"/>
      <c r="AJ60" s="185"/>
      <c r="AK60" s="185"/>
      <c r="AL60" s="188"/>
      <c r="AM60" s="188"/>
      <c r="AN60" s="188" t="s">
        <v>1234</v>
      </c>
      <c r="AO60" s="188"/>
      <c r="AP60" s="189">
        <f t="shared" si="1"/>
        <v>0.87333333333333329</v>
      </c>
      <c r="AQ60" s="37"/>
      <c r="AR60" s="37"/>
      <c r="AS60" s="37"/>
      <c r="AT60" s="37"/>
      <c r="AU60" s="37"/>
      <c r="AV60" s="37"/>
    </row>
    <row r="61" spans="1:48" s="190" customFormat="1" ht="27.95" customHeight="1" x14ac:dyDescent="0.25">
      <c r="A61" s="233">
        <v>48</v>
      </c>
      <c r="B61" s="173">
        <v>2021</v>
      </c>
      <c r="C61" s="226" t="s">
        <v>1497</v>
      </c>
      <c r="D61" s="227" t="s">
        <v>555</v>
      </c>
      <c r="E61" s="174" t="s">
        <v>90</v>
      </c>
      <c r="F61" s="175" t="s">
        <v>29</v>
      </c>
      <c r="G61" s="176" t="s">
        <v>111</v>
      </c>
      <c r="H61" s="234" t="s">
        <v>817</v>
      </c>
      <c r="I61" s="177" t="s">
        <v>85</v>
      </c>
      <c r="J61" s="221" t="s">
        <v>268</v>
      </c>
      <c r="K61" s="178">
        <v>45</v>
      </c>
      <c r="L61" s="179" t="str">
        <f>IF(ISERROR(VLOOKUP(K61,Proposito_programa!$C$2:$E$59,2,FALSE))," ",VLOOKUP(K61,Proposito_programa!$C$2:$E$59,2,FALSE))</f>
        <v>Espacio público más seguro y construido colectivamente</v>
      </c>
      <c r="M61" s="179" t="str">
        <f>IF(ISERROR(VLOOKUP(K61,Proposito_programa!$C$2:$E$59,3,FALSE))," ",VLOOKUP(K61,Proposito_programa!$C$2:$E$59,3,FALSE))</f>
        <v>Propósito 3: Inspirar confianza y legitimidad para vivir sin miedo y ser epicentro de cultura ciudadana, paz y reconciliación</v>
      </c>
      <c r="N61" s="387" t="s">
        <v>1317</v>
      </c>
      <c r="O61" s="388"/>
      <c r="P61" s="239">
        <v>1018454325</v>
      </c>
      <c r="Q61" s="176" t="s">
        <v>1008</v>
      </c>
      <c r="R61" s="180" t="s">
        <v>363</v>
      </c>
      <c r="S61" s="180"/>
      <c r="T61" s="181"/>
      <c r="U61" s="182"/>
      <c r="V61" s="241">
        <v>49970000</v>
      </c>
      <c r="W61" s="183"/>
      <c r="X61" s="184"/>
      <c r="Y61" s="241"/>
      <c r="Z61" s="285">
        <f t="shared" si="0"/>
        <v>49970000</v>
      </c>
      <c r="AA61" s="286">
        <v>43140767</v>
      </c>
      <c r="AB61" s="243">
        <v>44266</v>
      </c>
      <c r="AC61" s="243">
        <v>44267</v>
      </c>
      <c r="AD61" s="243">
        <v>44561</v>
      </c>
      <c r="AE61" s="188">
        <v>300</v>
      </c>
      <c r="AF61" s="188">
        <v>1</v>
      </c>
      <c r="AG61" s="186">
        <v>11</v>
      </c>
      <c r="AH61" s="187"/>
      <c r="AI61" s="185"/>
      <c r="AJ61" s="185"/>
      <c r="AK61" s="185"/>
      <c r="AL61" s="188"/>
      <c r="AM61" s="188"/>
      <c r="AN61" s="188" t="s">
        <v>1234</v>
      </c>
      <c r="AO61" s="188"/>
      <c r="AP61" s="189">
        <f t="shared" si="1"/>
        <v>0.86333334000400241</v>
      </c>
      <c r="AQ61" s="37"/>
      <c r="AR61" s="37"/>
      <c r="AS61" s="37"/>
      <c r="AT61" s="37"/>
      <c r="AU61" s="37"/>
      <c r="AV61" s="37"/>
    </row>
    <row r="62" spans="1:48" s="190" customFormat="1" ht="27.95" customHeight="1" x14ac:dyDescent="0.25">
      <c r="A62" s="233">
        <v>49</v>
      </c>
      <c r="B62" s="173">
        <v>2021</v>
      </c>
      <c r="C62" s="226" t="s">
        <v>1498</v>
      </c>
      <c r="D62" s="227" t="s">
        <v>556</v>
      </c>
      <c r="E62" s="174" t="s">
        <v>90</v>
      </c>
      <c r="F62" s="175" t="s">
        <v>29</v>
      </c>
      <c r="G62" s="176" t="s">
        <v>111</v>
      </c>
      <c r="H62" s="234" t="s">
        <v>818</v>
      </c>
      <c r="I62" s="177" t="s">
        <v>85</v>
      </c>
      <c r="J62" s="221" t="s">
        <v>268</v>
      </c>
      <c r="K62" s="178">
        <v>57</v>
      </c>
      <c r="L62" s="179" t="str">
        <f>IF(ISERROR(VLOOKUP(K62,Proposito_programa!$C$2:$E$59,2,FALSE))," ",VLOOKUP(K62,Proposito_programa!$C$2:$E$59,2,FALSE))</f>
        <v>Gestión pública local</v>
      </c>
      <c r="M62" s="179" t="str">
        <f>IF(ISERROR(VLOOKUP(K62,Proposito_programa!$C$2:$E$59,3,FALSE))," ",VLOOKUP(K62,Proposito_programa!$C$2:$E$59,3,FALSE))</f>
        <v>Propósito 5: Construir Bogotá - Región con gobierno abierto, transparente y ciudadanía consciente</v>
      </c>
      <c r="N62" s="387" t="s">
        <v>1335</v>
      </c>
      <c r="O62" s="388"/>
      <c r="P62" s="239">
        <v>7320162</v>
      </c>
      <c r="Q62" s="176" t="s">
        <v>1009</v>
      </c>
      <c r="R62" s="180" t="s">
        <v>363</v>
      </c>
      <c r="S62" s="180"/>
      <c r="T62" s="181"/>
      <c r="U62" s="182"/>
      <c r="V62" s="241">
        <v>47500000</v>
      </c>
      <c r="W62" s="183"/>
      <c r="X62" s="184"/>
      <c r="Y62" s="241"/>
      <c r="Z62" s="285">
        <f t="shared" si="0"/>
        <v>47500000</v>
      </c>
      <c r="AA62" s="286">
        <v>41641667</v>
      </c>
      <c r="AB62" s="243">
        <v>44260</v>
      </c>
      <c r="AC62" s="243">
        <v>44263</v>
      </c>
      <c r="AD62" s="243">
        <v>44561</v>
      </c>
      <c r="AE62" s="188">
        <v>300</v>
      </c>
      <c r="AF62" s="188">
        <v>1</v>
      </c>
      <c r="AG62" s="186">
        <v>7</v>
      </c>
      <c r="AH62" s="187"/>
      <c r="AI62" s="185"/>
      <c r="AJ62" s="185"/>
      <c r="AK62" s="185"/>
      <c r="AL62" s="188"/>
      <c r="AM62" s="188"/>
      <c r="AN62" s="188" t="s">
        <v>1234</v>
      </c>
      <c r="AO62" s="188"/>
      <c r="AP62" s="189">
        <f t="shared" si="1"/>
        <v>0.87666667368421047</v>
      </c>
      <c r="AQ62" s="37"/>
      <c r="AR62" s="37"/>
      <c r="AS62" s="37"/>
      <c r="AT62" s="37"/>
      <c r="AU62" s="37"/>
      <c r="AV62" s="37"/>
    </row>
    <row r="63" spans="1:48" s="190" customFormat="1" ht="27.95" customHeight="1" x14ac:dyDescent="0.25">
      <c r="A63" s="233">
        <v>50</v>
      </c>
      <c r="B63" s="173">
        <v>2021</v>
      </c>
      <c r="C63" s="226" t="s">
        <v>1499</v>
      </c>
      <c r="D63" s="227" t="s">
        <v>557</v>
      </c>
      <c r="E63" s="174" t="s">
        <v>90</v>
      </c>
      <c r="F63" s="175" t="s">
        <v>29</v>
      </c>
      <c r="G63" s="176" t="s">
        <v>111</v>
      </c>
      <c r="H63" s="234" t="s">
        <v>819</v>
      </c>
      <c r="I63" s="177" t="s">
        <v>85</v>
      </c>
      <c r="J63" s="221" t="s">
        <v>268</v>
      </c>
      <c r="K63" s="178">
        <v>57</v>
      </c>
      <c r="L63" s="179" t="str">
        <f>IF(ISERROR(VLOOKUP(K63,Proposito_programa!$C$2:$E$59,2,FALSE))," ",VLOOKUP(K63,Proposito_programa!$C$2:$E$59,2,FALSE))</f>
        <v>Gestión pública local</v>
      </c>
      <c r="M63" s="179" t="str">
        <f>IF(ISERROR(VLOOKUP(K63,Proposito_programa!$C$2:$E$59,3,FALSE))," ",VLOOKUP(K63,Proposito_programa!$C$2:$E$59,3,FALSE))</f>
        <v>Propósito 5: Construir Bogotá - Región con gobierno abierto, transparente y ciudadanía consciente</v>
      </c>
      <c r="N63" s="387" t="s">
        <v>1335</v>
      </c>
      <c r="O63" s="388"/>
      <c r="P63" s="239">
        <v>1030557277</v>
      </c>
      <c r="Q63" s="176" t="s">
        <v>1010</v>
      </c>
      <c r="R63" s="180" t="s">
        <v>363</v>
      </c>
      <c r="S63" s="180"/>
      <c r="T63" s="181"/>
      <c r="U63" s="182"/>
      <c r="V63" s="241">
        <v>43700000</v>
      </c>
      <c r="W63" s="183"/>
      <c r="X63" s="184"/>
      <c r="Y63" s="241"/>
      <c r="Z63" s="285">
        <f t="shared" si="0"/>
        <v>43700000</v>
      </c>
      <c r="AA63" s="286">
        <v>38310333</v>
      </c>
      <c r="AB63" s="243">
        <v>44260</v>
      </c>
      <c r="AC63" s="243">
        <v>44263</v>
      </c>
      <c r="AD63" s="243">
        <v>44561</v>
      </c>
      <c r="AE63" s="188">
        <v>300</v>
      </c>
      <c r="AF63" s="188">
        <v>1</v>
      </c>
      <c r="AG63" s="186">
        <v>7</v>
      </c>
      <c r="AH63" s="187"/>
      <c r="AI63" s="185"/>
      <c r="AJ63" s="185"/>
      <c r="AK63" s="185"/>
      <c r="AL63" s="188"/>
      <c r="AM63" s="188"/>
      <c r="AN63" s="188" t="s">
        <v>1234</v>
      </c>
      <c r="AO63" s="188"/>
      <c r="AP63" s="189">
        <f t="shared" si="1"/>
        <v>0.87666665903890162</v>
      </c>
      <c r="AQ63" s="37"/>
      <c r="AR63" s="37"/>
      <c r="AS63" s="37"/>
      <c r="AT63" s="37"/>
      <c r="AU63" s="37"/>
      <c r="AV63" s="37"/>
    </row>
    <row r="64" spans="1:48" s="190" customFormat="1" ht="27.95" customHeight="1" x14ac:dyDescent="0.25">
      <c r="A64" s="233">
        <v>51</v>
      </c>
      <c r="B64" s="173">
        <v>2021</v>
      </c>
      <c r="C64" s="226" t="s">
        <v>1500</v>
      </c>
      <c r="D64" s="227" t="s">
        <v>558</v>
      </c>
      <c r="E64" s="174" t="s">
        <v>90</v>
      </c>
      <c r="F64" s="175" t="s">
        <v>29</v>
      </c>
      <c r="G64" s="176" t="s">
        <v>111</v>
      </c>
      <c r="H64" s="234" t="s">
        <v>790</v>
      </c>
      <c r="I64" s="177" t="s">
        <v>85</v>
      </c>
      <c r="J64" s="221" t="s">
        <v>268</v>
      </c>
      <c r="K64" s="178">
        <v>57</v>
      </c>
      <c r="L64" s="179" t="str">
        <f>IF(ISERROR(VLOOKUP(K64,Proposito_programa!$C$2:$E$59,2,FALSE))," ",VLOOKUP(K64,Proposito_programa!$C$2:$E$59,2,FALSE))</f>
        <v>Gestión pública local</v>
      </c>
      <c r="M64" s="179" t="str">
        <f>IF(ISERROR(VLOOKUP(K64,Proposito_programa!$C$2:$E$59,3,FALSE))," ",VLOOKUP(K64,Proposito_programa!$C$2:$E$59,3,FALSE))</f>
        <v>Propósito 5: Construir Bogotá - Región con gobierno abierto, transparente y ciudadanía consciente</v>
      </c>
      <c r="N64" s="387" t="s">
        <v>1335</v>
      </c>
      <c r="O64" s="388"/>
      <c r="P64" s="239">
        <v>1110453482</v>
      </c>
      <c r="Q64" s="176" t="s">
        <v>1011</v>
      </c>
      <c r="R64" s="180" t="s">
        <v>363</v>
      </c>
      <c r="S64" s="180"/>
      <c r="T64" s="181"/>
      <c r="U64" s="182"/>
      <c r="V64" s="241">
        <v>15897000</v>
      </c>
      <c r="W64" s="183"/>
      <c r="X64" s="184"/>
      <c r="Y64" s="241"/>
      <c r="Z64" s="285">
        <f t="shared" si="0"/>
        <v>15897000</v>
      </c>
      <c r="AA64" s="286">
        <v>15897000</v>
      </c>
      <c r="AB64" s="243">
        <v>44264</v>
      </c>
      <c r="AC64" s="243">
        <v>44266</v>
      </c>
      <c r="AD64" s="243">
        <v>44479</v>
      </c>
      <c r="AE64" s="188">
        <v>210</v>
      </c>
      <c r="AF64" s="185"/>
      <c r="AG64" s="186"/>
      <c r="AH64" s="187"/>
      <c r="AI64" s="185"/>
      <c r="AJ64" s="185"/>
      <c r="AK64" s="185"/>
      <c r="AL64" s="188"/>
      <c r="AM64" s="188"/>
      <c r="AN64" s="188" t="s">
        <v>1234</v>
      </c>
      <c r="AO64" s="188"/>
      <c r="AP64" s="189">
        <f t="shared" si="1"/>
        <v>1</v>
      </c>
      <c r="AQ64" s="37"/>
      <c r="AR64" s="37"/>
      <c r="AS64" s="37"/>
      <c r="AT64" s="37"/>
      <c r="AU64" s="37"/>
      <c r="AV64" s="37"/>
    </row>
    <row r="65" spans="1:48" s="190" customFormat="1" ht="27.95" customHeight="1" x14ac:dyDescent="0.25">
      <c r="A65" s="233">
        <v>52</v>
      </c>
      <c r="B65" s="173">
        <v>2021</v>
      </c>
      <c r="C65" s="226" t="s">
        <v>1501</v>
      </c>
      <c r="D65" s="227" t="s">
        <v>559</v>
      </c>
      <c r="E65" s="174" t="s">
        <v>90</v>
      </c>
      <c r="F65" s="175" t="s">
        <v>29</v>
      </c>
      <c r="G65" s="176" t="s">
        <v>111</v>
      </c>
      <c r="H65" s="234" t="s">
        <v>790</v>
      </c>
      <c r="I65" s="177" t="s">
        <v>85</v>
      </c>
      <c r="J65" s="221" t="s">
        <v>268</v>
      </c>
      <c r="K65" s="178">
        <v>57</v>
      </c>
      <c r="L65" s="179" t="str">
        <f>IF(ISERROR(VLOOKUP(K65,Proposito_programa!$C$2:$E$59,2,FALSE))," ",VLOOKUP(K65,Proposito_programa!$C$2:$E$59,2,FALSE))</f>
        <v>Gestión pública local</v>
      </c>
      <c r="M65" s="179" t="str">
        <f>IF(ISERROR(VLOOKUP(K65,Proposito_programa!$C$2:$E$59,3,FALSE))," ",VLOOKUP(K65,Proposito_programa!$C$2:$E$59,3,FALSE))</f>
        <v>Propósito 5: Construir Bogotá - Región con gobierno abierto, transparente y ciudadanía consciente</v>
      </c>
      <c r="N65" s="387" t="s">
        <v>1335</v>
      </c>
      <c r="O65" s="388"/>
      <c r="P65" s="239">
        <v>30204485</v>
      </c>
      <c r="Q65" s="176" t="s">
        <v>1012</v>
      </c>
      <c r="R65" s="180" t="s">
        <v>363</v>
      </c>
      <c r="S65" s="180"/>
      <c r="T65" s="181"/>
      <c r="U65" s="182"/>
      <c r="V65" s="241">
        <v>15897000</v>
      </c>
      <c r="W65" s="183"/>
      <c r="X65" s="184"/>
      <c r="Y65" s="241"/>
      <c r="Z65" s="285">
        <f t="shared" si="0"/>
        <v>15897000</v>
      </c>
      <c r="AA65" s="286">
        <v>15897000</v>
      </c>
      <c r="AB65" s="243">
        <v>44264</v>
      </c>
      <c r="AC65" s="243">
        <v>44266</v>
      </c>
      <c r="AD65" s="243">
        <v>44479</v>
      </c>
      <c r="AE65" s="188">
        <v>210</v>
      </c>
      <c r="AF65" s="185"/>
      <c r="AG65" s="186"/>
      <c r="AH65" s="187"/>
      <c r="AI65" s="185"/>
      <c r="AJ65" s="185"/>
      <c r="AK65" s="185"/>
      <c r="AL65" s="188"/>
      <c r="AM65" s="188"/>
      <c r="AN65" s="188" t="s">
        <v>1234</v>
      </c>
      <c r="AO65" s="188"/>
      <c r="AP65" s="189">
        <f t="shared" si="1"/>
        <v>1</v>
      </c>
      <c r="AQ65" s="37"/>
      <c r="AR65" s="37"/>
      <c r="AS65" s="37"/>
      <c r="AT65" s="37"/>
      <c r="AU65" s="37"/>
      <c r="AV65" s="37"/>
    </row>
    <row r="66" spans="1:48" s="190" customFormat="1" ht="27.95" customHeight="1" x14ac:dyDescent="0.25">
      <c r="A66" s="233">
        <v>53</v>
      </c>
      <c r="B66" s="173">
        <v>2021</v>
      </c>
      <c r="C66" s="226" t="s">
        <v>1502</v>
      </c>
      <c r="D66" s="227" t="s">
        <v>560</v>
      </c>
      <c r="E66" s="174" t="s">
        <v>90</v>
      </c>
      <c r="F66" s="175" t="s">
        <v>29</v>
      </c>
      <c r="G66" s="176" t="s">
        <v>111</v>
      </c>
      <c r="H66" s="234" t="s">
        <v>820</v>
      </c>
      <c r="I66" s="177" t="s">
        <v>85</v>
      </c>
      <c r="J66" s="221" t="s">
        <v>268</v>
      </c>
      <c r="K66" s="178">
        <v>57</v>
      </c>
      <c r="L66" s="179" t="str">
        <f>IF(ISERROR(VLOOKUP(K66,Proposito_programa!$C$2:$E$59,2,FALSE))," ",VLOOKUP(K66,Proposito_programa!$C$2:$E$59,2,FALSE))</f>
        <v>Gestión pública local</v>
      </c>
      <c r="M66" s="179" t="str">
        <f>IF(ISERROR(VLOOKUP(K66,Proposito_programa!$C$2:$E$59,3,FALSE))," ",VLOOKUP(K66,Proposito_programa!$C$2:$E$59,3,FALSE))</f>
        <v>Propósito 5: Construir Bogotá - Región con gobierno abierto, transparente y ciudadanía consciente</v>
      </c>
      <c r="N66" s="387" t="s">
        <v>1335</v>
      </c>
      <c r="O66" s="388"/>
      <c r="P66" s="239">
        <v>1094247295</v>
      </c>
      <c r="Q66" s="176" t="s">
        <v>1013</v>
      </c>
      <c r="R66" s="180" t="s">
        <v>363</v>
      </c>
      <c r="S66" s="180"/>
      <c r="T66" s="181"/>
      <c r="U66" s="182"/>
      <c r="V66" s="241">
        <v>33257000</v>
      </c>
      <c r="W66" s="183"/>
      <c r="X66" s="184"/>
      <c r="Y66" s="241"/>
      <c r="Z66" s="285">
        <f t="shared" si="0"/>
        <v>33257000</v>
      </c>
      <c r="AA66" s="286">
        <v>31673333</v>
      </c>
      <c r="AB66" s="243">
        <v>44264</v>
      </c>
      <c r="AC66" s="243">
        <v>44266</v>
      </c>
      <c r="AD66" s="243">
        <v>44479</v>
      </c>
      <c r="AE66" s="188">
        <v>210</v>
      </c>
      <c r="AF66" s="185"/>
      <c r="AG66" s="186"/>
      <c r="AH66" s="187"/>
      <c r="AI66" s="185"/>
      <c r="AJ66" s="185"/>
      <c r="AK66" s="185"/>
      <c r="AL66" s="188"/>
      <c r="AM66" s="188"/>
      <c r="AN66" s="188" t="s">
        <v>1234</v>
      </c>
      <c r="AO66" s="188"/>
      <c r="AP66" s="189">
        <f t="shared" si="1"/>
        <v>0.95238094235799986</v>
      </c>
      <c r="AQ66" s="37"/>
      <c r="AR66" s="37"/>
      <c r="AS66" s="37"/>
      <c r="AT66" s="37"/>
      <c r="AU66" s="37"/>
      <c r="AV66" s="37"/>
    </row>
    <row r="67" spans="1:48" s="190" customFormat="1" ht="27.95" customHeight="1" x14ac:dyDescent="0.25">
      <c r="A67" s="233">
        <v>54</v>
      </c>
      <c r="B67" s="173">
        <v>2021</v>
      </c>
      <c r="C67" s="226" t="s">
        <v>1503</v>
      </c>
      <c r="D67" s="227" t="s">
        <v>561</v>
      </c>
      <c r="E67" s="174" t="s">
        <v>90</v>
      </c>
      <c r="F67" s="175" t="s">
        <v>29</v>
      </c>
      <c r="G67" s="176" t="s">
        <v>111</v>
      </c>
      <c r="H67" s="234" t="s">
        <v>787</v>
      </c>
      <c r="I67" s="177" t="s">
        <v>85</v>
      </c>
      <c r="J67" s="221" t="s">
        <v>268</v>
      </c>
      <c r="K67" s="178">
        <v>57</v>
      </c>
      <c r="L67" s="179" t="str">
        <f>IF(ISERROR(VLOOKUP(K67,Proposito_programa!$C$2:$E$59,2,FALSE))," ",VLOOKUP(K67,Proposito_programa!$C$2:$E$59,2,FALSE))</f>
        <v>Gestión pública local</v>
      </c>
      <c r="M67" s="179" t="str">
        <f>IF(ISERROR(VLOOKUP(K67,Proposito_programa!$C$2:$E$59,3,FALSE))," ",VLOOKUP(K67,Proposito_programa!$C$2:$E$59,3,FALSE))</f>
        <v>Propósito 5: Construir Bogotá - Región con gobierno abierto, transparente y ciudadanía consciente</v>
      </c>
      <c r="N67" s="387" t="s">
        <v>1335</v>
      </c>
      <c r="O67" s="388"/>
      <c r="P67" s="239">
        <v>1014217624</v>
      </c>
      <c r="Q67" s="176" t="s">
        <v>1014</v>
      </c>
      <c r="R67" s="180" t="s">
        <v>363</v>
      </c>
      <c r="S67" s="180"/>
      <c r="T67" s="181"/>
      <c r="U67" s="182"/>
      <c r="V67" s="241">
        <v>33257000</v>
      </c>
      <c r="W67" s="183"/>
      <c r="X67" s="184"/>
      <c r="Y67" s="241"/>
      <c r="Z67" s="285">
        <f t="shared" si="0"/>
        <v>33257000</v>
      </c>
      <c r="AA67" s="286">
        <v>33257000</v>
      </c>
      <c r="AB67" s="243">
        <v>44264</v>
      </c>
      <c r="AC67" s="243">
        <v>44265</v>
      </c>
      <c r="AD67" s="243">
        <v>44478</v>
      </c>
      <c r="AE67" s="188">
        <v>210</v>
      </c>
      <c r="AF67" s="185"/>
      <c r="AG67" s="186"/>
      <c r="AH67" s="187"/>
      <c r="AI67" s="185"/>
      <c r="AJ67" s="185"/>
      <c r="AK67" s="185"/>
      <c r="AL67" s="188"/>
      <c r="AM67" s="188"/>
      <c r="AN67" s="188" t="s">
        <v>1234</v>
      </c>
      <c r="AO67" s="188"/>
      <c r="AP67" s="189">
        <f t="shared" si="1"/>
        <v>1</v>
      </c>
      <c r="AQ67" s="37"/>
      <c r="AR67" s="37"/>
      <c r="AS67" s="37"/>
      <c r="AT67" s="37"/>
      <c r="AU67" s="37"/>
      <c r="AV67" s="37"/>
    </row>
    <row r="68" spans="1:48" s="190" customFormat="1" ht="27.95" customHeight="1" x14ac:dyDescent="0.25">
      <c r="A68" s="233">
        <v>55</v>
      </c>
      <c r="B68" s="173">
        <v>2021</v>
      </c>
      <c r="C68" s="226" t="s">
        <v>1504</v>
      </c>
      <c r="D68" s="227" t="s">
        <v>562</v>
      </c>
      <c r="E68" s="174" t="s">
        <v>90</v>
      </c>
      <c r="F68" s="175" t="s">
        <v>29</v>
      </c>
      <c r="G68" s="176" t="s">
        <v>111</v>
      </c>
      <c r="H68" s="234" t="s">
        <v>821</v>
      </c>
      <c r="I68" s="177" t="s">
        <v>85</v>
      </c>
      <c r="J68" s="221" t="s">
        <v>268</v>
      </c>
      <c r="K68" s="178">
        <v>34</v>
      </c>
      <c r="L68" s="179" t="str">
        <f>IF(ISERROR(VLOOKUP(K68,Proposito_programa!$C$2:$E$59,2,FALSE))," ",VLOOKUP(K68,Proposito_programa!$C$2:$E$59,2,FALSE))</f>
        <v>Bogotá protectora de los animales</v>
      </c>
      <c r="M68" s="179" t="str">
        <f>IF(ISERROR(VLOOKUP(K68,Proposito_programa!$C$2:$E$59,3,FALSE))," ",VLOOKUP(K68,Proposito_programa!$C$2:$E$59,3,FALSE))</f>
        <v>Propósito 2 : Cambiar Nuestros Hábitos de Vida para Reverdecer a Bogotá y Adaptarnos y Mitigar la Crisis Climática</v>
      </c>
      <c r="N68" s="387" t="s">
        <v>1300</v>
      </c>
      <c r="O68" s="388"/>
      <c r="P68" s="239">
        <v>23495250</v>
      </c>
      <c r="Q68" s="176" t="s">
        <v>1015</v>
      </c>
      <c r="R68" s="180" t="s">
        <v>363</v>
      </c>
      <c r="S68" s="180"/>
      <c r="T68" s="181"/>
      <c r="U68" s="182"/>
      <c r="V68" s="241">
        <v>43700000</v>
      </c>
      <c r="W68" s="183"/>
      <c r="X68" s="184">
        <v>1</v>
      </c>
      <c r="Y68" s="241">
        <v>1311000</v>
      </c>
      <c r="Z68" s="285">
        <f t="shared" si="0"/>
        <v>45011000</v>
      </c>
      <c r="AA68" s="286">
        <v>37727667</v>
      </c>
      <c r="AB68" s="243">
        <v>44265</v>
      </c>
      <c r="AC68" s="243">
        <v>44267</v>
      </c>
      <c r="AD68" s="243">
        <v>44561</v>
      </c>
      <c r="AE68" s="188">
        <v>300</v>
      </c>
      <c r="AF68" s="188">
        <v>1</v>
      </c>
      <c r="AG68" s="186">
        <v>20</v>
      </c>
      <c r="AH68" s="187"/>
      <c r="AI68" s="185"/>
      <c r="AJ68" s="185"/>
      <c r="AK68" s="185"/>
      <c r="AL68" s="188"/>
      <c r="AM68" s="188"/>
      <c r="AN68" s="188" t="s">
        <v>1234</v>
      </c>
      <c r="AO68" s="188"/>
      <c r="AP68" s="189">
        <f t="shared" si="1"/>
        <v>0.83818770967096934</v>
      </c>
      <c r="AQ68" s="37"/>
      <c r="AR68" s="37"/>
      <c r="AS68" s="37"/>
      <c r="AT68" s="37"/>
      <c r="AU68" s="37"/>
      <c r="AV68" s="37"/>
    </row>
    <row r="69" spans="1:48" s="190" customFormat="1" ht="27.95" customHeight="1" x14ac:dyDescent="0.25">
      <c r="A69" s="233">
        <v>56</v>
      </c>
      <c r="B69" s="173">
        <v>2021</v>
      </c>
      <c r="C69" s="226" t="s">
        <v>1505</v>
      </c>
      <c r="D69" s="227" t="s">
        <v>563</v>
      </c>
      <c r="E69" s="174" t="s">
        <v>90</v>
      </c>
      <c r="F69" s="175" t="s">
        <v>29</v>
      </c>
      <c r="G69" s="176" t="s">
        <v>111</v>
      </c>
      <c r="H69" s="234" t="s">
        <v>787</v>
      </c>
      <c r="I69" s="177" t="s">
        <v>85</v>
      </c>
      <c r="J69" s="221" t="s">
        <v>268</v>
      </c>
      <c r="K69" s="178">
        <v>57</v>
      </c>
      <c r="L69" s="179" t="str">
        <f>IF(ISERROR(VLOOKUP(K69,Proposito_programa!$C$2:$E$59,2,FALSE))," ",VLOOKUP(K69,Proposito_programa!$C$2:$E$59,2,FALSE))</f>
        <v>Gestión pública local</v>
      </c>
      <c r="M69" s="179" t="str">
        <f>IF(ISERROR(VLOOKUP(K69,Proposito_programa!$C$2:$E$59,3,FALSE))," ",VLOOKUP(K69,Proposito_programa!$C$2:$E$59,3,FALSE))</f>
        <v>Propósito 5: Construir Bogotá - Región con gobierno abierto, transparente y ciudadanía consciente</v>
      </c>
      <c r="N69" s="387" t="s">
        <v>1335</v>
      </c>
      <c r="O69" s="388"/>
      <c r="P69" s="239">
        <v>51994040</v>
      </c>
      <c r="Q69" s="176" t="s">
        <v>1016</v>
      </c>
      <c r="R69" s="180" t="s">
        <v>363</v>
      </c>
      <c r="S69" s="180"/>
      <c r="T69" s="181"/>
      <c r="U69" s="182"/>
      <c r="V69" s="241">
        <v>33257000</v>
      </c>
      <c r="W69" s="183"/>
      <c r="X69" s="184"/>
      <c r="Y69" s="241"/>
      <c r="Z69" s="285">
        <f t="shared" si="0"/>
        <v>33257000</v>
      </c>
      <c r="AA69" s="286">
        <v>33257000</v>
      </c>
      <c r="AB69" s="243">
        <v>44270</v>
      </c>
      <c r="AC69" s="243">
        <v>44270</v>
      </c>
      <c r="AD69" s="243">
        <v>44483</v>
      </c>
      <c r="AE69" s="188">
        <v>210</v>
      </c>
      <c r="AF69" s="185"/>
      <c r="AG69" s="186"/>
      <c r="AH69" s="187"/>
      <c r="AI69" s="185"/>
      <c r="AJ69" s="185"/>
      <c r="AK69" s="185"/>
      <c r="AL69" s="188"/>
      <c r="AM69" s="188"/>
      <c r="AN69" s="188" t="s">
        <v>1234</v>
      </c>
      <c r="AO69" s="188"/>
      <c r="AP69" s="189">
        <f t="shared" si="1"/>
        <v>1</v>
      </c>
      <c r="AQ69" s="37"/>
      <c r="AR69" s="37"/>
      <c r="AS69" s="37"/>
      <c r="AT69" s="37"/>
      <c r="AU69" s="37"/>
      <c r="AV69" s="37"/>
    </row>
    <row r="70" spans="1:48" s="190" customFormat="1" ht="27.95" customHeight="1" x14ac:dyDescent="0.25">
      <c r="A70" s="233">
        <v>57</v>
      </c>
      <c r="B70" s="173">
        <v>2021</v>
      </c>
      <c r="C70" s="226" t="s">
        <v>1506</v>
      </c>
      <c r="D70" s="227" t="s">
        <v>564</v>
      </c>
      <c r="E70" s="174" t="s">
        <v>90</v>
      </c>
      <c r="F70" s="175" t="s">
        <v>29</v>
      </c>
      <c r="G70" s="176" t="s">
        <v>111</v>
      </c>
      <c r="H70" s="234" t="s">
        <v>808</v>
      </c>
      <c r="I70" s="177" t="s">
        <v>85</v>
      </c>
      <c r="J70" s="221" t="s">
        <v>268</v>
      </c>
      <c r="K70" s="178">
        <v>57</v>
      </c>
      <c r="L70" s="179" t="str">
        <f>IF(ISERROR(VLOOKUP(K70,Proposito_programa!$C$2:$E$59,2,FALSE))," ",VLOOKUP(K70,Proposito_programa!$C$2:$E$59,2,FALSE))</f>
        <v>Gestión pública local</v>
      </c>
      <c r="M70" s="179" t="str">
        <f>IF(ISERROR(VLOOKUP(K70,Proposito_programa!$C$2:$E$59,3,FALSE))," ",VLOOKUP(K70,Proposito_programa!$C$2:$E$59,3,FALSE))</f>
        <v>Propósito 5: Construir Bogotá - Región con gobierno abierto, transparente y ciudadanía consciente</v>
      </c>
      <c r="N70" s="387" t="s">
        <v>1335</v>
      </c>
      <c r="O70" s="388"/>
      <c r="P70" s="239">
        <v>1015447044</v>
      </c>
      <c r="Q70" s="176" t="s">
        <v>1017</v>
      </c>
      <c r="R70" s="180" t="s">
        <v>363</v>
      </c>
      <c r="S70" s="180"/>
      <c r="T70" s="181"/>
      <c r="U70" s="182"/>
      <c r="V70" s="241">
        <v>39976000</v>
      </c>
      <c r="W70" s="183"/>
      <c r="X70" s="184">
        <v>1</v>
      </c>
      <c r="Y70" s="241">
        <v>7328933</v>
      </c>
      <c r="Z70" s="285">
        <f t="shared" si="0"/>
        <v>47304933</v>
      </c>
      <c r="AA70" s="286">
        <v>42307933</v>
      </c>
      <c r="AB70" s="243">
        <v>44271</v>
      </c>
      <c r="AC70" s="243">
        <v>44272</v>
      </c>
      <c r="AD70" s="243">
        <v>44516</v>
      </c>
      <c r="AE70" s="188">
        <v>240</v>
      </c>
      <c r="AF70" s="188">
        <v>1</v>
      </c>
      <c r="AG70" s="186">
        <v>44</v>
      </c>
      <c r="AH70" s="187"/>
      <c r="AI70" s="185"/>
      <c r="AJ70" s="185"/>
      <c r="AK70" s="185"/>
      <c r="AL70" s="188"/>
      <c r="AM70" s="188"/>
      <c r="AN70" s="188" t="s">
        <v>1234</v>
      </c>
      <c r="AO70" s="188"/>
      <c r="AP70" s="189">
        <f t="shared" si="1"/>
        <v>0.89436619643875193</v>
      </c>
      <c r="AQ70" s="37"/>
      <c r="AR70" s="37"/>
      <c r="AS70" s="37"/>
      <c r="AT70" s="37"/>
      <c r="AU70" s="37"/>
      <c r="AV70" s="37"/>
    </row>
    <row r="71" spans="1:48" s="190" customFormat="1" ht="27.95" customHeight="1" x14ac:dyDescent="0.25">
      <c r="A71" s="233">
        <v>58</v>
      </c>
      <c r="B71" s="173">
        <v>2021</v>
      </c>
      <c r="C71" s="226" t="s">
        <v>1507</v>
      </c>
      <c r="D71" s="227" t="s">
        <v>565</v>
      </c>
      <c r="E71" s="174" t="s">
        <v>90</v>
      </c>
      <c r="F71" s="175" t="s">
        <v>29</v>
      </c>
      <c r="G71" s="176" t="s">
        <v>111</v>
      </c>
      <c r="H71" s="234" t="s">
        <v>822</v>
      </c>
      <c r="I71" s="177" t="s">
        <v>85</v>
      </c>
      <c r="J71" s="221" t="s">
        <v>268</v>
      </c>
      <c r="K71" s="178">
        <v>49</v>
      </c>
      <c r="L71" s="179" t="str">
        <f>IF(ISERROR(VLOOKUP(K71,Proposito_programa!$C$2:$E$59,2,FALSE))," ",VLOOKUP(K71,Proposito_programa!$C$2:$E$59,2,FALSE))</f>
        <v>Movilidad segura, sostenible y accesible</v>
      </c>
      <c r="M71" s="179" t="str">
        <f>IF(ISERROR(VLOOKUP(K71,Proposito_programa!$C$2:$E$59,3,FALSE))," ",VLOOKUP(K71,Proposito_programa!$C$2:$E$59,3,FALSE))</f>
        <v>Propósito 4: Hacer de Bogotá Región un modelo de movilidad multimodal, incluyente y sostenible</v>
      </c>
      <c r="N71" s="387" t="s">
        <v>1325</v>
      </c>
      <c r="O71" s="388"/>
      <c r="P71" s="239">
        <v>1015424383</v>
      </c>
      <c r="Q71" s="176" t="s">
        <v>1018</v>
      </c>
      <c r="R71" s="180" t="s">
        <v>363</v>
      </c>
      <c r="S71" s="180"/>
      <c r="T71" s="181"/>
      <c r="U71" s="182"/>
      <c r="V71" s="241">
        <v>43700000</v>
      </c>
      <c r="W71" s="183"/>
      <c r="X71" s="184"/>
      <c r="Y71" s="241"/>
      <c r="Z71" s="285">
        <f t="shared" si="0"/>
        <v>43700000</v>
      </c>
      <c r="AA71" s="286">
        <v>37873333</v>
      </c>
      <c r="AB71" s="243">
        <v>44266</v>
      </c>
      <c r="AC71" s="243">
        <v>44266</v>
      </c>
      <c r="AD71" s="243">
        <v>44561</v>
      </c>
      <c r="AE71" s="188">
        <v>300</v>
      </c>
      <c r="AF71" s="188">
        <v>1</v>
      </c>
      <c r="AG71" s="186">
        <v>10</v>
      </c>
      <c r="AH71" s="187"/>
      <c r="AI71" s="185"/>
      <c r="AJ71" s="185"/>
      <c r="AK71" s="185"/>
      <c r="AL71" s="188"/>
      <c r="AM71" s="188"/>
      <c r="AN71" s="188" t="s">
        <v>1234</v>
      </c>
      <c r="AO71" s="188"/>
      <c r="AP71" s="189">
        <f t="shared" si="1"/>
        <v>0.86666665903890161</v>
      </c>
      <c r="AQ71" s="37"/>
      <c r="AR71" s="37"/>
      <c r="AS71" s="37"/>
      <c r="AT71" s="37"/>
      <c r="AU71" s="37"/>
      <c r="AV71" s="37"/>
    </row>
    <row r="72" spans="1:48" s="190" customFormat="1" ht="27.95" customHeight="1" x14ac:dyDescent="0.25">
      <c r="A72" s="233">
        <v>59</v>
      </c>
      <c r="B72" s="173">
        <v>2021</v>
      </c>
      <c r="C72" s="226" t="s">
        <v>1508</v>
      </c>
      <c r="D72" s="227" t="s">
        <v>566</v>
      </c>
      <c r="E72" s="174" t="s">
        <v>90</v>
      </c>
      <c r="F72" s="175" t="s">
        <v>29</v>
      </c>
      <c r="G72" s="176" t="s">
        <v>111</v>
      </c>
      <c r="H72" s="234" t="s">
        <v>789</v>
      </c>
      <c r="I72" s="177" t="s">
        <v>85</v>
      </c>
      <c r="J72" s="221" t="s">
        <v>268</v>
      </c>
      <c r="K72" s="178">
        <v>57</v>
      </c>
      <c r="L72" s="179" t="str">
        <f>IF(ISERROR(VLOOKUP(K72,Proposito_programa!$C$2:$E$59,2,FALSE))," ",VLOOKUP(K72,Proposito_programa!$C$2:$E$59,2,FALSE))</f>
        <v>Gestión pública local</v>
      </c>
      <c r="M72" s="179" t="str">
        <f>IF(ISERROR(VLOOKUP(K72,Proposito_programa!$C$2:$E$59,3,FALSE))," ",VLOOKUP(K72,Proposito_programa!$C$2:$E$59,3,FALSE))</f>
        <v>Propósito 5: Construir Bogotá - Región con gobierno abierto, transparente y ciudadanía consciente</v>
      </c>
      <c r="N72" s="387" t="s">
        <v>1335</v>
      </c>
      <c r="O72" s="388"/>
      <c r="P72" s="239">
        <v>79041777</v>
      </c>
      <c r="Q72" s="176" t="s">
        <v>1019</v>
      </c>
      <c r="R72" s="180" t="s">
        <v>363</v>
      </c>
      <c r="S72" s="180"/>
      <c r="T72" s="181"/>
      <c r="U72" s="182"/>
      <c r="V72" s="241">
        <v>34979000</v>
      </c>
      <c r="W72" s="183"/>
      <c r="X72" s="184"/>
      <c r="Y72" s="241"/>
      <c r="Z72" s="285">
        <f t="shared" si="0"/>
        <v>34979000</v>
      </c>
      <c r="AA72" s="286">
        <v>34979000</v>
      </c>
      <c r="AB72" s="243">
        <v>44284</v>
      </c>
      <c r="AC72" s="243">
        <v>44298</v>
      </c>
      <c r="AD72" s="243">
        <v>44511</v>
      </c>
      <c r="AE72" s="188">
        <v>210</v>
      </c>
      <c r="AF72" s="185"/>
      <c r="AG72" s="186"/>
      <c r="AH72" s="187"/>
      <c r="AI72" s="185"/>
      <c r="AJ72" s="185"/>
      <c r="AK72" s="185"/>
      <c r="AL72" s="188"/>
      <c r="AM72" s="188"/>
      <c r="AN72" s="188" t="s">
        <v>1234</v>
      </c>
      <c r="AO72" s="188"/>
      <c r="AP72" s="189">
        <f t="shared" si="1"/>
        <v>1</v>
      </c>
      <c r="AQ72" s="37"/>
      <c r="AR72" s="37"/>
      <c r="AS72" s="37"/>
      <c r="AT72" s="37"/>
      <c r="AU72" s="37"/>
      <c r="AV72" s="37"/>
    </row>
    <row r="73" spans="1:48" s="190" customFormat="1" ht="27.95" customHeight="1" x14ac:dyDescent="0.25">
      <c r="A73" s="233">
        <v>60</v>
      </c>
      <c r="B73" s="173">
        <v>2021</v>
      </c>
      <c r="C73" s="226" t="s">
        <v>1509</v>
      </c>
      <c r="D73" s="227" t="s">
        <v>567</v>
      </c>
      <c r="E73" s="174" t="s">
        <v>90</v>
      </c>
      <c r="F73" s="175" t="s">
        <v>29</v>
      </c>
      <c r="G73" s="176" t="s">
        <v>111</v>
      </c>
      <c r="H73" s="234" t="s">
        <v>823</v>
      </c>
      <c r="I73" s="177" t="s">
        <v>85</v>
      </c>
      <c r="J73" s="221" t="s">
        <v>268</v>
      </c>
      <c r="K73" s="178">
        <v>57</v>
      </c>
      <c r="L73" s="179" t="str">
        <f>IF(ISERROR(VLOOKUP(K73,Proposito_programa!$C$2:$E$59,2,FALSE))," ",VLOOKUP(K73,Proposito_programa!$C$2:$E$59,2,FALSE))</f>
        <v>Gestión pública local</v>
      </c>
      <c r="M73" s="179" t="str">
        <f>IF(ISERROR(VLOOKUP(K73,Proposito_programa!$C$2:$E$59,3,FALSE))," ",VLOOKUP(K73,Proposito_programa!$C$2:$E$59,3,FALSE))</f>
        <v>Propósito 5: Construir Bogotá - Región con gobierno abierto, transparente y ciudadanía consciente</v>
      </c>
      <c r="N73" s="387" t="s">
        <v>1335</v>
      </c>
      <c r="O73" s="388"/>
      <c r="P73" s="239">
        <v>1000269976</v>
      </c>
      <c r="Q73" s="176" t="s">
        <v>1020</v>
      </c>
      <c r="R73" s="180" t="s">
        <v>363</v>
      </c>
      <c r="S73" s="180"/>
      <c r="T73" s="181"/>
      <c r="U73" s="182"/>
      <c r="V73" s="241">
        <v>37200000</v>
      </c>
      <c r="W73" s="183"/>
      <c r="X73" s="184"/>
      <c r="Y73" s="241"/>
      <c r="Z73" s="285">
        <f t="shared" si="0"/>
        <v>37200000</v>
      </c>
      <c r="AA73" s="285">
        <f t="shared" si="0"/>
        <v>37200000</v>
      </c>
      <c r="AB73" s="243">
        <v>44270</v>
      </c>
      <c r="AC73" s="243">
        <v>44270</v>
      </c>
      <c r="AD73" s="243">
        <v>44453</v>
      </c>
      <c r="AE73" s="188">
        <v>180</v>
      </c>
      <c r="AF73" s="185"/>
      <c r="AG73" s="186"/>
      <c r="AH73" s="187"/>
      <c r="AI73" s="185"/>
      <c r="AJ73" s="185"/>
      <c r="AK73" s="185"/>
      <c r="AL73" s="188"/>
      <c r="AM73" s="188"/>
      <c r="AN73" s="188" t="s">
        <v>1234</v>
      </c>
      <c r="AO73" s="188"/>
      <c r="AP73" s="189">
        <f t="shared" si="1"/>
        <v>1</v>
      </c>
      <c r="AQ73" s="37"/>
      <c r="AR73" s="37"/>
      <c r="AS73" s="37"/>
      <c r="AT73" s="37"/>
      <c r="AU73" s="37"/>
      <c r="AV73" s="37"/>
    </row>
    <row r="74" spans="1:48" s="190" customFormat="1" ht="27.95" customHeight="1" x14ac:dyDescent="0.25">
      <c r="A74" s="233">
        <v>61</v>
      </c>
      <c r="B74" s="173">
        <v>2021</v>
      </c>
      <c r="C74" s="226" t="s">
        <v>1510</v>
      </c>
      <c r="D74" s="227" t="s">
        <v>568</v>
      </c>
      <c r="E74" s="174" t="s">
        <v>90</v>
      </c>
      <c r="F74" s="175" t="s">
        <v>29</v>
      </c>
      <c r="G74" s="176" t="s">
        <v>111</v>
      </c>
      <c r="H74" s="234" t="s">
        <v>790</v>
      </c>
      <c r="I74" s="177" t="s">
        <v>85</v>
      </c>
      <c r="J74" s="221" t="s">
        <v>268</v>
      </c>
      <c r="K74" s="178">
        <v>57</v>
      </c>
      <c r="L74" s="179" t="str">
        <f>IF(ISERROR(VLOOKUP(K74,Proposito_programa!$C$2:$E$59,2,FALSE))," ",VLOOKUP(K74,Proposito_programa!$C$2:$E$59,2,FALSE))</f>
        <v>Gestión pública local</v>
      </c>
      <c r="M74" s="179" t="str">
        <f>IF(ISERROR(VLOOKUP(K74,Proposito_programa!$C$2:$E$59,3,FALSE))," ",VLOOKUP(K74,Proposito_programa!$C$2:$E$59,3,FALSE))</f>
        <v>Propósito 5: Construir Bogotá - Región con gobierno abierto, transparente y ciudadanía consciente</v>
      </c>
      <c r="N74" s="387" t="s">
        <v>1335</v>
      </c>
      <c r="O74" s="388"/>
      <c r="P74" s="239">
        <v>1033782585</v>
      </c>
      <c r="Q74" s="176" t="s">
        <v>1021</v>
      </c>
      <c r="R74" s="180" t="s">
        <v>363</v>
      </c>
      <c r="S74" s="180"/>
      <c r="T74" s="181"/>
      <c r="U74" s="182"/>
      <c r="V74" s="241">
        <v>15897000</v>
      </c>
      <c r="W74" s="183"/>
      <c r="X74" s="184"/>
      <c r="Y74" s="241"/>
      <c r="Z74" s="285">
        <f t="shared" si="0"/>
        <v>15897000</v>
      </c>
      <c r="AA74" s="286">
        <v>15897000</v>
      </c>
      <c r="AB74" s="243">
        <v>44279</v>
      </c>
      <c r="AC74" s="243">
        <v>44280</v>
      </c>
      <c r="AD74" s="243">
        <v>44493</v>
      </c>
      <c r="AE74" s="188">
        <v>210</v>
      </c>
      <c r="AF74" s="185"/>
      <c r="AG74" s="186"/>
      <c r="AH74" s="187"/>
      <c r="AI74" s="185"/>
      <c r="AJ74" s="185"/>
      <c r="AK74" s="185"/>
      <c r="AL74" s="188"/>
      <c r="AM74" s="188"/>
      <c r="AN74" s="188" t="s">
        <v>1234</v>
      </c>
      <c r="AO74" s="188"/>
      <c r="AP74" s="189">
        <f t="shared" si="1"/>
        <v>1</v>
      </c>
      <c r="AQ74" s="37"/>
      <c r="AR74" s="37"/>
      <c r="AS74" s="37"/>
      <c r="AT74" s="37"/>
      <c r="AU74" s="37"/>
      <c r="AV74" s="37"/>
    </row>
    <row r="75" spans="1:48" s="190" customFormat="1" ht="27.95" customHeight="1" x14ac:dyDescent="0.25">
      <c r="A75" s="233">
        <v>62</v>
      </c>
      <c r="B75" s="173">
        <v>2021</v>
      </c>
      <c r="C75" s="226" t="s">
        <v>1511</v>
      </c>
      <c r="D75" s="227" t="s">
        <v>569</v>
      </c>
      <c r="E75" s="174" t="s">
        <v>90</v>
      </c>
      <c r="F75" s="175" t="s">
        <v>29</v>
      </c>
      <c r="G75" s="176" t="s">
        <v>111</v>
      </c>
      <c r="H75" s="234" t="s">
        <v>790</v>
      </c>
      <c r="I75" s="177" t="s">
        <v>85</v>
      </c>
      <c r="J75" s="221" t="s">
        <v>268</v>
      </c>
      <c r="K75" s="178">
        <v>57</v>
      </c>
      <c r="L75" s="179" t="str">
        <f>IF(ISERROR(VLOOKUP(K75,Proposito_programa!$C$2:$E$59,2,FALSE))," ",VLOOKUP(K75,Proposito_programa!$C$2:$E$59,2,FALSE))</f>
        <v>Gestión pública local</v>
      </c>
      <c r="M75" s="179" t="str">
        <f>IF(ISERROR(VLOOKUP(K75,Proposito_programa!$C$2:$E$59,3,FALSE))," ",VLOOKUP(K75,Proposito_programa!$C$2:$E$59,3,FALSE))</f>
        <v>Propósito 5: Construir Bogotá - Región con gobierno abierto, transparente y ciudadanía consciente</v>
      </c>
      <c r="N75" s="387" t="s">
        <v>1335</v>
      </c>
      <c r="O75" s="388"/>
      <c r="P75" s="239">
        <v>79826818</v>
      </c>
      <c r="Q75" s="176" t="s">
        <v>1022</v>
      </c>
      <c r="R75" s="180" t="s">
        <v>363</v>
      </c>
      <c r="S75" s="180"/>
      <c r="T75" s="181"/>
      <c r="U75" s="182"/>
      <c r="V75" s="241">
        <v>15897000</v>
      </c>
      <c r="W75" s="183"/>
      <c r="X75" s="184"/>
      <c r="Y75" s="241"/>
      <c r="Z75" s="285">
        <f t="shared" si="0"/>
        <v>15897000</v>
      </c>
      <c r="AA75" s="286">
        <v>15897000</v>
      </c>
      <c r="AB75" s="243">
        <v>44279</v>
      </c>
      <c r="AC75" s="243">
        <v>44279</v>
      </c>
      <c r="AD75" s="243">
        <v>44492</v>
      </c>
      <c r="AE75" s="188">
        <v>210</v>
      </c>
      <c r="AF75" s="185"/>
      <c r="AG75" s="186"/>
      <c r="AH75" s="187"/>
      <c r="AI75" s="185"/>
      <c r="AJ75" s="185"/>
      <c r="AK75" s="185"/>
      <c r="AL75" s="188"/>
      <c r="AM75" s="188"/>
      <c r="AN75" s="188" t="s">
        <v>1234</v>
      </c>
      <c r="AO75" s="188"/>
      <c r="AP75" s="189">
        <f t="shared" si="1"/>
        <v>1</v>
      </c>
      <c r="AQ75" s="37"/>
      <c r="AR75" s="37"/>
      <c r="AS75" s="37"/>
      <c r="AT75" s="37"/>
      <c r="AU75" s="37"/>
      <c r="AV75" s="37"/>
    </row>
    <row r="76" spans="1:48" s="190" customFormat="1" ht="27.95" customHeight="1" x14ac:dyDescent="0.25">
      <c r="A76" s="233">
        <v>63</v>
      </c>
      <c r="B76" s="173">
        <v>2021</v>
      </c>
      <c r="C76" s="226" t="s">
        <v>1512</v>
      </c>
      <c r="D76" s="227" t="s">
        <v>570</v>
      </c>
      <c r="E76" s="174" t="s">
        <v>90</v>
      </c>
      <c r="F76" s="175" t="s">
        <v>29</v>
      </c>
      <c r="G76" s="176" t="s">
        <v>111</v>
      </c>
      <c r="H76" s="234" t="s">
        <v>824</v>
      </c>
      <c r="I76" s="177" t="s">
        <v>85</v>
      </c>
      <c r="J76" s="221" t="s">
        <v>268</v>
      </c>
      <c r="K76" s="178">
        <v>49</v>
      </c>
      <c r="L76" s="179" t="str">
        <f>IF(ISERROR(VLOOKUP(K76,Proposito_programa!$C$2:$E$59,2,FALSE))," ",VLOOKUP(K76,Proposito_programa!$C$2:$E$59,2,FALSE))</f>
        <v>Movilidad segura, sostenible y accesible</v>
      </c>
      <c r="M76" s="179" t="str">
        <f>IF(ISERROR(VLOOKUP(K76,Proposito_programa!$C$2:$E$59,3,FALSE))," ",VLOOKUP(K76,Proposito_programa!$C$2:$E$59,3,FALSE))</f>
        <v>Propósito 4: Hacer de Bogotá Región un modelo de movilidad multimodal, incluyente y sostenible</v>
      </c>
      <c r="N76" s="387" t="s">
        <v>1325</v>
      </c>
      <c r="O76" s="388"/>
      <c r="P76" s="239">
        <v>1018472177</v>
      </c>
      <c r="Q76" s="176" t="s">
        <v>1023</v>
      </c>
      <c r="R76" s="180" t="s">
        <v>363</v>
      </c>
      <c r="S76" s="180"/>
      <c r="T76" s="181"/>
      <c r="U76" s="182"/>
      <c r="V76" s="241">
        <v>47500000</v>
      </c>
      <c r="W76" s="183"/>
      <c r="X76" s="184"/>
      <c r="Y76" s="241"/>
      <c r="Z76" s="285">
        <f t="shared" si="0"/>
        <v>47500000</v>
      </c>
      <c r="AA76" s="286">
        <v>40533333</v>
      </c>
      <c r="AB76" s="243">
        <v>44267</v>
      </c>
      <c r="AC76" s="243">
        <v>44270</v>
      </c>
      <c r="AD76" s="243">
        <v>44561</v>
      </c>
      <c r="AE76" s="188">
        <v>300</v>
      </c>
      <c r="AF76" s="188">
        <v>1</v>
      </c>
      <c r="AG76" s="186">
        <v>14</v>
      </c>
      <c r="AH76" s="187"/>
      <c r="AI76" s="185"/>
      <c r="AJ76" s="185"/>
      <c r="AK76" s="185"/>
      <c r="AL76" s="188"/>
      <c r="AM76" s="188"/>
      <c r="AN76" s="188" t="s">
        <v>1234</v>
      </c>
      <c r="AO76" s="188"/>
      <c r="AP76" s="189">
        <f t="shared" si="1"/>
        <v>0.85333332631578951</v>
      </c>
      <c r="AQ76" s="37"/>
      <c r="AR76" s="37"/>
      <c r="AS76" s="37"/>
      <c r="AT76" s="37"/>
      <c r="AU76" s="37"/>
      <c r="AV76" s="37"/>
    </row>
    <row r="77" spans="1:48" s="190" customFormat="1" ht="27.95" customHeight="1" x14ac:dyDescent="0.25">
      <c r="A77" s="233">
        <v>64</v>
      </c>
      <c r="B77" s="173">
        <v>2021</v>
      </c>
      <c r="C77" s="226" t="s">
        <v>1513</v>
      </c>
      <c r="D77" s="227" t="s">
        <v>571</v>
      </c>
      <c r="E77" s="174" t="s">
        <v>90</v>
      </c>
      <c r="F77" s="175" t="s">
        <v>29</v>
      </c>
      <c r="G77" s="176" t="s">
        <v>111</v>
      </c>
      <c r="H77" s="234" t="s">
        <v>790</v>
      </c>
      <c r="I77" s="177" t="s">
        <v>85</v>
      </c>
      <c r="J77" s="221" t="s">
        <v>268</v>
      </c>
      <c r="K77" s="178">
        <v>57</v>
      </c>
      <c r="L77" s="179" t="str">
        <f>IF(ISERROR(VLOOKUP(K77,Proposito_programa!$C$2:$E$59,2,FALSE))," ",VLOOKUP(K77,Proposito_programa!$C$2:$E$59,2,FALSE))</f>
        <v>Gestión pública local</v>
      </c>
      <c r="M77" s="179" t="str">
        <f>IF(ISERROR(VLOOKUP(K77,Proposito_programa!$C$2:$E$59,3,FALSE))," ",VLOOKUP(K77,Proposito_programa!$C$2:$E$59,3,FALSE))</f>
        <v>Propósito 5: Construir Bogotá - Región con gobierno abierto, transparente y ciudadanía consciente</v>
      </c>
      <c r="N77" s="387" t="s">
        <v>1335</v>
      </c>
      <c r="O77" s="388"/>
      <c r="P77" s="239">
        <v>1015427264</v>
      </c>
      <c r="Q77" s="176" t="s">
        <v>1024</v>
      </c>
      <c r="R77" s="180" t="s">
        <v>363</v>
      </c>
      <c r="S77" s="180"/>
      <c r="T77" s="181"/>
      <c r="U77" s="182"/>
      <c r="V77" s="241">
        <v>15897000</v>
      </c>
      <c r="W77" s="183"/>
      <c r="X77" s="184"/>
      <c r="Y77" s="241"/>
      <c r="Z77" s="285">
        <f t="shared" si="0"/>
        <v>15897000</v>
      </c>
      <c r="AA77" s="285">
        <f t="shared" si="0"/>
        <v>15897000</v>
      </c>
      <c r="AB77" s="243">
        <v>44271</v>
      </c>
      <c r="AC77" s="243">
        <v>44273</v>
      </c>
      <c r="AD77" s="243">
        <v>44486</v>
      </c>
      <c r="AE77" s="188">
        <v>210</v>
      </c>
      <c r="AF77" s="185"/>
      <c r="AG77" s="186"/>
      <c r="AH77" s="187"/>
      <c r="AI77" s="185"/>
      <c r="AJ77" s="185"/>
      <c r="AK77" s="185"/>
      <c r="AL77" s="188"/>
      <c r="AM77" s="188"/>
      <c r="AN77" s="188" t="s">
        <v>1234</v>
      </c>
      <c r="AO77" s="188"/>
      <c r="AP77" s="189">
        <f t="shared" si="1"/>
        <v>1</v>
      </c>
      <c r="AQ77" s="37"/>
      <c r="AR77" s="37"/>
      <c r="AS77" s="37"/>
      <c r="AT77" s="37"/>
      <c r="AU77" s="37"/>
      <c r="AV77" s="37"/>
    </row>
    <row r="78" spans="1:48" s="190" customFormat="1" ht="27.95" customHeight="1" x14ac:dyDescent="0.25">
      <c r="A78" s="233">
        <v>65</v>
      </c>
      <c r="B78" s="173">
        <v>2021</v>
      </c>
      <c r="C78" s="226" t="s">
        <v>1514</v>
      </c>
      <c r="D78" s="227" t="s">
        <v>572</v>
      </c>
      <c r="E78" s="174" t="s">
        <v>90</v>
      </c>
      <c r="F78" s="175" t="s">
        <v>29</v>
      </c>
      <c r="G78" s="176" t="s">
        <v>111</v>
      </c>
      <c r="H78" s="234" t="s">
        <v>825</v>
      </c>
      <c r="I78" s="177" t="s">
        <v>85</v>
      </c>
      <c r="J78" s="221" t="s">
        <v>268</v>
      </c>
      <c r="K78" s="178">
        <v>40</v>
      </c>
      <c r="L78" s="179" t="str">
        <f>IF(ISERROR(VLOOKUP(K78,Proposito_programa!$C$2:$E$59,2,FALSE))," ",VLOOKUP(K78,Proposito_programa!$C$2:$E$59,2,FALSE))</f>
        <v>Más mujeres viven una vida libre de violencias, se sienten seguras y acceden con confianza al sistema de justicia</v>
      </c>
      <c r="M78" s="179" t="str">
        <f>IF(ISERROR(VLOOKUP(K78,Proposito_programa!$C$2:$E$59,3,FALSE))," ",VLOOKUP(K78,Proposito_programa!$C$2:$E$59,3,FALSE))</f>
        <v>Propósito 3: Inspirar confianza y legitimidad para vivir sin miedo y ser epicentro de cultura ciudadana, paz y reconciliación</v>
      </c>
      <c r="N78" s="387" t="s">
        <v>1311</v>
      </c>
      <c r="O78" s="388"/>
      <c r="P78" s="239">
        <v>1018445475</v>
      </c>
      <c r="Q78" s="176" t="s">
        <v>1025</v>
      </c>
      <c r="R78" s="180" t="s">
        <v>363</v>
      </c>
      <c r="S78" s="180"/>
      <c r="T78" s="181"/>
      <c r="U78" s="182"/>
      <c r="V78" s="241">
        <v>18168000</v>
      </c>
      <c r="W78" s="183"/>
      <c r="X78" s="184">
        <v>1</v>
      </c>
      <c r="Y78" s="241">
        <v>2649500</v>
      </c>
      <c r="Z78" s="285">
        <f t="shared" si="0"/>
        <v>20817500</v>
      </c>
      <c r="AA78" s="286">
        <v>19303500</v>
      </c>
      <c r="AB78" s="243">
        <v>44270</v>
      </c>
      <c r="AC78" s="243">
        <v>44271</v>
      </c>
      <c r="AD78" s="243">
        <v>44515</v>
      </c>
      <c r="AE78" s="188">
        <v>240</v>
      </c>
      <c r="AF78" s="188">
        <v>1</v>
      </c>
      <c r="AG78" s="186">
        <v>35</v>
      </c>
      <c r="AH78" s="187"/>
      <c r="AI78" s="185"/>
      <c r="AJ78" s="185"/>
      <c r="AK78" s="185"/>
      <c r="AL78" s="188"/>
      <c r="AM78" s="188"/>
      <c r="AN78" s="188" t="s">
        <v>1234</v>
      </c>
      <c r="AO78" s="188"/>
      <c r="AP78" s="189">
        <f t="shared" si="1"/>
        <v>0.92727272727272725</v>
      </c>
      <c r="AQ78" s="37"/>
      <c r="AR78" s="37"/>
      <c r="AS78" s="37"/>
      <c r="AT78" s="37"/>
      <c r="AU78" s="37"/>
      <c r="AV78" s="37"/>
    </row>
    <row r="79" spans="1:48" s="190" customFormat="1" ht="27.95" customHeight="1" x14ac:dyDescent="0.25">
      <c r="A79" s="233">
        <v>66</v>
      </c>
      <c r="B79" s="173">
        <v>2021</v>
      </c>
      <c r="C79" s="226" t="s">
        <v>1515</v>
      </c>
      <c r="D79" s="227" t="s">
        <v>573</v>
      </c>
      <c r="E79" s="174" t="s">
        <v>90</v>
      </c>
      <c r="F79" s="175" t="s">
        <v>29</v>
      </c>
      <c r="G79" s="176" t="s">
        <v>111</v>
      </c>
      <c r="H79" s="234" t="s">
        <v>826</v>
      </c>
      <c r="I79" s="177" t="s">
        <v>85</v>
      </c>
      <c r="J79" s="221" t="s">
        <v>268</v>
      </c>
      <c r="K79" s="178">
        <v>40</v>
      </c>
      <c r="L79" s="179" t="str">
        <f>IF(ISERROR(VLOOKUP(K79,Proposito_programa!$C$2:$E$59,2,FALSE))," ",VLOOKUP(K79,Proposito_programa!$C$2:$E$59,2,FALSE))</f>
        <v>Más mujeres viven una vida libre de violencias, se sienten seguras y acceden con confianza al sistema de justicia</v>
      </c>
      <c r="M79" s="179" t="str">
        <f>IF(ISERROR(VLOOKUP(K79,Proposito_programa!$C$2:$E$59,3,FALSE))," ",VLOOKUP(K79,Proposito_programa!$C$2:$E$59,3,FALSE))</f>
        <v>Propósito 3: Inspirar confianza y legitimidad para vivir sin miedo y ser epicentro de cultura ciudadana, paz y reconciliación</v>
      </c>
      <c r="N79" s="387" t="s">
        <v>1311</v>
      </c>
      <c r="O79" s="388"/>
      <c r="P79" s="239">
        <v>1094910132</v>
      </c>
      <c r="Q79" s="176" t="s">
        <v>1026</v>
      </c>
      <c r="R79" s="180" t="s">
        <v>363</v>
      </c>
      <c r="S79" s="180"/>
      <c r="T79" s="181"/>
      <c r="U79" s="182"/>
      <c r="V79" s="241">
        <v>18168000</v>
      </c>
      <c r="W79" s="183"/>
      <c r="X79" s="184">
        <v>1</v>
      </c>
      <c r="Y79" s="241">
        <v>2725200</v>
      </c>
      <c r="Z79" s="285">
        <f t="shared" si="0"/>
        <v>20893200</v>
      </c>
      <c r="AA79" s="286">
        <v>19379200</v>
      </c>
      <c r="AB79" s="243">
        <v>44270</v>
      </c>
      <c r="AC79" s="243">
        <v>44270</v>
      </c>
      <c r="AD79" s="243">
        <v>44514</v>
      </c>
      <c r="AE79" s="188">
        <v>240</v>
      </c>
      <c r="AF79" s="188">
        <v>1</v>
      </c>
      <c r="AG79" s="186">
        <v>36</v>
      </c>
      <c r="AH79" s="187"/>
      <c r="AI79" s="185"/>
      <c r="AJ79" s="185"/>
      <c r="AK79" s="185"/>
      <c r="AL79" s="188"/>
      <c r="AM79" s="188"/>
      <c r="AN79" s="188" t="s">
        <v>1234</v>
      </c>
      <c r="AO79" s="188"/>
      <c r="AP79" s="189">
        <f t="shared" si="1"/>
        <v>0.92753623188405798</v>
      </c>
      <c r="AQ79" s="37"/>
      <c r="AR79" s="37"/>
      <c r="AS79" s="37"/>
      <c r="AT79" s="37"/>
      <c r="AU79" s="37"/>
      <c r="AV79" s="37"/>
    </row>
    <row r="80" spans="1:48" s="190" customFormat="1" ht="27.95" customHeight="1" x14ac:dyDescent="0.25">
      <c r="A80" s="233">
        <v>67</v>
      </c>
      <c r="B80" s="173">
        <v>2021</v>
      </c>
      <c r="C80" s="226" t="s">
        <v>1516</v>
      </c>
      <c r="D80" s="227" t="s">
        <v>574</v>
      </c>
      <c r="E80" s="174" t="s">
        <v>90</v>
      </c>
      <c r="F80" s="175" t="s">
        <v>29</v>
      </c>
      <c r="G80" s="176" t="s">
        <v>111</v>
      </c>
      <c r="H80" s="234" t="s">
        <v>827</v>
      </c>
      <c r="I80" s="177" t="s">
        <v>85</v>
      </c>
      <c r="J80" s="221" t="s">
        <v>268</v>
      </c>
      <c r="K80" s="178">
        <v>43</v>
      </c>
      <c r="L80" s="179" t="str">
        <f>IF(ISERROR(VLOOKUP(K80,Proposito_programa!$C$2:$E$59,2,FALSE))," ",VLOOKUP(K80,Proposito_programa!$C$2:$E$59,2,FALSE))</f>
        <v>Cultura ciudadana para la confianza, la convivencia y la participación desde la vida cotidiana</v>
      </c>
      <c r="M80" s="179" t="str">
        <f>IF(ISERROR(VLOOKUP(K80,Proposito_programa!$C$2:$E$59,3,FALSE))," ",VLOOKUP(K80,Proposito_programa!$C$2:$E$59,3,FALSE))</f>
        <v>Propósito 3: Inspirar confianza y legitimidad para vivir sin miedo y ser epicentro de cultura ciudadana, paz y reconciliación</v>
      </c>
      <c r="N80" s="387" t="s">
        <v>1314</v>
      </c>
      <c r="O80" s="388"/>
      <c r="P80" s="239">
        <v>79577831</v>
      </c>
      <c r="Q80" s="176" t="s">
        <v>1027</v>
      </c>
      <c r="R80" s="180" t="s">
        <v>363</v>
      </c>
      <c r="S80" s="180"/>
      <c r="T80" s="181"/>
      <c r="U80" s="182"/>
      <c r="V80" s="241">
        <v>11355000</v>
      </c>
      <c r="W80" s="183"/>
      <c r="X80" s="184"/>
      <c r="Y80" s="241"/>
      <c r="Z80" s="285">
        <f t="shared" si="0"/>
        <v>11355000</v>
      </c>
      <c r="AA80" s="286">
        <v>11355000</v>
      </c>
      <c r="AB80" s="243">
        <v>44270</v>
      </c>
      <c r="AC80" s="243">
        <v>44271</v>
      </c>
      <c r="AD80" s="243">
        <v>44423</v>
      </c>
      <c r="AE80" s="188">
        <v>150</v>
      </c>
      <c r="AF80" s="185"/>
      <c r="AG80" s="186"/>
      <c r="AH80" s="187"/>
      <c r="AI80" s="185"/>
      <c r="AJ80" s="185"/>
      <c r="AK80" s="185"/>
      <c r="AL80" s="188"/>
      <c r="AM80" s="188"/>
      <c r="AN80" s="188" t="s">
        <v>1234</v>
      </c>
      <c r="AO80" s="188"/>
      <c r="AP80" s="189">
        <f t="shared" si="1"/>
        <v>1</v>
      </c>
      <c r="AQ80" s="37"/>
      <c r="AR80" s="37"/>
      <c r="AS80" s="37"/>
      <c r="AT80" s="37"/>
      <c r="AU80" s="37"/>
      <c r="AV80" s="37"/>
    </row>
    <row r="81" spans="1:48" s="190" customFormat="1" ht="27.95" customHeight="1" x14ac:dyDescent="0.25">
      <c r="A81" s="233">
        <v>68</v>
      </c>
      <c r="B81" s="173">
        <v>2021</v>
      </c>
      <c r="C81" s="226" t="s">
        <v>1517</v>
      </c>
      <c r="D81" s="227" t="s">
        <v>575</v>
      </c>
      <c r="E81" s="174" t="s">
        <v>90</v>
      </c>
      <c r="F81" s="175" t="s">
        <v>29</v>
      </c>
      <c r="G81" s="176" t="s">
        <v>111</v>
      </c>
      <c r="H81" s="234" t="s">
        <v>828</v>
      </c>
      <c r="I81" s="177" t="s">
        <v>85</v>
      </c>
      <c r="J81" s="221" t="s">
        <v>268</v>
      </c>
      <c r="K81" s="178">
        <v>6</v>
      </c>
      <c r="L81" s="179" t="str">
        <f>IF(ISERROR(VLOOKUP(K81,Proposito_programa!$C$2:$E$59,2,FALSE))," ",VLOOKUP(K81,Proposito_programa!$C$2:$E$59,2,FALSE))</f>
        <v>Sistema Distrital de Cuidado</v>
      </c>
      <c r="M81" s="179" t="str">
        <f>IF(ISERROR(VLOOKUP(K81,Proposito_programa!$C$2:$E$59,3,FALSE))," ",VLOOKUP(K81,Proposito_programa!$C$2:$E$59,3,FALSE))</f>
        <v>Propósito 1: Hacer un nuevo contrato social para incrementar la inclusión social, productiva y política</v>
      </c>
      <c r="N81" s="387" t="s">
        <v>1269</v>
      </c>
      <c r="O81" s="388"/>
      <c r="P81" s="239">
        <v>1020737893</v>
      </c>
      <c r="Q81" s="176" t="s">
        <v>1028</v>
      </c>
      <c r="R81" s="180" t="s">
        <v>363</v>
      </c>
      <c r="S81" s="180"/>
      <c r="T81" s="181"/>
      <c r="U81" s="182"/>
      <c r="V81" s="241">
        <v>18168000</v>
      </c>
      <c r="W81" s="183"/>
      <c r="X81" s="184">
        <v>1</v>
      </c>
      <c r="Y81" s="241">
        <v>2649500</v>
      </c>
      <c r="Z81" s="285">
        <f t="shared" si="0"/>
        <v>20817500</v>
      </c>
      <c r="AA81" s="286">
        <v>19152100</v>
      </c>
      <c r="AB81" s="243">
        <v>44273</v>
      </c>
      <c r="AC81" s="243">
        <v>44273</v>
      </c>
      <c r="AD81" s="243">
        <v>44517</v>
      </c>
      <c r="AE81" s="188">
        <v>240</v>
      </c>
      <c r="AF81" s="188">
        <v>1</v>
      </c>
      <c r="AG81" s="186">
        <v>35</v>
      </c>
      <c r="AH81" s="187"/>
      <c r="AI81" s="185"/>
      <c r="AJ81" s="185"/>
      <c r="AK81" s="185"/>
      <c r="AL81" s="188"/>
      <c r="AM81" s="188"/>
      <c r="AN81" s="188" t="s">
        <v>1234</v>
      </c>
      <c r="AO81" s="188"/>
      <c r="AP81" s="189">
        <f t="shared" si="1"/>
        <v>0.92</v>
      </c>
      <c r="AQ81" s="37"/>
      <c r="AR81" s="37"/>
      <c r="AS81" s="37"/>
      <c r="AT81" s="37"/>
      <c r="AU81" s="37"/>
      <c r="AV81" s="37"/>
    </row>
    <row r="82" spans="1:48" s="190" customFormat="1" ht="27.95" customHeight="1" x14ac:dyDescent="0.25">
      <c r="A82" s="233">
        <v>69</v>
      </c>
      <c r="B82" s="173">
        <v>2021</v>
      </c>
      <c r="C82" s="226" t="s">
        <v>1518</v>
      </c>
      <c r="D82" s="227" t="s">
        <v>576</v>
      </c>
      <c r="E82" s="174" t="s">
        <v>90</v>
      </c>
      <c r="F82" s="175" t="s">
        <v>29</v>
      </c>
      <c r="G82" s="176" t="s">
        <v>111</v>
      </c>
      <c r="H82" s="234" t="s">
        <v>829</v>
      </c>
      <c r="I82" s="177" t="s">
        <v>85</v>
      </c>
      <c r="J82" s="221" t="s">
        <v>268</v>
      </c>
      <c r="K82" s="178">
        <v>40</v>
      </c>
      <c r="L82" s="179" t="str">
        <f>IF(ISERROR(VLOOKUP(K82,Proposito_programa!$C$2:$E$59,2,FALSE))," ",VLOOKUP(K82,Proposito_programa!$C$2:$E$59,2,FALSE))</f>
        <v>Más mujeres viven una vida libre de violencias, se sienten seguras y acceden con confianza al sistema de justicia</v>
      </c>
      <c r="M82" s="179" t="str">
        <f>IF(ISERROR(VLOOKUP(K82,Proposito_programa!$C$2:$E$59,3,FALSE))," ",VLOOKUP(K82,Proposito_programa!$C$2:$E$59,3,FALSE))</f>
        <v>Propósito 3: Inspirar confianza y legitimidad para vivir sin miedo y ser epicentro de cultura ciudadana, paz y reconciliación</v>
      </c>
      <c r="N82" s="387" t="s">
        <v>1311</v>
      </c>
      <c r="O82" s="388"/>
      <c r="P82" s="239">
        <v>1032459423</v>
      </c>
      <c r="Q82" s="176" t="s">
        <v>1029</v>
      </c>
      <c r="R82" s="180" t="s">
        <v>363</v>
      </c>
      <c r="S82" s="180"/>
      <c r="T82" s="181"/>
      <c r="U82" s="182"/>
      <c r="V82" s="241">
        <v>18168000</v>
      </c>
      <c r="W82" s="183"/>
      <c r="X82" s="184">
        <v>1</v>
      </c>
      <c r="Y82" s="241">
        <v>2573800</v>
      </c>
      <c r="Z82" s="285">
        <f t="shared" si="0"/>
        <v>20741800</v>
      </c>
      <c r="AA82" s="286">
        <v>19303500</v>
      </c>
      <c r="AB82" s="243">
        <v>44270</v>
      </c>
      <c r="AC82" s="243">
        <v>44271</v>
      </c>
      <c r="AD82" s="243">
        <v>44515</v>
      </c>
      <c r="AE82" s="188">
        <v>240</v>
      </c>
      <c r="AF82" s="188">
        <v>1</v>
      </c>
      <c r="AG82" s="186">
        <v>34</v>
      </c>
      <c r="AH82" s="187"/>
      <c r="AI82" s="185"/>
      <c r="AJ82" s="185"/>
      <c r="AK82" s="185"/>
      <c r="AL82" s="188"/>
      <c r="AM82" s="188"/>
      <c r="AN82" s="188" t="s">
        <v>1234</v>
      </c>
      <c r="AO82" s="188"/>
      <c r="AP82" s="189">
        <f t="shared" si="1"/>
        <v>0.93065693430656937</v>
      </c>
      <c r="AQ82" s="37"/>
      <c r="AR82" s="37"/>
      <c r="AS82" s="37"/>
      <c r="AT82" s="37"/>
      <c r="AU82" s="37"/>
      <c r="AV82" s="37"/>
    </row>
    <row r="83" spans="1:48" s="190" customFormat="1" ht="27.95" customHeight="1" x14ac:dyDescent="0.25">
      <c r="A83" s="233">
        <v>70</v>
      </c>
      <c r="B83" s="173">
        <v>2021</v>
      </c>
      <c r="C83" s="226" t="s">
        <v>1519</v>
      </c>
      <c r="D83" s="227" t="s">
        <v>577</v>
      </c>
      <c r="E83" s="174" t="s">
        <v>90</v>
      </c>
      <c r="F83" s="175" t="s">
        <v>29</v>
      </c>
      <c r="G83" s="176" t="s">
        <v>111</v>
      </c>
      <c r="H83" s="234" t="s">
        <v>797</v>
      </c>
      <c r="I83" s="177" t="s">
        <v>85</v>
      </c>
      <c r="J83" s="221" t="s">
        <v>268</v>
      </c>
      <c r="K83" s="178">
        <v>57</v>
      </c>
      <c r="L83" s="179" t="str">
        <f>IF(ISERROR(VLOOKUP(K83,Proposito_programa!$C$2:$E$59,2,FALSE))," ",VLOOKUP(K83,Proposito_programa!$C$2:$E$59,2,FALSE))</f>
        <v>Gestión pública local</v>
      </c>
      <c r="M83" s="179" t="str">
        <f>IF(ISERROR(VLOOKUP(K83,Proposito_programa!$C$2:$E$59,3,FALSE))," ",VLOOKUP(K83,Proposito_programa!$C$2:$E$59,3,FALSE))</f>
        <v>Propósito 5: Construir Bogotá - Región con gobierno abierto, transparente y ciudadanía consciente</v>
      </c>
      <c r="N83" s="387" t="s">
        <v>1335</v>
      </c>
      <c r="O83" s="388"/>
      <c r="P83" s="239">
        <v>80126559</v>
      </c>
      <c r="Q83" s="176" t="s">
        <v>1030</v>
      </c>
      <c r="R83" s="180" t="s">
        <v>363</v>
      </c>
      <c r="S83" s="180"/>
      <c r="T83" s="181"/>
      <c r="U83" s="182"/>
      <c r="V83" s="241">
        <v>33257000</v>
      </c>
      <c r="W83" s="183"/>
      <c r="X83" s="184"/>
      <c r="Y83" s="241"/>
      <c r="Z83" s="285">
        <f t="shared" ref="Z83:Z146" si="2">+V83+W83+Y83</f>
        <v>33257000</v>
      </c>
      <c r="AA83" s="286">
        <v>33257000</v>
      </c>
      <c r="AB83" s="243">
        <v>44270</v>
      </c>
      <c r="AC83" s="243">
        <v>44272</v>
      </c>
      <c r="AD83" s="243">
        <v>44486</v>
      </c>
      <c r="AE83" s="188">
        <v>210</v>
      </c>
      <c r="AF83" s="185"/>
      <c r="AG83" s="186"/>
      <c r="AH83" s="187"/>
      <c r="AI83" s="185"/>
      <c r="AJ83" s="185"/>
      <c r="AK83" s="185"/>
      <c r="AL83" s="188"/>
      <c r="AM83" s="188"/>
      <c r="AN83" s="188" t="s">
        <v>1234</v>
      </c>
      <c r="AO83" s="188"/>
      <c r="AP83" s="189">
        <f t="shared" ref="AP83:AP146" si="3">IF(ISERROR(AA83/Z83),"-",(AA83/Z83))</f>
        <v>1</v>
      </c>
      <c r="AQ83" s="37"/>
      <c r="AR83" s="37"/>
      <c r="AS83" s="37"/>
      <c r="AT83" s="37"/>
      <c r="AU83" s="37"/>
      <c r="AV83" s="37"/>
    </row>
    <row r="84" spans="1:48" s="190" customFormat="1" ht="27.95" customHeight="1" x14ac:dyDescent="0.25">
      <c r="A84" s="233">
        <v>71</v>
      </c>
      <c r="B84" s="173">
        <v>2021</v>
      </c>
      <c r="C84" s="226" t="s">
        <v>1520</v>
      </c>
      <c r="D84" s="227" t="s">
        <v>578</v>
      </c>
      <c r="E84" s="174" t="s">
        <v>90</v>
      </c>
      <c r="F84" s="175" t="s">
        <v>29</v>
      </c>
      <c r="G84" s="176" t="s">
        <v>111</v>
      </c>
      <c r="H84" s="234" t="s">
        <v>799</v>
      </c>
      <c r="I84" s="177" t="s">
        <v>85</v>
      </c>
      <c r="J84" s="221" t="s">
        <v>268</v>
      </c>
      <c r="K84" s="178">
        <v>57</v>
      </c>
      <c r="L84" s="179" t="str">
        <f>IF(ISERROR(VLOOKUP(K84,Proposito_programa!$C$2:$E$59,2,FALSE))," ",VLOOKUP(K84,Proposito_programa!$C$2:$E$59,2,FALSE))</f>
        <v>Gestión pública local</v>
      </c>
      <c r="M84" s="179" t="str">
        <f>IF(ISERROR(VLOOKUP(K84,Proposito_programa!$C$2:$E$59,3,FALSE))," ",VLOOKUP(K84,Proposito_programa!$C$2:$E$59,3,FALSE))</f>
        <v>Propósito 5: Construir Bogotá - Región con gobierno abierto, transparente y ciudadanía consciente</v>
      </c>
      <c r="N84" s="387" t="s">
        <v>1335</v>
      </c>
      <c r="O84" s="388"/>
      <c r="P84" s="239">
        <v>74380410</v>
      </c>
      <c r="Q84" s="176" t="s">
        <v>1031</v>
      </c>
      <c r="R84" s="180" t="s">
        <v>363</v>
      </c>
      <c r="S84" s="180"/>
      <c r="T84" s="181"/>
      <c r="U84" s="182"/>
      <c r="V84" s="241">
        <v>51780000</v>
      </c>
      <c r="W84" s="183"/>
      <c r="X84" s="184"/>
      <c r="Y84" s="241"/>
      <c r="Z84" s="285">
        <f t="shared" si="2"/>
        <v>51780000</v>
      </c>
      <c r="AA84" s="286">
        <v>41769200</v>
      </c>
      <c r="AB84" s="243">
        <v>44279</v>
      </c>
      <c r="AC84" s="243">
        <v>44284</v>
      </c>
      <c r="AD84" s="243">
        <v>44561</v>
      </c>
      <c r="AE84" s="188">
        <v>300</v>
      </c>
      <c r="AF84" s="188">
        <v>1</v>
      </c>
      <c r="AG84" s="186">
        <v>20</v>
      </c>
      <c r="AH84" s="187"/>
      <c r="AI84" s="185"/>
      <c r="AJ84" s="185"/>
      <c r="AK84" s="185"/>
      <c r="AL84" s="188"/>
      <c r="AM84" s="188"/>
      <c r="AN84" s="188" t="s">
        <v>1234</v>
      </c>
      <c r="AO84" s="188"/>
      <c r="AP84" s="189">
        <f t="shared" si="3"/>
        <v>0.80666666666666664</v>
      </c>
      <c r="AQ84" s="37"/>
      <c r="AR84" s="37"/>
      <c r="AS84" s="37"/>
      <c r="AT84" s="37"/>
      <c r="AU84" s="37"/>
      <c r="AV84" s="37"/>
    </row>
    <row r="85" spans="1:48" s="190" customFormat="1" ht="27.95" customHeight="1" x14ac:dyDescent="0.25">
      <c r="A85" s="233">
        <v>72</v>
      </c>
      <c r="B85" s="173">
        <v>2021</v>
      </c>
      <c r="C85" s="226" t="s">
        <v>1521</v>
      </c>
      <c r="D85" s="227" t="s">
        <v>579</v>
      </c>
      <c r="E85" s="174" t="s">
        <v>90</v>
      </c>
      <c r="F85" s="175" t="s">
        <v>29</v>
      </c>
      <c r="G85" s="176" t="s">
        <v>111</v>
      </c>
      <c r="H85" s="234" t="s">
        <v>801</v>
      </c>
      <c r="I85" s="177" t="s">
        <v>85</v>
      </c>
      <c r="J85" s="221" t="s">
        <v>268</v>
      </c>
      <c r="K85" s="178">
        <v>57</v>
      </c>
      <c r="L85" s="179" t="str">
        <f>IF(ISERROR(VLOOKUP(K85,Proposito_programa!$C$2:$E$59,2,FALSE))," ",VLOOKUP(K85,Proposito_programa!$C$2:$E$59,2,FALSE))</f>
        <v>Gestión pública local</v>
      </c>
      <c r="M85" s="179" t="str">
        <f>IF(ISERROR(VLOOKUP(K85,Proposito_programa!$C$2:$E$59,3,FALSE))," ",VLOOKUP(K85,Proposito_programa!$C$2:$E$59,3,FALSE))</f>
        <v>Propósito 5: Construir Bogotá - Región con gobierno abierto, transparente y ciudadanía consciente</v>
      </c>
      <c r="N85" s="387" t="s">
        <v>1335</v>
      </c>
      <c r="O85" s="388"/>
      <c r="P85" s="239">
        <v>19484273</v>
      </c>
      <c r="Q85" s="176" t="s">
        <v>1032</v>
      </c>
      <c r="R85" s="180" t="s">
        <v>363</v>
      </c>
      <c r="S85" s="180"/>
      <c r="T85" s="181"/>
      <c r="U85" s="182"/>
      <c r="V85" s="241">
        <v>24070000</v>
      </c>
      <c r="W85" s="183"/>
      <c r="X85" s="184"/>
      <c r="Y85" s="241"/>
      <c r="Z85" s="285">
        <f t="shared" si="2"/>
        <v>24070000</v>
      </c>
      <c r="AA85" s="286">
        <v>18935067</v>
      </c>
      <c r="AB85" s="243">
        <v>44280</v>
      </c>
      <c r="AC85" s="243">
        <v>44291</v>
      </c>
      <c r="AD85" s="243">
        <v>44561</v>
      </c>
      <c r="AE85" s="188">
        <v>300</v>
      </c>
      <c r="AF85" s="185"/>
      <c r="AG85" s="186"/>
      <c r="AH85" s="187"/>
      <c r="AI85" s="185"/>
      <c r="AJ85" s="185"/>
      <c r="AK85" s="185"/>
      <c r="AL85" s="188"/>
      <c r="AM85" s="188"/>
      <c r="AN85" s="188" t="s">
        <v>1234</v>
      </c>
      <c r="AO85" s="188"/>
      <c r="AP85" s="189">
        <f t="shared" si="3"/>
        <v>0.78666668051516409</v>
      </c>
      <c r="AQ85" s="37"/>
      <c r="AR85" s="37"/>
      <c r="AS85" s="37"/>
      <c r="AT85" s="37"/>
      <c r="AU85" s="37"/>
      <c r="AV85" s="37"/>
    </row>
    <row r="86" spans="1:48" s="190" customFormat="1" ht="27.95" customHeight="1" x14ac:dyDescent="0.25">
      <c r="A86" s="233">
        <v>73</v>
      </c>
      <c r="B86" s="173">
        <v>2021</v>
      </c>
      <c r="C86" s="226" t="s">
        <v>1522</v>
      </c>
      <c r="D86" s="227" t="s">
        <v>580</v>
      </c>
      <c r="E86" s="174" t="s">
        <v>90</v>
      </c>
      <c r="F86" s="175" t="s">
        <v>29</v>
      </c>
      <c r="G86" s="176" t="s">
        <v>111</v>
      </c>
      <c r="H86" s="234" t="s">
        <v>797</v>
      </c>
      <c r="I86" s="177" t="s">
        <v>85</v>
      </c>
      <c r="J86" s="221" t="s">
        <v>268</v>
      </c>
      <c r="K86" s="178">
        <v>57</v>
      </c>
      <c r="L86" s="179" t="str">
        <f>IF(ISERROR(VLOOKUP(K86,Proposito_programa!$C$2:$E$59,2,FALSE))," ",VLOOKUP(K86,Proposito_programa!$C$2:$E$59,2,FALSE))</f>
        <v>Gestión pública local</v>
      </c>
      <c r="M86" s="179" t="str">
        <f>IF(ISERROR(VLOOKUP(K86,Proposito_programa!$C$2:$E$59,3,FALSE))," ",VLOOKUP(K86,Proposito_programa!$C$2:$E$59,3,FALSE))</f>
        <v>Propósito 5: Construir Bogotá - Región con gobierno abierto, transparente y ciudadanía consciente</v>
      </c>
      <c r="N86" s="387" t="s">
        <v>1335</v>
      </c>
      <c r="O86" s="388"/>
      <c r="P86" s="239">
        <v>52731958</v>
      </c>
      <c r="Q86" s="176" t="s">
        <v>1033</v>
      </c>
      <c r="R86" s="180" t="s">
        <v>363</v>
      </c>
      <c r="S86" s="180"/>
      <c r="T86" s="181"/>
      <c r="U86" s="182"/>
      <c r="V86" s="241">
        <v>33257000</v>
      </c>
      <c r="W86" s="183"/>
      <c r="X86" s="184"/>
      <c r="Y86" s="241"/>
      <c r="Z86" s="285">
        <f t="shared" si="2"/>
        <v>33257000</v>
      </c>
      <c r="AA86" s="286">
        <v>33257000</v>
      </c>
      <c r="AB86" s="243">
        <v>44274</v>
      </c>
      <c r="AC86" s="243">
        <v>44274</v>
      </c>
      <c r="AD86" s="243">
        <v>44487</v>
      </c>
      <c r="AE86" s="188">
        <v>210</v>
      </c>
      <c r="AF86" s="185"/>
      <c r="AG86" s="186"/>
      <c r="AH86" s="187"/>
      <c r="AI86" s="185"/>
      <c r="AJ86" s="185"/>
      <c r="AK86" s="185"/>
      <c r="AL86" s="188"/>
      <c r="AM86" s="188"/>
      <c r="AN86" s="188" t="s">
        <v>1234</v>
      </c>
      <c r="AO86" s="188"/>
      <c r="AP86" s="189">
        <f t="shared" si="3"/>
        <v>1</v>
      </c>
      <c r="AQ86" s="37"/>
      <c r="AR86" s="37"/>
      <c r="AS86" s="37"/>
      <c r="AT86" s="37"/>
      <c r="AU86" s="37"/>
      <c r="AV86" s="37"/>
    </row>
    <row r="87" spans="1:48" s="190" customFormat="1" ht="27.95" customHeight="1" x14ac:dyDescent="0.25">
      <c r="A87" s="233">
        <v>74</v>
      </c>
      <c r="B87" s="173">
        <v>2021</v>
      </c>
      <c r="C87" s="226" t="s">
        <v>1523</v>
      </c>
      <c r="D87" s="227" t="s">
        <v>581</v>
      </c>
      <c r="E87" s="174" t="s">
        <v>90</v>
      </c>
      <c r="F87" s="175" t="s">
        <v>29</v>
      </c>
      <c r="G87" s="176" t="s">
        <v>111</v>
      </c>
      <c r="H87" s="234" t="s">
        <v>830</v>
      </c>
      <c r="I87" s="177" t="s">
        <v>85</v>
      </c>
      <c r="J87" s="221" t="s">
        <v>268</v>
      </c>
      <c r="K87" s="178">
        <v>43</v>
      </c>
      <c r="L87" s="179" t="str">
        <f>IF(ISERROR(VLOOKUP(K87,Proposito_programa!$C$2:$E$59,2,FALSE))," ",VLOOKUP(K87,Proposito_programa!$C$2:$E$59,2,FALSE))</f>
        <v>Cultura ciudadana para la confianza, la convivencia y la participación desde la vida cotidiana</v>
      </c>
      <c r="M87" s="179" t="str">
        <f>IF(ISERROR(VLOOKUP(K87,Proposito_programa!$C$2:$E$59,3,FALSE))," ",VLOOKUP(K87,Proposito_programa!$C$2:$E$59,3,FALSE))</f>
        <v>Propósito 3: Inspirar confianza y legitimidad para vivir sin miedo y ser epicentro de cultura ciudadana, paz y reconciliación</v>
      </c>
      <c r="N87" s="387" t="s">
        <v>1314</v>
      </c>
      <c r="O87" s="388"/>
      <c r="P87" s="239">
        <v>1015413136</v>
      </c>
      <c r="Q87" s="176" t="s">
        <v>1034</v>
      </c>
      <c r="R87" s="180" t="s">
        <v>363</v>
      </c>
      <c r="S87" s="180"/>
      <c r="T87" s="181"/>
      <c r="U87" s="182"/>
      <c r="V87" s="241">
        <v>13626000</v>
      </c>
      <c r="W87" s="183"/>
      <c r="X87" s="184"/>
      <c r="Y87" s="241"/>
      <c r="Z87" s="285">
        <f t="shared" si="2"/>
        <v>13626000</v>
      </c>
      <c r="AA87" s="286">
        <v>13626000</v>
      </c>
      <c r="AB87" s="243">
        <v>44271</v>
      </c>
      <c r="AC87" s="243">
        <v>44271</v>
      </c>
      <c r="AD87" s="243">
        <v>44454</v>
      </c>
      <c r="AE87" s="188">
        <v>180</v>
      </c>
      <c r="AF87" s="185"/>
      <c r="AG87" s="186"/>
      <c r="AH87" s="187"/>
      <c r="AI87" s="185"/>
      <c r="AJ87" s="185"/>
      <c r="AK87" s="185"/>
      <c r="AL87" s="188"/>
      <c r="AM87" s="188"/>
      <c r="AN87" s="188" t="s">
        <v>1234</v>
      </c>
      <c r="AO87" s="188"/>
      <c r="AP87" s="189">
        <f t="shared" si="3"/>
        <v>1</v>
      </c>
      <c r="AQ87" s="37"/>
      <c r="AR87" s="37"/>
      <c r="AS87" s="37"/>
      <c r="AT87" s="37"/>
      <c r="AU87" s="37"/>
      <c r="AV87" s="37"/>
    </row>
    <row r="88" spans="1:48" s="190" customFormat="1" ht="27.95" customHeight="1" x14ac:dyDescent="0.25">
      <c r="A88" s="233">
        <v>75</v>
      </c>
      <c r="B88" s="173">
        <v>2021</v>
      </c>
      <c r="C88" s="226" t="s">
        <v>1524</v>
      </c>
      <c r="D88" s="227" t="s">
        <v>582</v>
      </c>
      <c r="E88" s="174" t="s">
        <v>90</v>
      </c>
      <c r="F88" s="175" t="s">
        <v>29</v>
      </c>
      <c r="G88" s="176" t="s">
        <v>111</v>
      </c>
      <c r="H88" s="234" t="s">
        <v>830</v>
      </c>
      <c r="I88" s="177" t="s">
        <v>85</v>
      </c>
      <c r="J88" s="221" t="s">
        <v>268</v>
      </c>
      <c r="K88" s="178">
        <v>43</v>
      </c>
      <c r="L88" s="179" t="str">
        <f>IF(ISERROR(VLOOKUP(K88,Proposito_programa!$C$2:$E$59,2,FALSE))," ",VLOOKUP(K88,Proposito_programa!$C$2:$E$59,2,FALSE))</f>
        <v>Cultura ciudadana para la confianza, la convivencia y la participación desde la vida cotidiana</v>
      </c>
      <c r="M88" s="179" t="str">
        <f>IF(ISERROR(VLOOKUP(K88,Proposito_programa!$C$2:$E$59,3,FALSE))," ",VLOOKUP(K88,Proposito_programa!$C$2:$E$59,3,FALSE))</f>
        <v>Propósito 3: Inspirar confianza y legitimidad para vivir sin miedo y ser epicentro de cultura ciudadana, paz y reconciliación</v>
      </c>
      <c r="N88" s="387" t="s">
        <v>1314</v>
      </c>
      <c r="O88" s="388"/>
      <c r="P88" s="239">
        <v>79523967</v>
      </c>
      <c r="Q88" s="176" t="s">
        <v>1035</v>
      </c>
      <c r="R88" s="180" t="s">
        <v>363</v>
      </c>
      <c r="S88" s="180"/>
      <c r="T88" s="181"/>
      <c r="U88" s="182"/>
      <c r="V88" s="241">
        <v>11355000</v>
      </c>
      <c r="W88" s="183"/>
      <c r="X88" s="184"/>
      <c r="Y88" s="241"/>
      <c r="Z88" s="285">
        <f t="shared" si="2"/>
        <v>11355000</v>
      </c>
      <c r="AA88" s="286">
        <v>11355000</v>
      </c>
      <c r="AB88" s="243">
        <v>44273</v>
      </c>
      <c r="AC88" s="243">
        <v>44278</v>
      </c>
      <c r="AD88" s="243">
        <v>44430</v>
      </c>
      <c r="AE88" s="188">
        <v>150</v>
      </c>
      <c r="AF88" s="185"/>
      <c r="AG88" s="186"/>
      <c r="AH88" s="187"/>
      <c r="AI88" s="185"/>
      <c r="AJ88" s="185"/>
      <c r="AK88" s="185"/>
      <c r="AL88" s="188"/>
      <c r="AM88" s="188"/>
      <c r="AN88" s="188" t="s">
        <v>1234</v>
      </c>
      <c r="AO88" s="188"/>
      <c r="AP88" s="189">
        <f t="shared" si="3"/>
        <v>1</v>
      </c>
      <c r="AQ88" s="37"/>
      <c r="AR88" s="37"/>
      <c r="AS88" s="37"/>
      <c r="AT88" s="37"/>
      <c r="AU88" s="37"/>
      <c r="AV88" s="37"/>
    </row>
    <row r="89" spans="1:48" s="190" customFormat="1" ht="27.95" customHeight="1" x14ac:dyDescent="0.25">
      <c r="A89" s="233">
        <v>76</v>
      </c>
      <c r="B89" s="173">
        <v>2021</v>
      </c>
      <c r="C89" s="226" t="s">
        <v>1525</v>
      </c>
      <c r="D89" s="227" t="s">
        <v>583</v>
      </c>
      <c r="E89" s="174" t="s">
        <v>90</v>
      </c>
      <c r="F89" s="175" t="s">
        <v>29</v>
      </c>
      <c r="G89" s="176" t="s">
        <v>111</v>
      </c>
      <c r="H89" s="234" t="s">
        <v>831</v>
      </c>
      <c r="I89" s="177" t="s">
        <v>85</v>
      </c>
      <c r="J89" s="221" t="s">
        <v>268</v>
      </c>
      <c r="K89" s="178">
        <v>49</v>
      </c>
      <c r="L89" s="179" t="str">
        <f>IF(ISERROR(VLOOKUP(K89,Proposito_programa!$C$2:$E$59,2,FALSE))," ",VLOOKUP(K89,Proposito_programa!$C$2:$E$59,2,FALSE))</f>
        <v>Movilidad segura, sostenible y accesible</v>
      </c>
      <c r="M89" s="179" t="str">
        <f>IF(ISERROR(VLOOKUP(K89,Proposito_programa!$C$2:$E$59,3,FALSE))," ",VLOOKUP(K89,Proposito_programa!$C$2:$E$59,3,FALSE))</f>
        <v>Propósito 4: Hacer de Bogotá Región un modelo de movilidad multimodal, incluyente y sostenible</v>
      </c>
      <c r="N89" s="387" t="s">
        <v>1325</v>
      </c>
      <c r="O89" s="388"/>
      <c r="P89" s="239">
        <v>1094576712</v>
      </c>
      <c r="Q89" s="176" t="s">
        <v>1036</v>
      </c>
      <c r="R89" s="180" t="s">
        <v>363</v>
      </c>
      <c r="S89" s="180"/>
      <c r="T89" s="181"/>
      <c r="U89" s="182"/>
      <c r="V89" s="241">
        <v>43700000</v>
      </c>
      <c r="W89" s="183"/>
      <c r="X89" s="184"/>
      <c r="Y89" s="241"/>
      <c r="Z89" s="285">
        <v>43700000</v>
      </c>
      <c r="AA89" s="286">
        <v>36708000</v>
      </c>
      <c r="AB89" s="243">
        <v>44273</v>
      </c>
      <c r="AC89" s="243">
        <v>44274</v>
      </c>
      <c r="AD89" s="243">
        <v>44561</v>
      </c>
      <c r="AE89" s="188">
        <v>300</v>
      </c>
      <c r="AF89" s="188">
        <v>1</v>
      </c>
      <c r="AG89" s="186">
        <v>18</v>
      </c>
      <c r="AH89" s="187"/>
      <c r="AI89" s="185" t="s">
        <v>1226</v>
      </c>
      <c r="AJ89" s="258">
        <v>44400</v>
      </c>
      <c r="AK89" s="185"/>
      <c r="AL89" s="188"/>
      <c r="AM89" s="188"/>
      <c r="AN89" s="188" t="s">
        <v>1234</v>
      </c>
      <c r="AO89" s="188"/>
      <c r="AP89" s="189">
        <f t="shared" si="3"/>
        <v>0.84</v>
      </c>
      <c r="AQ89" s="37"/>
      <c r="AR89" s="37"/>
      <c r="AS89" s="37"/>
      <c r="AT89" s="37"/>
      <c r="AU89" s="37"/>
      <c r="AV89" s="37"/>
    </row>
    <row r="90" spans="1:48" s="190" customFormat="1" ht="27.95" customHeight="1" x14ac:dyDescent="0.25">
      <c r="A90" s="233">
        <v>77</v>
      </c>
      <c r="B90" s="173">
        <v>2021</v>
      </c>
      <c r="C90" s="226" t="s">
        <v>1526</v>
      </c>
      <c r="D90" s="227" t="s">
        <v>584</v>
      </c>
      <c r="E90" s="174" t="s">
        <v>90</v>
      </c>
      <c r="F90" s="175" t="s">
        <v>29</v>
      </c>
      <c r="G90" s="176" t="s">
        <v>111</v>
      </c>
      <c r="H90" s="234" t="s">
        <v>832</v>
      </c>
      <c r="I90" s="177" t="s">
        <v>85</v>
      </c>
      <c r="J90" s="221" t="s">
        <v>268</v>
      </c>
      <c r="K90" s="178">
        <v>40</v>
      </c>
      <c r="L90" s="179" t="str">
        <f>IF(ISERROR(VLOOKUP(K90,Proposito_programa!$C$2:$E$59,2,FALSE))," ",VLOOKUP(K90,Proposito_programa!$C$2:$E$59,2,FALSE))</f>
        <v>Más mujeres viven una vida libre de violencias, se sienten seguras y acceden con confianza al sistema de justicia</v>
      </c>
      <c r="M90" s="179" t="str">
        <f>IF(ISERROR(VLOOKUP(K90,Proposito_programa!$C$2:$E$59,3,FALSE))," ",VLOOKUP(K90,Proposito_programa!$C$2:$E$59,3,FALSE))</f>
        <v>Propósito 3: Inspirar confianza y legitimidad para vivir sin miedo y ser epicentro de cultura ciudadana, paz y reconciliación</v>
      </c>
      <c r="N90" s="387" t="s">
        <v>1311</v>
      </c>
      <c r="O90" s="388"/>
      <c r="P90" s="239">
        <v>1085336829</v>
      </c>
      <c r="Q90" s="176" t="s">
        <v>1037</v>
      </c>
      <c r="R90" s="180" t="s">
        <v>363</v>
      </c>
      <c r="S90" s="180"/>
      <c r="T90" s="181"/>
      <c r="U90" s="182"/>
      <c r="V90" s="241">
        <v>43700000</v>
      </c>
      <c r="W90" s="183"/>
      <c r="X90" s="184"/>
      <c r="Y90" s="241"/>
      <c r="Z90" s="285">
        <f t="shared" si="2"/>
        <v>43700000</v>
      </c>
      <c r="AA90" s="286">
        <v>36125333</v>
      </c>
      <c r="AB90" s="243">
        <v>44274</v>
      </c>
      <c r="AC90" s="243">
        <v>44278</v>
      </c>
      <c r="AD90" s="243">
        <v>44561</v>
      </c>
      <c r="AE90" s="188">
        <v>300</v>
      </c>
      <c r="AF90" s="188">
        <v>1</v>
      </c>
      <c r="AG90" s="186">
        <v>22</v>
      </c>
      <c r="AH90" s="187"/>
      <c r="AI90" s="185"/>
      <c r="AJ90" s="185"/>
      <c r="AK90" s="185"/>
      <c r="AL90" s="188"/>
      <c r="AM90" s="188"/>
      <c r="AN90" s="188" t="s">
        <v>1234</v>
      </c>
      <c r="AO90" s="188"/>
      <c r="AP90" s="189">
        <f t="shared" si="3"/>
        <v>0.82666665903890157</v>
      </c>
      <c r="AQ90" s="37"/>
      <c r="AR90" s="37"/>
      <c r="AS90" s="37"/>
      <c r="AT90" s="37"/>
      <c r="AU90" s="37"/>
      <c r="AV90" s="37"/>
    </row>
    <row r="91" spans="1:48" s="190" customFormat="1" ht="27.95" customHeight="1" x14ac:dyDescent="0.25">
      <c r="A91" s="233">
        <v>78</v>
      </c>
      <c r="B91" s="173">
        <v>2021</v>
      </c>
      <c r="C91" s="226" t="s">
        <v>1527</v>
      </c>
      <c r="D91" s="227" t="s">
        <v>585</v>
      </c>
      <c r="E91" s="174" t="s">
        <v>90</v>
      </c>
      <c r="F91" s="175" t="s">
        <v>29</v>
      </c>
      <c r="G91" s="176" t="s">
        <v>111</v>
      </c>
      <c r="H91" s="234" t="s">
        <v>833</v>
      </c>
      <c r="I91" s="177" t="s">
        <v>85</v>
      </c>
      <c r="J91" s="221" t="s">
        <v>268</v>
      </c>
      <c r="K91" s="178">
        <v>6</v>
      </c>
      <c r="L91" s="179" t="str">
        <f>IF(ISERROR(VLOOKUP(K91,Proposito_programa!$C$2:$E$59,2,FALSE))," ",VLOOKUP(K91,Proposito_programa!$C$2:$E$59,2,FALSE))</f>
        <v>Sistema Distrital de Cuidado</v>
      </c>
      <c r="M91" s="179" t="str">
        <f>IF(ISERROR(VLOOKUP(K91,Proposito_programa!$C$2:$E$59,3,FALSE))," ",VLOOKUP(K91,Proposito_programa!$C$2:$E$59,3,FALSE))</f>
        <v>Propósito 1: Hacer un nuevo contrato social para incrementar la inclusión social, productiva y política</v>
      </c>
      <c r="N91" s="387" t="s">
        <v>1269</v>
      </c>
      <c r="O91" s="388"/>
      <c r="P91" s="239">
        <v>80100885</v>
      </c>
      <c r="Q91" s="176" t="s">
        <v>1038</v>
      </c>
      <c r="R91" s="180" t="s">
        <v>363</v>
      </c>
      <c r="S91" s="180"/>
      <c r="T91" s="181"/>
      <c r="U91" s="182"/>
      <c r="V91" s="241">
        <v>12719000</v>
      </c>
      <c r="W91" s="241"/>
      <c r="X91" s="184"/>
      <c r="Y91" s="241"/>
      <c r="Z91" s="308">
        <f t="shared" si="2"/>
        <v>12719000</v>
      </c>
      <c r="AA91" s="286">
        <v>5996100</v>
      </c>
      <c r="AB91" s="243">
        <v>44273</v>
      </c>
      <c r="AC91" s="243">
        <v>44278</v>
      </c>
      <c r="AD91" s="243">
        <v>44491</v>
      </c>
      <c r="AE91" s="188">
        <v>210</v>
      </c>
      <c r="AF91" s="185"/>
      <c r="AG91" s="186"/>
      <c r="AH91" s="187"/>
      <c r="AI91" s="185" t="s">
        <v>1227</v>
      </c>
      <c r="AJ91" s="258">
        <v>44391</v>
      </c>
      <c r="AK91" s="185"/>
      <c r="AL91" s="188"/>
      <c r="AM91" s="188"/>
      <c r="AN91" s="188" t="s">
        <v>1234</v>
      </c>
      <c r="AO91" s="188"/>
      <c r="AP91" s="189">
        <f t="shared" si="3"/>
        <v>0.47142857142857142</v>
      </c>
      <c r="AQ91" s="37"/>
      <c r="AR91" s="37"/>
      <c r="AS91" s="37"/>
      <c r="AT91" s="37"/>
      <c r="AU91" s="37"/>
      <c r="AV91" s="37"/>
    </row>
    <row r="92" spans="1:48" s="190" customFormat="1" ht="27.95" customHeight="1" x14ac:dyDescent="0.25">
      <c r="A92" s="233">
        <v>79</v>
      </c>
      <c r="B92" s="173">
        <v>2021</v>
      </c>
      <c r="C92" s="226" t="s">
        <v>1528</v>
      </c>
      <c r="D92" s="227" t="s">
        <v>586</v>
      </c>
      <c r="E92" s="174" t="s">
        <v>90</v>
      </c>
      <c r="F92" s="175" t="s">
        <v>29</v>
      </c>
      <c r="G92" s="176" t="s">
        <v>111</v>
      </c>
      <c r="H92" s="234" t="s">
        <v>834</v>
      </c>
      <c r="I92" s="177" t="s">
        <v>85</v>
      </c>
      <c r="J92" s="221" t="s">
        <v>268</v>
      </c>
      <c r="K92" s="178">
        <v>57</v>
      </c>
      <c r="L92" s="179" t="str">
        <f>IF(ISERROR(VLOOKUP(K92,Proposito_programa!$C$2:$E$59,2,FALSE))," ",VLOOKUP(K92,Proposito_programa!$C$2:$E$59,2,FALSE))</f>
        <v>Gestión pública local</v>
      </c>
      <c r="M92" s="179" t="str">
        <f>IF(ISERROR(VLOOKUP(K92,Proposito_programa!$C$2:$E$59,3,FALSE))," ",VLOOKUP(K92,Proposito_programa!$C$2:$E$59,3,FALSE))</f>
        <v>Propósito 5: Construir Bogotá - Región con gobierno abierto, transparente y ciudadanía consciente</v>
      </c>
      <c r="N92" s="387" t="s">
        <v>1335</v>
      </c>
      <c r="O92" s="388"/>
      <c r="P92" s="239">
        <v>80246449</v>
      </c>
      <c r="Q92" s="176" t="s">
        <v>1039</v>
      </c>
      <c r="R92" s="180" t="s">
        <v>363</v>
      </c>
      <c r="S92" s="180"/>
      <c r="T92" s="181"/>
      <c r="U92" s="182"/>
      <c r="V92" s="241">
        <v>22710000</v>
      </c>
      <c r="W92" s="183"/>
      <c r="X92" s="184"/>
      <c r="Y92" s="241"/>
      <c r="Z92" s="285">
        <f t="shared" si="2"/>
        <v>22710000</v>
      </c>
      <c r="AA92" s="286">
        <v>19076400</v>
      </c>
      <c r="AB92" s="243">
        <v>44272</v>
      </c>
      <c r="AC92" s="243">
        <v>44274</v>
      </c>
      <c r="AD92" s="243">
        <v>44561</v>
      </c>
      <c r="AE92" s="188">
        <v>300</v>
      </c>
      <c r="AF92" s="188">
        <v>1</v>
      </c>
      <c r="AG92" s="186">
        <v>18</v>
      </c>
      <c r="AH92" s="187"/>
      <c r="AI92" s="185"/>
      <c r="AJ92" s="185"/>
      <c r="AK92" s="185"/>
      <c r="AL92" s="188"/>
      <c r="AM92" s="188"/>
      <c r="AN92" s="188" t="s">
        <v>1234</v>
      </c>
      <c r="AO92" s="188"/>
      <c r="AP92" s="189">
        <f t="shared" si="3"/>
        <v>0.84</v>
      </c>
      <c r="AQ92" s="37"/>
      <c r="AR92" s="37"/>
      <c r="AS92" s="37"/>
      <c r="AT92" s="37"/>
      <c r="AU92" s="37"/>
      <c r="AV92" s="37"/>
    </row>
    <row r="93" spans="1:48" s="190" customFormat="1" ht="27.95" customHeight="1" x14ac:dyDescent="0.25">
      <c r="A93" s="233">
        <v>80</v>
      </c>
      <c r="B93" s="173">
        <v>2021</v>
      </c>
      <c r="C93" s="226" t="s">
        <v>1529</v>
      </c>
      <c r="D93" s="227" t="s">
        <v>587</v>
      </c>
      <c r="E93" s="174" t="s">
        <v>90</v>
      </c>
      <c r="F93" s="175" t="s">
        <v>29</v>
      </c>
      <c r="G93" s="176" t="s">
        <v>111</v>
      </c>
      <c r="H93" s="234" t="s">
        <v>830</v>
      </c>
      <c r="I93" s="177" t="s">
        <v>85</v>
      </c>
      <c r="J93" s="221" t="s">
        <v>268</v>
      </c>
      <c r="K93" s="178">
        <v>43</v>
      </c>
      <c r="L93" s="179" t="str">
        <f>IF(ISERROR(VLOOKUP(K93,Proposito_programa!$C$2:$E$59,2,FALSE))," ",VLOOKUP(K93,Proposito_programa!$C$2:$E$59,2,FALSE))</f>
        <v>Cultura ciudadana para la confianza, la convivencia y la participación desde la vida cotidiana</v>
      </c>
      <c r="M93" s="179" t="str">
        <f>IF(ISERROR(VLOOKUP(K93,Proposito_programa!$C$2:$E$59,3,FALSE))," ",VLOOKUP(K93,Proposito_programa!$C$2:$E$59,3,FALSE))</f>
        <v>Propósito 3: Inspirar confianza y legitimidad para vivir sin miedo y ser epicentro de cultura ciudadana, paz y reconciliación</v>
      </c>
      <c r="N93" s="387" t="s">
        <v>1314</v>
      </c>
      <c r="O93" s="388"/>
      <c r="P93" s="239">
        <v>79331423</v>
      </c>
      <c r="Q93" s="176" t="s">
        <v>1040</v>
      </c>
      <c r="R93" s="180" t="s">
        <v>363</v>
      </c>
      <c r="S93" s="180"/>
      <c r="T93" s="181"/>
      <c r="U93" s="182"/>
      <c r="V93" s="241">
        <v>13626000</v>
      </c>
      <c r="W93" s="183"/>
      <c r="X93" s="184"/>
      <c r="Y93" s="241"/>
      <c r="Z93" s="285">
        <f t="shared" si="2"/>
        <v>13626000</v>
      </c>
      <c r="AA93" s="286">
        <v>13626000</v>
      </c>
      <c r="AB93" s="243">
        <v>44272</v>
      </c>
      <c r="AC93" s="243">
        <v>44274</v>
      </c>
      <c r="AD93" s="243">
        <v>44457</v>
      </c>
      <c r="AE93" s="188">
        <v>180</v>
      </c>
      <c r="AF93" s="185"/>
      <c r="AG93" s="186"/>
      <c r="AH93" s="187"/>
      <c r="AI93" s="185"/>
      <c r="AJ93" s="185"/>
      <c r="AK93" s="185"/>
      <c r="AL93" s="188"/>
      <c r="AM93" s="188"/>
      <c r="AN93" s="188" t="s">
        <v>1234</v>
      </c>
      <c r="AO93" s="188"/>
      <c r="AP93" s="189">
        <f t="shared" si="3"/>
        <v>1</v>
      </c>
      <c r="AQ93" s="37"/>
      <c r="AR93" s="37"/>
      <c r="AS93" s="37"/>
      <c r="AT93" s="37"/>
      <c r="AU93" s="37"/>
      <c r="AV93" s="37"/>
    </row>
    <row r="94" spans="1:48" s="190" customFormat="1" ht="27.95" customHeight="1" x14ac:dyDescent="0.25">
      <c r="A94" s="233">
        <v>81</v>
      </c>
      <c r="B94" s="173">
        <v>2021</v>
      </c>
      <c r="C94" s="226" t="s">
        <v>1530</v>
      </c>
      <c r="D94" s="227" t="s">
        <v>588</v>
      </c>
      <c r="E94" s="174" t="s">
        <v>90</v>
      </c>
      <c r="F94" s="175" t="s">
        <v>29</v>
      </c>
      <c r="G94" s="176" t="s">
        <v>111</v>
      </c>
      <c r="H94" s="234" t="s">
        <v>835</v>
      </c>
      <c r="I94" s="177" t="s">
        <v>85</v>
      </c>
      <c r="J94" s="221" t="s">
        <v>268</v>
      </c>
      <c r="K94" s="178">
        <v>43</v>
      </c>
      <c r="L94" s="179" t="str">
        <f>IF(ISERROR(VLOOKUP(K94,Proposito_programa!$C$2:$E$59,2,FALSE))," ",VLOOKUP(K94,Proposito_programa!$C$2:$E$59,2,FALSE))</f>
        <v>Cultura ciudadana para la confianza, la convivencia y la participación desde la vida cotidiana</v>
      </c>
      <c r="M94" s="179" t="str">
        <f>IF(ISERROR(VLOOKUP(K94,Proposito_programa!$C$2:$E$59,3,FALSE))," ",VLOOKUP(K94,Proposito_programa!$C$2:$E$59,3,FALSE))</f>
        <v>Propósito 3: Inspirar confianza y legitimidad para vivir sin miedo y ser epicentro de cultura ciudadana, paz y reconciliación</v>
      </c>
      <c r="N94" s="387" t="s">
        <v>1314</v>
      </c>
      <c r="O94" s="388"/>
      <c r="P94" s="239">
        <v>79556340</v>
      </c>
      <c r="Q94" s="176" t="s">
        <v>1041</v>
      </c>
      <c r="R94" s="180" t="s">
        <v>363</v>
      </c>
      <c r="S94" s="180"/>
      <c r="T94" s="181"/>
      <c r="U94" s="182"/>
      <c r="V94" s="241">
        <v>64638000</v>
      </c>
      <c r="W94" s="183"/>
      <c r="X94" s="184"/>
      <c r="Y94" s="241"/>
      <c r="Z94" s="285">
        <f t="shared" si="2"/>
        <v>64638000</v>
      </c>
      <c r="AA94" s="286">
        <v>57153600</v>
      </c>
      <c r="AB94" s="243">
        <v>44273</v>
      </c>
      <c r="AC94" s="243">
        <v>44274</v>
      </c>
      <c r="AD94" s="243">
        <v>44561</v>
      </c>
      <c r="AE94" s="188">
        <v>285</v>
      </c>
      <c r="AF94" s="188">
        <v>1</v>
      </c>
      <c r="AG94" s="186">
        <v>3</v>
      </c>
      <c r="AH94" s="187"/>
      <c r="AI94" s="185"/>
      <c r="AJ94" s="185"/>
      <c r="AK94" s="185"/>
      <c r="AL94" s="188"/>
      <c r="AM94" s="188"/>
      <c r="AN94" s="188" t="s">
        <v>1234</v>
      </c>
      <c r="AO94" s="188"/>
      <c r="AP94" s="189">
        <f t="shared" si="3"/>
        <v>0.88421052631578945</v>
      </c>
      <c r="AQ94" s="37"/>
      <c r="AR94" s="37"/>
      <c r="AS94" s="37"/>
      <c r="AT94" s="37"/>
      <c r="AU94" s="37"/>
      <c r="AV94" s="37"/>
    </row>
    <row r="95" spans="1:48" s="190" customFormat="1" ht="27.95" customHeight="1" x14ac:dyDescent="0.25">
      <c r="A95" s="233">
        <v>82</v>
      </c>
      <c r="B95" s="173">
        <v>2021</v>
      </c>
      <c r="C95" s="226" t="s">
        <v>1531</v>
      </c>
      <c r="D95" s="227" t="s">
        <v>589</v>
      </c>
      <c r="E95" s="174" t="s">
        <v>90</v>
      </c>
      <c r="F95" s="175" t="s">
        <v>29</v>
      </c>
      <c r="G95" s="176" t="s">
        <v>111</v>
      </c>
      <c r="H95" s="234" t="s">
        <v>797</v>
      </c>
      <c r="I95" s="177" t="s">
        <v>85</v>
      </c>
      <c r="J95" s="221" t="s">
        <v>268</v>
      </c>
      <c r="K95" s="178">
        <v>57</v>
      </c>
      <c r="L95" s="179" t="str">
        <f>IF(ISERROR(VLOOKUP(K95,Proposito_programa!$C$2:$E$59,2,FALSE))," ",VLOOKUP(K95,Proposito_programa!$C$2:$E$59,2,FALSE))</f>
        <v>Gestión pública local</v>
      </c>
      <c r="M95" s="179" t="str">
        <f>IF(ISERROR(VLOOKUP(K95,Proposito_programa!$C$2:$E$59,3,FALSE))," ",VLOOKUP(K95,Proposito_programa!$C$2:$E$59,3,FALSE))</f>
        <v>Propósito 5: Construir Bogotá - Región con gobierno abierto, transparente y ciudadanía consciente</v>
      </c>
      <c r="N95" s="387" t="s">
        <v>1335</v>
      </c>
      <c r="O95" s="388"/>
      <c r="P95" s="239">
        <v>35195802</v>
      </c>
      <c r="Q95" s="176" t="s">
        <v>1042</v>
      </c>
      <c r="R95" s="180" t="s">
        <v>363</v>
      </c>
      <c r="S95" s="180"/>
      <c r="T95" s="181"/>
      <c r="U95" s="182"/>
      <c r="V95" s="241">
        <v>33257000</v>
      </c>
      <c r="W95" s="183"/>
      <c r="X95" s="184"/>
      <c r="Y95" s="241"/>
      <c r="Z95" s="285">
        <f t="shared" si="2"/>
        <v>33257000</v>
      </c>
      <c r="AA95" s="286">
        <v>33257000</v>
      </c>
      <c r="AB95" s="243">
        <v>44273</v>
      </c>
      <c r="AC95" s="243">
        <v>44274</v>
      </c>
      <c r="AD95" s="243">
        <v>44487</v>
      </c>
      <c r="AE95" s="188">
        <v>210</v>
      </c>
      <c r="AF95" s="185"/>
      <c r="AG95" s="186"/>
      <c r="AH95" s="187"/>
      <c r="AI95" s="185"/>
      <c r="AJ95" s="185"/>
      <c r="AK95" s="185"/>
      <c r="AL95" s="188"/>
      <c r="AM95" s="188"/>
      <c r="AN95" s="188" t="s">
        <v>1234</v>
      </c>
      <c r="AO95" s="188"/>
      <c r="AP95" s="189">
        <f t="shared" si="3"/>
        <v>1</v>
      </c>
      <c r="AQ95" s="37"/>
      <c r="AR95" s="37"/>
      <c r="AS95" s="37"/>
      <c r="AT95" s="37"/>
      <c r="AU95" s="37"/>
      <c r="AV95" s="37"/>
    </row>
    <row r="96" spans="1:48" s="190" customFormat="1" ht="27.95" customHeight="1" x14ac:dyDescent="0.25">
      <c r="A96" s="233">
        <v>83</v>
      </c>
      <c r="B96" s="173">
        <v>2021</v>
      </c>
      <c r="C96" s="226" t="s">
        <v>1532</v>
      </c>
      <c r="D96" s="227" t="s">
        <v>590</v>
      </c>
      <c r="E96" s="174" t="s">
        <v>90</v>
      </c>
      <c r="F96" s="175" t="s">
        <v>29</v>
      </c>
      <c r="G96" s="176" t="s">
        <v>111</v>
      </c>
      <c r="H96" s="234" t="s">
        <v>836</v>
      </c>
      <c r="I96" s="177" t="s">
        <v>85</v>
      </c>
      <c r="J96" s="221" t="s">
        <v>268</v>
      </c>
      <c r="K96" s="178">
        <v>57</v>
      </c>
      <c r="L96" s="179" t="str">
        <f>IF(ISERROR(VLOOKUP(K96,Proposito_programa!$C$2:$E$59,2,FALSE))," ",VLOOKUP(K96,Proposito_programa!$C$2:$E$59,2,FALSE))</f>
        <v>Gestión pública local</v>
      </c>
      <c r="M96" s="179" t="str">
        <f>IF(ISERROR(VLOOKUP(K96,Proposito_programa!$C$2:$E$59,3,FALSE))," ",VLOOKUP(K96,Proposito_programa!$C$2:$E$59,3,FALSE))</f>
        <v>Propósito 5: Construir Bogotá - Región con gobierno abierto, transparente y ciudadanía consciente</v>
      </c>
      <c r="N96" s="387" t="s">
        <v>1335</v>
      </c>
      <c r="O96" s="388"/>
      <c r="P96" s="239">
        <v>52429376</v>
      </c>
      <c r="Q96" s="176" t="s">
        <v>1043</v>
      </c>
      <c r="R96" s="180" t="s">
        <v>363</v>
      </c>
      <c r="S96" s="180"/>
      <c r="T96" s="181"/>
      <c r="U96" s="182"/>
      <c r="V96" s="241">
        <v>74100000</v>
      </c>
      <c r="W96" s="183"/>
      <c r="X96" s="184"/>
      <c r="Y96" s="241"/>
      <c r="Z96" s="285">
        <f t="shared" si="2"/>
        <v>74100000</v>
      </c>
      <c r="AA96" s="286">
        <v>65520000</v>
      </c>
      <c r="AB96" s="243">
        <v>44273</v>
      </c>
      <c r="AC96" s="243">
        <v>44274</v>
      </c>
      <c r="AD96" s="243">
        <v>44561</v>
      </c>
      <c r="AE96" s="188">
        <v>285</v>
      </c>
      <c r="AF96" s="188">
        <v>1</v>
      </c>
      <c r="AG96" s="186">
        <v>3</v>
      </c>
      <c r="AH96" s="187"/>
      <c r="AI96" s="185"/>
      <c r="AJ96" s="185"/>
      <c r="AK96" s="185"/>
      <c r="AL96" s="188"/>
      <c r="AM96" s="188"/>
      <c r="AN96" s="188" t="s">
        <v>1234</v>
      </c>
      <c r="AO96" s="188"/>
      <c r="AP96" s="189">
        <f t="shared" si="3"/>
        <v>0.88421052631578945</v>
      </c>
      <c r="AQ96" s="37"/>
      <c r="AR96" s="37"/>
      <c r="AS96" s="37"/>
      <c r="AT96" s="37"/>
      <c r="AU96" s="37"/>
      <c r="AV96" s="37"/>
    </row>
    <row r="97" spans="1:48" s="190" customFormat="1" ht="27.95" customHeight="1" x14ac:dyDescent="0.25">
      <c r="A97" s="233">
        <v>84</v>
      </c>
      <c r="B97" s="173">
        <v>2021</v>
      </c>
      <c r="C97" s="226" t="s">
        <v>1533</v>
      </c>
      <c r="D97" s="227" t="s">
        <v>591</v>
      </c>
      <c r="E97" s="174" t="s">
        <v>90</v>
      </c>
      <c r="F97" s="175" t="s">
        <v>29</v>
      </c>
      <c r="G97" s="176" t="s">
        <v>111</v>
      </c>
      <c r="H97" s="234" t="s">
        <v>837</v>
      </c>
      <c r="I97" s="177" t="s">
        <v>85</v>
      </c>
      <c r="J97" s="221" t="s">
        <v>268</v>
      </c>
      <c r="K97" s="178">
        <v>8</v>
      </c>
      <c r="L97" s="179" t="str">
        <f>IF(ISERROR(VLOOKUP(K97,Proposito_programa!$C$2:$E$59,2,FALSE))," ",VLOOKUP(K97,Proposito_programa!$C$2:$E$59,2,FALSE))</f>
        <v>Prevención y atención de maternidad temprana</v>
      </c>
      <c r="M97" s="179" t="str">
        <f>IF(ISERROR(VLOOKUP(K97,Proposito_programa!$C$2:$E$59,3,FALSE))," ",VLOOKUP(K97,Proposito_programa!$C$2:$E$59,3,FALSE))</f>
        <v>Propósito 1: Hacer un nuevo contrato social para incrementar la inclusión social, productiva y política</v>
      </c>
      <c r="N97" s="387" t="s">
        <v>1272</v>
      </c>
      <c r="O97" s="388"/>
      <c r="P97" s="239">
        <v>52271959</v>
      </c>
      <c r="Q97" s="176" t="s">
        <v>1044</v>
      </c>
      <c r="R97" s="180" t="s">
        <v>363</v>
      </c>
      <c r="S97" s="180"/>
      <c r="T97" s="181"/>
      <c r="U97" s="182"/>
      <c r="V97" s="241">
        <v>39330000</v>
      </c>
      <c r="W97" s="183"/>
      <c r="X97" s="184">
        <v>1</v>
      </c>
      <c r="Y97" s="241">
        <v>3350333</v>
      </c>
      <c r="Z97" s="285">
        <f t="shared" si="2"/>
        <v>42680333</v>
      </c>
      <c r="AA97" s="286">
        <v>36125333</v>
      </c>
      <c r="AB97" s="243">
        <v>44273</v>
      </c>
      <c r="AC97" s="243">
        <v>44278</v>
      </c>
      <c r="AD97" s="243">
        <v>44552</v>
      </c>
      <c r="AE97" s="188">
        <v>270</v>
      </c>
      <c r="AF97" s="188">
        <v>1</v>
      </c>
      <c r="AG97" s="186">
        <v>23</v>
      </c>
      <c r="AH97" s="187"/>
      <c r="AI97" s="185"/>
      <c r="AJ97" s="185"/>
      <c r="AK97" s="185"/>
      <c r="AL97" s="188"/>
      <c r="AM97" s="188"/>
      <c r="AN97" s="188" t="s">
        <v>1234</v>
      </c>
      <c r="AO97" s="188"/>
      <c r="AP97" s="189">
        <f t="shared" si="3"/>
        <v>0.84641638105307193</v>
      </c>
      <c r="AQ97" s="37"/>
      <c r="AR97" s="37"/>
      <c r="AS97" s="37"/>
      <c r="AT97" s="37"/>
      <c r="AU97" s="37"/>
      <c r="AV97" s="37"/>
    </row>
    <row r="98" spans="1:48" s="190" customFormat="1" ht="27.95" customHeight="1" x14ac:dyDescent="0.25">
      <c r="A98" s="233">
        <v>86</v>
      </c>
      <c r="B98" s="173">
        <v>2021</v>
      </c>
      <c r="C98" s="226" t="s">
        <v>1534</v>
      </c>
      <c r="D98" s="227" t="s">
        <v>592</v>
      </c>
      <c r="E98" s="174" t="s">
        <v>90</v>
      </c>
      <c r="F98" s="175" t="s">
        <v>29</v>
      </c>
      <c r="G98" s="176" t="s">
        <v>111</v>
      </c>
      <c r="H98" s="234" t="s">
        <v>789</v>
      </c>
      <c r="I98" s="177" t="s">
        <v>85</v>
      </c>
      <c r="J98" s="221" t="s">
        <v>268</v>
      </c>
      <c r="K98" s="178">
        <v>57</v>
      </c>
      <c r="L98" s="179" t="str">
        <f>IF(ISERROR(VLOOKUP(K98,Proposito_programa!$C$2:$E$59,2,FALSE))," ",VLOOKUP(K98,Proposito_programa!$C$2:$E$59,2,FALSE))</f>
        <v>Gestión pública local</v>
      </c>
      <c r="M98" s="179" t="str">
        <f>IF(ISERROR(VLOOKUP(K98,Proposito_programa!$C$2:$E$59,3,FALSE))," ",VLOOKUP(K98,Proposito_programa!$C$2:$E$59,3,FALSE))</f>
        <v>Propósito 5: Construir Bogotá - Región con gobierno abierto, transparente y ciudadanía consciente</v>
      </c>
      <c r="N98" s="387" t="s">
        <v>1335</v>
      </c>
      <c r="O98" s="388"/>
      <c r="P98" s="239">
        <v>8694817</v>
      </c>
      <c r="Q98" s="176" t="s">
        <v>1045</v>
      </c>
      <c r="R98" s="180" t="s">
        <v>363</v>
      </c>
      <c r="S98" s="180"/>
      <c r="T98" s="181"/>
      <c r="U98" s="182"/>
      <c r="V98" s="241">
        <v>29982000</v>
      </c>
      <c r="W98" s="183"/>
      <c r="X98" s="184">
        <v>1</v>
      </c>
      <c r="Y98" s="241">
        <v>14991000</v>
      </c>
      <c r="Z98" s="285">
        <f t="shared" si="2"/>
        <v>44973000</v>
      </c>
      <c r="AA98" s="286">
        <v>41141967</v>
      </c>
      <c r="AB98" s="243">
        <v>44278</v>
      </c>
      <c r="AC98" s="243">
        <v>44279</v>
      </c>
      <c r="AD98" s="243">
        <v>44462</v>
      </c>
      <c r="AE98" s="188">
        <v>180</v>
      </c>
      <c r="AF98" s="188">
        <v>1</v>
      </c>
      <c r="AG98" s="186">
        <v>90</v>
      </c>
      <c r="AH98" s="187"/>
      <c r="AI98" s="185"/>
      <c r="AJ98" s="185"/>
      <c r="AK98" s="185"/>
      <c r="AL98" s="188"/>
      <c r="AM98" s="188"/>
      <c r="AN98" s="188" t="s">
        <v>1234</v>
      </c>
      <c r="AO98" s="188"/>
      <c r="AP98" s="189">
        <f t="shared" si="3"/>
        <v>0.91481482222666932</v>
      </c>
      <c r="AQ98" s="37"/>
      <c r="AR98" s="37"/>
      <c r="AS98" s="37"/>
      <c r="AT98" s="37"/>
      <c r="AU98" s="37"/>
      <c r="AV98" s="37"/>
    </row>
    <row r="99" spans="1:48" s="190" customFormat="1" ht="27.95" customHeight="1" x14ac:dyDescent="0.25">
      <c r="A99" s="233">
        <v>87</v>
      </c>
      <c r="B99" s="173">
        <v>2021</v>
      </c>
      <c r="C99" s="226" t="s">
        <v>1535</v>
      </c>
      <c r="D99" s="227" t="s">
        <v>593</v>
      </c>
      <c r="E99" s="174" t="s">
        <v>90</v>
      </c>
      <c r="F99" s="175" t="s">
        <v>29</v>
      </c>
      <c r="G99" s="176" t="s">
        <v>111</v>
      </c>
      <c r="H99" s="234" t="s">
        <v>789</v>
      </c>
      <c r="I99" s="177" t="s">
        <v>85</v>
      </c>
      <c r="J99" s="221" t="s">
        <v>268</v>
      </c>
      <c r="K99" s="178">
        <v>57</v>
      </c>
      <c r="L99" s="179" t="str">
        <f>IF(ISERROR(VLOOKUP(K99,Proposito_programa!$C$2:$E$59,2,FALSE))," ",VLOOKUP(K99,Proposito_programa!$C$2:$E$59,2,FALSE))</f>
        <v>Gestión pública local</v>
      </c>
      <c r="M99" s="179" t="str">
        <f>IF(ISERROR(VLOOKUP(K99,Proposito_programa!$C$2:$E$59,3,FALSE))," ",VLOOKUP(K99,Proposito_programa!$C$2:$E$59,3,FALSE))</f>
        <v>Propósito 5: Construir Bogotá - Región con gobierno abierto, transparente y ciudadanía consciente</v>
      </c>
      <c r="N99" s="387" t="s">
        <v>1335</v>
      </c>
      <c r="O99" s="388"/>
      <c r="P99" s="239">
        <v>19274869</v>
      </c>
      <c r="Q99" s="176" t="s">
        <v>1046</v>
      </c>
      <c r="R99" s="180" t="s">
        <v>363</v>
      </c>
      <c r="S99" s="180"/>
      <c r="T99" s="181"/>
      <c r="U99" s="182"/>
      <c r="V99" s="241">
        <v>34979000</v>
      </c>
      <c r="W99" s="183"/>
      <c r="X99" s="184"/>
      <c r="Y99" s="241"/>
      <c r="Z99" s="285">
        <f t="shared" si="2"/>
        <v>34979000</v>
      </c>
      <c r="AA99" s="286">
        <v>34979000</v>
      </c>
      <c r="AB99" s="243">
        <v>44274</v>
      </c>
      <c r="AC99" s="243">
        <v>44278</v>
      </c>
      <c r="AD99" s="243">
        <v>44491</v>
      </c>
      <c r="AE99" s="188">
        <v>210</v>
      </c>
      <c r="AF99" s="185"/>
      <c r="AG99" s="186"/>
      <c r="AH99" s="187"/>
      <c r="AI99" s="185"/>
      <c r="AJ99" s="185"/>
      <c r="AK99" s="185"/>
      <c r="AL99" s="188"/>
      <c r="AM99" s="188"/>
      <c r="AN99" s="188" t="s">
        <v>1234</v>
      </c>
      <c r="AO99" s="188"/>
      <c r="AP99" s="189">
        <f t="shared" si="3"/>
        <v>1</v>
      </c>
      <c r="AQ99" s="37"/>
      <c r="AR99" s="37"/>
      <c r="AS99" s="37"/>
      <c r="AT99" s="37"/>
      <c r="AU99" s="37"/>
      <c r="AV99" s="37"/>
    </row>
    <row r="100" spans="1:48" s="190" customFormat="1" ht="27.95" customHeight="1" x14ac:dyDescent="0.25">
      <c r="A100" s="233">
        <v>88</v>
      </c>
      <c r="B100" s="173">
        <v>2021</v>
      </c>
      <c r="C100" s="226" t="s">
        <v>1536</v>
      </c>
      <c r="D100" s="227" t="s">
        <v>594</v>
      </c>
      <c r="E100" s="174" t="s">
        <v>90</v>
      </c>
      <c r="F100" s="175" t="s">
        <v>29</v>
      </c>
      <c r="G100" s="176" t="s">
        <v>111</v>
      </c>
      <c r="H100" s="234" t="s">
        <v>838</v>
      </c>
      <c r="I100" s="177" t="s">
        <v>85</v>
      </c>
      <c r="J100" s="221" t="s">
        <v>268</v>
      </c>
      <c r="K100" s="178">
        <v>57</v>
      </c>
      <c r="L100" s="179" t="str">
        <f>IF(ISERROR(VLOOKUP(K100,Proposito_programa!$C$2:$E$59,2,FALSE))," ",VLOOKUP(K100,Proposito_programa!$C$2:$E$59,2,FALSE))</f>
        <v>Gestión pública local</v>
      </c>
      <c r="M100" s="179" t="str">
        <f>IF(ISERROR(VLOOKUP(K100,Proposito_programa!$C$2:$E$59,3,FALSE))," ",VLOOKUP(K100,Proposito_programa!$C$2:$E$59,3,FALSE))</f>
        <v>Propósito 5: Construir Bogotá - Región con gobierno abierto, transparente y ciudadanía consciente</v>
      </c>
      <c r="N100" s="387" t="s">
        <v>1335</v>
      </c>
      <c r="O100" s="388"/>
      <c r="P100" s="239">
        <v>1022953015</v>
      </c>
      <c r="Q100" s="176" t="s">
        <v>1047</v>
      </c>
      <c r="R100" s="180" t="s">
        <v>363</v>
      </c>
      <c r="S100" s="180"/>
      <c r="T100" s="181"/>
      <c r="U100" s="182"/>
      <c r="V100" s="241">
        <v>15897000</v>
      </c>
      <c r="W100" s="183"/>
      <c r="X100" s="184"/>
      <c r="Y100" s="241"/>
      <c r="Z100" s="285">
        <f t="shared" si="2"/>
        <v>15897000</v>
      </c>
      <c r="AA100" s="286">
        <v>15897000</v>
      </c>
      <c r="AB100" s="243">
        <v>44281</v>
      </c>
      <c r="AC100" s="243">
        <v>44285</v>
      </c>
      <c r="AD100" s="243">
        <v>44498</v>
      </c>
      <c r="AE100" s="188">
        <v>210</v>
      </c>
      <c r="AF100" s="185"/>
      <c r="AG100" s="186"/>
      <c r="AH100" s="187"/>
      <c r="AI100" s="185"/>
      <c r="AJ100" s="185"/>
      <c r="AK100" s="185"/>
      <c r="AL100" s="188"/>
      <c r="AM100" s="188"/>
      <c r="AN100" s="188" t="s">
        <v>1234</v>
      </c>
      <c r="AO100" s="188"/>
      <c r="AP100" s="189">
        <f t="shared" si="3"/>
        <v>1</v>
      </c>
      <c r="AQ100" s="37"/>
      <c r="AR100" s="37"/>
      <c r="AS100" s="37"/>
      <c r="AT100" s="37"/>
      <c r="AU100" s="37"/>
      <c r="AV100" s="37"/>
    </row>
    <row r="101" spans="1:48" s="190" customFormat="1" ht="27.95" customHeight="1" x14ac:dyDescent="0.25">
      <c r="A101" s="233">
        <v>89</v>
      </c>
      <c r="B101" s="173">
        <v>2021</v>
      </c>
      <c r="C101" s="226" t="s">
        <v>1537</v>
      </c>
      <c r="D101" s="227" t="s">
        <v>595</v>
      </c>
      <c r="E101" s="174" t="s">
        <v>90</v>
      </c>
      <c r="F101" s="175" t="s">
        <v>29</v>
      </c>
      <c r="G101" s="176" t="s">
        <v>111</v>
      </c>
      <c r="H101" s="234" t="s">
        <v>839</v>
      </c>
      <c r="I101" s="177" t="s">
        <v>85</v>
      </c>
      <c r="J101" s="221" t="s">
        <v>268</v>
      </c>
      <c r="K101" s="178">
        <v>45</v>
      </c>
      <c r="L101" s="179" t="str">
        <f>IF(ISERROR(VLOOKUP(K101,Proposito_programa!$C$2:$E$59,2,FALSE))," ",VLOOKUP(K101,Proposito_programa!$C$2:$E$59,2,FALSE))</f>
        <v>Espacio público más seguro y construido colectivamente</v>
      </c>
      <c r="M101" s="179" t="str">
        <f>IF(ISERROR(VLOOKUP(K101,Proposito_programa!$C$2:$E$59,3,FALSE))," ",VLOOKUP(K101,Proposito_programa!$C$2:$E$59,3,FALSE))</f>
        <v>Propósito 3: Inspirar confianza y legitimidad para vivir sin miedo y ser epicentro de cultura ciudadana, paz y reconciliación</v>
      </c>
      <c r="N101" s="387" t="s">
        <v>1317</v>
      </c>
      <c r="O101" s="388"/>
      <c r="P101" s="239">
        <v>1000455167</v>
      </c>
      <c r="Q101" s="176" t="s">
        <v>1048</v>
      </c>
      <c r="R101" s="180" t="s">
        <v>363</v>
      </c>
      <c r="S101" s="180"/>
      <c r="T101" s="181"/>
      <c r="U101" s="182"/>
      <c r="V101" s="241">
        <v>12719000</v>
      </c>
      <c r="W101" s="183"/>
      <c r="X101" s="184">
        <v>1</v>
      </c>
      <c r="Y101" s="241">
        <v>3936833</v>
      </c>
      <c r="Z101" s="285">
        <f t="shared" si="2"/>
        <v>16655833</v>
      </c>
      <c r="AA101" s="286">
        <v>15262800</v>
      </c>
      <c r="AB101" s="243">
        <v>44273</v>
      </c>
      <c r="AC101" s="243">
        <v>44274</v>
      </c>
      <c r="AD101" s="243">
        <v>44553</v>
      </c>
      <c r="AE101" s="188">
        <v>210</v>
      </c>
      <c r="AF101" s="188">
        <v>1</v>
      </c>
      <c r="AG101" s="186">
        <v>65</v>
      </c>
      <c r="AH101" s="187"/>
      <c r="AI101" s="185"/>
      <c r="AJ101" s="185"/>
      <c r="AK101" s="185"/>
      <c r="AL101" s="188"/>
      <c r="AM101" s="188"/>
      <c r="AN101" s="188" t="s">
        <v>1234</v>
      </c>
      <c r="AO101" s="188"/>
      <c r="AP101" s="189">
        <f t="shared" si="3"/>
        <v>0.91636365470282999</v>
      </c>
      <c r="AQ101" s="37"/>
      <c r="AR101" s="37"/>
      <c r="AS101" s="37"/>
      <c r="AT101" s="37"/>
      <c r="AU101" s="37"/>
      <c r="AV101" s="37"/>
    </row>
    <row r="102" spans="1:48" s="190" customFormat="1" ht="27.95" customHeight="1" x14ac:dyDescent="0.25">
      <c r="A102" s="233">
        <v>90</v>
      </c>
      <c r="B102" s="173">
        <v>2021</v>
      </c>
      <c r="C102" s="226" t="s">
        <v>1538</v>
      </c>
      <c r="D102" s="227" t="s">
        <v>596</v>
      </c>
      <c r="E102" s="174" t="s">
        <v>90</v>
      </c>
      <c r="F102" s="175" t="s">
        <v>29</v>
      </c>
      <c r="G102" s="176" t="s">
        <v>111</v>
      </c>
      <c r="H102" s="234" t="s">
        <v>839</v>
      </c>
      <c r="I102" s="177" t="s">
        <v>85</v>
      </c>
      <c r="J102" s="221" t="s">
        <v>268</v>
      </c>
      <c r="K102" s="178">
        <v>45</v>
      </c>
      <c r="L102" s="179" t="str">
        <f>IF(ISERROR(VLOOKUP(K102,Proposito_programa!$C$2:$E$59,2,FALSE))," ",VLOOKUP(K102,Proposito_programa!$C$2:$E$59,2,FALSE))</f>
        <v>Espacio público más seguro y construido colectivamente</v>
      </c>
      <c r="M102" s="179" t="str">
        <f>IF(ISERROR(VLOOKUP(K102,Proposito_programa!$C$2:$E$59,3,FALSE))," ",VLOOKUP(K102,Proposito_programa!$C$2:$E$59,3,FALSE))</f>
        <v>Propósito 3: Inspirar confianza y legitimidad para vivir sin miedo y ser epicentro de cultura ciudadana, paz y reconciliación</v>
      </c>
      <c r="N102" s="387" t="s">
        <v>1317</v>
      </c>
      <c r="O102" s="388"/>
      <c r="P102" s="239">
        <v>1030595694</v>
      </c>
      <c r="Q102" s="176" t="s">
        <v>1049</v>
      </c>
      <c r="R102" s="180" t="s">
        <v>363</v>
      </c>
      <c r="S102" s="180"/>
      <c r="T102" s="181"/>
      <c r="U102" s="182"/>
      <c r="V102" s="241">
        <v>12719000</v>
      </c>
      <c r="W102" s="183"/>
      <c r="X102" s="184">
        <v>1</v>
      </c>
      <c r="Y102" s="241">
        <v>4360800</v>
      </c>
      <c r="Z102" s="285">
        <f t="shared" si="2"/>
        <v>17079800</v>
      </c>
      <c r="AA102" s="286">
        <v>15262800</v>
      </c>
      <c r="AB102" s="243">
        <v>44274</v>
      </c>
      <c r="AC102" s="243">
        <v>44274</v>
      </c>
      <c r="AD102" s="243">
        <v>44560</v>
      </c>
      <c r="AE102" s="188">
        <v>210</v>
      </c>
      <c r="AF102" s="188">
        <v>1</v>
      </c>
      <c r="AG102" s="186">
        <v>72</v>
      </c>
      <c r="AH102" s="187"/>
      <c r="AI102" s="185"/>
      <c r="AJ102" s="185"/>
      <c r="AK102" s="185"/>
      <c r="AL102" s="188"/>
      <c r="AM102" s="188"/>
      <c r="AN102" s="188" t="s">
        <v>1234</v>
      </c>
      <c r="AO102" s="188"/>
      <c r="AP102" s="189">
        <f t="shared" si="3"/>
        <v>0.8936170212765957</v>
      </c>
      <c r="AQ102" s="37"/>
      <c r="AR102" s="37"/>
      <c r="AS102" s="37"/>
      <c r="AT102" s="37"/>
      <c r="AU102" s="37"/>
      <c r="AV102" s="37"/>
    </row>
    <row r="103" spans="1:48" s="190" customFormat="1" ht="27.95" customHeight="1" x14ac:dyDescent="0.25">
      <c r="A103" s="233">
        <v>92</v>
      </c>
      <c r="B103" s="173">
        <v>2021</v>
      </c>
      <c r="C103" s="226" t="s">
        <v>1539</v>
      </c>
      <c r="D103" s="227" t="s">
        <v>597</v>
      </c>
      <c r="E103" s="174" t="s">
        <v>90</v>
      </c>
      <c r="F103" s="175" t="s">
        <v>29</v>
      </c>
      <c r="G103" s="176" t="s">
        <v>111</v>
      </c>
      <c r="H103" s="234" t="s">
        <v>840</v>
      </c>
      <c r="I103" s="177" t="s">
        <v>85</v>
      </c>
      <c r="J103" s="221" t="s">
        <v>268</v>
      </c>
      <c r="K103" s="178">
        <v>43</v>
      </c>
      <c r="L103" s="179" t="str">
        <f>IF(ISERROR(VLOOKUP(K103,Proposito_programa!$C$2:$E$59,2,FALSE))," ",VLOOKUP(K103,Proposito_programa!$C$2:$E$59,2,FALSE))</f>
        <v>Cultura ciudadana para la confianza, la convivencia y la participación desde la vida cotidiana</v>
      </c>
      <c r="M103" s="179" t="str">
        <f>IF(ISERROR(VLOOKUP(K103,Proposito_programa!$C$2:$E$59,3,FALSE))," ",VLOOKUP(K103,Proposito_programa!$C$2:$E$59,3,FALSE))</f>
        <v>Propósito 3: Inspirar confianza y legitimidad para vivir sin miedo y ser epicentro de cultura ciudadana, paz y reconciliación</v>
      </c>
      <c r="N103" s="387" t="s">
        <v>1314</v>
      </c>
      <c r="O103" s="388"/>
      <c r="P103" s="239">
        <v>1023865895</v>
      </c>
      <c r="Q103" s="176" t="s">
        <v>1050</v>
      </c>
      <c r="R103" s="180" t="s">
        <v>363</v>
      </c>
      <c r="S103" s="180"/>
      <c r="T103" s="181"/>
      <c r="U103" s="182"/>
      <c r="V103" s="241">
        <v>11355000</v>
      </c>
      <c r="W103" s="183"/>
      <c r="X103" s="184"/>
      <c r="Y103" s="241"/>
      <c r="Z103" s="285">
        <f t="shared" si="2"/>
        <v>11355000</v>
      </c>
      <c r="AA103" s="286">
        <v>11355000</v>
      </c>
      <c r="AB103" s="243">
        <v>44278</v>
      </c>
      <c r="AC103" s="243">
        <v>44278</v>
      </c>
      <c r="AD103" s="243">
        <v>44430</v>
      </c>
      <c r="AE103" s="188">
        <v>150</v>
      </c>
      <c r="AF103" s="185"/>
      <c r="AG103" s="186"/>
      <c r="AH103" s="187"/>
      <c r="AI103" s="185"/>
      <c r="AJ103" s="185"/>
      <c r="AK103" s="185"/>
      <c r="AL103" s="188"/>
      <c r="AM103" s="188"/>
      <c r="AN103" s="188" t="s">
        <v>1234</v>
      </c>
      <c r="AO103" s="188"/>
      <c r="AP103" s="189">
        <f t="shared" si="3"/>
        <v>1</v>
      </c>
      <c r="AQ103" s="37"/>
      <c r="AR103" s="37"/>
      <c r="AS103" s="37"/>
      <c r="AT103" s="37"/>
      <c r="AU103" s="37"/>
      <c r="AV103" s="37"/>
    </row>
    <row r="104" spans="1:48" s="190" customFormat="1" ht="27.95" customHeight="1" x14ac:dyDescent="0.25">
      <c r="A104" s="233">
        <v>93</v>
      </c>
      <c r="B104" s="173">
        <v>2021</v>
      </c>
      <c r="C104" s="226" t="s">
        <v>1540</v>
      </c>
      <c r="D104" s="227" t="s">
        <v>598</v>
      </c>
      <c r="E104" s="174" t="s">
        <v>90</v>
      </c>
      <c r="F104" s="175" t="s">
        <v>29</v>
      </c>
      <c r="G104" s="176" t="s">
        <v>111</v>
      </c>
      <c r="H104" s="234" t="s">
        <v>841</v>
      </c>
      <c r="I104" s="177" t="s">
        <v>85</v>
      </c>
      <c r="J104" s="221" t="s">
        <v>268</v>
      </c>
      <c r="K104" s="178">
        <v>45</v>
      </c>
      <c r="L104" s="179" t="str">
        <f>IF(ISERROR(VLOOKUP(K104,Proposito_programa!$C$2:$E$59,2,FALSE))," ",VLOOKUP(K104,Proposito_programa!$C$2:$E$59,2,FALSE))</f>
        <v>Espacio público más seguro y construido colectivamente</v>
      </c>
      <c r="M104" s="179" t="str">
        <f>IF(ISERROR(VLOOKUP(K104,Proposito_programa!$C$2:$E$59,3,FALSE))," ",VLOOKUP(K104,Proposito_programa!$C$2:$E$59,3,FALSE))</f>
        <v>Propósito 3: Inspirar confianza y legitimidad para vivir sin miedo y ser epicentro de cultura ciudadana, paz y reconciliación</v>
      </c>
      <c r="N104" s="387" t="s">
        <v>1317</v>
      </c>
      <c r="O104" s="388"/>
      <c r="P104" s="239">
        <v>1014213720</v>
      </c>
      <c r="Q104" s="176" t="s">
        <v>1051</v>
      </c>
      <c r="R104" s="180" t="s">
        <v>363</v>
      </c>
      <c r="S104" s="180"/>
      <c r="T104" s="181"/>
      <c r="U104" s="182"/>
      <c r="V104" s="241">
        <v>30880000</v>
      </c>
      <c r="W104" s="183"/>
      <c r="X104" s="184"/>
      <c r="Y104" s="241"/>
      <c r="Z104" s="285">
        <f t="shared" si="2"/>
        <v>30880000</v>
      </c>
      <c r="AA104" s="286">
        <v>24909867</v>
      </c>
      <c r="AB104" s="243">
        <v>44281</v>
      </c>
      <c r="AC104" s="243">
        <v>44284</v>
      </c>
      <c r="AD104" s="243">
        <v>44561</v>
      </c>
      <c r="AE104" s="188">
        <v>300</v>
      </c>
      <c r="AF104" s="188">
        <v>1</v>
      </c>
      <c r="AG104" s="186">
        <v>13</v>
      </c>
      <c r="AH104" s="187"/>
      <c r="AI104" s="185"/>
      <c r="AJ104" s="185"/>
      <c r="AK104" s="185"/>
      <c r="AL104" s="188"/>
      <c r="AM104" s="188"/>
      <c r="AN104" s="188" t="s">
        <v>1234</v>
      </c>
      <c r="AO104" s="188"/>
      <c r="AP104" s="189">
        <f t="shared" si="3"/>
        <v>0.80666667746113985</v>
      </c>
      <c r="AQ104" s="37"/>
      <c r="AR104" s="37"/>
      <c r="AS104" s="37"/>
      <c r="AT104" s="37"/>
      <c r="AU104" s="37"/>
      <c r="AV104" s="37"/>
    </row>
    <row r="105" spans="1:48" s="190" customFormat="1" ht="27.95" customHeight="1" x14ac:dyDescent="0.25">
      <c r="A105" s="233">
        <v>94</v>
      </c>
      <c r="B105" s="173">
        <v>2021</v>
      </c>
      <c r="C105" s="226" t="s">
        <v>1541</v>
      </c>
      <c r="D105" s="227" t="s">
        <v>599</v>
      </c>
      <c r="E105" s="174" t="s">
        <v>90</v>
      </c>
      <c r="F105" s="175" t="s">
        <v>29</v>
      </c>
      <c r="G105" s="176" t="s">
        <v>111</v>
      </c>
      <c r="H105" s="234" t="s">
        <v>842</v>
      </c>
      <c r="I105" s="177" t="s">
        <v>85</v>
      </c>
      <c r="J105" s="221" t="s">
        <v>268</v>
      </c>
      <c r="K105" s="178">
        <v>6</v>
      </c>
      <c r="L105" s="179" t="str">
        <f>IF(ISERROR(VLOOKUP(K105,Proposito_programa!$C$2:$E$59,2,FALSE))," ",VLOOKUP(K105,Proposito_programa!$C$2:$E$59,2,FALSE))</f>
        <v>Sistema Distrital de Cuidado</v>
      </c>
      <c r="M105" s="179" t="str">
        <f>IF(ISERROR(VLOOKUP(K105,Proposito_programa!$C$2:$E$59,3,FALSE))," ",VLOOKUP(K105,Proposito_programa!$C$2:$E$59,3,FALSE))</f>
        <v>Propósito 1: Hacer un nuevo contrato social para incrementar la inclusión social, productiva y política</v>
      </c>
      <c r="N105" s="387" t="s">
        <v>1269</v>
      </c>
      <c r="O105" s="388"/>
      <c r="P105" s="239">
        <v>7183376</v>
      </c>
      <c r="Q105" s="176" t="s">
        <v>1052</v>
      </c>
      <c r="R105" s="180" t="s">
        <v>363</v>
      </c>
      <c r="S105" s="180"/>
      <c r="T105" s="181"/>
      <c r="U105" s="182"/>
      <c r="V105" s="241">
        <v>49970000</v>
      </c>
      <c r="W105" s="183"/>
      <c r="X105" s="184"/>
      <c r="Y105" s="241"/>
      <c r="Z105" s="285">
        <f t="shared" si="2"/>
        <v>49970000</v>
      </c>
      <c r="AA105" s="286">
        <v>41141967</v>
      </c>
      <c r="AB105" s="243">
        <v>44279</v>
      </c>
      <c r="AC105" s="243">
        <v>44280</v>
      </c>
      <c r="AD105" s="243">
        <v>44561</v>
      </c>
      <c r="AE105" s="188">
        <v>300</v>
      </c>
      <c r="AF105" s="188">
        <v>1</v>
      </c>
      <c r="AG105" s="186">
        <v>15</v>
      </c>
      <c r="AH105" s="187"/>
      <c r="AI105" s="185"/>
      <c r="AJ105" s="185"/>
      <c r="AK105" s="185"/>
      <c r="AL105" s="188"/>
      <c r="AM105" s="188"/>
      <c r="AN105" s="188" t="s">
        <v>1234</v>
      </c>
      <c r="AO105" s="188"/>
      <c r="AP105" s="189">
        <f t="shared" si="3"/>
        <v>0.82333334000400238</v>
      </c>
      <c r="AQ105" s="37"/>
      <c r="AR105" s="37"/>
      <c r="AS105" s="37"/>
      <c r="AT105" s="37"/>
      <c r="AU105" s="37"/>
      <c r="AV105" s="37"/>
    </row>
    <row r="106" spans="1:48" s="190" customFormat="1" ht="27.95" customHeight="1" x14ac:dyDescent="0.25">
      <c r="A106" s="233">
        <v>95</v>
      </c>
      <c r="B106" s="173">
        <v>2021</v>
      </c>
      <c r="C106" s="226" t="s">
        <v>1542</v>
      </c>
      <c r="D106" s="227" t="s">
        <v>600</v>
      </c>
      <c r="E106" s="174" t="s">
        <v>90</v>
      </c>
      <c r="F106" s="175" t="s">
        <v>29</v>
      </c>
      <c r="G106" s="176" t="s">
        <v>111</v>
      </c>
      <c r="H106" s="234" t="s">
        <v>843</v>
      </c>
      <c r="I106" s="177" t="s">
        <v>85</v>
      </c>
      <c r="J106" s="221" t="s">
        <v>268</v>
      </c>
      <c r="K106" s="178">
        <v>38</v>
      </c>
      <c r="L106" s="179" t="str">
        <f>IF(ISERROR(VLOOKUP(K106,Proposito_programa!$C$2:$E$59,2,FALSE))," ",VLOOKUP(K106,Proposito_programa!$C$2:$E$59,2,FALSE))</f>
        <v>Ecoeficiencia, reciclaje, manejo de residuos e inclusión de la población recicladora</v>
      </c>
      <c r="M106" s="179" t="str">
        <f>IF(ISERROR(VLOOKUP(K106,Proposito_programa!$C$2:$E$59,3,FALSE))," ",VLOOKUP(K106,Proposito_programa!$C$2:$E$59,3,FALSE))</f>
        <v>Propósito 2 : Cambiar Nuestros Hábitos de Vida para Reverdecer a Bogotá y Adaptarnos y Mitigar la Crisis Climática</v>
      </c>
      <c r="N106" s="387" t="s">
        <v>1303</v>
      </c>
      <c r="O106" s="388"/>
      <c r="P106" s="239">
        <v>1014270393</v>
      </c>
      <c r="Q106" s="176" t="s">
        <v>1053</v>
      </c>
      <c r="R106" s="180" t="s">
        <v>363</v>
      </c>
      <c r="S106" s="180"/>
      <c r="T106" s="181"/>
      <c r="U106" s="182"/>
      <c r="V106" s="241">
        <v>14536000</v>
      </c>
      <c r="W106" s="183"/>
      <c r="X106" s="184">
        <v>1</v>
      </c>
      <c r="Y106" s="241">
        <v>2119833</v>
      </c>
      <c r="Z106" s="285">
        <f t="shared" si="2"/>
        <v>16655833</v>
      </c>
      <c r="AA106" s="286">
        <v>14838833</v>
      </c>
      <c r="AB106" s="243">
        <v>44278</v>
      </c>
      <c r="AC106" s="243">
        <v>44281</v>
      </c>
      <c r="AD106" s="243">
        <v>44525</v>
      </c>
      <c r="AE106" s="188">
        <v>240</v>
      </c>
      <c r="AF106" s="188">
        <v>1</v>
      </c>
      <c r="AG106" s="186">
        <v>35</v>
      </c>
      <c r="AH106" s="187"/>
      <c r="AI106" s="185"/>
      <c r="AJ106" s="185"/>
      <c r="AK106" s="185"/>
      <c r="AL106" s="188"/>
      <c r="AM106" s="188"/>
      <c r="AN106" s="188" t="s">
        <v>1234</v>
      </c>
      <c r="AO106" s="188"/>
      <c r="AP106" s="189">
        <f t="shared" si="3"/>
        <v>0.89090908872585362</v>
      </c>
      <c r="AQ106" s="37"/>
      <c r="AR106" s="37"/>
      <c r="AS106" s="37"/>
      <c r="AT106" s="37"/>
      <c r="AU106" s="37"/>
      <c r="AV106" s="37"/>
    </row>
    <row r="107" spans="1:48" s="190" customFormat="1" ht="27.95" customHeight="1" x14ac:dyDescent="0.25">
      <c r="A107" s="233">
        <v>96</v>
      </c>
      <c r="B107" s="173">
        <v>2021</v>
      </c>
      <c r="C107" s="226" t="s">
        <v>1543</v>
      </c>
      <c r="D107" s="227" t="s">
        <v>601</v>
      </c>
      <c r="E107" s="174" t="s">
        <v>90</v>
      </c>
      <c r="F107" s="175" t="s">
        <v>29</v>
      </c>
      <c r="G107" s="176" t="s">
        <v>111</v>
      </c>
      <c r="H107" s="234" t="s">
        <v>833</v>
      </c>
      <c r="I107" s="177" t="s">
        <v>85</v>
      </c>
      <c r="J107" s="221" t="s">
        <v>268</v>
      </c>
      <c r="K107" s="178">
        <v>6</v>
      </c>
      <c r="L107" s="179" t="str">
        <f>IF(ISERROR(VLOOKUP(K107,Proposito_programa!$C$2:$E$59,2,FALSE))," ",VLOOKUP(K107,Proposito_programa!$C$2:$E$59,2,FALSE))</f>
        <v>Sistema Distrital de Cuidado</v>
      </c>
      <c r="M107" s="179" t="str">
        <f>IF(ISERROR(VLOOKUP(K107,Proposito_programa!$C$2:$E$59,3,FALSE))," ",VLOOKUP(K107,Proposito_programa!$C$2:$E$59,3,FALSE))</f>
        <v>Propósito 1: Hacer un nuevo contrato social para incrementar la inclusión social, productiva y política</v>
      </c>
      <c r="N107" s="387" t="s">
        <v>1269</v>
      </c>
      <c r="O107" s="388"/>
      <c r="P107" s="239">
        <v>1049624831</v>
      </c>
      <c r="Q107" s="176" t="s">
        <v>1054</v>
      </c>
      <c r="R107" s="180" t="s">
        <v>363</v>
      </c>
      <c r="S107" s="180"/>
      <c r="T107" s="181"/>
      <c r="U107" s="182"/>
      <c r="V107" s="241">
        <v>12719000</v>
      </c>
      <c r="W107" s="183"/>
      <c r="X107" s="184">
        <v>1</v>
      </c>
      <c r="Y107" s="241">
        <v>3331167</v>
      </c>
      <c r="Z107" s="285">
        <f t="shared" si="2"/>
        <v>16050167</v>
      </c>
      <c r="AA107" s="286">
        <v>14959967</v>
      </c>
      <c r="AB107" s="243">
        <v>44279</v>
      </c>
      <c r="AC107" s="243">
        <v>44279</v>
      </c>
      <c r="AD107" s="243">
        <v>44492</v>
      </c>
      <c r="AE107" s="188">
        <v>210</v>
      </c>
      <c r="AF107" s="188">
        <v>1</v>
      </c>
      <c r="AG107" s="186">
        <v>55</v>
      </c>
      <c r="AH107" s="187"/>
      <c r="AI107" s="185"/>
      <c r="AJ107" s="185"/>
      <c r="AK107" s="185"/>
      <c r="AL107" s="188"/>
      <c r="AM107" s="188"/>
      <c r="AN107" s="188" t="s">
        <v>1234</v>
      </c>
      <c r="AO107" s="188"/>
      <c r="AP107" s="189">
        <f t="shared" si="3"/>
        <v>0.93207547310878447</v>
      </c>
      <c r="AQ107" s="37"/>
      <c r="AR107" s="37"/>
      <c r="AS107" s="37"/>
      <c r="AT107" s="37"/>
      <c r="AU107" s="37"/>
      <c r="AV107" s="37"/>
    </row>
    <row r="108" spans="1:48" s="190" customFormat="1" ht="27.95" customHeight="1" x14ac:dyDescent="0.25">
      <c r="A108" s="233">
        <v>97</v>
      </c>
      <c r="B108" s="173">
        <v>2021</v>
      </c>
      <c r="C108" s="226" t="s">
        <v>1544</v>
      </c>
      <c r="D108" s="227" t="s">
        <v>602</v>
      </c>
      <c r="E108" s="174" t="s">
        <v>90</v>
      </c>
      <c r="F108" s="175" t="s">
        <v>29</v>
      </c>
      <c r="G108" s="176" t="s">
        <v>111</v>
      </c>
      <c r="H108" s="234" t="s">
        <v>844</v>
      </c>
      <c r="I108" s="177" t="s">
        <v>85</v>
      </c>
      <c r="J108" s="221" t="s">
        <v>268</v>
      </c>
      <c r="K108" s="178">
        <v>45</v>
      </c>
      <c r="L108" s="179" t="str">
        <f>IF(ISERROR(VLOOKUP(K108,Proposito_programa!$C$2:$E$59,2,FALSE))," ",VLOOKUP(K108,Proposito_programa!$C$2:$E$59,2,FALSE))</f>
        <v>Espacio público más seguro y construido colectivamente</v>
      </c>
      <c r="M108" s="179" t="str">
        <f>IF(ISERROR(VLOOKUP(K108,Proposito_programa!$C$2:$E$59,3,FALSE))," ",VLOOKUP(K108,Proposito_programa!$C$2:$E$59,3,FALSE))</f>
        <v>Propósito 3: Inspirar confianza y legitimidad para vivir sin miedo y ser epicentro de cultura ciudadana, paz y reconciliación</v>
      </c>
      <c r="N108" s="387" t="s">
        <v>1317</v>
      </c>
      <c r="O108" s="388"/>
      <c r="P108" s="239">
        <v>53081665</v>
      </c>
      <c r="Q108" s="176" t="s">
        <v>1055</v>
      </c>
      <c r="R108" s="180" t="s">
        <v>363</v>
      </c>
      <c r="S108" s="180"/>
      <c r="T108" s="181"/>
      <c r="U108" s="182"/>
      <c r="V108" s="241">
        <v>55593000</v>
      </c>
      <c r="W108" s="183"/>
      <c r="X108" s="184">
        <v>1</v>
      </c>
      <c r="Y108" s="241">
        <v>4529800</v>
      </c>
      <c r="Z108" s="285">
        <f t="shared" si="2"/>
        <v>60122800</v>
      </c>
      <c r="AA108" s="286">
        <v>50857300</v>
      </c>
      <c r="AB108" s="243">
        <v>44278</v>
      </c>
      <c r="AC108" s="243">
        <v>44279</v>
      </c>
      <c r="AD108" s="243">
        <v>44553</v>
      </c>
      <c r="AE108" s="188">
        <v>270</v>
      </c>
      <c r="AF108" s="188">
        <v>1</v>
      </c>
      <c r="AG108" s="186">
        <v>22</v>
      </c>
      <c r="AH108" s="187"/>
      <c r="AI108" s="185"/>
      <c r="AJ108" s="185"/>
      <c r="AK108" s="185"/>
      <c r="AL108" s="188"/>
      <c r="AM108" s="188"/>
      <c r="AN108" s="188" t="s">
        <v>1234</v>
      </c>
      <c r="AO108" s="188"/>
      <c r="AP108" s="189">
        <f t="shared" si="3"/>
        <v>0.84589041095890416</v>
      </c>
      <c r="AQ108" s="37"/>
      <c r="AR108" s="37"/>
      <c r="AS108" s="37"/>
      <c r="AT108" s="37"/>
      <c r="AU108" s="37"/>
      <c r="AV108" s="37"/>
    </row>
    <row r="109" spans="1:48" s="190" customFormat="1" ht="27.95" customHeight="1" x14ac:dyDescent="0.25">
      <c r="A109" s="233">
        <v>98</v>
      </c>
      <c r="B109" s="173">
        <v>2021</v>
      </c>
      <c r="C109" s="226" t="s">
        <v>1545</v>
      </c>
      <c r="D109" s="227" t="s">
        <v>603</v>
      </c>
      <c r="E109" s="174" t="s">
        <v>90</v>
      </c>
      <c r="F109" s="175" t="s">
        <v>29</v>
      </c>
      <c r="G109" s="176" t="s">
        <v>111</v>
      </c>
      <c r="H109" s="234" t="s">
        <v>845</v>
      </c>
      <c r="I109" s="177" t="s">
        <v>85</v>
      </c>
      <c r="J109" s="221" t="s">
        <v>268</v>
      </c>
      <c r="K109" s="178">
        <v>6</v>
      </c>
      <c r="L109" s="179" t="str">
        <f>IF(ISERROR(VLOOKUP(K109,Proposito_programa!$C$2:$E$59,2,FALSE))," ",VLOOKUP(K109,Proposito_programa!$C$2:$E$59,2,FALSE))</f>
        <v>Sistema Distrital de Cuidado</v>
      </c>
      <c r="M109" s="179" t="str">
        <f>IF(ISERROR(VLOOKUP(K109,Proposito_programa!$C$2:$E$59,3,FALSE))," ",VLOOKUP(K109,Proposito_programa!$C$2:$E$59,3,FALSE))</f>
        <v>Propósito 1: Hacer un nuevo contrato social para incrementar la inclusión social, productiva y política</v>
      </c>
      <c r="N109" s="387" t="s">
        <v>1269</v>
      </c>
      <c r="O109" s="388"/>
      <c r="P109" s="239">
        <v>79884107</v>
      </c>
      <c r="Q109" s="176" t="s">
        <v>1056</v>
      </c>
      <c r="R109" s="180" t="s">
        <v>363</v>
      </c>
      <c r="S109" s="180"/>
      <c r="T109" s="181"/>
      <c r="U109" s="182"/>
      <c r="V109" s="241">
        <v>18168000</v>
      </c>
      <c r="W109" s="183"/>
      <c r="X109" s="184">
        <v>1</v>
      </c>
      <c r="Y109" s="241">
        <v>2649500</v>
      </c>
      <c r="Z109" s="285">
        <f t="shared" si="2"/>
        <v>20817500</v>
      </c>
      <c r="AA109" s="286">
        <v>18622200</v>
      </c>
      <c r="AB109" s="243">
        <v>44278</v>
      </c>
      <c r="AC109" s="243">
        <v>44280</v>
      </c>
      <c r="AD109" s="243">
        <v>44524</v>
      </c>
      <c r="AE109" s="188">
        <v>240</v>
      </c>
      <c r="AF109" s="188">
        <v>1</v>
      </c>
      <c r="AG109" s="186">
        <v>35</v>
      </c>
      <c r="AH109" s="187"/>
      <c r="AI109" s="185"/>
      <c r="AJ109" s="185"/>
      <c r="AK109" s="185"/>
      <c r="AL109" s="188"/>
      <c r="AM109" s="188"/>
      <c r="AN109" s="188" t="s">
        <v>1234</v>
      </c>
      <c r="AO109" s="188"/>
      <c r="AP109" s="189">
        <f t="shared" si="3"/>
        <v>0.89454545454545453</v>
      </c>
      <c r="AQ109" s="37"/>
      <c r="AR109" s="37"/>
      <c r="AS109" s="37"/>
      <c r="AT109" s="37"/>
      <c r="AU109" s="37"/>
      <c r="AV109" s="37"/>
    </row>
    <row r="110" spans="1:48" s="190" customFormat="1" ht="27.95" customHeight="1" x14ac:dyDescent="0.25">
      <c r="A110" s="233">
        <v>99</v>
      </c>
      <c r="B110" s="173">
        <v>2021</v>
      </c>
      <c r="C110" s="226" t="s">
        <v>1546</v>
      </c>
      <c r="D110" s="227" t="s">
        <v>604</v>
      </c>
      <c r="E110" s="174" t="s">
        <v>90</v>
      </c>
      <c r="F110" s="175" t="s">
        <v>29</v>
      </c>
      <c r="G110" s="176" t="s">
        <v>111</v>
      </c>
      <c r="H110" s="234" t="s">
        <v>833</v>
      </c>
      <c r="I110" s="177" t="s">
        <v>85</v>
      </c>
      <c r="J110" s="221" t="s">
        <v>268</v>
      </c>
      <c r="K110" s="178">
        <v>6</v>
      </c>
      <c r="L110" s="179" t="str">
        <f>IF(ISERROR(VLOOKUP(K110,Proposito_programa!$C$2:$E$59,2,FALSE))," ",VLOOKUP(K110,Proposito_programa!$C$2:$E$59,2,FALSE))</f>
        <v>Sistema Distrital de Cuidado</v>
      </c>
      <c r="M110" s="179" t="str">
        <f>IF(ISERROR(VLOOKUP(K110,Proposito_programa!$C$2:$E$59,3,FALSE))," ",VLOOKUP(K110,Proposito_programa!$C$2:$E$59,3,FALSE))</f>
        <v>Propósito 1: Hacer un nuevo contrato social para incrementar la inclusión social, productiva y política</v>
      </c>
      <c r="N110" s="387" t="s">
        <v>1269</v>
      </c>
      <c r="O110" s="388"/>
      <c r="P110" s="239">
        <v>1030613887</v>
      </c>
      <c r="Q110" s="176" t="s">
        <v>1057</v>
      </c>
      <c r="R110" s="180" t="s">
        <v>363</v>
      </c>
      <c r="S110" s="180"/>
      <c r="T110" s="181"/>
      <c r="U110" s="182"/>
      <c r="V110" s="241">
        <v>12719000</v>
      </c>
      <c r="W110" s="183"/>
      <c r="X110" s="184"/>
      <c r="Y110" s="241"/>
      <c r="Z110" s="285">
        <f t="shared" si="2"/>
        <v>12719000</v>
      </c>
      <c r="AA110" s="286">
        <v>2362100</v>
      </c>
      <c r="AB110" s="243">
        <v>44303</v>
      </c>
      <c r="AC110" s="243">
        <v>44308</v>
      </c>
      <c r="AD110" s="243">
        <v>44521</v>
      </c>
      <c r="AE110" s="188">
        <v>210</v>
      </c>
      <c r="AF110" s="185"/>
      <c r="AG110" s="186"/>
      <c r="AH110" s="187"/>
      <c r="AI110" s="185" t="s">
        <v>1228</v>
      </c>
      <c r="AJ110" s="258">
        <v>44477</v>
      </c>
      <c r="AK110" s="185"/>
      <c r="AL110" s="188"/>
      <c r="AM110" s="188"/>
      <c r="AN110" s="188" t="s">
        <v>1234</v>
      </c>
      <c r="AO110" s="188"/>
      <c r="AP110" s="189">
        <f t="shared" si="3"/>
        <v>0.18571428571428572</v>
      </c>
      <c r="AQ110" s="37"/>
      <c r="AR110" s="37"/>
      <c r="AS110" s="37"/>
      <c r="AT110" s="37"/>
      <c r="AU110" s="37"/>
      <c r="AV110" s="37"/>
    </row>
    <row r="111" spans="1:48" s="190" customFormat="1" ht="27.95" customHeight="1" x14ac:dyDescent="0.25">
      <c r="A111" s="233">
        <v>100</v>
      </c>
      <c r="B111" s="173">
        <v>2021</v>
      </c>
      <c r="C111" s="226" t="s">
        <v>1547</v>
      </c>
      <c r="D111" s="227" t="s">
        <v>605</v>
      </c>
      <c r="E111" s="174" t="s">
        <v>90</v>
      </c>
      <c r="F111" s="175" t="s">
        <v>29</v>
      </c>
      <c r="G111" s="176" t="s">
        <v>111</v>
      </c>
      <c r="H111" s="234" t="s">
        <v>839</v>
      </c>
      <c r="I111" s="177" t="s">
        <v>85</v>
      </c>
      <c r="J111" s="221" t="s">
        <v>268</v>
      </c>
      <c r="K111" s="178">
        <v>45</v>
      </c>
      <c r="L111" s="179" t="str">
        <f>IF(ISERROR(VLOOKUP(K111,Proposito_programa!$C$2:$E$59,2,FALSE))," ",VLOOKUP(K111,Proposito_programa!$C$2:$E$59,2,FALSE))</f>
        <v>Espacio público más seguro y construido colectivamente</v>
      </c>
      <c r="M111" s="179" t="str">
        <f>IF(ISERROR(VLOOKUP(K111,Proposito_programa!$C$2:$E$59,3,FALSE))," ",VLOOKUP(K111,Proposito_programa!$C$2:$E$59,3,FALSE))</f>
        <v>Propósito 3: Inspirar confianza y legitimidad para vivir sin miedo y ser epicentro de cultura ciudadana, paz y reconciliación</v>
      </c>
      <c r="N111" s="387" t="s">
        <v>1317</v>
      </c>
      <c r="O111" s="388"/>
      <c r="P111" s="240">
        <v>53036424</v>
      </c>
      <c r="Q111" s="176" t="s">
        <v>1058</v>
      </c>
      <c r="R111" s="180" t="s">
        <v>363</v>
      </c>
      <c r="S111" s="180"/>
      <c r="T111" s="181"/>
      <c r="U111" s="182"/>
      <c r="V111" s="241">
        <v>12719000</v>
      </c>
      <c r="W111" s="183"/>
      <c r="X111" s="184"/>
      <c r="Y111" s="241"/>
      <c r="Z111" s="285">
        <f t="shared" si="2"/>
        <v>12719000</v>
      </c>
      <c r="AA111" s="286">
        <v>12719000</v>
      </c>
      <c r="AB111" s="243">
        <v>44281</v>
      </c>
      <c r="AC111" s="243">
        <v>44284</v>
      </c>
      <c r="AD111" s="243">
        <v>44497</v>
      </c>
      <c r="AE111" s="188">
        <v>210</v>
      </c>
      <c r="AF111" s="185"/>
      <c r="AG111" s="186"/>
      <c r="AH111" s="187"/>
      <c r="AI111" s="185" t="s">
        <v>1229</v>
      </c>
      <c r="AJ111" s="258">
        <v>44330</v>
      </c>
      <c r="AK111" s="185"/>
      <c r="AL111" s="188"/>
      <c r="AM111" s="188"/>
      <c r="AN111" s="188" t="s">
        <v>1234</v>
      </c>
      <c r="AO111" s="188"/>
      <c r="AP111" s="189">
        <f t="shared" si="3"/>
        <v>1</v>
      </c>
      <c r="AQ111" s="37"/>
      <c r="AR111" s="37"/>
      <c r="AS111" s="37"/>
      <c r="AT111" s="37"/>
      <c r="AU111" s="37"/>
      <c r="AV111" s="37"/>
    </row>
    <row r="112" spans="1:48" s="190" customFormat="1" ht="27.95" customHeight="1" x14ac:dyDescent="0.25">
      <c r="A112" s="223">
        <v>101</v>
      </c>
      <c r="B112" s="173">
        <v>2021</v>
      </c>
      <c r="C112" s="226" t="s">
        <v>1548</v>
      </c>
      <c r="D112" s="227" t="s">
        <v>606</v>
      </c>
      <c r="E112" s="174" t="s">
        <v>90</v>
      </c>
      <c r="F112" s="175" t="s">
        <v>29</v>
      </c>
      <c r="G112" s="176" t="s">
        <v>111</v>
      </c>
      <c r="H112" s="234" t="s">
        <v>839</v>
      </c>
      <c r="I112" s="177" t="s">
        <v>85</v>
      </c>
      <c r="J112" s="221" t="s">
        <v>268</v>
      </c>
      <c r="K112" s="178">
        <v>45</v>
      </c>
      <c r="L112" s="179" t="str">
        <f>IF(ISERROR(VLOOKUP(K112,Proposito_programa!$C$2:$E$59,2,FALSE))," ",VLOOKUP(K112,Proposito_programa!$C$2:$E$59,2,FALSE))</f>
        <v>Espacio público más seguro y construido colectivamente</v>
      </c>
      <c r="M112" s="179" t="str">
        <f>IF(ISERROR(VLOOKUP(K112,Proposito_programa!$C$2:$E$59,3,FALSE))," ",VLOOKUP(K112,Proposito_programa!$C$2:$E$59,3,FALSE))</f>
        <v>Propósito 3: Inspirar confianza y legitimidad para vivir sin miedo y ser epicentro de cultura ciudadana, paz y reconciliación</v>
      </c>
      <c r="N112" s="387" t="s">
        <v>1317</v>
      </c>
      <c r="O112" s="388"/>
      <c r="P112" s="239">
        <v>79750452</v>
      </c>
      <c r="Q112" s="176" t="s">
        <v>1059</v>
      </c>
      <c r="R112" s="180" t="s">
        <v>363</v>
      </c>
      <c r="S112" s="180"/>
      <c r="T112" s="181"/>
      <c r="U112" s="182"/>
      <c r="V112" s="241">
        <v>12719000</v>
      </c>
      <c r="W112" s="183"/>
      <c r="X112" s="184">
        <v>1</v>
      </c>
      <c r="Y112" s="241">
        <v>3512867</v>
      </c>
      <c r="Z112" s="285">
        <f t="shared" si="2"/>
        <v>16231867</v>
      </c>
      <c r="AA112" s="286">
        <v>14596567</v>
      </c>
      <c r="AB112" s="243">
        <v>44281</v>
      </c>
      <c r="AC112" s="243">
        <v>44285</v>
      </c>
      <c r="AD112" s="243">
        <v>44556</v>
      </c>
      <c r="AE112" s="188">
        <v>210</v>
      </c>
      <c r="AF112" s="188">
        <v>1</v>
      </c>
      <c r="AG112" s="186">
        <v>58</v>
      </c>
      <c r="AH112" s="187"/>
      <c r="AI112" s="185"/>
      <c r="AJ112" s="185"/>
      <c r="AK112" s="185"/>
      <c r="AL112" s="188"/>
      <c r="AM112" s="188"/>
      <c r="AN112" s="188" t="s">
        <v>1234</v>
      </c>
      <c r="AO112" s="188"/>
      <c r="AP112" s="189">
        <f t="shared" si="3"/>
        <v>0.8992537334121824</v>
      </c>
      <c r="AQ112" s="37"/>
      <c r="AR112" s="37"/>
      <c r="AS112" s="37"/>
      <c r="AT112" s="37"/>
      <c r="AU112" s="37"/>
      <c r="AV112" s="37"/>
    </row>
    <row r="113" spans="1:48" s="190" customFormat="1" ht="27.95" customHeight="1" x14ac:dyDescent="0.25">
      <c r="A113" s="223">
        <v>102</v>
      </c>
      <c r="B113" s="173">
        <v>2021</v>
      </c>
      <c r="C113" s="226" t="s">
        <v>1549</v>
      </c>
      <c r="D113" s="227" t="s">
        <v>607</v>
      </c>
      <c r="E113" s="174" t="s">
        <v>90</v>
      </c>
      <c r="F113" s="175" t="s">
        <v>29</v>
      </c>
      <c r="G113" s="176" t="s">
        <v>111</v>
      </c>
      <c r="H113" s="234" t="s">
        <v>846</v>
      </c>
      <c r="I113" s="177" t="s">
        <v>85</v>
      </c>
      <c r="J113" s="221" t="s">
        <v>268</v>
      </c>
      <c r="K113" s="178">
        <v>38</v>
      </c>
      <c r="L113" s="179" t="str">
        <f>IF(ISERROR(VLOOKUP(K113,Proposito_programa!$C$2:$E$59,2,FALSE))," ",VLOOKUP(K113,Proposito_programa!$C$2:$E$59,2,FALSE))</f>
        <v>Ecoeficiencia, reciclaje, manejo de residuos e inclusión de la población recicladora</v>
      </c>
      <c r="M113" s="179" t="str">
        <f>IF(ISERROR(VLOOKUP(K113,Proposito_programa!$C$2:$E$59,3,FALSE))," ",VLOOKUP(K113,Proposito_programa!$C$2:$E$59,3,FALSE))</f>
        <v>Propósito 2 : Cambiar Nuestros Hábitos de Vida para Reverdecer a Bogotá y Adaptarnos y Mitigar la Crisis Climática</v>
      </c>
      <c r="N113" s="387" t="s">
        <v>1303</v>
      </c>
      <c r="O113" s="388"/>
      <c r="P113" s="239">
        <v>1012406051</v>
      </c>
      <c r="Q113" s="176" t="s">
        <v>1060</v>
      </c>
      <c r="R113" s="180" t="s">
        <v>363</v>
      </c>
      <c r="S113" s="180"/>
      <c r="T113" s="181"/>
      <c r="U113" s="182"/>
      <c r="V113" s="241">
        <v>18168000</v>
      </c>
      <c r="W113" s="183"/>
      <c r="X113" s="184">
        <v>1</v>
      </c>
      <c r="Y113" s="241">
        <v>2422400</v>
      </c>
      <c r="Z113" s="285">
        <f t="shared" si="2"/>
        <v>20590400</v>
      </c>
      <c r="AA113" s="286">
        <v>18319400</v>
      </c>
      <c r="AB113" s="243">
        <v>44281</v>
      </c>
      <c r="AC113" s="243">
        <v>44284</v>
      </c>
      <c r="AD113" s="243">
        <v>44528</v>
      </c>
      <c r="AE113" s="188">
        <v>240</v>
      </c>
      <c r="AF113" s="188">
        <v>1</v>
      </c>
      <c r="AG113" s="186">
        <v>32</v>
      </c>
      <c r="AH113" s="187"/>
      <c r="AI113" s="185"/>
      <c r="AJ113" s="185"/>
      <c r="AK113" s="185"/>
      <c r="AL113" s="188"/>
      <c r="AM113" s="188"/>
      <c r="AN113" s="188" t="s">
        <v>1234</v>
      </c>
      <c r="AO113" s="188"/>
      <c r="AP113" s="189">
        <f t="shared" si="3"/>
        <v>0.88970588235294112</v>
      </c>
      <c r="AQ113" s="37"/>
      <c r="AR113" s="37"/>
      <c r="AS113" s="37"/>
      <c r="AT113" s="37"/>
      <c r="AU113" s="37"/>
      <c r="AV113" s="37"/>
    </row>
    <row r="114" spans="1:48" s="190" customFormat="1" ht="27.95" customHeight="1" x14ac:dyDescent="0.25">
      <c r="A114" s="223">
        <v>103</v>
      </c>
      <c r="B114" s="173">
        <v>2021</v>
      </c>
      <c r="C114" s="226" t="s">
        <v>1550</v>
      </c>
      <c r="D114" s="227" t="s">
        <v>608</v>
      </c>
      <c r="E114" s="174" t="s">
        <v>90</v>
      </c>
      <c r="F114" s="175" t="s">
        <v>29</v>
      </c>
      <c r="G114" s="176" t="s">
        <v>111</v>
      </c>
      <c r="H114" s="234" t="s">
        <v>847</v>
      </c>
      <c r="I114" s="177" t="s">
        <v>85</v>
      </c>
      <c r="J114" s="221" t="s">
        <v>268</v>
      </c>
      <c r="K114" s="178">
        <v>45</v>
      </c>
      <c r="L114" s="179" t="str">
        <f>IF(ISERROR(VLOOKUP(K114,Proposito_programa!$C$2:$E$59,2,FALSE))," ",VLOOKUP(K114,Proposito_programa!$C$2:$E$59,2,FALSE))</f>
        <v>Espacio público más seguro y construido colectivamente</v>
      </c>
      <c r="M114" s="179" t="str">
        <f>IF(ISERROR(VLOOKUP(K114,Proposito_programa!$C$2:$E$59,3,FALSE))," ",VLOOKUP(K114,Proposito_programa!$C$2:$E$59,3,FALSE))</f>
        <v>Propósito 3: Inspirar confianza y legitimidad para vivir sin miedo y ser epicentro de cultura ciudadana, paz y reconciliación</v>
      </c>
      <c r="N114" s="387" t="s">
        <v>1317</v>
      </c>
      <c r="O114" s="388"/>
      <c r="P114" s="239">
        <v>53099827</v>
      </c>
      <c r="Q114" s="176" t="s">
        <v>1061</v>
      </c>
      <c r="R114" s="180" t="s">
        <v>363</v>
      </c>
      <c r="S114" s="180"/>
      <c r="T114" s="181"/>
      <c r="U114" s="182"/>
      <c r="V114" s="241">
        <v>18168000</v>
      </c>
      <c r="W114" s="183"/>
      <c r="X114" s="184">
        <v>1</v>
      </c>
      <c r="Y114" s="241">
        <v>1968200</v>
      </c>
      <c r="Z114" s="285">
        <f t="shared" si="2"/>
        <v>20136200</v>
      </c>
      <c r="AA114" s="286">
        <v>18319400</v>
      </c>
      <c r="AB114" s="243">
        <v>44281</v>
      </c>
      <c r="AC114" s="243">
        <v>44284</v>
      </c>
      <c r="AD114" s="243">
        <v>44528</v>
      </c>
      <c r="AE114" s="188">
        <v>240</v>
      </c>
      <c r="AF114" s="188">
        <v>1</v>
      </c>
      <c r="AG114" s="186">
        <v>26</v>
      </c>
      <c r="AH114" s="187"/>
      <c r="AI114" s="185"/>
      <c r="AJ114" s="185"/>
      <c r="AK114" s="185"/>
      <c r="AL114" s="188"/>
      <c r="AM114" s="188"/>
      <c r="AN114" s="188" t="s">
        <v>1234</v>
      </c>
      <c r="AO114" s="188"/>
      <c r="AP114" s="189">
        <f t="shared" si="3"/>
        <v>0.90977443609022557</v>
      </c>
      <c r="AQ114" s="37"/>
      <c r="AR114" s="37"/>
      <c r="AS114" s="37"/>
      <c r="AT114" s="37"/>
      <c r="AU114" s="37"/>
      <c r="AV114" s="37"/>
    </row>
    <row r="115" spans="1:48" s="190" customFormat="1" ht="27.95" customHeight="1" x14ac:dyDescent="0.25">
      <c r="A115" s="223">
        <v>105</v>
      </c>
      <c r="B115" s="173">
        <v>2021</v>
      </c>
      <c r="C115" s="226" t="s">
        <v>1551</v>
      </c>
      <c r="D115" s="227" t="s">
        <v>609</v>
      </c>
      <c r="E115" s="174" t="s">
        <v>90</v>
      </c>
      <c r="F115" s="175" t="s">
        <v>29</v>
      </c>
      <c r="G115" s="176" t="s">
        <v>111</v>
      </c>
      <c r="H115" s="234" t="s">
        <v>848</v>
      </c>
      <c r="I115" s="177" t="s">
        <v>85</v>
      </c>
      <c r="J115" s="221" t="s">
        <v>268</v>
      </c>
      <c r="K115" s="178">
        <v>6</v>
      </c>
      <c r="L115" s="179" t="str">
        <f>IF(ISERROR(VLOOKUP(K115,Proposito_programa!$C$2:$E$59,2,FALSE))," ",VLOOKUP(K115,Proposito_programa!$C$2:$E$59,2,FALSE))</f>
        <v>Sistema Distrital de Cuidado</v>
      </c>
      <c r="M115" s="179" t="str">
        <f>IF(ISERROR(VLOOKUP(K115,Proposito_programa!$C$2:$E$59,3,FALSE))," ",VLOOKUP(K115,Proposito_programa!$C$2:$E$59,3,FALSE))</f>
        <v>Propósito 1: Hacer un nuevo contrato social para incrementar la inclusión social, productiva y política</v>
      </c>
      <c r="N115" s="387" t="s">
        <v>1269</v>
      </c>
      <c r="O115" s="388"/>
      <c r="P115" s="239">
        <v>1015416631</v>
      </c>
      <c r="Q115" s="176" t="s">
        <v>1062</v>
      </c>
      <c r="R115" s="180" t="s">
        <v>363</v>
      </c>
      <c r="S115" s="180"/>
      <c r="T115" s="181"/>
      <c r="U115" s="182"/>
      <c r="V115" s="241">
        <v>27792000</v>
      </c>
      <c r="W115" s="183"/>
      <c r="X115" s="184"/>
      <c r="Y115" s="241"/>
      <c r="Z115" s="285">
        <f t="shared" si="2"/>
        <v>27792000</v>
      </c>
      <c r="AA115" s="286">
        <v>24909867</v>
      </c>
      <c r="AB115" s="243">
        <v>44281</v>
      </c>
      <c r="AC115" s="243">
        <v>44284</v>
      </c>
      <c r="AD115" s="243">
        <v>44558</v>
      </c>
      <c r="AE115" s="188">
        <v>270</v>
      </c>
      <c r="AF115" s="185"/>
      <c r="AG115" s="186"/>
      <c r="AH115" s="187"/>
      <c r="AI115" s="185"/>
      <c r="AJ115" s="185"/>
      <c r="AK115" s="185"/>
      <c r="AL115" s="188"/>
      <c r="AM115" s="188"/>
      <c r="AN115" s="188" t="s">
        <v>1234</v>
      </c>
      <c r="AO115" s="188"/>
      <c r="AP115" s="189">
        <f t="shared" si="3"/>
        <v>0.89629630829015539</v>
      </c>
      <c r="AQ115" s="37"/>
      <c r="AR115" s="37"/>
      <c r="AS115" s="37"/>
      <c r="AT115" s="37"/>
      <c r="AU115" s="37"/>
      <c r="AV115" s="37"/>
    </row>
    <row r="116" spans="1:48" s="190" customFormat="1" ht="27.95" customHeight="1" x14ac:dyDescent="0.25">
      <c r="A116" s="223">
        <v>107</v>
      </c>
      <c r="B116" s="173">
        <v>2021</v>
      </c>
      <c r="C116" s="226" t="s">
        <v>1552</v>
      </c>
      <c r="D116" s="227" t="s">
        <v>610</v>
      </c>
      <c r="E116" s="174" t="s">
        <v>90</v>
      </c>
      <c r="F116" s="175" t="s">
        <v>29</v>
      </c>
      <c r="G116" s="176" t="s">
        <v>111</v>
      </c>
      <c r="H116" s="234" t="s">
        <v>849</v>
      </c>
      <c r="I116" s="177" t="s">
        <v>85</v>
      </c>
      <c r="J116" s="221" t="s">
        <v>268</v>
      </c>
      <c r="K116" s="178">
        <v>12</v>
      </c>
      <c r="L116" s="179" t="str">
        <f>IF(ISERROR(VLOOKUP(K116,Proposito_programa!$C$2:$E$59,2,FALSE))," ",VLOOKUP(K116,Proposito_programa!$C$2:$E$59,2,FALSE))</f>
        <v>Educación inicial: Bases sólidas para la vida.</v>
      </c>
      <c r="M116" s="179" t="str">
        <f>IF(ISERROR(VLOOKUP(K116,Proposito_programa!$C$2:$E$59,3,FALSE))," ",VLOOKUP(K116,Proposito_programa!$C$2:$E$59,3,FALSE))</f>
        <v>Propósito 1: Hacer un nuevo contrato social para incrementar la inclusión social, productiva y política</v>
      </c>
      <c r="N116" s="387" t="s">
        <v>1274</v>
      </c>
      <c r="O116" s="388"/>
      <c r="P116" s="239">
        <v>1030633303</v>
      </c>
      <c r="Q116" s="176" t="s">
        <v>1063</v>
      </c>
      <c r="R116" s="180" t="s">
        <v>363</v>
      </c>
      <c r="S116" s="180"/>
      <c r="T116" s="181"/>
      <c r="U116" s="182"/>
      <c r="V116" s="241">
        <v>41515000</v>
      </c>
      <c r="W116" s="183"/>
      <c r="X116" s="184"/>
      <c r="Y116" s="241"/>
      <c r="Z116" s="285">
        <f t="shared" si="2"/>
        <v>41515000</v>
      </c>
      <c r="AA116" s="286">
        <v>34960000</v>
      </c>
      <c r="AB116" s="243">
        <v>44285</v>
      </c>
      <c r="AC116" s="243">
        <v>44286</v>
      </c>
      <c r="AD116" s="243">
        <v>44561</v>
      </c>
      <c r="AE116" s="188">
        <v>285</v>
      </c>
      <c r="AF116" s="188">
        <v>1</v>
      </c>
      <c r="AG116" s="186">
        <v>15</v>
      </c>
      <c r="AH116" s="187"/>
      <c r="AI116" s="185"/>
      <c r="AJ116" s="185"/>
      <c r="AK116" s="185"/>
      <c r="AL116" s="188"/>
      <c r="AM116" s="188"/>
      <c r="AN116" s="188" t="s">
        <v>1234</v>
      </c>
      <c r="AO116" s="188"/>
      <c r="AP116" s="189">
        <f t="shared" si="3"/>
        <v>0.84210526315789469</v>
      </c>
      <c r="AQ116" s="37"/>
      <c r="AR116" s="37"/>
      <c r="AS116" s="37"/>
      <c r="AT116" s="37"/>
      <c r="AU116" s="37"/>
      <c r="AV116" s="37"/>
    </row>
    <row r="117" spans="1:48" s="190" customFormat="1" ht="27.95" customHeight="1" x14ac:dyDescent="0.25">
      <c r="A117" s="223">
        <v>108</v>
      </c>
      <c r="B117" s="173">
        <v>2021</v>
      </c>
      <c r="C117" s="226" t="s">
        <v>1553</v>
      </c>
      <c r="D117" s="227" t="s">
        <v>611</v>
      </c>
      <c r="E117" s="174" t="s">
        <v>90</v>
      </c>
      <c r="F117" s="175" t="s">
        <v>29</v>
      </c>
      <c r="G117" s="176" t="s">
        <v>111</v>
      </c>
      <c r="H117" s="234" t="s">
        <v>850</v>
      </c>
      <c r="I117" s="177" t="s">
        <v>85</v>
      </c>
      <c r="J117" s="221" t="s">
        <v>268</v>
      </c>
      <c r="K117" s="178">
        <v>45</v>
      </c>
      <c r="L117" s="179" t="str">
        <f>IF(ISERROR(VLOOKUP(K117,Proposito_programa!$C$2:$E$59,2,FALSE))," ",VLOOKUP(K117,Proposito_programa!$C$2:$E$59,2,FALSE))</f>
        <v>Espacio público más seguro y construido colectivamente</v>
      </c>
      <c r="M117" s="179" t="str">
        <f>IF(ISERROR(VLOOKUP(K117,Proposito_programa!$C$2:$E$59,3,FALSE))," ",VLOOKUP(K117,Proposito_programa!$C$2:$E$59,3,FALSE))</f>
        <v>Propósito 3: Inspirar confianza y legitimidad para vivir sin miedo y ser epicentro de cultura ciudadana, paz y reconciliación</v>
      </c>
      <c r="N117" s="387" t="s">
        <v>1317</v>
      </c>
      <c r="O117" s="388"/>
      <c r="P117" s="239">
        <v>1016070013</v>
      </c>
      <c r="Q117" s="176" t="s">
        <v>1064</v>
      </c>
      <c r="R117" s="180" t="s">
        <v>363</v>
      </c>
      <c r="S117" s="180"/>
      <c r="T117" s="181"/>
      <c r="U117" s="182"/>
      <c r="V117" s="241">
        <v>18168000</v>
      </c>
      <c r="W117" s="183"/>
      <c r="X117" s="184"/>
      <c r="Y117" s="241"/>
      <c r="Z117" s="285">
        <f t="shared" si="2"/>
        <v>18168000</v>
      </c>
      <c r="AA117" s="286">
        <v>11052200</v>
      </c>
      <c r="AB117" s="243">
        <v>44285</v>
      </c>
      <c r="AC117" s="243">
        <v>44295</v>
      </c>
      <c r="AD117" s="243">
        <v>44538</v>
      </c>
      <c r="AE117" s="188">
        <v>240</v>
      </c>
      <c r="AF117" s="188">
        <v>1</v>
      </c>
      <c r="AG117" s="186">
        <v>45</v>
      </c>
      <c r="AH117" s="187"/>
      <c r="AI117" s="185" t="s">
        <v>1230</v>
      </c>
      <c r="AJ117" s="258">
        <v>44298</v>
      </c>
      <c r="AK117" s="185"/>
      <c r="AL117" s="188"/>
      <c r="AM117" s="188"/>
      <c r="AN117" s="188" t="s">
        <v>1234</v>
      </c>
      <c r="AO117" s="188"/>
      <c r="AP117" s="189">
        <f t="shared" si="3"/>
        <v>0.60833333333333328</v>
      </c>
      <c r="AQ117" s="37"/>
      <c r="AR117" s="37"/>
      <c r="AS117" s="37"/>
      <c r="AT117" s="37"/>
      <c r="AU117" s="37"/>
      <c r="AV117" s="37"/>
    </row>
    <row r="118" spans="1:48" s="190" customFormat="1" ht="27.95" customHeight="1" x14ac:dyDescent="0.25">
      <c r="A118" s="223">
        <v>109</v>
      </c>
      <c r="B118" s="173">
        <v>2021</v>
      </c>
      <c r="C118" s="226" t="s">
        <v>1554</v>
      </c>
      <c r="D118" s="227" t="s">
        <v>612</v>
      </c>
      <c r="E118" s="174" t="s">
        <v>90</v>
      </c>
      <c r="F118" s="175" t="s">
        <v>29</v>
      </c>
      <c r="G118" s="176" t="s">
        <v>111</v>
      </c>
      <c r="H118" s="234" t="s">
        <v>851</v>
      </c>
      <c r="I118" s="177" t="s">
        <v>85</v>
      </c>
      <c r="J118" s="221" t="s">
        <v>268</v>
      </c>
      <c r="K118" s="178">
        <v>45</v>
      </c>
      <c r="L118" s="179" t="str">
        <f>IF(ISERROR(VLOOKUP(K118,Proposito_programa!$C$2:$E$59,2,FALSE))," ",VLOOKUP(K118,Proposito_programa!$C$2:$E$59,2,FALSE))</f>
        <v>Espacio público más seguro y construido colectivamente</v>
      </c>
      <c r="M118" s="179" t="str">
        <f>IF(ISERROR(VLOOKUP(K118,Proposito_programa!$C$2:$E$59,3,FALSE))," ",VLOOKUP(K118,Proposito_programa!$C$2:$E$59,3,FALSE))</f>
        <v>Propósito 3: Inspirar confianza y legitimidad para vivir sin miedo y ser epicentro de cultura ciudadana, paz y reconciliación</v>
      </c>
      <c r="N118" s="387" t="s">
        <v>1317</v>
      </c>
      <c r="O118" s="388"/>
      <c r="P118" s="239">
        <v>79983036</v>
      </c>
      <c r="Q118" s="176" t="s">
        <v>1065</v>
      </c>
      <c r="R118" s="180" t="s">
        <v>363</v>
      </c>
      <c r="S118" s="180"/>
      <c r="T118" s="181"/>
      <c r="U118" s="182"/>
      <c r="V118" s="241">
        <v>18168000</v>
      </c>
      <c r="W118" s="183"/>
      <c r="X118" s="184">
        <v>1</v>
      </c>
      <c r="Y118" s="241">
        <v>1968200</v>
      </c>
      <c r="Z118" s="285">
        <f t="shared" si="2"/>
        <v>20136200</v>
      </c>
      <c r="AA118" s="286">
        <v>17865200</v>
      </c>
      <c r="AB118" s="243">
        <v>44286</v>
      </c>
      <c r="AC118" s="243">
        <v>44291</v>
      </c>
      <c r="AD118" s="243">
        <v>44534</v>
      </c>
      <c r="AE118" s="188">
        <v>240</v>
      </c>
      <c r="AF118" s="188">
        <v>1</v>
      </c>
      <c r="AG118" s="186">
        <v>26</v>
      </c>
      <c r="AH118" s="187"/>
      <c r="AI118" s="185"/>
      <c r="AJ118" s="185"/>
      <c r="AK118" s="185"/>
      <c r="AL118" s="188"/>
      <c r="AM118" s="188"/>
      <c r="AN118" s="188" t="s">
        <v>1234</v>
      </c>
      <c r="AO118" s="188"/>
      <c r="AP118" s="189">
        <f t="shared" si="3"/>
        <v>0.88721804511278191</v>
      </c>
      <c r="AQ118" s="37"/>
      <c r="AR118" s="37"/>
      <c r="AS118" s="37"/>
      <c r="AT118" s="37"/>
      <c r="AU118" s="37"/>
      <c r="AV118" s="37"/>
    </row>
    <row r="119" spans="1:48" s="190" customFormat="1" ht="27.95" customHeight="1" x14ac:dyDescent="0.25">
      <c r="A119" s="223">
        <v>110</v>
      </c>
      <c r="B119" s="173">
        <v>2021</v>
      </c>
      <c r="C119" s="226" t="s">
        <v>1555</v>
      </c>
      <c r="D119" s="227" t="s">
        <v>613</v>
      </c>
      <c r="E119" s="174" t="s">
        <v>90</v>
      </c>
      <c r="F119" s="175" t="s">
        <v>29</v>
      </c>
      <c r="G119" s="176" t="s">
        <v>111</v>
      </c>
      <c r="H119" s="234" t="s">
        <v>852</v>
      </c>
      <c r="I119" s="177" t="s">
        <v>85</v>
      </c>
      <c r="J119" s="221" t="s">
        <v>268</v>
      </c>
      <c r="K119" s="178">
        <v>21</v>
      </c>
      <c r="L119" s="179" t="str">
        <f>IF(ISERROR(VLOOKUP(K119,Proposito_programa!$C$2:$E$59,2,FALSE))," ",VLOOKUP(K119,Proposito_programa!$C$2:$E$59,2,FALSE))</f>
        <v>Creación y vida cotidiana: Apropiación ciudadana del arte, la cultura y el patrimonio, para la democracia cultural</v>
      </c>
      <c r="M119" s="179" t="str">
        <f>IF(ISERROR(VLOOKUP(K119,Proposito_programa!$C$2:$E$59,3,FALSE))," ",VLOOKUP(K119,Proposito_programa!$C$2:$E$59,3,FALSE))</f>
        <v>Propósito 1: Hacer un nuevo contrato social para incrementar la inclusión social, productiva y política</v>
      </c>
      <c r="N119" s="387" t="s">
        <v>1281</v>
      </c>
      <c r="O119" s="388"/>
      <c r="P119" s="239">
        <v>79881374</v>
      </c>
      <c r="Q119" s="176" t="s">
        <v>1066</v>
      </c>
      <c r="R119" s="180" t="s">
        <v>363</v>
      </c>
      <c r="S119" s="180"/>
      <c r="T119" s="181"/>
      <c r="U119" s="182"/>
      <c r="V119" s="241">
        <v>45900000</v>
      </c>
      <c r="W119" s="183"/>
      <c r="X119" s="184">
        <v>1</v>
      </c>
      <c r="Y119" s="241">
        <v>2550000</v>
      </c>
      <c r="Z119" s="285">
        <f t="shared" si="2"/>
        <v>48450000</v>
      </c>
      <c r="AA119" s="286">
        <v>40800000</v>
      </c>
      <c r="AB119" s="243">
        <v>44285</v>
      </c>
      <c r="AC119" s="243">
        <v>44286</v>
      </c>
      <c r="AD119" s="243">
        <v>44560</v>
      </c>
      <c r="AE119" s="188">
        <v>270</v>
      </c>
      <c r="AF119" s="188">
        <v>1</v>
      </c>
      <c r="AG119" s="186">
        <v>15</v>
      </c>
      <c r="AH119" s="187"/>
      <c r="AI119" s="185"/>
      <c r="AJ119" s="185"/>
      <c r="AK119" s="185"/>
      <c r="AL119" s="188"/>
      <c r="AM119" s="188"/>
      <c r="AN119" s="188" t="s">
        <v>1234</v>
      </c>
      <c r="AO119" s="188"/>
      <c r="AP119" s="189">
        <f t="shared" si="3"/>
        <v>0.84210526315789469</v>
      </c>
      <c r="AQ119" s="37"/>
      <c r="AR119" s="37"/>
      <c r="AS119" s="37"/>
      <c r="AT119" s="37"/>
      <c r="AU119" s="37"/>
      <c r="AV119" s="37"/>
    </row>
    <row r="120" spans="1:48" s="190" customFormat="1" ht="27.95" customHeight="1" x14ac:dyDescent="0.25">
      <c r="A120" s="223">
        <v>111</v>
      </c>
      <c r="B120" s="173">
        <v>2021</v>
      </c>
      <c r="C120" s="226" t="s">
        <v>1556</v>
      </c>
      <c r="D120" s="227" t="s">
        <v>614</v>
      </c>
      <c r="E120" s="174" t="s">
        <v>90</v>
      </c>
      <c r="F120" s="175" t="s">
        <v>29</v>
      </c>
      <c r="G120" s="176" t="s">
        <v>111</v>
      </c>
      <c r="H120" s="234" t="s">
        <v>833</v>
      </c>
      <c r="I120" s="177" t="s">
        <v>85</v>
      </c>
      <c r="J120" s="221" t="s">
        <v>268</v>
      </c>
      <c r="K120" s="178">
        <v>6</v>
      </c>
      <c r="L120" s="179" t="str">
        <f>IF(ISERROR(VLOOKUP(K120,Proposito_programa!$C$2:$E$59,2,FALSE))," ",VLOOKUP(K120,Proposito_programa!$C$2:$E$59,2,FALSE))</f>
        <v>Sistema Distrital de Cuidado</v>
      </c>
      <c r="M120" s="179" t="str">
        <f>IF(ISERROR(VLOOKUP(K120,Proposito_programa!$C$2:$E$59,3,FALSE))," ",VLOOKUP(K120,Proposito_programa!$C$2:$E$59,3,FALSE))</f>
        <v>Propósito 1: Hacer un nuevo contrato social para incrementar la inclusión social, productiva y política</v>
      </c>
      <c r="N120" s="387" t="s">
        <v>1269</v>
      </c>
      <c r="O120" s="388"/>
      <c r="P120" s="239">
        <v>1030648943</v>
      </c>
      <c r="Q120" s="176" t="s">
        <v>1067</v>
      </c>
      <c r="R120" s="180" t="s">
        <v>363</v>
      </c>
      <c r="S120" s="180"/>
      <c r="T120" s="181"/>
      <c r="U120" s="182"/>
      <c r="V120" s="241">
        <v>12719000</v>
      </c>
      <c r="W120" s="241"/>
      <c r="X120" s="184">
        <v>1</v>
      </c>
      <c r="Y120" s="386">
        <v>2725500</v>
      </c>
      <c r="Z120" s="308">
        <f t="shared" si="2"/>
        <v>15444500</v>
      </c>
      <c r="AA120" s="286">
        <v>13627500</v>
      </c>
      <c r="AB120" s="243">
        <v>44286</v>
      </c>
      <c r="AC120" s="243">
        <v>44302</v>
      </c>
      <c r="AD120" s="243">
        <v>44515</v>
      </c>
      <c r="AE120" s="188">
        <v>210</v>
      </c>
      <c r="AF120" s="188">
        <v>1</v>
      </c>
      <c r="AG120" s="186">
        <v>45</v>
      </c>
      <c r="AH120" s="187"/>
      <c r="AI120" s="185" t="s">
        <v>1231</v>
      </c>
      <c r="AJ120" s="258">
        <v>44302</v>
      </c>
      <c r="AK120" s="185"/>
      <c r="AL120" s="188"/>
      <c r="AM120" s="188"/>
      <c r="AN120" s="188" t="s">
        <v>1234</v>
      </c>
      <c r="AO120" s="188"/>
      <c r="AP120" s="189">
        <f t="shared" si="3"/>
        <v>0.88235294117647056</v>
      </c>
      <c r="AQ120" s="37"/>
      <c r="AR120" s="37"/>
      <c r="AS120" s="37"/>
      <c r="AT120" s="37"/>
      <c r="AU120" s="37"/>
      <c r="AV120" s="37"/>
    </row>
    <row r="121" spans="1:48" s="190" customFormat="1" ht="27.95" customHeight="1" x14ac:dyDescent="0.25">
      <c r="A121" s="223">
        <v>112</v>
      </c>
      <c r="B121" s="173">
        <v>2021</v>
      </c>
      <c r="C121" s="226" t="s">
        <v>1557</v>
      </c>
      <c r="D121" s="227" t="s">
        <v>615</v>
      </c>
      <c r="E121" s="174" t="s">
        <v>90</v>
      </c>
      <c r="F121" s="175" t="s">
        <v>29</v>
      </c>
      <c r="G121" s="176" t="s">
        <v>111</v>
      </c>
      <c r="H121" s="234" t="s">
        <v>853</v>
      </c>
      <c r="I121" s="177" t="s">
        <v>85</v>
      </c>
      <c r="J121" s="221" t="s">
        <v>268</v>
      </c>
      <c r="K121" s="178">
        <v>49</v>
      </c>
      <c r="L121" s="179" t="str">
        <f>IF(ISERROR(VLOOKUP(K121,Proposito_programa!$C$2:$E$59,2,FALSE))," ",VLOOKUP(K121,Proposito_programa!$C$2:$E$59,2,FALSE))</f>
        <v>Movilidad segura, sostenible y accesible</v>
      </c>
      <c r="M121" s="179" t="str">
        <f>IF(ISERROR(VLOOKUP(K121,Proposito_programa!$C$2:$E$59,3,FALSE))," ",VLOOKUP(K121,Proposito_programa!$C$2:$E$59,3,FALSE))</f>
        <v>Propósito 4: Hacer de Bogotá Región un modelo de movilidad multimodal, incluyente y sostenible</v>
      </c>
      <c r="N121" s="387" t="s">
        <v>1325</v>
      </c>
      <c r="O121" s="388"/>
      <c r="P121" s="239">
        <v>79535548</v>
      </c>
      <c r="Q121" s="176" t="s">
        <v>1068</v>
      </c>
      <c r="R121" s="180" t="s">
        <v>363</v>
      </c>
      <c r="S121" s="180"/>
      <c r="T121" s="181"/>
      <c r="U121" s="182"/>
      <c r="V121" s="241">
        <v>58140000</v>
      </c>
      <c r="W121" s="183"/>
      <c r="X121" s="184"/>
      <c r="Y121" s="241"/>
      <c r="Z121" s="285">
        <f t="shared" si="2"/>
        <v>58140000</v>
      </c>
      <c r="AA121" s="286">
        <v>43798800</v>
      </c>
      <c r="AB121" s="243">
        <v>44300</v>
      </c>
      <c r="AC121" s="243">
        <v>44301</v>
      </c>
      <c r="AD121" s="243">
        <v>44561</v>
      </c>
      <c r="AE121" s="188">
        <v>300</v>
      </c>
      <c r="AF121" s="188">
        <v>1</v>
      </c>
      <c r="AG121" s="186">
        <v>14</v>
      </c>
      <c r="AH121" s="187"/>
      <c r="AI121" s="185"/>
      <c r="AJ121" s="185"/>
      <c r="AK121" s="185"/>
      <c r="AL121" s="188"/>
      <c r="AM121" s="188"/>
      <c r="AN121" s="188" t="s">
        <v>1234</v>
      </c>
      <c r="AO121" s="188"/>
      <c r="AP121" s="189">
        <f t="shared" si="3"/>
        <v>0.7533333333333333</v>
      </c>
      <c r="AQ121" s="37"/>
      <c r="AR121" s="37"/>
      <c r="AS121" s="37"/>
      <c r="AT121" s="37"/>
      <c r="AU121" s="37"/>
      <c r="AV121" s="37"/>
    </row>
    <row r="122" spans="1:48" s="190" customFormat="1" ht="27.95" customHeight="1" x14ac:dyDescent="0.25">
      <c r="A122" s="223">
        <v>113</v>
      </c>
      <c r="B122" s="173">
        <v>2021</v>
      </c>
      <c r="C122" s="226" t="s">
        <v>1558</v>
      </c>
      <c r="D122" s="227" t="s">
        <v>616</v>
      </c>
      <c r="E122" s="174" t="s">
        <v>90</v>
      </c>
      <c r="F122" s="175" t="s">
        <v>29</v>
      </c>
      <c r="G122" s="176" t="s">
        <v>111</v>
      </c>
      <c r="H122" s="234" t="s">
        <v>833</v>
      </c>
      <c r="I122" s="177" t="s">
        <v>85</v>
      </c>
      <c r="J122" s="221" t="s">
        <v>268</v>
      </c>
      <c r="K122" s="178">
        <v>6</v>
      </c>
      <c r="L122" s="179" t="str">
        <f>IF(ISERROR(VLOOKUP(K122,Proposito_programa!$C$2:$E$59,2,FALSE))," ",VLOOKUP(K122,Proposito_programa!$C$2:$E$59,2,FALSE))</f>
        <v>Sistema Distrital de Cuidado</v>
      </c>
      <c r="M122" s="179" t="str">
        <f>IF(ISERROR(VLOOKUP(K122,Proposito_programa!$C$2:$E$59,3,FALSE))," ",VLOOKUP(K122,Proposito_programa!$C$2:$E$59,3,FALSE))</f>
        <v>Propósito 1: Hacer un nuevo contrato social para incrementar la inclusión social, productiva y política</v>
      </c>
      <c r="N122" s="387" t="s">
        <v>1269</v>
      </c>
      <c r="O122" s="388"/>
      <c r="P122" s="239">
        <v>1101687331</v>
      </c>
      <c r="Q122" s="176" t="s">
        <v>1069</v>
      </c>
      <c r="R122" s="180" t="s">
        <v>363</v>
      </c>
      <c r="S122" s="180"/>
      <c r="T122" s="181"/>
      <c r="U122" s="182"/>
      <c r="V122" s="241">
        <v>12719000</v>
      </c>
      <c r="W122" s="183"/>
      <c r="X122" s="184"/>
      <c r="Y122" s="241"/>
      <c r="Z122" s="285">
        <f t="shared" si="2"/>
        <v>12719000</v>
      </c>
      <c r="AA122" s="286">
        <v>12355599.999999998</v>
      </c>
      <c r="AB122" s="243">
        <v>44286</v>
      </c>
      <c r="AC122" s="243">
        <v>44323</v>
      </c>
      <c r="AD122" s="243">
        <v>44536</v>
      </c>
      <c r="AE122" s="188">
        <v>210</v>
      </c>
      <c r="AF122" s="185"/>
      <c r="AG122" s="186"/>
      <c r="AH122" s="187"/>
      <c r="AI122" s="185"/>
      <c r="AJ122" s="185"/>
      <c r="AK122" s="185"/>
      <c r="AL122" s="188"/>
      <c r="AM122" s="188"/>
      <c r="AN122" s="188" t="s">
        <v>1234</v>
      </c>
      <c r="AO122" s="188"/>
      <c r="AP122" s="189">
        <f t="shared" si="3"/>
        <v>0.97142857142857131</v>
      </c>
      <c r="AQ122" s="37"/>
      <c r="AR122" s="37"/>
      <c r="AS122" s="37"/>
      <c r="AT122" s="37"/>
      <c r="AU122" s="37"/>
      <c r="AV122" s="37"/>
    </row>
    <row r="123" spans="1:48" s="190" customFormat="1" ht="27.95" customHeight="1" x14ac:dyDescent="0.25">
      <c r="A123" s="223">
        <v>114</v>
      </c>
      <c r="B123" s="173">
        <v>2021</v>
      </c>
      <c r="C123" s="226" t="s">
        <v>1559</v>
      </c>
      <c r="D123" s="227" t="s">
        <v>617</v>
      </c>
      <c r="E123" s="174" t="s">
        <v>90</v>
      </c>
      <c r="F123" s="175" t="s">
        <v>29</v>
      </c>
      <c r="G123" s="176" t="s">
        <v>111</v>
      </c>
      <c r="H123" s="234" t="s">
        <v>854</v>
      </c>
      <c r="I123" s="177" t="s">
        <v>85</v>
      </c>
      <c r="J123" s="221" t="s">
        <v>268</v>
      </c>
      <c r="K123" s="178">
        <v>45</v>
      </c>
      <c r="L123" s="179" t="str">
        <f>IF(ISERROR(VLOOKUP(K123,Proposito_programa!$C$2:$E$59,2,FALSE))," ",VLOOKUP(K123,Proposito_programa!$C$2:$E$59,2,FALSE))</f>
        <v>Espacio público más seguro y construido colectivamente</v>
      </c>
      <c r="M123" s="179" t="str">
        <f>IF(ISERROR(VLOOKUP(K123,Proposito_programa!$C$2:$E$59,3,FALSE))," ",VLOOKUP(K123,Proposito_programa!$C$2:$E$59,3,FALSE))</f>
        <v>Propósito 3: Inspirar confianza y legitimidad para vivir sin miedo y ser epicentro de cultura ciudadana, paz y reconciliación</v>
      </c>
      <c r="N123" s="387" t="s">
        <v>1317</v>
      </c>
      <c r="O123" s="388"/>
      <c r="P123" s="239">
        <v>1015439630</v>
      </c>
      <c r="Q123" s="176" t="s">
        <v>1070</v>
      </c>
      <c r="R123" s="180" t="s">
        <v>363</v>
      </c>
      <c r="S123" s="180"/>
      <c r="T123" s="181"/>
      <c r="U123" s="182"/>
      <c r="V123" s="241">
        <v>18168000</v>
      </c>
      <c r="W123" s="183"/>
      <c r="X123" s="184">
        <v>1</v>
      </c>
      <c r="Y123" s="241">
        <v>529900</v>
      </c>
      <c r="Z123" s="285">
        <f t="shared" si="2"/>
        <v>18697900</v>
      </c>
      <c r="AA123" s="286">
        <v>16729700</v>
      </c>
      <c r="AB123" s="243">
        <v>44301</v>
      </c>
      <c r="AC123" s="243">
        <v>44306</v>
      </c>
      <c r="AD123" s="243">
        <v>44549</v>
      </c>
      <c r="AE123" s="188">
        <v>240</v>
      </c>
      <c r="AF123" s="188">
        <v>1</v>
      </c>
      <c r="AG123" s="186">
        <v>7</v>
      </c>
      <c r="AH123" s="187"/>
      <c r="AI123" s="185"/>
      <c r="AJ123" s="185"/>
      <c r="AK123" s="185"/>
      <c r="AL123" s="188"/>
      <c r="AM123" s="188"/>
      <c r="AN123" s="188" t="s">
        <v>1234</v>
      </c>
      <c r="AO123" s="188"/>
      <c r="AP123" s="189">
        <f t="shared" si="3"/>
        <v>0.89473684210526316</v>
      </c>
      <c r="AQ123" s="37"/>
      <c r="AR123" s="37"/>
      <c r="AS123" s="37"/>
      <c r="AT123" s="37"/>
      <c r="AU123" s="37"/>
      <c r="AV123" s="37"/>
    </row>
    <row r="124" spans="1:48" s="190" customFormat="1" ht="27.95" customHeight="1" x14ac:dyDescent="0.25">
      <c r="A124" s="223">
        <v>115</v>
      </c>
      <c r="B124" s="173">
        <v>2021</v>
      </c>
      <c r="C124" s="226" t="s">
        <v>1560</v>
      </c>
      <c r="D124" s="227" t="s">
        <v>618</v>
      </c>
      <c r="E124" s="174" t="s">
        <v>90</v>
      </c>
      <c r="F124" s="175" t="s">
        <v>29</v>
      </c>
      <c r="G124" s="176" t="s">
        <v>111</v>
      </c>
      <c r="H124" s="234" t="s">
        <v>855</v>
      </c>
      <c r="I124" s="177" t="s">
        <v>85</v>
      </c>
      <c r="J124" s="221" t="s">
        <v>268</v>
      </c>
      <c r="K124" s="178">
        <v>55</v>
      </c>
      <c r="L124" s="179" t="str">
        <f>IF(ISERROR(VLOOKUP(K124,Proposito_programa!$C$2:$E$59,2,FALSE))," ",VLOOKUP(K124,Proposito_programa!$C$2:$E$59,2,FALSE))</f>
        <v>Fortalecimiento de cultura ciudadana y su institucionalidad</v>
      </c>
      <c r="M124" s="179" t="str">
        <f>IF(ISERROR(VLOOKUP(K124,Proposito_programa!$C$2:$E$59,3,FALSE))," ",VLOOKUP(K124,Proposito_programa!$C$2:$E$59,3,FALSE))</f>
        <v>Propósito 5: Construir Bogotá - Región con gobierno abierto, transparente y ciudadanía consciente</v>
      </c>
      <c r="N124" s="387" t="s">
        <v>1331</v>
      </c>
      <c r="O124" s="388"/>
      <c r="P124" s="239">
        <v>1030602538</v>
      </c>
      <c r="Q124" s="176" t="s">
        <v>1071</v>
      </c>
      <c r="R124" s="180" t="s">
        <v>363</v>
      </c>
      <c r="S124" s="180"/>
      <c r="T124" s="181"/>
      <c r="U124" s="182"/>
      <c r="V124" s="241">
        <v>51347500</v>
      </c>
      <c r="W124" s="183"/>
      <c r="X124" s="184"/>
      <c r="Y124" s="241"/>
      <c r="Z124" s="285">
        <f t="shared" si="2"/>
        <v>51347500</v>
      </c>
      <c r="AA124" s="286">
        <v>41978833</v>
      </c>
      <c r="AB124" s="243">
        <v>44294</v>
      </c>
      <c r="AC124" s="243">
        <v>44294</v>
      </c>
      <c r="AD124" s="243">
        <v>44561</v>
      </c>
      <c r="AE124" s="188">
        <v>285</v>
      </c>
      <c r="AF124" s="188">
        <v>1</v>
      </c>
      <c r="AG124" s="186">
        <v>20</v>
      </c>
      <c r="AH124" s="187"/>
      <c r="AI124" s="185"/>
      <c r="AJ124" s="185"/>
      <c r="AK124" s="185"/>
      <c r="AL124" s="188"/>
      <c r="AM124" s="188"/>
      <c r="AN124" s="188" t="s">
        <v>1234</v>
      </c>
      <c r="AO124" s="188"/>
      <c r="AP124" s="189">
        <f t="shared" si="3"/>
        <v>0.81754385315740785</v>
      </c>
      <c r="AQ124" s="37"/>
      <c r="AR124" s="37"/>
      <c r="AS124" s="37"/>
      <c r="AT124" s="37"/>
      <c r="AU124" s="37"/>
      <c r="AV124" s="37"/>
    </row>
    <row r="125" spans="1:48" s="190" customFormat="1" ht="27.95" customHeight="1" x14ac:dyDescent="0.25">
      <c r="A125" s="223">
        <v>116</v>
      </c>
      <c r="B125" s="173">
        <v>2021</v>
      </c>
      <c r="C125" s="226" t="s">
        <v>1561</v>
      </c>
      <c r="D125" s="227" t="s">
        <v>619</v>
      </c>
      <c r="E125" s="174" t="s">
        <v>90</v>
      </c>
      <c r="F125" s="175" t="s">
        <v>29</v>
      </c>
      <c r="G125" s="176" t="s">
        <v>111</v>
      </c>
      <c r="H125" s="234" t="s">
        <v>856</v>
      </c>
      <c r="I125" s="177" t="s">
        <v>85</v>
      </c>
      <c r="J125" s="221" t="s">
        <v>268</v>
      </c>
      <c r="K125" s="178">
        <v>45</v>
      </c>
      <c r="L125" s="179" t="str">
        <f>IF(ISERROR(VLOOKUP(K125,Proposito_programa!$C$2:$E$59,2,FALSE))," ",VLOOKUP(K125,Proposito_programa!$C$2:$E$59,2,FALSE))</f>
        <v>Espacio público más seguro y construido colectivamente</v>
      </c>
      <c r="M125" s="179" t="str">
        <f>IF(ISERROR(VLOOKUP(K125,Proposito_programa!$C$2:$E$59,3,FALSE))," ",VLOOKUP(K125,Proposito_programa!$C$2:$E$59,3,FALSE))</f>
        <v>Propósito 3: Inspirar confianza y legitimidad para vivir sin miedo y ser epicentro de cultura ciudadana, paz y reconciliación</v>
      </c>
      <c r="N125" s="387" t="s">
        <v>1317</v>
      </c>
      <c r="O125" s="388"/>
      <c r="P125" s="239">
        <v>1214719426</v>
      </c>
      <c r="Q125" s="176" t="s">
        <v>1072</v>
      </c>
      <c r="R125" s="180" t="s">
        <v>363</v>
      </c>
      <c r="S125" s="180"/>
      <c r="T125" s="181"/>
      <c r="U125" s="182"/>
      <c r="V125" s="241">
        <v>27792000</v>
      </c>
      <c r="W125" s="183"/>
      <c r="X125" s="184"/>
      <c r="Y125" s="241"/>
      <c r="Z125" s="285">
        <f t="shared" si="2"/>
        <v>27792000</v>
      </c>
      <c r="AA125" s="286">
        <v>23880533</v>
      </c>
      <c r="AB125" s="243">
        <v>44294</v>
      </c>
      <c r="AC125" s="243">
        <v>44295</v>
      </c>
      <c r="AD125" s="243">
        <v>44561</v>
      </c>
      <c r="AE125" s="188">
        <v>270</v>
      </c>
      <c r="AF125" s="188">
        <v>1</v>
      </c>
      <c r="AG125" s="186">
        <v>8</v>
      </c>
      <c r="AH125" s="187"/>
      <c r="AI125" s="185"/>
      <c r="AJ125" s="185"/>
      <c r="AK125" s="185"/>
      <c r="AL125" s="188"/>
      <c r="AM125" s="188"/>
      <c r="AN125" s="188" t="s">
        <v>1234</v>
      </c>
      <c r="AO125" s="188"/>
      <c r="AP125" s="189">
        <f t="shared" si="3"/>
        <v>0.85925924726540015</v>
      </c>
      <c r="AQ125" s="37"/>
      <c r="AR125" s="37"/>
      <c r="AS125" s="37"/>
      <c r="AT125" s="37"/>
      <c r="AU125" s="37"/>
      <c r="AV125" s="37"/>
    </row>
    <row r="126" spans="1:48" s="190" customFormat="1" ht="27.95" customHeight="1" x14ac:dyDescent="0.25">
      <c r="A126" s="223">
        <v>117</v>
      </c>
      <c r="B126" s="173">
        <v>2021</v>
      </c>
      <c r="C126" s="226" t="s">
        <v>1562</v>
      </c>
      <c r="D126" s="227" t="s">
        <v>620</v>
      </c>
      <c r="E126" s="174" t="s">
        <v>90</v>
      </c>
      <c r="F126" s="175" t="s">
        <v>29</v>
      </c>
      <c r="G126" s="176" t="s">
        <v>111</v>
      </c>
      <c r="H126" s="234" t="s">
        <v>857</v>
      </c>
      <c r="I126" s="177" t="s">
        <v>85</v>
      </c>
      <c r="J126" s="221" t="s">
        <v>268</v>
      </c>
      <c r="K126" s="178">
        <v>8</v>
      </c>
      <c r="L126" s="179" t="str">
        <f>IF(ISERROR(VLOOKUP(K126,Proposito_programa!$C$2:$E$59,2,FALSE))," ",VLOOKUP(K126,Proposito_programa!$C$2:$E$59,2,FALSE))</f>
        <v>Prevención y atención de maternidad temprana</v>
      </c>
      <c r="M126" s="179" t="str">
        <f>IF(ISERROR(VLOOKUP(K126,Proposito_programa!$C$2:$E$59,3,FALSE))," ",VLOOKUP(K126,Proposito_programa!$C$2:$E$59,3,FALSE))</f>
        <v>Propósito 1: Hacer un nuevo contrato social para incrementar la inclusión social, productiva y política</v>
      </c>
      <c r="N126" s="387" t="s">
        <v>1272</v>
      </c>
      <c r="O126" s="388"/>
      <c r="P126" s="239">
        <v>79872459</v>
      </c>
      <c r="Q126" s="176" t="s">
        <v>1073</v>
      </c>
      <c r="R126" s="180" t="s">
        <v>363</v>
      </c>
      <c r="S126" s="180"/>
      <c r="T126" s="181"/>
      <c r="U126" s="182"/>
      <c r="V126" s="241">
        <v>12719000</v>
      </c>
      <c r="W126" s="183"/>
      <c r="X126" s="184">
        <v>1</v>
      </c>
      <c r="Y126" s="241">
        <v>2967767</v>
      </c>
      <c r="Z126" s="285">
        <f t="shared" si="2"/>
        <v>15686767</v>
      </c>
      <c r="AA126" s="286">
        <v>13869767</v>
      </c>
      <c r="AB126" s="243">
        <v>44294</v>
      </c>
      <c r="AC126" s="243">
        <v>44298</v>
      </c>
      <c r="AD126" s="243">
        <v>44511</v>
      </c>
      <c r="AE126" s="188">
        <v>210</v>
      </c>
      <c r="AF126" s="188">
        <v>1</v>
      </c>
      <c r="AG126" s="186">
        <v>49</v>
      </c>
      <c r="AH126" s="187"/>
      <c r="AI126" s="185"/>
      <c r="AJ126" s="185"/>
      <c r="AK126" s="185"/>
      <c r="AL126" s="188"/>
      <c r="AM126" s="188"/>
      <c r="AN126" s="188" t="s">
        <v>1234</v>
      </c>
      <c r="AO126" s="188"/>
      <c r="AP126" s="189">
        <f t="shared" si="3"/>
        <v>0.88416988663119689</v>
      </c>
      <c r="AQ126" s="37"/>
      <c r="AR126" s="37"/>
      <c r="AS126" s="37"/>
      <c r="AT126" s="37"/>
      <c r="AU126" s="37"/>
      <c r="AV126" s="37"/>
    </row>
    <row r="127" spans="1:48" s="190" customFormat="1" ht="27.95" customHeight="1" x14ac:dyDescent="0.25">
      <c r="A127" s="223">
        <v>118</v>
      </c>
      <c r="B127" s="173">
        <v>2021</v>
      </c>
      <c r="C127" s="226" t="s">
        <v>1563</v>
      </c>
      <c r="D127" s="227" t="s">
        <v>621</v>
      </c>
      <c r="E127" s="174" t="s">
        <v>90</v>
      </c>
      <c r="F127" s="175" t="s">
        <v>29</v>
      </c>
      <c r="G127" s="176" t="s">
        <v>111</v>
      </c>
      <c r="H127" s="234" t="s">
        <v>850</v>
      </c>
      <c r="I127" s="177" t="s">
        <v>85</v>
      </c>
      <c r="J127" s="221" t="s">
        <v>268</v>
      </c>
      <c r="K127" s="178">
        <v>45</v>
      </c>
      <c r="L127" s="179" t="str">
        <f>IF(ISERROR(VLOOKUP(K127,Proposito_programa!$C$2:$E$59,2,FALSE))," ",VLOOKUP(K127,Proposito_programa!$C$2:$E$59,2,FALSE))</f>
        <v>Espacio público más seguro y construido colectivamente</v>
      </c>
      <c r="M127" s="179" t="str">
        <f>IF(ISERROR(VLOOKUP(K127,Proposito_programa!$C$2:$E$59,3,FALSE))," ",VLOOKUP(K127,Proposito_programa!$C$2:$E$59,3,FALSE))</f>
        <v>Propósito 3: Inspirar confianza y legitimidad para vivir sin miedo y ser epicentro de cultura ciudadana, paz y reconciliación</v>
      </c>
      <c r="N127" s="387" t="s">
        <v>1317</v>
      </c>
      <c r="O127" s="388"/>
      <c r="P127" s="239">
        <v>1114089564</v>
      </c>
      <c r="Q127" s="176" t="s">
        <v>1074</v>
      </c>
      <c r="R127" s="180" t="s">
        <v>363</v>
      </c>
      <c r="S127" s="180"/>
      <c r="T127" s="181"/>
      <c r="U127" s="182"/>
      <c r="V127" s="241">
        <v>18168000</v>
      </c>
      <c r="W127" s="183"/>
      <c r="X127" s="184">
        <v>1</v>
      </c>
      <c r="Y127" s="241">
        <v>1211200</v>
      </c>
      <c r="Z127" s="285">
        <f t="shared" si="2"/>
        <v>19379200</v>
      </c>
      <c r="AA127" s="286">
        <v>17108200</v>
      </c>
      <c r="AB127" s="243">
        <v>44299</v>
      </c>
      <c r="AC127" s="243">
        <v>44301</v>
      </c>
      <c r="AD127" s="243">
        <v>44544</v>
      </c>
      <c r="AE127" s="188">
        <v>240</v>
      </c>
      <c r="AF127" s="188">
        <v>1</v>
      </c>
      <c r="AG127" s="186">
        <v>30</v>
      </c>
      <c r="AH127" s="187"/>
      <c r="AI127" s="185"/>
      <c r="AJ127" s="185"/>
      <c r="AK127" s="185"/>
      <c r="AL127" s="188"/>
      <c r="AM127" s="188"/>
      <c r="AN127" s="188" t="s">
        <v>1234</v>
      </c>
      <c r="AO127" s="188"/>
      <c r="AP127" s="189">
        <f t="shared" si="3"/>
        <v>0.8828125</v>
      </c>
      <c r="AQ127" s="37"/>
      <c r="AR127" s="37"/>
      <c r="AS127" s="37"/>
      <c r="AT127" s="37"/>
      <c r="AU127" s="37"/>
      <c r="AV127" s="37"/>
    </row>
    <row r="128" spans="1:48" s="190" customFormat="1" ht="27.95" customHeight="1" x14ac:dyDescent="0.25">
      <c r="A128" s="223">
        <v>119</v>
      </c>
      <c r="B128" s="173">
        <v>2021</v>
      </c>
      <c r="C128" s="226" t="s">
        <v>1564</v>
      </c>
      <c r="D128" s="227" t="s">
        <v>622</v>
      </c>
      <c r="E128" s="174" t="s">
        <v>90</v>
      </c>
      <c r="F128" s="175" t="s">
        <v>29</v>
      </c>
      <c r="G128" s="176" t="s">
        <v>111</v>
      </c>
      <c r="H128" s="234" t="s">
        <v>858</v>
      </c>
      <c r="I128" s="177" t="s">
        <v>85</v>
      </c>
      <c r="J128" s="221" t="s">
        <v>268</v>
      </c>
      <c r="K128" s="178">
        <v>6</v>
      </c>
      <c r="L128" s="179" t="str">
        <f>IF(ISERROR(VLOOKUP(K128,Proposito_programa!$C$2:$E$59,2,FALSE))," ",VLOOKUP(K128,Proposito_programa!$C$2:$E$59,2,FALSE))</f>
        <v>Sistema Distrital de Cuidado</v>
      </c>
      <c r="M128" s="179" t="str">
        <f>IF(ISERROR(VLOOKUP(K128,Proposito_programa!$C$2:$E$59,3,FALSE))," ",VLOOKUP(K128,Proposito_programa!$C$2:$E$59,3,FALSE))</f>
        <v>Propósito 1: Hacer un nuevo contrato social para incrementar la inclusión social, productiva y política</v>
      </c>
      <c r="N128" s="387" t="s">
        <v>1267</v>
      </c>
      <c r="O128" s="388"/>
      <c r="P128" s="239">
        <v>1030537421</v>
      </c>
      <c r="Q128" s="176" t="s">
        <v>1075</v>
      </c>
      <c r="R128" s="180" t="s">
        <v>363</v>
      </c>
      <c r="S128" s="180"/>
      <c r="T128" s="181"/>
      <c r="U128" s="182"/>
      <c r="V128" s="241">
        <v>48450000</v>
      </c>
      <c r="W128" s="183"/>
      <c r="X128" s="184"/>
      <c r="Y128" s="241"/>
      <c r="Z128" s="285">
        <f t="shared" si="2"/>
        <v>48450000</v>
      </c>
      <c r="AA128" s="286">
        <v>39440000</v>
      </c>
      <c r="AB128" s="243">
        <v>44294</v>
      </c>
      <c r="AC128" s="243">
        <v>44295</v>
      </c>
      <c r="AD128" s="243">
        <v>44561</v>
      </c>
      <c r="AE128" s="188">
        <v>285</v>
      </c>
      <c r="AF128" s="188">
        <v>1</v>
      </c>
      <c r="AG128" s="186">
        <v>20</v>
      </c>
      <c r="AH128" s="187"/>
      <c r="AI128" s="185"/>
      <c r="AJ128" s="185"/>
      <c r="AK128" s="185"/>
      <c r="AL128" s="188"/>
      <c r="AM128" s="188"/>
      <c r="AN128" s="188" t="s">
        <v>1234</v>
      </c>
      <c r="AO128" s="188"/>
      <c r="AP128" s="189">
        <f t="shared" si="3"/>
        <v>0.81403508771929822</v>
      </c>
      <c r="AQ128" s="37"/>
      <c r="AR128" s="37"/>
      <c r="AS128" s="37"/>
      <c r="AT128" s="37"/>
      <c r="AU128" s="37"/>
      <c r="AV128" s="37"/>
    </row>
    <row r="129" spans="1:48" s="190" customFormat="1" ht="27.95" customHeight="1" x14ac:dyDescent="0.25">
      <c r="A129" s="223">
        <v>120</v>
      </c>
      <c r="B129" s="173">
        <v>2021</v>
      </c>
      <c r="C129" s="226" t="s">
        <v>1565</v>
      </c>
      <c r="D129" s="227" t="s">
        <v>623</v>
      </c>
      <c r="E129" s="174" t="s">
        <v>90</v>
      </c>
      <c r="F129" s="175" t="s">
        <v>29</v>
      </c>
      <c r="G129" s="176" t="s">
        <v>111</v>
      </c>
      <c r="H129" s="234" t="s">
        <v>797</v>
      </c>
      <c r="I129" s="177" t="s">
        <v>85</v>
      </c>
      <c r="J129" s="221" t="s">
        <v>268</v>
      </c>
      <c r="K129" s="178">
        <v>57</v>
      </c>
      <c r="L129" s="179" t="str">
        <f>IF(ISERROR(VLOOKUP(K129,Proposito_programa!$C$2:$E$59,2,FALSE))," ",VLOOKUP(K129,Proposito_programa!$C$2:$E$59,2,FALSE))</f>
        <v>Gestión pública local</v>
      </c>
      <c r="M129" s="179" t="str">
        <f>IF(ISERROR(VLOOKUP(K129,Proposito_programa!$C$2:$E$59,3,FALSE))," ",VLOOKUP(K129,Proposito_programa!$C$2:$E$59,3,FALSE))</f>
        <v>Propósito 5: Construir Bogotá - Región con gobierno abierto, transparente y ciudadanía consciente</v>
      </c>
      <c r="N129" s="387" t="s">
        <v>1335</v>
      </c>
      <c r="O129" s="388"/>
      <c r="P129" s="239">
        <v>1073515262</v>
      </c>
      <c r="Q129" s="176" t="s">
        <v>1076</v>
      </c>
      <c r="R129" s="180" t="s">
        <v>363</v>
      </c>
      <c r="S129" s="180"/>
      <c r="T129" s="181"/>
      <c r="U129" s="182"/>
      <c r="V129" s="241">
        <v>33257000</v>
      </c>
      <c r="W129" s="183"/>
      <c r="X129" s="184">
        <v>1</v>
      </c>
      <c r="Y129" s="241">
        <v>7918333</v>
      </c>
      <c r="Z129" s="285">
        <f t="shared" si="2"/>
        <v>41175333</v>
      </c>
      <c r="AA129" s="286">
        <v>36265967</v>
      </c>
      <c r="AB129" s="243">
        <v>44298</v>
      </c>
      <c r="AC129" s="243">
        <v>44298</v>
      </c>
      <c r="AD129" s="243">
        <v>44511</v>
      </c>
      <c r="AE129" s="188">
        <v>210</v>
      </c>
      <c r="AF129" s="188">
        <v>1</v>
      </c>
      <c r="AG129" s="186">
        <v>50</v>
      </c>
      <c r="AH129" s="187"/>
      <c r="AI129" s="185"/>
      <c r="AJ129" s="185"/>
      <c r="AK129" s="185"/>
      <c r="AL129" s="188"/>
      <c r="AM129" s="188"/>
      <c r="AN129" s="188" t="s">
        <v>1234</v>
      </c>
      <c r="AO129" s="188"/>
      <c r="AP129" s="189">
        <f t="shared" si="3"/>
        <v>0.88076924599492612</v>
      </c>
      <c r="AQ129" s="37"/>
      <c r="AR129" s="37"/>
      <c r="AS129" s="37"/>
      <c r="AT129" s="37"/>
      <c r="AU129" s="37"/>
      <c r="AV129" s="37"/>
    </row>
    <row r="130" spans="1:48" s="190" customFormat="1" ht="27.95" customHeight="1" x14ac:dyDescent="0.25">
      <c r="A130" s="223">
        <v>121</v>
      </c>
      <c r="B130" s="173">
        <v>2021</v>
      </c>
      <c r="C130" s="226" t="s">
        <v>1566</v>
      </c>
      <c r="D130" s="227" t="s">
        <v>624</v>
      </c>
      <c r="E130" s="174" t="s">
        <v>90</v>
      </c>
      <c r="F130" s="175" t="s">
        <v>29</v>
      </c>
      <c r="G130" s="176" t="s">
        <v>111</v>
      </c>
      <c r="H130" s="234" t="s">
        <v>859</v>
      </c>
      <c r="I130" s="177" t="s">
        <v>85</v>
      </c>
      <c r="J130" s="221" t="s">
        <v>268</v>
      </c>
      <c r="K130" s="178">
        <v>39</v>
      </c>
      <c r="L130" s="179" t="str">
        <f>IF(ISERROR(VLOOKUP(K130,Proposito_programa!$C$2:$E$59,2,FALSE))," ",VLOOKUP(K130,Proposito_programa!$C$2:$E$59,2,FALSE))</f>
        <v>Bogotá territorio de paz y atención integral a las víctimas del conflicto armado</v>
      </c>
      <c r="M130" s="179" t="str">
        <f>IF(ISERROR(VLOOKUP(K130,Proposito_programa!$C$2:$E$59,3,FALSE))," ",VLOOKUP(K130,Proposito_programa!$C$2:$E$59,3,FALSE))</f>
        <v>Propósito 3: Inspirar confianza y legitimidad para vivir sin miedo y ser epicentro de cultura ciudadana, paz y reconciliación</v>
      </c>
      <c r="N130" s="387" t="s">
        <v>1308</v>
      </c>
      <c r="O130" s="388"/>
      <c r="P130" s="239">
        <v>19297125</v>
      </c>
      <c r="Q130" s="176" t="s">
        <v>1077</v>
      </c>
      <c r="R130" s="180" t="s">
        <v>363</v>
      </c>
      <c r="S130" s="180"/>
      <c r="T130" s="181"/>
      <c r="U130" s="182"/>
      <c r="V130" s="241">
        <v>44973000</v>
      </c>
      <c r="W130" s="183"/>
      <c r="X130" s="184"/>
      <c r="Y130" s="241"/>
      <c r="Z130" s="285">
        <f t="shared" si="2"/>
        <v>44973000</v>
      </c>
      <c r="AA130" s="286">
        <v>38143767</v>
      </c>
      <c r="AB130" s="243">
        <v>44294</v>
      </c>
      <c r="AC130" s="243">
        <v>44298</v>
      </c>
      <c r="AD130" s="243">
        <v>44561</v>
      </c>
      <c r="AE130" s="188">
        <v>270</v>
      </c>
      <c r="AF130" s="188">
        <v>1</v>
      </c>
      <c r="AG130" s="186">
        <v>11</v>
      </c>
      <c r="AH130" s="187"/>
      <c r="AI130" s="185"/>
      <c r="AJ130" s="185"/>
      <c r="AK130" s="185"/>
      <c r="AL130" s="188"/>
      <c r="AM130" s="188"/>
      <c r="AN130" s="188" t="s">
        <v>1234</v>
      </c>
      <c r="AO130" s="188"/>
      <c r="AP130" s="189">
        <f t="shared" si="3"/>
        <v>0.84814815556000267</v>
      </c>
      <c r="AQ130" s="37"/>
      <c r="AR130" s="37"/>
      <c r="AS130" s="37"/>
      <c r="AT130" s="37"/>
      <c r="AU130" s="37"/>
      <c r="AV130" s="37"/>
    </row>
    <row r="131" spans="1:48" s="190" customFormat="1" ht="27.95" customHeight="1" x14ac:dyDescent="0.25">
      <c r="A131" s="223">
        <v>122</v>
      </c>
      <c r="B131" s="173">
        <v>2021</v>
      </c>
      <c r="C131" s="226" t="s">
        <v>1567</v>
      </c>
      <c r="D131" s="227" t="s">
        <v>625</v>
      </c>
      <c r="E131" s="174" t="s">
        <v>90</v>
      </c>
      <c r="F131" s="175" t="s">
        <v>29</v>
      </c>
      <c r="G131" s="176" t="s">
        <v>111</v>
      </c>
      <c r="H131" s="234" t="s">
        <v>860</v>
      </c>
      <c r="I131" s="177" t="s">
        <v>85</v>
      </c>
      <c r="J131" s="221" t="s">
        <v>268</v>
      </c>
      <c r="K131" s="178">
        <v>57</v>
      </c>
      <c r="L131" s="179" t="str">
        <f>IF(ISERROR(VLOOKUP(K131,Proposito_programa!$C$2:$E$59,2,FALSE))," ",VLOOKUP(K131,Proposito_programa!$C$2:$E$59,2,FALSE))</f>
        <v>Gestión pública local</v>
      </c>
      <c r="M131" s="179" t="str">
        <f>IF(ISERROR(VLOOKUP(K131,Proposito_programa!$C$2:$E$59,3,FALSE))," ",VLOOKUP(K131,Proposito_programa!$C$2:$E$59,3,FALSE))</f>
        <v>Propósito 5: Construir Bogotá - Región con gobierno abierto, transparente y ciudadanía consciente</v>
      </c>
      <c r="N131" s="387" t="s">
        <v>1335</v>
      </c>
      <c r="O131" s="388"/>
      <c r="P131" s="239">
        <v>1030653986</v>
      </c>
      <c r="Q131" s="176" t="s">
        <v>1078</v>
      </c>
      <c r="R131" s="180" t="s">
        <v>363</v>
      </c>
      <c r="S131" s="180"/>
      <c r="T131" s="181"/>
      <c r="U131" s="182"/>
      <c r="V131" s="241">
        <v>26888000</v>
      </c>
      <c r="W131" s="183"/>
      <c r="X131" s="184">
        <v>1</v>
      </c>
      <c r="Y131" s="241">
        <v>3809133</v>
      </c>
      <c r="Z131" s="285">
        <f t="shared" si="2"/>
        <v>30697133</v>
      </c>
      <c r="AA131" s="286">
        <v>25095467</v>
      </c>
      <c r="AB131" s="243">
        <v>44302</v>
      </c>
      <c r="AC131" s="243">
        <v>44303</v>
      </c>
      <c r="AD131" s="243">
        <v>44546</v>
      </c>
      <c r="AE131" s="188">
        <v>240</v>
      </c>
      <c r="AF131" s="188">
        <v>1</v>
      </c>
      <c r="AG131" s="186">
        <v>34</v>
      </c>
      <c r="AH131" s="187"/>
      <c r="AI131" s="185"/>
      <c r="AJ131" s="185"/>
      <c r="AK131" s="185"/>
      <c r="AL131" s="188"/>
      <c r="AM131" s="188"/>
      <c r="AN131" s="188" t="s">
        <v>1234</v>
      </c>
      <c r="AO131" s="188"/>
      <c r="AP131" s="189">
        <f t="shared" si="3"/>
        <v>0.81751826791120852</v>
      </c>
      <c r="AQ131" s="37"/>
      <c r="AR131" s="37"/>
      <c r="AS131" s="37"/>
      <c r="AT131" s="37"/>
      <c r="AU131" s="37"/>
      <c r="AV131" s="37"/>
    </row>
    <row r="132" spans="1:48" s="190" customFormat="1" ht="27.95" customHeight="1" x14ac:dyDescent="0.25">
      <c r="A132" s="223">
        <v>123</v>
      </c>
      <c r="B132" s="173">
        <v>2021</v>
      </c>
      <c r="C132" s="226" t="s">
        <v>1568</v>
      </c>
      <c r="D132" s="227" t="s">
        <v>626</v>
      </c>
      <c r="E132" s="174" t="s">
        <v>90</v>
      </c>
      <c r="F132" s="175" t="s">
        <v>29</v>
      </c>
      <c r="G132" s="176" t="s">
        <v>111</v>
      </c>
      <c r="H132" s="234" t="s">
        <v>861</v>
      </c>
      <c r="I132" s="177" t="s">
        <v>85</v>
      </c>
      <c r="J132" s="221" t="s">
        <v>268</v>
      </c>
      <c r="K132" s="178">
        <v>8</v>
      </c>
      <c r="L132" s="179" t="str">
        <f>IF(ISERROR(VLOOKUP(K132,Proposito_programa!$C$2:$E$59,2,FALSE))," ",VLOOKUP(K132,Proposito_programa!$C$2:$E$59,2,FALSE))</f>
        <v>Prevención y atención de maternidad temprana</v>
      </c>
      <c r="M132" s="179" t="str">
        <f>IF(ISERROR(VLOOKUP(K132,Proposito_programa!$C$2:$E$59,3,FALSE))," ",VLOOKUP(K132,Proposito_programa!$C$2:$E$59,3,FALSE))</f>
        <v>Propósito 1: Hacer un nuevo contrato social para incrementar la inclusión social, productiva y política</v>
      </c>
      <c r="N132" s="387" t="s">
        <v>1272</v>
      </c>
      <c r="O132" s="388"/>
      <c r="P132" s="239">
        <v>80763598</v>
      </c>
      <c r="Q132" s="176" t="s">
        <v>1079</v>
      </c>
      <c r="R132" s="180" t="s">
        <v>363</v>
      </c>
      <c r="S132" s="180"/>
      <c r="T132" s="181"/>
      <c r="U132" s="182"/>
      <c r="V132" s="241">
        <v>12719000</v>
      </c>
      <c r="W132" s="18"/>
      <c r="X132" s="184">
        <v>1</v>
      </c>
      <c r="Y132" s="241">
        <v>2301533</v>
      </c>
      <c r="Z132" s="285">
        <f t="shared" si="2"/>
        <v>15020533</v>
      </c>
      <c r="AA132" s="286">
        <v>13203533</v>
      </c>
      <c r="AB132" s="243">
        <v>44300</v>
      </c>
      <c r="AC132" s="243">
        <v>44309</v>
      </c>
      <c r="AD132" s="243">
        <v>44522</v>
      </c>
      <c r="AE132" s="188">
        <v>210</v>
      </c>
      <c r="AF132" s="188">
        <v>1</v>
      </c>
      <c r="AG132" s="186">
        <v>38</v>
      </c>
      <c r="AH132" s="187"/>
      <c r="AI132" s="185" t="s">
        <v>1232</v>
      </c>
      <c r="AJ132" s="258">
        <v>44393</v>
      </c>
      <c r="AK132" s="185"/>
      <c r="AL132" s="188"/>
      <c r="AM132" s="188"/>
      <c r="AN132" s="188" t="s">
        <v>1234</v>
      </c>
      <c r="AO132" s="188"/>
      <c r="AP132" s="189">
        <f t="shared" si="3"/>
        <v>0.87903225538001883</v>
      </c>
      <c r="AQ132" s="37"/>
      <c r="AR132" s="37"/>
      <c r="AS132" s="37"/>
      <c r="AT132" s="37"/>
      <c r="AU132" s="37"/>
      <c r="AV132" s="37"/>
    </row>
    <row r="133" spans="1:48" s="190" customFormat="1" ht="27.95" customHeight="1" x14ac:dyDescent="0.25">
      <c r="A133" s="223">
        <v>124</v>
      </c>
      <c r="B133" s="173">
        <v>2021</v>
      </c>
      <c r="C133" s="226" t="s">
        <v>1569</v>
      </c>
      <c r="D133" s="227" t="s">
        <v>627</v>
      </c>
      <c r="E133" s="174" t="s">
        <v>90</v>
      </c>
      <c r="F133" s="175" t="s">
        <v>29</v>
      </c>
      <c r="G133" s="176" t="s">
        <v>111</v>
      </c>
      <c r="H133" s="234" t="s">
        <v>861</v>
      </c>
      <c r="I133" s="177" t="s">
        <v>85</v>
      </c>
      <c r="J133" s="221" t="s">
        <v>268</v>
      </c>
      <c r="K133" s="178">
        <v>8</v>
      </c>
      <c r="L133" s="179" t="str">
        <f>IF(ISERROR(VLOOKUP(K133,Proposito_programa!$C$2:$E$59,2,FALSE))," ",VLOOKUP(K133,Proposito_programa!$C$2:$E$59,2,FALSE))</f>
        <v>Prevención y atención de maternidad temprana</v>
      </c>
      <c r="M133" s="179" t="str">
        <f>IF(ISERROR(VLOOKUP(K133,Proposito_programa!$C$2:$E$59,3,FALSE))," ",VLOOKUP(K133,Proposito_programa!$C$2:$E$59,3,FALSE))</f>
        <v>Propósito 1: Hacer un nuevo contrato social para incrementar la inclusión social, productiva y política</v>
      </c>
      <c r="N133" s="387" t="s">
        <v>1272</v>
      </c>
      <c r="O133" s="388"/>
      <c r="P133" s="239">
        <v>1010026196</v>
      </c>
      <c r="Q133" s="176" t="s">
        <v>1080</v>
      </c>
      <c r="R133" s="180" t="s">
        <v>363</v>
      </c>
      <c r="S133" s="180"/>
      <c r="T133" s="181"/>
      <c r="U133" s="182"/>
      <c r="V133" s="241">
        <v>12719000</v>
      </c>
      <c r="W133" s="183"/>
      <c r="X133" s="184">
        <v>1</v>
      </c>
      <c r="Y133" s="241">
        <v>2301533</v>
      </c>
      <c r="Z133" s="285">
        <f t="shared" si="2"/>
        <v>15020533</v>
      </c>
      <c r="AA133" s="286">
        <v>13203533</v>
      </c>
      <c r="AB133" s="243">
        <v>44298</v>
      </c>
      <c r="AC133" s="243">
        <v>44309</v>
      </c>
      <c r="AD133" s="243">
        <v>44522</v>
      </c>
      <c r="AE133" s="188">
        <v>210</v>
      </c>
      <c r="AF133" s="188">
        <v>1</v>
      </c>
      <c r="AG133" s="186">
        <v>38</v>
      </c>
      <c r="AH133" s="187"/>
      <c r="AI133" s="185"/>
      <c r="AJ133" s="185"/>
      <c r="AK133" s="185"/>
      <c r="AL133" s="188"/>
      <c r="AM133" s="188"/>
      <c r="AN133" s="188" t="s">
        <v>1234</v>
      </c>
      <c r="AO133" s="188"/>
      <c r="AP133" s="189">
        <f t="shared" si="3"/>
        <v>0.87903225538001883</v>
      </c>
      <c r="AQ133" s="37"/>
      <c r="AR133" s="37"/>
      <c r="AS133" s="37"/>
      <c r="AT133" s="37"/>
      <c r="AU133" s="37"/>
      <c r="AV133" s="37"/>
    </row>
    <row r="134" spans="1:48" s="190" customFormat="1" ht="27.95" customHeight="1" x14ac:dyDescent="0.25">
      <c r="A134" s="223">
        <v>125</v>
      </c>
      <c r="B134" s="173">
        <v>2021</v>
      </c>
      <c r="C134" s="226" t="s">
        <v>1570</v>
      </c>
      <c r="D134" s="227" t="s">
        <v>628</v>
      </c>
      <c r="E134" s="174" t="s">
        <v>90</v>
      </c>
      <c r="F134" s="175" t="s">
        <v>29</v>
      </c>
      <c r="G134" s="176" t="s">
        <v>111</v>
      </c>
      <c r="H134" s="234" t="s">
        <v>861</v>
      </c>
      <c r="I134" s="177" t="s">
        <v>85</v>
      </c>
      <c r="J134" s="221" t="s">
        <v>268</v>
      </c>
      <c r="K134" s="178">
        <v>8</v>
      </c>
      <c r="L134" s="179" t="str">
        <f>IF(ISERROR(VLOOKUP(K134,Proposito_programa!$C$2:$E$59,2,FALSE))," ",VLOOKUP(K134,Proposito_programa!$C$2:$E$59,2,FALSE))</f>
        <v>Prevención y atención de maternidad temprana</v>
      </c>
      <c r="M134" s="179" t="str">
        <f>IF(ISERROR(VLOOKUP(K134,Proposito_programa!$C$2:$E$59,3,FALSE))," ",VLOOKUP(K134,Proposito_programa!$C$2:$E$59,3,FALSE))</f>
        <v>Propósito 1: Hacer un nuevo contrato social para incrementar la inclusión social, productiva y política</v>
      </c>
      <c r="N134" s="387" t="s">
        <v>1272</v>
      </c>
      <c r="O134" s="388"/>
      <c r="P134" s="239">
        <v>1007699107</v>
      </c>
      <c r="Q134" s="176" t="s">
        <v>1081</v>
      </c>
      <c r="R134" s="180" t="s">
        <v>363</v>
      </c>
      <c r="S134" s="180"/>
      <c r="T134" s="181"/>
      <c r="U134" s="182"/>
      <c r="V134" s="241">
        <v>12719000</v>
      </c>
      <c r="W134" s="183"/>
      <c r="X134" s="184">
        <v>1</v>
      </c>
      <c r="Y134" s="241">
        <v>2483233</v>
      </c>
      <c r="Z134" s="285">
        <f t="shared" si="2"/>
        <v>15202233</v>
      </c>
      <c r="AA134" s="286">
        <v>13445800</v>
      </c>
      <c r="AB134" s="243">
        <v>44299</v>
      </c>
      <c r="AC134" s="243">
        <v>44305</v>
      </c>
      <c r="AD134" s="243">
        <v>44518</v>
      </c>
      <c r="AE134" s="188">
        <v>210</v>
      </c>
      <c r="AF134" s="188">
        <v>1</v>
      </c>
      <c r="AG134" s="186">
        <v>41</v>
      </c>
      <c r="AH134" s="187"/>
      <c r="AI134" s="185"/>
      <c r="AJ134" s="185"/>
      <c r="AK134" s="185"/>
      <c r="AL134" s="188"/>
      <c r="AM134" s="188"/>
      <c r="AN134" s="188" t="s">
        <v>1234</v>
      </c>
      <c r="AO134" s="188"/>
      <c r="AP134" s="189">
        <f t="shared" si="3"/>
        <v>0.88446217078767309</v>
      </c>
      <c r="AQ134" s="37"/>
      <c r="AR134" s="37"/>
      <c r="AS134" s="37"/>
      <c r="AT134" s="37"/>
      <c r="AU134" s="37"/>
      <c r="AV134" s="37"/>
    </row>
    <row r="135" spans="1:48" s="190" customFormat="1" ht="27.95" customHeight="1" x14ac:dyDescent="0.25">
      <c r="A135" s="223">
        <v>127</v>
      </c>
      <c r="B135" s="173">
        <v>2021</v>
      </c>
      <c r="C135" s="226" t="s">
        <v>1571</v>
      </c>
      <c r="D135" s="227" t="s">
        <v>629</v>
      </c>
      <c r="E135" s="174" t="s">
        <v>90</v>
      </c>
      <c r="F135" s="175" t="s">
        <v>29</v>
      </c>
      <c r="G135" s="176" t="s">
        <v>111</v>
      </c>
      <c r="H135" s="234" t="s">
        <v>862</v>
      </c>
      <c r="I135" s="177" t="s">
        <v>85</v>
      </c>
      <c r="J135" s="221" t="s">
        <v>268</v>
      </c>
      <c r="K135" s="178">
        <v>45</v>
      </c>
      <c r="L135" s="179" t="str">
        <f>IF(ISERROR(VLOOKUP(K135,Proposito_programa!$C$2:$E$59,2,FALSE))," ",VLOOKUP(K135,Proposito_programa!$C$2:$E$59,2,FALSE))</f>
        <v>Espacio público más seguro y construido colectivamente</v>
      </c>
      <c r="M135" s="179" t="str">
        <f>IF(ISERROR(VLOOKUP(K135,Proposito_programa!$C$2:$E$59,3,FALSE))," ",VLOOKUP(K135,Proposito_programa!$C$2:$E$59,3,FALSE))</f>
        <v>Propósito 3: Inspirar confianza y legitimidad para vivir sin miedo y ser epicentro de cultura ciudadana, paz y reconciliación</v>
      </c>
      <c r="N135" s="387" t="s">
        <v>1317</v>
      </c>
      <c r="O135" s="388"/>
      <c r="P135" s="239">
        <v>52813945</v>
      </c>
      <c r="Q135" s="176" t="s">
        <v>1082</v>
      </c>
      <c r="R135" s="180" t="s">
        <v>363</v>
      </c>
      <c r="S135" s="180"/>
      <c r="T135" s="181"/>
      <c r="U135" s="182"/>
      <c r="V135" s="241">
        <v>18168000</v>
      </c>
      <c r="W135" s="183"/>
      <c r="X135" s="184"/>
      <c r="Y135" s="241"/>
      <c r="Z135" s="285">
        <f t="shared" si="2"/>
        <v>18168000</v>
      </c>
      <c r="AA135" s="286">
        <v>16729700</v>
      </c>
      <c r="AB135" s="243">
        <v>44299</v>
      </c>
      <c r="AC135" s="243">
        <v>44306</v>
      </c>
      <c r="AD135" s="243">
        <v>44549</v>
      </c>
      <c r="AE135" s="188">
        <v>240</v>
      </c>
      <c r="AF135" s="185"/>
      <c r="AG135" s="186"/>
      <c r="AH135" s="187"/>
      <c r="AI135" s="185"/>
      <c r="AJ135" s="185"/>
      <c r="AK135" s="185"/>
      <c r="AL135" s="188"/>
      <c r="AM135" s="188"/>
      <c r="AN135" s="188" t="s">
        <v>1234</v>
      </c>
      <c r="AO135" s="188"/>
      <c r="AP135" s="189">
        <f t="shared" si="3"/>
        <v>0.92083333333333328</v>
      </c>
      <c r="AQ135" s="37"/>
      <c r="AR135" s="37"/>
      <c r="AS135" s="37"/>
      <c r="AT135" s="37"/>
      <c r="AU135" s="37"/>
      <c r="AV135" s="37"/>
    </row>
    <row r="136" spans="1:48" s="190" customFormat="1" ht="27.95" customHeight="1" x14ac:dyDescent="0.25">
      <c r="A136" s="223">
        <v>128</v>
      </c>
      <c r="B136" s="173">
        <v>2021</v>
      </c>
      <c r="C136" s="226" t="s">
        <v>1572</v>
      </c>
      <c r="D136" s="227" t="s">
        <v>630</v>
      </c>
      <c r="E136" s="174" t="s">
        <v>90</v>
      </c>
      <c r="F136" s="175" t="s">
        <v>29</v>
      </c>
      <c r="G136" s="176" t="s">
        <v>111</v>
      </c>
      <c r="H136" s="234" t="s">
        <v>862</v>
      </c>
      <c r="I136" s="177" t="s">
        <v>85</v>
      </c>
      <c r="J136" s="221" t="s">
        <v>268</v>
      </c>
      <c r="K136" s="178">
        <v>45</v>
      </c>
      <c r="L136" s="179" t="str">
        <f>IF(ISERROR(VLOOKUP(K136,Proposito_programa!$C$2:$E$59,2,FALSE))," ",VLOOKUP(K136,Proposito_programa!$C$2:$E$59,2,FALSE))</f>
        <v>Espacio público más seguro y construido colectivamente</v>
      </c>
      <c r="M136" s="179" t="str">
        <f>IF(ISERROR(VLOOKUP(K136,Proposito_programa!$C$2:$E$59,3,FALSE))," ",VLOOKUP(K136,Proposito_programa!$C$2:$E$59,3,FALSE))</f>
        <v>Propósito 3: Inspirar confianza y legitimidad para vivir sin miedo y ser epicentro de cultura ciudadana, paz y reconciliación</v>
      </c>
      <c r="N136" s="387" t="s">
        <v>1317</v>
      </c>
      <c r="O136" s="388"/>
      <c r="P136" s="239">
        <v>1024581788</v>
      </c>
      <c r="Q136" s="176" t="s">
        <v>1083</v>
      </c>
      <c r="R136" s="180" t="s">
        <v>363</v>
      </c>
      <c r="S136" s="180"/>
      <c r="T136" s="181"/>
      <c r="U136" s="182"/>
      <c r="V136" s="241">
        <v>18168000</v>
      </c>
      <c r="W136" s="183"/>
      <c r="X136" s="184">
        <v>1</v>
      </c>
      <c r="Y136" s="241">
        <v>605600</v>
      </c>
      <c r="Z136" s="285">
        <f t="shared" si="2"/>
        <v>18773600</v>
      </c>
      <c r="AA136" s="286">
        <v>16805400</v>
      </c>
      <c r="AB136" s="243">
        <v>44299</v>
      </c>
      <c r="AC136" s="243">
        <v>44305</v>
      </c>
      <c r="AD136" s="243">
        <v>44548</v>
      </c>
      <c r="AE136" s="188">
        <v>240</v>
      </c>
      <c r="AF136" s="188">
        <v>1</v>
      </c>
      <c r="AG136" s="186">
        <v>8</v>
      </c>
      <c r="AH136" s="187"/>
      <c r="AI136" s="185"/>
      <c r="AJ136" s="185"/>
      <c r="AK136" s="185"/>
      <c r="AL136" s="188"/>
      <c r="AM136" s="188"/>
      <c r="AN136" s="188" t="s">
        <v>1234</v>
      </c>
      <c r="AO136" s="188"/>
      <c r="AP136" s="189">
        <f t="shared" si="3"/>
        <v>0.89516129032258063</v>
      </c>
      <c r="AQ136" s="37"/>
      <c r="AR136" s="37"/>
      <c r="AS136" s="37"/>
      <c r="AT136" s="37"/>
      <c r="AU136" s="37"/>
      <c r="AV136" s="37"/>
    </row>
    <row r="137" spans="1:48" s="190" customFormat="1" ht="27.95" customHeight="1" x14ac:dyDescent="0.25">
      <c r="A137" s="223">
        <v>129</v>
      </c>
      <c r="B137" s="173">
        <v>2021</v>
      </c>
      <c r="C137" s="226" t="s">
        <v>1573</v>
      </c>
      <c r="D137" s="227" t="s">
        <v>631</v>
      </c>
      <c r="E137" s="174" t="s">
        <v>90</v>
      </c>
      <c r="F137" s="175" t="s">
        <v>29</v>
      </c>
      <c r="G137" s="176" t="s">
        <v>111</v>
      </c>
      <c r="H137" s="234" t="s">
        <v>863</v>
      </c>
      <c r="I137" s="177" t="s">
        <v>85</v>
      </c>
      <c r="J137" s="221" t="s">
        <v>268</v>
      </c>
      <c r="K137" s="178">
        <v>21</v>
      </c>
      <c r="L137" s="179" t="str">
        <f>IF(ISERROR(VLOOKUP(K137,Proposito_programa!$C$2:$E$59,2,FALSE))," ",VLOOKUP(K137,Proposito_programa!$C$2:$E$59,2,FALSE))</f>
        <v>Creación y vida cotidiana: Apropiación ciudadana del arte, la cultura y el patrimonio, para la democracia cultural</v>
      </c>
      <c r="M137" s="179" t="str">
        <f>IF(ISERROR(VLOOKUP(K137,Proposito_programa!$C$2:$E$59,3,FALSE))," ",VLOOKUP(K137,Proposito_programa!$C$2:$E$59,3,FALSE))</f>
        <v>Propósito 1: Hacer un nuevo contrato social para incrementar la inclusión social, productiva y política</v>
      </c>
      <c r="N137" s="387" t="s">
        <v>1281</v>
      </c>
      <c r="O137" s="388"/>
      <c r="P137" s="239">
        <v>79659577</v>
      </c>
      <c r="Q137" s="176" t="s">
        <v>1084</v>
      </c>
      <c r="R137" s="180" t="s">
        <v>363</v>
      </c>
      <c r="S137" s="180"/>
      <c r="T137" s="181"/>
      <c r="U137" s="182"/>
      <c r="V137" s="241">
        <v>39330000</v>
      </c>
      <c r="W137" s="183"/>
      <c r="X137" s="184"/>
      <c r="Y137" s="241"/>
      <c r="Z137" s="285">
        <f t="shared" si="2"/>
        <v>39330000</v>
      </c>
      <c r="AA137" s="286">
        <v>33066333</v>
      </c>
      <c r="AB137" s="243">
        <v>44298</v>
      </c>
      <c r="AC137" s="243">
        <v>44300</v>
      </c>
      <c r="AD137" s="243">
        <v>44561</v>
      </c>
      <c r="AE137" s="188">
        <v>270</v>
      </c>
      <c r="AF137" s="188">
        <v>1</v>
      </c>
      <c r="AG137" s="186">
        <v>13</v>
      </c>
      <c r="AH137" s="187"/>
      <c r="AI137" s="185"/>
      <c r="AJ137" s="185"/>
      <c r="AK137" s="185"/>
      <c r="AL137" s="188"/>
      <c r="AM137" s="188"/>
      <c r="AN137" s="188" t="s">
        <v>1234</v>
      </c>
      <c r="AO137" s="188"/>
      <c r="AP137" s="189">
        <f t="shared" si="3"/>
        <v>0.84074073226544621</v>
      </c>
      <c r="AQ137" s="37"/>
      <c r="AR137" s="37"/>
      <c r="AS137" s="37"/>
      <c r="AT137" s="37"/>
      <c r="AU137" s="37"/>
      <c r="AV137" s="37"/>
    </row>
    <row r="138" spans="1:48" s="190" customFormat="1" ht="27.95" customHeight="1" x14ac:dyDescent="0.25">
      <c r="A138" s="223">
        <v>130</v>
      </c>
      <c r="B138" s="173">
        <v>2021</v>
      </c>
      <c r="C138" s="226" t="s">
        <v>1574</v>
      </c>
      <c r="D138" s="227" t="s">
        <v>632</v>
      </c>
      <c r="E138" s="174" t="s">
        <v>90</v>
      </c>
      <c r="F138" s="175" t="s">
        <v>29</v>
      </c>
      <c r="G138" s="176" t="s">
        <v>111</v>
      </c>
      <c r="H138" s="234" t="s">
        <v>864</v>
      </c>
      <c r="I138" s="177" t="s">
        <v>85</v>
      </c>
      <c r="J138" s="221" t="s">
        <v>268</v>
      </c>
      <c r="K138" s="178">
        <v>24</v>
      </c>
      <c r="L138" s="179" t="str">
        <f>IF(ISERROR(VLOOKUP(K138,Proposito_programa!$C$2:$E$59,2,FALSE))," ",VLOOKUP(K138,Proposito_programa!$C$2:$E$59,2,FALSE))</f>
        <v>Bogotá región emprendedora e innovadora</v>
      </c>
      <c r="M138" s="179" t="str">
        <f>IF(ISERROR(VLOOKUP(K138,Proposito_programa!$C$2:$E$59,3,FALSE))," ",VLOOKUP(K138,Proposito_programa!$C$2:$E$59,3,FALSE))</f>
        <v>Propósito 1: Hacer un nuevo contrato social para incrementar la inclusión social, productiva y política</v>
      </c>
      <c r="N138" s="387" t="s">
        <v>1284</v>
      </c>
      <c r="O138" s="388"/>
      <c r="P138" s="239">
        <v>45444369</v>
      </c>
      <c r="Q138" s="176" t="s">
        <v>1085</v>
      </c>
      <c r="R138" s="180" t="s">
        <v>363</v>
      </c>
      <c r="S138" s="180"/>
      <c r="T138" s="181"/>
      <c r="U138" s="182"/>
      <c r="V138" s="241">
        <v>39330000</v>
      </c>
      <c r="W138" s="183"/>
      <c r="X138" s="184"/>
      <c r="Y138" s="241"/>
      <c r="Z138" s="285">
        <f t="shared" si="2"/>
        <v>39330000</v>
      </c>
      <c r="AA138" s="286">
        <v>33357667</v>
      </c>
      <c r="AB138" s="243">
        <v>44294</v>
      </c>
      <c r="AC138" s="243">
        <v>44298</v>
      </c>
      <c r="AD138" s="243">
        <v>44561</v>
      </c>
      <c r="AE138" s="188">
        <v>270</v>
      </c>
      <c r="AF138" s="185"/>
      <c r="AG138" s="186"/>
      <c r="AH138" s="187"/>
      <c r="AI138" s="185"/>
      <c r="AJ138" s="185"/>
      <c r="AK138" s="185"/>
      <c r="AL138" s="188"/>
      <c r="AM138" s="188"/>
      <c r="AN138" s="188" t="s">
        <v>1234</v>
      </c>
      <c r="AO138" s="188"/>
      <c r="AP138" s="189">
        <f t="shared" si="3"/>
        <v>0.84814815662344267</v>
      </c>
      <c r="AQ138" s="37"/>
      <c r="AR138" s="37"/>
      <c r="AS138" s="37"/>
      <c r="AT138" s="37"/>
      <c r="AU138" s="37"/>
      <c r="AV138" s="37"/>
    </row>
    <row r="139" spans="1:48" s="190" customFormat="1" ht="27.95" customHeight="1" x14ac:dyDescent="0.25">
      <c r="A139" s="223">
        <v>131</v>
      </c>
      <c r="B139" s="173">
        <v>2021</v>
      </c>
      <c r="C139" s="226" t="s">
        <v>1575</v>
      </c>
      <c r="D139" s="227" t="s">
        <v>633</v>
      </c>
      <c r="E139" s="174" t="s">
        <v>90</v>
      </c>
      <c r="F139" s="175" t="s">
        <v>29</v>
      </c>
      <c r="G139" s="176" t="s">
        <v>111</v>
      </c>
      <c r="H139" s="234" t="s">
        <v>865</v>
      </c>
      <c r="I139" s="177" t="s">
        <v>85</v>
      </c>
      <c r="J139" s="221" t="s">
        <v>268</v>
      </c>
      <c r="K139" s="178">
        <v>49</v>
      </c>
      <c r="L139" s="179" t="str">
        <f>IF(ISERROR(VLOOKUP(K139,Proposito_programa!$C$2:$E$59,2,FALSE))," ",VLOOKUP(K139,Proposito_programa!$C$2:$E$59,2,FALSE))</f>
        <v>Movilidad segura, sostenible y accesible</v>
      </c>
      <c r="M139" s="179" t="str">
        <f>IF(ISERROR(VLOOKUP(K139,Proposito_programa!$C$2:$E$59,3,FALSE))," ",VLOOKUP(K139,Proposito_programa!$C$2:$E$59,3,FALSE))</f>
        <v>Propósito 4: Hacer de Bogotá Región un modelo de movilidad multimodal, incluyente y sostenible</v>
      </c>
      <c r="N139" s="387" t="s">
        <v>1325</v>
      </c>
      <c r="O139" s="388"/>
      <c r="P139" s="239">
        <v>19438435</v>
      </c>
      <c r="Q139" s="176" t="s">
        <v>1086</v>
      </c>
      <c r="R139" s="180" t="s">
        <v>363</v>
      </c>
      <c r="S139" s="180"/>
      <c r="T139" s="181"/>
      <c r="U139" s="182"/>
      <c r="V139" s="241">
        <v>54900000</v>
      </c>
      <c r="W139" s="183"/>
      <c r="X139" s="184"/>
      <c r="Y139" s="241"/>
      <c r="Z139" s="285">
        <f t="shared" si="2"/>
        <v>54900000</v>
      </c>
      <c r="AA139" s="286">
        <v>33753333</v>
      </c>
      <c r="AB139" s="243">
        <v>44299</v>
      </c>
      <c r="AC139" s="243">
        <v>44301</v>
      </c>
      <c r="AD139" s="243">
        <v>44561</v>
      </c>
      <c r="AE139" s="188">
        <v>270</v>
      </c>
      <c r="AF139" s="185"/>
      <c r="AG139" s="186"/>
      <c r="AH139" s="187"/>
      <c r="AI139" s="185"/>
      <c r="AJ139" s="185"/>
      <c r="AK139" s="185"/>
      <c r="AL139" s="188"/>
      <c r="AM139" s="188"/>
      <c r="AN139" s="188" t="s">
        <v>1234</v>
      </c>
      <c r="AO139" s="188"/>
      <c r="AP139" s="189">
        <f t="shared" si="3"/>
        <v>0.61481480874316941</v>
      </c>
      <c r="AQ139" s="37"/>
      <c r="AR139" s="37"/>
      <c r="AS139" s="37"/>
      <c r="AT139" s="37"/>
      <c r="AU139" s="37"/>
      <c r="AV139" s="37"/>
    </row>
    <row r="140" spans="1:48" s="190" customFormat="1" ht="27.95" customHeight="1" x14ac:dyDescent="0.25">
      <c r="A140" s="223">
        <v>132</v>
      </c>
      <c r="B140" s="173">
        <v>2021</v>
      </c>
      <c r="C140" s="226" t="s">
        <v>1576</v>
      </c>
      <c r="D140" s="227" t="s">
        <v>634</v>
      </c>
      <c r="E140" s="174" t="s">
        <v>90</v>
      </c>
      <c r="F140" s="175" t="s">
        <v>29</v>
      </c>
      <c r="G140" s="176" t="s">
        <v>111</v>
      </c>
      <c r="H140" s="234" t="s">
        <v>790</v>
      </c>
      <c r="I140" s="177" t="s">
        <v>85</v>
      </c>
      <c r="J140" s="221" t="s">
        <v>268</v>
      </c>
      <c r="K140" s="178">
        <v>57</v>
      </c>
      <c r="L140" s="179" t="str">
        <f>IF(ISERROR(VLOOKUP(K140,Proposito_programa!$C$2:$E$59,2,FALSE))," ",VLOOKUP(K140,Proposito_programa!$C$2:$E$59,2,FALSE))</f>
        <v>Gestión pública local</v>
      </c>
      <c r="M140" s="179" t="str">
        <f>IF(ISERROR(VLOOKUP(K140,Proposito_programa!$C$2:$E$59,3,FALSE))," ",VLOOKUP(K140,Proposito_programa!$C$2:$E$59,3,FALSE))</f>
        <v>Propósito 5: Construir Bogotá - Región con gobierno abierto, transparente y ciudadanía consciente</v>
      </c>
      <c r="N140" s="387" t="s">
        <v>1335</v>
      </c>
      <c r="O140" s="388"/>
      <c r="P140" s="239">
        <v>52347772</v>
      </c>
      <c r="Q140" s="176" t="s">
        <v>1087</v>
      </c>
      <c r="R140" s="180" t="s">
        <v>363</v>
      </c>
      <c r="S140" s="180"/>
      <c r="T140" s="181"/>
      <c r="U140" s="182"/>
      <c r="V140" s="241">
        <v>15897000</v>
      </c>
      <c r="W140" s="183"/>
      <c r="X140" s="184">
        <v>1</v>
      </c>
      <c r="Y140" s="241">
        <v>3709300</v>
      </c>
      <c r="Z140" s="285">
        <f t="shared" si="2"/>
        <v>19606300</v>
      </c>
      <c r="AA140" s="286">
        <v>17335300</v>
      </c>
      <c r="AB140" s="243">
        <v>44298</v>
      </c>
      <c r="AC140" s="243">
        <v>44298</v>
      </c>
      <c r="AD140" s="243">
        <v>44511</v>
      </c>
      <c r="AE140" s="188">
        <v>210</v>
      </c>
      <c r="AF140" s="188">
        <v>1</v>
      </c>
      <c r="AG140" s="186">
        <v>49</v>
      </c>
      <c r="AH140" s="187"/>
      <c r="AI140" s="185"/>
      <c r="AJ140" s="185"/>
      <c r="AK140" s="185"/>
      <c r="AL140" s="188"/>
      <c r="AM140" s="188"/>
      <c r="AN140" s="188" t="s">
        <v>1234</v>
      </c>
      <c r="AO140" s="188"/>
      <c r="AP140" s="189">
        <f t="shared" si="3"/>
        <v>0.88416988416988418</v>
      </c>
      <c r="AQ140" s="37"/>
      <c r="AR140" s="37"/>
      <c r="AS140" s="37"/>
      <c r="AT140" s="37"/>
      <c r="AU140" s="37"/>
      <c r="AV140" s="37"/>
    </row>
    <row r="141" spans="1:48" s="190" customFormat="1" ht="27.95" customHeight="1" x14ac:dyDescent="0.25">
      <c r="A141" s="223">
        <v>133</v>
      </c>
      <c r="B141" s="173">
        <v>2021</v>
      </c>
      <c r="C141" s="226" t="s">
        <v>1577</v>
      </c>
      <c r="D141" s="227" t="s">
        <v>635</v>
      </c>
      <c r="E141" s="174" t="s">
        <v>90</v>
      </c>
      <c r="F141" s="175" t="s">
        <v>29</v>
      </c>
      <c r="G141" s="176" t="s">
        <v>111</v>
      </c>
      <c r="H141" s="234" t="s">
        <v>787</v>
      </c>
      <c r="I141" s="177" t="s">
        <v>85</v>
      </c>
      <c r="J141" s="221" t="s">
        <v>268</v>
      </c>
      <c r="K141" s="178">
        <v>57</v>
      </c>
      <c r="L141" s="179" t="str">
        <f>IF(ISERROR(VLOOKUP(K141,Proposito_programa!$C$2:$E$59,2,FALSE))," ",VLOOKUP(K141,Proposito_programa!$C$2:$E$59,2,FALSE))</f>
        <v>Gestión pública local</v>
      </c>
      <c r="M141" s="179" t="str">
        <f>IF(ISERROR(VLOOKUP(K141,Proposito_programa!$C$2:$E$59,3,FALSE))," ",VLOOKUP(K141,Proposito_programa!$C$2:$E$59,3,FALSE))</f>
        <v>Propósito 5: Construir Bogotá - Región con gobierno abierto, transparente y ciudadanía consciente</v>
      </c>
      <c r="N141" s="387" t="s">
        <v>1335</v>
      </c>
      <c r="O141" s="388"/>
      <c r="P141" s="239">
        <v>93121368</v>
      </c>
      <c r="Q141" s="176" t="s">
        <v>1088</v>
      </c>
      <c r="R141" s="180" t="s">
        <v>363</v>
      </c>
      <c r="S141" s="180"/>
      <c r="T141" s="181"/>
      <c r="U141" s="182"/>
      <c r="V141" s="241">
        <v>33257000</v>
      </c>
      <c r="W141" s="183"/>
      <c r="X141" s="184"/>
      <c r="Y141" s="241"/>
      <c r="Z141" s="285">
        <f t="shared" si="2"/>
        <v>33257000</v>
      </c>
      <c r="AA141" s="286">
        <v>33257000</v>
      </c>
      <c r="AB141" s="243">
        <v>44294</v>
      </c>
      <c r="AC141" s="243">
        <v>44295</v>
      </c>
      <c r="AD141" s="243">
        <v>44508</v>
      </c>
      <c r="AE141" s="188">
        <v>210</v>
      </c>
      <c r="AF141" s="185"/>
      <c r="AG141" s="186"/>
      <c r="AH141" s="187"/>
      <c r="AI141" s="185"/>
      <c r="AJ141" s="185"/>
      <c r="AK141" s="185"/>
      <c r="AL141" s="188"/>
      <c r="AM141" s="188"/>
      <c r="AN141" s="188" t="s">
        <v>1234</v>
      </c>
      <c r="AO141" s="188"/>
      <c r="AP141" s="189">
        <f t="shared" si="3"/>
        <v>1</v>
      </c>
      <c r="AQ141" s="37"/>
      <c r="AR141" s="37"/>
      <c r="AS141" s="37"/>
      <c r="AT141" s="37"/>
      <c r="AU141" s="37"/>
      <c r="AV141" s="37"/>
    </row>
    <row r="142" spans="1:48" s="190" customFormat="1" ht="27.95" customHeight="1" x14ac:dyDescent="0.25">
      <c r="A142" s="223">
        <v>134</v>
      </c>
      <c r="B142" s="173">
        <v>2021</v>
      </c>
      <c r="C142" s="226" t="s">
        <v>1578</v>
      </c>
      <c r="D142" s="227" t="s">
        <v>636</v>
      </c>
      <c r="E142" s="174" t="s">
        <v>90</v>
      </c>
      <c r="F142" s="175" t="s">
        <v>29</v>
      </c>
      <c r="G142" s="176" t="s">
        <v>111</v>
      </c>
      <c r="H142" s="234" t="s">
        <v>866</v>
      </c>
      <c r="I142" s="177" t="s">
        <v>85</v>
      </c>
      <c r="J142" s="221" t="s">
        <v>268</v>
      </c>
      <c r="K142" s="178">
        <v>55</v>
      </c>
      <c r="L142" s="179" t="str">
        <f>IF(ISERROR(VLOOKUP(K142,Proposito_programa!$C$2:$E$59,2,FALSE))," ",VLOOKUP(K142,Proposito_programa!$C$2:$E$59,2,FALSE))</f>
        <v>Fortalecimiento de cultura ciudadana y su institucionalidad</v>
      </c>
      <c r="M142" s="179" t="str">
        <f>IF(ISERROR(VLOOKUP(K142,Proposito_programa!$C$2:$E$59,3,FALSE))," ",VLOOKUP(K142,Proposito_programa!$C$2:$E$59,3,FALSE))</f>
        <v>Propósito 5: Construir Bogotá - Región con gobierno abierto, transparente y ciudadanía consciente</v>
      </c>
      <c r="N142" s="387" t="s">
        <v>1331</v>
      </c>
      <c r="O142" s="388"/>
      <c r="P142" s="239">
        <v>1015456276</v>
      </c>
      <c r="Q142" s="176" t="s">
        <v>1089</v>
      </c>
      <c r="R142" s="180" t="s">
        <v>363</v>
      </c>
      <c r="S142" s="180"/>
      <c r="T142" s="181"/>
      <c r="U142" s="182"/>
      <c r="V142" s="241">
        <v>14536000</v>
      </c>
      <c r="W142" s="183"/>
      <c r="X142" s="184">
        <v>1</v>
      </c>
      <c r="Y142" s="241">
        <v>1817000</v>
      </c>
      <c r="Z142" s="285">
        <f t="shared" si="2"/>
        <v>16353000</v>
      </c>
      <c r="AA142" s="286">
        <v>13748633</v>
      </c>
      <c r="AB142" s="243">
        <v>44298</v>
      </c>
      <c r="AC142" s="243">
        <v>44300</v>
      </c>
      <c r="AD142" s="243">
        <v>44543</v>
      </c>
      <c r="AE142" s="188">
        <v>240</v>
      </c>
      <c r="AF142" s="188">
        <v>1</v>
      </c>
      <c r="AG142" s="186">
        <v>30</v>
      </c>
      <c r="AH142" s="187"/>
      <c r="AI142" s="185"/>
      <c r="AJ142" s="185"/>
      <c r="AK142" s="185"/>
      <c r="AL142" s="188"/>
      <c r="AM142" s="188"/>
      <c r="AN142" s="188" t="s">
        <v>1234</v>
      </c>
      <c r="AO142" s="188"/>
      <c r="AP142" s="189">
        <f t="shared" si="3"/>
        <v>0.840740720357121</v>
      </c>
      <c r="AQ142" s="37"/>
      <c r="AR142" s="37"/>
      <c r="AS142" s="37"/>
      <c r="AT142" s="37"/>
      <c r="AU142" s="37"/>
      <c r="AV142" s="37"/>
    </row>
    <row r="143" spans="1:48" s="190" customFormat="1" ht="27.95" customHeight="1" x14ac:dyDescent="0.25">
      <c r="A143" s="223">
        <v>135</v>
      </c>
      <c r="B143" s="173">
        <v>2021</v>
      </c>
      <c r="C143" s="226" t="s">
        <v>1579</v>
      </c>
      <c r="D143" s="227" t="s">
        <v>637</v>
      </c>
      <c r="E143" s="174" t="s">
        <v>90</v>
      </c>
      <c r="F143" s="175" t="s">
        <v>29</v>
      </c>
      <c r="G143" s="176" t="s">
        <v>111</v>
      </c>
      <c r="H143" s="234" t="s">
        <v>867</v>
      </c>
      <c r="I143" s="177" t="s">
        <v>85</v>
      </c>
      <c r="J143" s="221" t="s">
        <v>268</v>
      </c>
      <c r="K143" s="178">
        <v>24</v>
      </c>
      <c r="L143" s="179" t="str">
        <f>IF(ISERROR(VLOOKUP(K143,Proposito_programa!$C$2:$E$59,2,FALSE))," ",VLOOKUP(K143,Proposito_programa!$C$2:$E$59,2,FALSE))</f>
        <v>Bogotá región emprendedora e innovadora</v>
      </c>
      <c r="M143" s="179" t="str">
        <f>IF(ISERROR(VLOOKUP(K143,Proposito_programa!$C$2:$E$59,3,FALSE))," ",VLOOKUP(K143,Proposito_programa!$C$2:$E$59,3,FALSE))</f>
        <v>Propósito 1: Hacer un nuevo contrato social para incrementar la inclusión social, productiva y política</v>
      </c>
      <c r="N143" s="387" t="s">
        <v>1286</v>
      </c>
      <c r="O143" s="388"/>
      <c r="P143" s="239">
        <v>80811218</v>
      </c>
      <c r="Q143" s="176" t="s">
        <v>1090</v>
      </c>
      <c r="R143" s="180" t="s">
        <v>363</v>
      </c>
      <c r="S143" s="180"/>
      <c r="T143" s="181"/>
      <c r="U143" s="182"/>
      <c r="V143" s="241">
        <v>15897000</v>
      </c>
      <c r="W143" s="183"/>
      <c r="X143" s="184">
        <v>1</v>
      </c>
      <c r="Y143" s="241">
        <v>3633600</v>
      </c>
      <c r="Z143" s="285">
        <f t="shared" si="2"/>
        <v>19530600</v>
      </c>
      <c r="AA143" s="286">
        <v>17259600</v>
      </c>
      <c r="AB143" s="243">
        <v>44295</v>
      </c>
      <c r="AC143" s="243">
        <v>44299</v>
      </c>
      <c r="AD143" s="243">
        <v>44512</v>
      </c>
      <c r="AE143" s="188">
        <v>210</v>
      </c>
      <c r="AF143" s="188">
        <v>1</v>
      </c>
      <c r="AG143" s="186">
        <v>48</v>
      </c>
      <c r="AH143" s="187"/>
      <c r="AI143" s="185"/>
      <c r="AJ143" s="185"/>
      <c r="AK143" s="185"/>
      <c r="AL143" s="188"/>
      <c r="AM143" s="188"/>
      <c r="AN143" s="188" t="s">
        <v>1234</v>
      </c>
      <c r="AO143" s="188"/>
      <c r="AP143" s="189">
        <f t="shared" si="3"/>
        <v>0.88372093023255816</v>
      </c>
      <c r="AQ143" s="37"/>
      <c r="AR143" s="37"/>
      <c r="AS143" s="37"/>
      <c r="AT143" s="37"/>
      <c r="AU143" s="37"/>
      <c r="AV143" s="37"/>
    </row>
    <row r="144" spans="1:48" s="190" customFormat="1" ht="27.95" customHeight="1" x14ac:dyDescent="0.25">
      <c r="A144" s="223">
        <v>136</v>
      </c>
      <c r="B144" s="173">
        <v>2021</v>
      </c>
      <c r="C144" s="226" t="s">
        <v>1580</v>
      </c>
      <c r="D144" s="227" t="s">
        <v>638</v>
      </c>
      <c r="E144" s="174" t="s">
        <v>90</v>
      </c>
      <c r="F144" s="175" t="s">
        <v>29</v>
      </c>
      <c r="G144" s="176" t="s">
        <v>111</v>
      </c>
      <c r="H144" s="234" t="s">
        <v>868</v>
      </c>
      <c r="I144" s="177" t="s">
        <v>85</v>
      </c>
      <c r="J144" s="221" t="s">
        <v>268</v>
      </c>
      <c r="K144" s="178">
        <v>6</v>
      </c>
      <c r="L144" s="179" t="str">
        <f>IF(ISERROR(VLOOKUP(K144,Proposito_programa!$C$2:$E$59,2,FALSE))," ",VLOOKUP(K144,Proposito_programa!$C$2:$E$59,2,FALSE))</f>
        <v>Sistema Distrital de Cuidado</v>
      </c>
      <c r="M144" s="179" t="str">
        <f>IF(ISERROR(VLOOKUP(K144,Proposito_programa!$C$2:$E$59,3,FALSE))," ",VLOOKUP(K144,Proposito_programa!$C$2:$E$59,3,FALSE))</f>
        <v>Propósito 1: Hacer un nuevo contrato social para incrementar la inclusión social, productiva y política</v>
      </c>
      <c r="N144" s="387" t="s">
        <v>1267</v>
      </c>
      <c r="O144" s="388"/>
      <c r="P144" s="239">
        <v>1012327165</v>
      </c>
      <c r="Q144" s="176" t="s">
        <v>1091</v>
      </c>
      <c r="R144" s="180" t="s">
        <v>363</v>
      </c>
      <c r="S144" s="180"/>
      <c r="T144" s="181"/>
      <c r="U144" s="182"/>
      <c r="V144" s="241">
        <v>27792000</v>
      </c>
      <c r="W144" s="183"/>
      <c r="X144" s="184"/>
      <c r="Y144" s="241"/>
      <c r="Z144" s="285">
        <f t="shared" si="2"/>
        <v>27792000</v>
      </c>
      <c r="AA144" s="286">
        <v>23365867</v>
      </c>
      <c r="AB144" s="243">
        <v>44298</v>
      </c>
      <c r="AC144" s="243">
        <v>44300</v>
      </c>
      <c r="AD144" s="243">
        <v>44561</v>
      </c>
      <c r="AE144" s="188">
        <v>270</v>
      </c>
      <c r="AF144" s="188">
        <v>1</v>
      </c>
      <c r="AG144" s="186">
        <v>13</v>
      </c>
      <c r="AH144" s="187"/>
      <c r="AI144" s="185"/>
      <c r="AJ144" s="185"/>
      <c r="AK144" s="185"/>
      <c r="AL144" s="188"/>
      <c r="AM144" s="188"/>
      <c r="AN144" s="188" t="s">
        <v>1234</v>
      </c>
      <c r="AO144" s="188"/>
      <c r="AP144" s="189">
        <f t="shared" si="3"/>
        <v>0.84074075273459992</v>
      </c>
      <c r="AQ144" s="37"/>
      <c r="AR144" s="37"/>
      <c r="AS144" s="37"/>
      <c r="AT144" s="37"/>
      <c r="AU144" s="37"/>
      <c r="AV144" s="37"/>
    </row>
    <row r="145" spans="1:48" s="190" customFormat="1" ht="27.95" customHeight="1" x14ac:dyDescent="0.25">
      <c r="A145" s="223">
        <v>137</v>
      </c>
      <c r="B145" s="173">
        <v>2021</v>
      </c>
      <c r="C145" s="226" t="s">
        <v>1581</v>
      </c>
      <c r="D145" s="227" t="s">
        <v>639</v>
      </c>
      <c r="E145" s="174" t="s">
        <v>90</v>
      </c>
      <c r="F145" s="175" t="s">
        <v>29</v>
      </c>
      <c r="G145" s="176" t="s">
        <v>111</v>
      </c>
      <c r="H145" s="234" t="s">
        <v>869</v>
      </c>
      <c r="I145" s="177" t="s">
        <v>85</v>
      </c>
      <c r="J145" s="221" t="s">
        <v>268</v>
      </c>
      <c r="K145" s="178">
        <v>6</v>
      </c>
      <c r="L145" s="179" t="str">
        <f>IF(ISERROR(VLOOKUP(K145,Proposito_programa!$C$2:$E$59,2,FALSE))," ",VLOOKUP(K145,Proposito_programa!$C$2:$E$59,2,FALSE))</f>
        <v>Sistema Distrital de Cuidado</v>
      </c>
      <c r="M145" s="179" t="str">
        <f>IF(ISERROR(VLOOKUP(K145,Proposito_programa!$C$2:$E$59,3,FALSE))," ",VLOOKUP(K145,Proposito_programa!$C$2:$E$59,3,FALSE))</f>
        <v>Propósito 1: Hacer un nuevo contrato social para incrementar la inclusión social, productiva y política</v>
      </c>
      <c r="N145" s="387" t="s">
        <v>1267</v>
      </c>
      <c r="O145" s="388"/>
      <c r="P145" s="239">
        <v>1015446736</v>
      </c>
      <c r="Q145" s="176" t="s">
        <v>1092</v>
      </c>
      <c r="R145" s="180" t="s">
        <v>363</v>
      </c>
      <c r="S145" s="180"/>
      <c r="T145" s="181"/>
      <c r="U145" s="182"/>
      <c r="V145" s="241">
        <v>18168000</v>
      </c>
      <c r="W145" s="183"/>
      <c r="X145" s="184">
        <v>1</v>
      </c>
      <c r="Y145" s="241">
        <v>1135500</v>
      </c>
      <c r="Z145" s="285">
        <f t="shared" si="2"/>
        <v>19303500</v>
      </c>
      <c r="AA145" s="286">
        <v>17032500</v>
      </c>
      <c r="AB145" s="243">
        <v>44298</v>
      </c>
      <c r="AC145" s="243">
        <v>44302</v>
      </c>
      <c r="AD145" s="243">
        <v>44545</v>
      </c>
      <c r="AE145" s="188">
        <v>240</v>
      </c>
      <c r="AF145" s="188">
        <v>1</v>
      </c>
      <c r="AG145" s="186">
        <v>15</v>
      </c>
      <c r="AH145" s="187"/>
      <c r="AI145" s="185"/>
      <c r="AJ145" s="185"/>
      <c r="AK145" s="185"/>
      <c r="AL145" s="188"/>
      <c r="AM145" s="188"/>
      <c r="AN145" s="188" t="s">
        <v>1234</v>
      </c>
      <c r="AO145" s="188"/>
      <c r="AP145" s="189">
        <f t="shared" si="3"/>
        <v>0.88235294117647056</v>
      </c>
      <c r="AQ145" s="37"/>
      <c r="AR145" s="37"/>
      <c r="AS145" s="37"/>
      <c r="AT145" s="37"/>
      <c r="AU145" s="37"/>
      <c r="AV145" s="37"/>
    </row>
    <row r="146" spans="1:48" s="190" customFormat="1" ht="27.95" customHeight="1" x14ac:dyDescent="0.25">
      <c r="A146" s="223">
        <v>138</v>
      </c>
      <c r="B146" s="173">
        <v>2021</v>
      </c>
      <c r="C146" s="226" t="s">
        <v>1582</v>
      </c>
      <c r="D146" s="227" t="s">
        <v>640</v>
      </c>
      <c r="E146" s="174" t="s">
        <v>90</v>
      </c>
      <c r="F146" s="175" t="s">
        <v>29</v>
      </c>
      <c r="G146" s="176" t="s">
        <v>111</v>
      </c>
      <c r="H146" s="234" t="s">
        <v>841</v>
      </c>
      <c r="I146" s="177" t="s">
        <v>85</v>
      </c>
      <c r="J146" s="221" t="s">
        <v>268</v>
      </c>
      <c r="K146" s="178">
        <v>45</v>
      </c>
      <c r="L146" s="179" t="str">
        <f>IF(ISERROR(VLOOKUP(K146,Proposito_programa!$C$2:$E$59,2,FALSE))," ",VLOOKUP(K146,Proposito_programa!$C$2:$E$59,2,FALSE))</f>
        <v>Espacio público más seguro y construido colectivamente</v>
      </c>
      <c r="M146" s="179" t="str">
        <f>IF(ISERROR(VLOOKUP(K146,Proposito_programa!$C$2:$E$59,3,FALSE))," ",VLOOKUP(K146,Proposito_programa!$C$2:$E$59,3,FALSE))</f>
        <v>Propósito 3: Inspirar confianza y legitimidad para vivir sin miedo y ser epicentro de cultura ciudadana, paz y reconciliación</v>
      </c>
      <c r="N146" s="387" t="s">
        <v>1317</v>
      </c>
      <c r="O146" s="388"/>
      <c r="P146" s="239">
        <v>1016070013</v>
      </c>
      <c r="Q146" s="176" t="s">
        <v>1064</v>
      </c>
      <c r="R146" s="180" t="s">
        <v>363</v>
      </c>
      <c r="S146" s="180"/>
      <c r="T146" s="181"/>
      <c r="U146" s="182"/>
      <c r="V146" s="241">
        <v>27792000</v>
      </c>
      <c r="W146" s="183"/>
      <c r="X146" s="184"/>
      <c r="Y146" s="241"/>
      <c r="Z146" s="285">
        <f t="shared" si="2"/>
        <v>27792000</v>
      </c>
      <c r="AA146" s="286">
        <v>23365867</v>
      </c>
      <c r="AB146" s="243">
        <v>44300</v>
      </c>
      <c r="AC146" s="243">
        <v>44300</v>
      </c>
      <c r="AD146" s="243">
        <v>44561</v>
      </c>
      <c r="AE146" s="188">
        <v>270</v>
      </c>
      <c r="AF146" s="188">
        <v>1</v>
      </c>
      <c r="AG146" s="186">
        <v>13</v>
      </c>
      <c r="AH146" s="187"/>
      <c r="AI146" s="185"/>
      <c r="AJ146" s="185"/>
      <c r="AK146" s="185"/>
      <c r="AL146" s="188"/>
      <c r="AM146" s="188"/>
      <c r="AN146" s="188" t="s">
        <v>1234</v>
      </c>
      <c r="AO146" s="188"/>
      <c r="AP146" s="189">
        <f t="shared" si="3"/>
        <v>0.84074075273459992</v>
      </c>
      <c r="AQ146" s="37"/>
      <c r="AR146" s="37"/>
      <c r="AS146" s="37"/>
      <c r="AT146" s="37"/>
      <c r="AU146" s="37"/>
      <c r="AV146" s="37"/>
    </row>
    <row r="147" spans="1:48" s="190" customFormat="1" ht="27.95" customHeight="1" x14ac:dyDescent="0.25">
      <c r="A147" s="223">
        <v>139</v>
      </c>
      <c r="B147" s="173">
        <v>2021</v>
      </c>
      <c r="C147" s="226" t="s">
        <v>1583</v>
      </c>
      <c r="D147" s="227" t="s">
        <v>641</v>
      </c>
      <c r="E147" s="174" t="s">
        <v>90</v>
      </c>
      <c r="F147" s="175" t="s">
        <v>29</v>
      </c>
      <c r="G147" s="176" t="s">
        <v>111</v>
      </c>
      <c r="H147" s="234" t="s">
        <v>870</v>
      </c>
      <c r="I147" s="177" t="s">
        <v>85</v>
      </c>
      <c r="J147" s="221" t="s">
        <v>268</v>
      </c>
      <c r="K147" s="178">
        <v>38</v>
      </c>
      <c r="L147" s="179" t="str">
        <f>IF(ISERROR(VLOOKUP(K147,Proposito_programa!$C$2:$E$59,2,FALSE))," ",VLOOKUP(K147,Proposito_programa!$C$2:$E$59,2,FALSE))</f>
        <v>Ecoeficiencia, reciclaje, manejo de residuos e inclusión de la población recicladora</v>
      </c>
      <c r="M147" s="179" t="str">
        <f>IF(ISERROR(VLOOKUP(K147,Proposito_programa!$C$2:$E$59,3,FALSE))," ",VLOOKUP(K147,Proposito_programa!$C$2:$E$59,3,FALSE))</f>
        <v>Propósito 2 : Cambiar Nuestros Hábitos de Vida para Reverdecer a Bogotá y Adaptarnos y Mitigar la Crisis Climática</v>
      </c>
      <c r="N147" s="387" t="s">
        <v>1303</v>
      </c>
      <c r="O147" s="388"/>
      <c r="P147" s="239">
        <v>1007375369</v>
      </c>
      <c r="Q147" s="176" t="s">
        <v>1093</v>
      </c>
      <c r="R147" s="180" t="s">
        <v>363</v>
      </c>
      <c r="S147" s="180"/>
      <c r="T147" s="181"/>
      <c r="U147" s="182"/>
      <c r="V147" s="241">
        <v>14536000</v>
      </c>
      <c r="W147" s="183"/>
      <c r="X147" s="184"/>
      <c r="Y147" s="241"/>
      <c r="Z147" s="285">
        <f t="shared" ref="Z147:Z178" si="4">+V147+W147+Y147</f>
        <v>14536000</v>
      </c>
      <c r="AA147" s="286">
        <v>13627500</v>
      </c>
      <c r="AB147" s="243">
        <v>44300</v>
      </c>
      <c r="AC147" s="243">
        <v>44302</v>
      </c>
      <c r="AD147" s="243">
        <v>44545</v>
      </c>
      <c r="AE147" s="188">
        <v>240</v>
      </c>
      <c r="AF147" s="185"/>
      <c r="AG147" s="186"/>
      <c r="AH147" s="187"/>
      <c r="AI147" s="185"/>
      <c r="AJ147" s="185"/>
      <c r="AK147" s="185"/>
      <c r="AL147" s="188"/>
      <c r="AM147" s="188"/>
      <c r="AN147" s="188" t="s">
        <v>1234</v>
      </c>
      <c r="AO147" s="188"/>
      <c r="AP147" s="189">
        <f t="shared" ref="AP147:AP210" si="5">IF(ISERROR(AA147/Z147),"-",(AA147/Z147))</f>
        <v>0.9375</v>
      </c>
      <c r="AQ147" s="37"/>
      <c r="AR147" s="37"/>
      <c r="AS147" s="37"/>
      <c r="AT147" s="37"/>
      <c r="AU147" s="37"/>
      <c r="AV147" s="37"/>
    </row>
    <row r="148" spans="1:48" s="190" customFormat="1" ht="27.95" customHeight="1" x14ac:dyDescent="0.25">
      <c r="A148" s="223">
        <v>140</v>
      </c>
      <c r="B148" s="173">
        <v>2021</v>
      </c>
      <c r="C148" s="226" t="s">
        <v>1584</v>
      </c>
      <c r="D148" s="227" t="s">
        <v>642</v>
      </c>
      <c r="E148" s="174" t="s">
        <v>90</v>
      </c>
      <c r="F148" s="175" t="s">
        <v>29</v>
      </c>
      <c r="G148" s="176" t="s">
        <v>111</v>
      </c>
      <c r="H148" s="234" t="s">
        <v>871</v>
      </c>
      <c r="I148" s="177" t="s">
        <v>85</v>
      </c>
      <c r="J148" s="221" t="s">
        <v>268</v>
      </c>
      <c r="K148" s="178">
        <v>57</v>
      </c>
      <c r="L148" s="179" t="str">
        <f>IF(ISERROR(VLOOKUP(K148,Proposito_programa!$C$2:$E$59,2,FALSE))," ",VLOOKUP(K148,Proposito_programa!$C$2:$E$59,2,FALSE))</f>
        <v>Gestión pública local</v>
      </c>
      <c r="M148" s="179" t="str">
        <f>IF(ISERROR(VLOOKUP(K148,Proposito_programa!$C$2:$E$59,3,FALSE))," ",VLOOKUP(K148,Proposito_programa!$C$2:$E$59,3,FALSE))</f>
        <v>Propósito 5: Construir Bogotá - Región con gobierno abierto, transparente y ciudadanía consciente</v>
      </c>
      <c r="N148" s="387" t="s">
        <v>1335</v>
      </c>
      <c r="O148" s="388"/>
      <c r="P148" s="239">
        <v>1014206538</v>
      </c>
      <c r="Q148" s="176" t="s">
        <v>1094</v>
      </c>
      <c r="R148" s="180" t="s">
        <v>363</v>
      </c>
      <c r="S148" s="180"/>
      <c r="T148" s="181"/>
      <c r="U148" s="182"/>
      <c r="V148" s="241">
        <v>42474500</v>
      </c>
      <c r="W148" s="183"/>
      <c r="X148" s="184"/>
      <c r="Y148" s="241"/>
      <c r="Z148" s="285">
        <f t="shared" si="4"/>
        <v>42474500</v>
      </c>
      <c r="AA148" s="286">
        <v>37644067</v>
      </c>
      <c r="AB148" s="243">
        <v>44300</v>
      </c>
      <c r="AC148" s="243">
        <v>44301</v>
      </c>
      <c r="AD148" s="243">
        <v>44561</v>
      </c>
      <c r="AE148" s="188">
        <v>255</v>
      </c>
      <c r="AF148" s="185"/>
      <c r="AG148" s="186"/>
      <c r="AH148" s="187"/>
      <c r="AI148" s="185"/>
      <c r="AJ148" s="185"/>
      <c r="AK148" s="185"/>
      <c r="AL148" s="188"/>
      <c r="AM148" s="188"/>
      <c r="AN148" s="188" t="s">
        <v>1234</v>
      </c>
      <c r="AO148" s="188"/>
      <c r="AP148" s="189">
        <f t="shared" si="5"/>
        <v>0.88627451765176757</v>
      </c>
      <c r="AQ148" s="37"/>
      <c r="AR148" s="37"/>
      <c r="AS148" s="37"/>
      <c r="AT148" s="37"/>
      <c r="AU148" s="37"/>
      <c r="AV148" s="37"/>
    </row>
    <row r="149" spans="1:48" s="190" customFormat="1" ht="27.95" customHeight="1" x14ac:dyDescent="0.25">
      <c r="A149" s="223">
        <v>141</v>
      </c>
      <c r="B149" s="173">
        <v>2021</v>
      </c>
      <c r="C149" s="226" t="s">
        <v>1585</v>
      </c>
      <c r="D149" s="227" t="s">
        <v>643</v>
      </c>
      <c r="E149" s="174" t="s">
        <v>90</v>
      </c>
      <c r="F149" s="175" t="s">
        <v>29</v>
      </c>
      <c r="G149" s="176" t="s">
        <v>111</v>
      </c>
      <c r="H149" s="234" t="s">
        <v>796</v>
      </c>
      <c r="I149" s="177" t="s">
        <v>85</v>
      </c>
      <c r="J149" s="221" t="s">
        <v>268</v>
      </c>
      <c r="K149" s="178">
        <v>57</v>
      </c>
      <c r="L149" s="179" t="str">
        <f>IF(ISERROR(VLOOKUP(K149,Proposito_programa!$C$2:$E$59,2,FALSE))," ",VLOOKUP(K149,Proposito_programa!$C$2:$E$59,2,FALSE))</f>
        <v>Gestión pública local</v>
      </c>
      <c r="M149" s="179" t="str">
        <f>IF(ISERROR(VLOOKUP(K149,Proposito_programa!$C$2:$E$59,3,FALSE))," ",VLOOKUP(K149,Proposito_programa!$C$2:$E$59,3,FALSE))</f>
        <v>Propósito 5: Construir Bogotá - Región con gobierno abierto, transparente y ciudadanía consciente</v>
      </c>
      <c r="N149" s="387" t="s">
        <v>1335</v>
      </c>
      <c r="O149" s="388"/>
      <c r="P149" s="239">
        <v>1020793103</v>
      </c>
      <c r="Q149" s="176" t="s">
        <v>1095</v>
      </c>
      <c r="R149" s="180" t="s">
        <v>363</v>
      </c>
      <c r="S149" s="180"/>
      <c r="T149" s="181"/>
      <c r="U149" s="182"/>
      <c r="V149" s="241">
        <v>39330000</v>
      </c>
      <c r="W149" s="183"/>
      <c r="X149" s="184">
        <v>1</v>
      </c>
      <c r="Y149" s="241">
        <v>291333</v>
      </c>
      <c r="Z149" s="285">
        <f t="shared" si="4"/>
        <v>39621333</v>
      </c>
      <c r="AA149" s="286">
        <v>32338000</v>
      </c>
      <c r="AB149" s="243">
        <v>44301</v>
      </c>
      <c r="AC149" s="243">
        <v>44305</v>
      </c>
      <c r="AD149" s="243">
        <v>44561</v>
      </c>
      <c r="AE149" s="188">
        <v>270</v>
      </c>
      <c r="AF149" s="188">
        <v>1</v>
      </c>
      <c r="AG149" s="186">
        <v>20</v>
      </c>
      <c r="AH149" s="187"/>
      <c r="AI149" s="185"/>
      <c r="AJ149" s="185"/>
      <c r="AK149" s="185"/>
      <c r="AL149" s="188"/>
      <c r="AM149" s="188"/>
      <c r="AN149" s="188" t="s">
        <v>1234</v>
      </c>
      <c r="AO149" s="188"/>
      <c r="AP149" s="189">
        <f t="shared" si="5"/>
        <v>0.81617647745470856</v>
      </c>
      <c r="AQ149" s="37"/>
      <c r="AR149" s="37"/>
      <c r="AS149" s="37"/>
      <c r="AT149" s="37"/>
      <c r="AU149" s="37"/>
      <c r="AV149" s="37"/>
    </row>
    <row r="150" spans="1:48" s="190" customFormat="1" ht="27.95" customHeight="1" x14ac:dyDescent="0.25">
      <c r="A150" s="223">
        <v>142</v>
      </c>
      <c r="B150" s="173">
        <v>2021</v>
      </c>
      <c r="C150" s="226" t="s">
        <v>1586</v>
      </c>
      <c r="D150" s="227" t="s">
        <v>644</v>
      </c>
      <c r="E150" s="174" t="s">
        <v>90</v>
      </c>
      <c r="F150" s="175" t="s">
        <v>29</v>
      </c>
      <c r="G150" s="176" t="s">
        <v>111</v>
      </c>
      <c r="H150" s="234" t="s">
        <v>872</v>
      </c>
      <c r="I150" s="177" t="s">
        <v>85</v>
      </c>
      <c r="J150" s="221" t="s">
        <v>268</v>
      </c>
      <c r="K150" s="178">
        <v>48</v>
      </c>
      <c r="L150" s="179" t="str">
        <f>IF(ISERROR(VLOOKUP(K150,Proposito_programa!$C$2:$E$59,2,FALSE))," ",VLOOKUP(K150,Proposito_programa!$C$2:$E$59,2,FALSE))</f>
        <v>Plataforma institucional para la seguridad y justicia</v>
      </c>
      <c r="M150" s="179" t="str">
        <f>IF(ISERROR(VLOOKUP(K150,Proposito_programa!$C$2:$E$59,3,FALSE))," ",VLOOKUP(K150,Proposito_programa!$C$2:$E$59,3,FALSE))</f>
        <v>Propósito 3: Inspirar confianza y legitimidad para vivir sin miedo y ser epicentro de cultura ciudadana, paz y reconciliación</v>
      </c>
      <c r="N150" s="387" t="s">
        <v>1320</v>
      </c>
      <c r="O150" s="388"/>
      <c r="P150" s="239">
        <v>79843350</v>
      </c>
      <c r="Q150" s="176" t="s">
        <v>1096</v>
      </c>
      <c r="R150" s="180" t="s">
        <v>363</v>
      </c>
      <c r="S150" s="180"/>
      <c r="T150" s="181"/>
      <c r="U150" s="182"/>
      <c r="V150" s="241">
        <v>27795000</v>
      </c>
      <c r="W150" s="183"/>
      <c r="X150" s="184"/>
      <c r="Y150" s="241"/>
      <c r="Z150" s="285">
        <f t="shared" si="4"/>
        <v>27795000</v>
      </c>
      <c r="AA150" s="286">
        <v>24525000</v>
      </c>
      <c r="AB150" s="243">
        <v>44300</v>
      </c>
      <c r="AC150" s="243">
        <v>44302</v>
      </c>
      <c r="AD150" s="243">
        <v>44561</v>
      </c>
      <c r="AE150" s="188">
        <v>255</v>
      </c>
      <c r="AF150" s="185"/>
      <c r="AG150" s="186"/>
      <c r="AH150" s="187"/>
      <c r="AI150" s="185"/>
      <c r="AJ150" s="185"/>
      <c r="AK150" s="185"/>
      <c r="AL150" s="188"/>
      <c r="AM150" s="188"/>
      <c r="AN150" s="188" t="s">
        <v>1234</v>
      </c>
      <c r="AO150" s="188"/>
      <c r="AP150" s="189">
        <f t="shared" si="5"/>
        <v>0.88235294117647056</v>
      </c>
      <c r="AQ150" s="37"/>
      <c r="AR150" s="37"/>
      <c r="AS150" s="37"/>
      <c r="AT150" s="37"/>
      <c r="AU150" s="37"/>
      <c r="AV150" s="37"/>
    </row>
    <row r="151" spans="1:48" s="190" customFormat="1" ht="27.95" customHeight="1" x14ac:dyDescent="0.25">
      <c r="A151" s="223">
        <v>143</v>
      </c>
      <c r="B151" s="173">
        <v>2021</v>
      </c>
      <c r="C151" s="226" t="s">
        <v>1587</v>
      </c>
      <c r="D151" s="227" t="s">
        <v>645</v>
      </c>
      <c r="E151" s="174" t="s">
        <v>90</v>
      </c>
      <c r="F151" s="175" t="s">
        <v>29</v>
      </c>
      <c r="G151" s="176" t="s">
        <v>111</v>
      </c>
      <c r="H151" s="234" t="s">
        <v>861</v>
      </c>
      <c r="I151" s="177" t="s">
        <v>85</v>
      </c>
      <c r="J151" s="221" t="s">
        <v>268</v>
      </c>
      <c r="K151" s="178">
        <v>38</v>
      </c>
      <c r="L151" s="179" t="str">
        <f>IF(ISERROR(VLOOKUP(K151,Proposito_programa!$C$2:$E$59,2,FALSE))," ",VLOOKUP(K151,Proposito_programa!$C$2:$E$59,2,FALSE))</f>
        <v>Ecoeficiencia, reciclaje, manejo de residuos e inclusión de la población recicladora</v>
      </c>
      <c r="M151" s="179" t="str">
        <f>IF(ISERROR(VLOOKUP(K151,Proposito_programa!$C$2:$E$59,3,FALSE))," ",VLOOKUP(K151,Proposito_programa!$C$2:$E$59,3,FALSE))</f>
        <v>Propósito 2 : Cambiar Nuestros Hábitos de Vida para Reverdecer a Bogotá y Adaptarnos y Mitigar la Crisis Climática</v>
      </c>
      <c r="N151" s="387" t="s">
        <v>1303</v>
      </c>
      <c r="O151" s="388"/>
      <c r="P151" s="239">
        <v>80035265</v>
      </c>
      <c r="Q151" s="176" t="s">
        <v>1097</v>
      </c>
      <c r="R151" s="180" t="s">
        <v>363</v>
      </c>
      <c r="S151" s="180"/>
      <c r="T151" s="181"/>
      <c r="U151" s="182"/>
      <c r="V151" s="241">
        <v>18168000</v>
      </c>
      <c r="W151" s="183"/>
      <c r="X151" s="184"/>
      <c r="Y151" s="241"/>
      <c r="Z151" s="285">
        <f t="shared" si="4"/>
        <v>18168000</v>
      </c>
      <c r="AA151" s="286">
        <v>16578300</v>
      </c>
      <c r="AB151" s="243">
        <v>44301</v>
      </c>
      <c r="AC151" s="243">
        <v>44308</v>
      </c>
      <c r="AD151" s="243">
        <v>44551</v>
      </c>
      <c r="AE151" s="188">
        <v>240</v>
      </c>
      <c r="AF151" s="185"/>
      <c r="AG151" s="186"/>
      <c r="AH151" s="187"/>
      <c r="AI151" s="185"/>
      <c r="AJ151" s="185"/>
      <c r="AK151" s="185"/>
      <c r="AL151" s="188"/>
      <c r="AM151" s="188"/>
      <c r="AN151" s="188" t="s">
        <v>1234</v>
      </c>
      <c r="AO151" s="188"/>
      <c r="AP151" s="189">
        <f t="shared" si="5"/>
        <v>0.91249999999999998</v>
      </c>
      <c r="AQ151" s="37"/>
      <c r="AR151" s="37"/>
      <c r="AS151" s="37"/>
      <c r="AT151" s="37"/>
      <c r="AU151" s="37"/>
      <c r="AV151" s="37"/>
    </row>
    <row r="152" spans="1:48" s="190" customFormat="1" ht="27.95" customHeight="1" x14ac:dyDescent="0.25">
      <c r="A152" s="223">
        <v>144</v>
      </c>
      <c r="B152" s="173">
        <v>2021</v>
      </c>
      <c r="C152" s="226" t="s">
        <v>1588</v>
      </c>
      <c r="D152" s="227" t="s">
        <v>646</v>
      </c>
      <c r="E152" s="174" t="s">
        <v>90</v>
      </c>
      <c r="F152" s="175" t="s">
        <v>29</v>
      </c>
      <c r="G152" s="176" t="s">
        <v>111</v>
      </c>
      <c r="H152" s="234" t="s">
        <v>873</v>
      </c>
      <c r="I152" s="177" t="s">
        <v>85</v>
      </c>
      <c r="J152" s="221" t="s">
        <v>268</v>
      </c>
      <c r="K152" s="178">
        <v>57</v>
      </c>
      <c r="L152" s="179" t="str">
        <f>IF(ISERROR(VLOOKUP(K152,Proposito_programa!$C$2:$E$59,2,FALSE))," ",VLOOKUP(K152,Proposito_programa!$C$2:$E$59,2,FALSE))</f>
        <v>Gestión pública local</v>
      </c>
      <c r="M152" s="179" t="str">
        <f>IF(ISERROR(VLOOKUP(K152,Proposito_programa!$C$2:$E$59,3,FALSE))," ",VLOOKUP(K152,Proposito_programa!$C$2:$E$59,3,FALSE))</f>
        <v>Propósito 5: Construir Bogotá - Región con gobierno abierto, transparente y ciudadanía consciente</v>
      </c>
      <c r="N152" s="387" t="s">
        <v>1335</v>
      </c>
      <c r="O152" s="388"/>
      <c r="P152" s="239">
        <v>79374388</v>
      </c>
      <c r="Q152" s="176" t="s">
        <v>1098</v>
      </c>
      <c r="R152" s="180" t="s">
        <v>363</v>
      </c>
      <c r="S152" s="180"/>
      <c r="T152" s="181"/>
      <c r="U152" s="182"/>
      <c r="V152" s="241">
        <v>33898000</v>
      </c>
      <c r="W152" s="183"/>
      <c r="X152" s="184"/>
      <c r="Y152" s="241"/>
      <c r="Z152" s="285">
        <f t="shared" si="4"/>
        <v>33898000</v>
      </c>
      <c r="AA152" s="286">
        <v>29245333</v>
      </c>
      <c r="AB152" s="243">
        <v>44301</v>
      </c>
      <c r="AC152" s="243">
        <v>44307</v>
      </c>
      <c r="AD152" s="243">
        <v>44561</v>
      </c>
      <c r="AE152" s="188">
        <v>255</v>
      </c>
      <c r="AF152" s="188">
        <v>1</v>
      </c>
      <c r="AG152" s="186">
        <v>5</v>
      </c>
      <c r="AH152" s="187"/>
      <c r="AI152" s="185"/>
      <c r="AJ152" s="185"/>
      <c r="AK152" s="185"/>
      <c r="AL152" s="188"/>
      <c r="AM152" s="188"/>
      <c r="AN152" s="188" t="s">
        <v>1234</v>
      </c>
      <c r="AO152" s="188"/>
      <c r="AP152" s="189">
        <f t="shared" si="5"/>
        <v>0.86274508820579388</v>
      </c>
      <c r="AQ152" s="37"/>
      <c r="AR152" s="37"/>
      <c r="AS152" s="37"/>
      <c r="AT152" s="37"/>
      <c r="AU152" s="37"/>
      <c r="AV152" s="37"/>
    </row>
    <row r="153" spans="1:48" s="190" customFormat="1" ht="27.95" customHeight="1" x14ac:dyDescent="0.25">
      <c r="A153" s="223">
        <v>145</v>
      </c>
      <c r="B153" s="173">
        <v>2021</v>
      </c>
      <c r="C153" s="226" t="s">
        <v>1589</v>
      </c>
      <c r="D153" s="227" t="s">
        <v>647</v>
      </c>
      <c r="E153" s="174" t="s">
        <v>90</v>
      </c>
      <c r="F153" s="175" t="s">
        <v>29</v>
      </c>
      <c r="G153" s="176" t="s">
        <v>111</v>
      </c>
      <c r="H153" s="234" t="s">
        <v>874</v>
      </c>
      <c r="I153" s="177" t="s">
        <v>85</v>
      </c>
      <c r="J153" s="221" t="s">
        <v>268</v>
      </c>
      <c r="K153" s="178">
        <v>1</v>
      </c>
      <c r="L153" s="179" t="str">
        <f>IF(ISERROR(VLOOKUP(K153,Proposito_programa!$C$2:$E$59,2,FALSE))," ",VLOOKUP(K153,Proposito_programa!$C$2:$E$59,2,FALSE))</f>
        <v>Subsidios y transferencias para la equidad</v>
      </c>
      <c r="M153" s="179" t="str">
        <f>IF(ISERROR(VLOOKUP(K153,Proposito_programa!$C$2:$E$59,3,FALSE))," ",VLOOKUP(K153,Proposito_programa!$C$2:$E$59,3,FALSE))</f>
        <v>Propósito 1: Hacer un nuevo contrato social para incrementar la inclusión social, productiva y política</v>
      </c>
      <c r="N153" s="387" t="s">
        <v>1263</v>
      </c>
      <c r="O153" s="388"/>
      <c r="P153" s="239">
        <v>1015457130</v>
      </c>
      <c r="Q153" s="176" t="s">
        <v>1099</v>
      </c>
      <c r="R153" s="180" t="s">
        <v>363</v>
      </c>
      <c r="S153" s="180"/>
      <c r="T153" s="181"/>
      <c r="U153" s="182"/>
      <c r="V153" s="241">
        <v>43700000</v>
      </c>
      <c r="W153" s="183"/>
      <c r="X153" s="184"/>
      <c r="Y153" s="241"/>
      <c r="Z153" s="285">
        <f t="shared" si="4"/>
        <v>43700000</v>
      </c>
      <c r="AA153" s="286">
        <v>31027000</v>
      </c>
      <c r="AB153" s="243">
        <v>44301</v>
      </c>
      <c r="AC153" s="243">
        <v>44314</v>
      </c>
      <c r="AD153" s="243">
        <v>44561</v>
      </c>
      <c r="AE153" s="188">
        <v>300</v>
      </c>
      <c r="AF153" s="188">
        <v>1</v>
      </c>
      <c r="AG153" s="186">
        <v>20</v>
      </c>
      <c r="AH153" s="187"/>
      <c r="AI153" s="185"/>
      <c r="AJ153" s="185"/>
      <c r="AK153" s="185"/>
      <c r="AL153" s="188"/>
      <c r="AM153" s="188"/>
      <c r="AN153" s="188" t="s">
        <v>1234</v>
      </c>
      <c r="AO153" s="188"/>
      <c r="AP153" s="189">
        <f t="shared" si="5"/>
        <v>0.71</v>
      </c>
      <c r="AQ153" s="37"/>
      <c r="AR153" s="37"/>
      <c r="AS153" s="37"/>
      <c r="AT153" s="37"/>
      <c r="AU153" s="37"/>
      <c r="AV153" s="37"/>
    </row>
    <row r="154" spans="1:48" s="190" customFormat="1" ht="27.95" customHeight="1" x14ac:dyDescent="0.25">
      <c r="A154" s="223">
        <v>146</v>
      </c>
      <c r="B154" s="173">
        <v>2021</v>
      </c>
      <c r="C154" s="226" t="s">
        <v>1590</v>
      </c>
      <c r="D154" s="227" t="s">
        <v>648</v>
      </c>
      <c r="E154" s="174" t="s">
        <v>90</v>
      </c>
      <c r="F154" s="175" t="s">
        <v>29</v>
      </c>
      <c r="G154" s="176" t="s">
        <v>111</v>
      </c>
      <c r="H154" s="234" t="s">
        <v>875</v>
      </c>
      <c r="I154" s="177" t="s">
        <v>85</v>
      </c>
      <c r="J154" s="221" t="s">
        <v>268</v>
      </c>
      <c r="K154" s="178">
        <v>6</v>
      </c>
      <c r="L154" s="179" t="str">
        <f>IF(ISERROR(VLOOKUP(K154,Proposito_programa!$C$2:$E$59,2,FALSE))," ",VLOOKUP(K154,Proposito_programa!$C$2:$E$59,2,FALSE))</f>
        <v>Sistema Distrital de Cuidado</v>
      </c>
      <c r="M154" s="179" t="str">
        <f>IF(ISERROR(VLOOKUP(K154,Proposito_programa!$C$2:$E$59,3,FALSE))," ",VLOOKUP(K154,Proposito_programa!$C$2:$E$59,3,FALSE))</f>
        <v>Propósito 1: Hacer un nuevo contrato social para incrementar la inclusión social, productiva y política</v>
      </c>
      <c r="N154" s="387" t="s">
        <v>1265</v>
      </c>
      <c r="O154" s="388"/>
      <c r="P154" s="239">
        <v>30507754</v>
      </c>
      <c r="Q154" s="176" t="s">
        <v>1100</v>
      </c>
      <c r="R154" s="180" t="s">
        <v>363</v>
      </c>
      <c r="S154" s="180"/>
      <c r="T154" s="181"/>
      <c r="U154" s="182"/>
      <c r="V154" s="241">
        <v>39330000</v>
      </c>
      <c r="W154" s="183"/>
      <c r="X154" s="184"/>
      <c r="Y154" s="241"/>
      <c r="Z154" s="285">
        <f t="shared" si="4"/>
        <v>39330000</v>
      </c>
      <c r="AA154" s="286">
        <v>32338000</v>
      </c>
      <c r="AB154" s="243">
        <v>44305</v>
      </c>
      <c r="AC154" s="243">
        <v>44305</v>
      </c>
      <c r="AD154" s="243">
        <v>44561</v>
      </c>
      <c r="AE154" s="188">
        <v>270</v>
      </c>
      <c r="AF154" s="188">
        <v>1</v>
      </c>
      <c r="AG154" s="186">
        <v>18</v>
      </c>
      <c r="AH154" s="187"/>
      <c r="AI154" s="185"/>
      <c r="AJ154" s="185"/>
      <c r="AK154" s="185"/>
      <c r="AL154" s="188"/>
      <c r="AM154" s="188"/>
      <c r="AN154" s="188" t="s">
        <v>1234</v>
      </c>
      <c r="AO154" s="188"/>
      <c r="AP154" s="189">
        <f t="shared" si="5"/>
        <v>0.82222222222222219</v>
      </c>
      <c r="AQ154" s="37"/>
      <c r="AR154" s="37"/>
      <c r="AS154" s="37"/>
      <c r="AT154" s="37"/>
      <c r="AU154" s="37"/>
      <c r="AV154" s="37"/>
    </row>
    <row r="155" spans="1:48" s="190" customFormat="1" ht="27.95" customHeight="1" x14ac:dyDescent="0.25">
      <c r="A155" s="223">
        <v>147</v>
      </c>
      <c r="B155" s="173">
        <v>2021</v>
      </c>
      <c r="C155" s="226" t="s">
        <v>1591</v>
      </c>
      <c r="D155" s="227" t="s">
        <v>649</v>
      </c>
      <c r="E155" s="174" t="s">
        <v>90</v>
      </c>
      <c r="F155" s="175" t="s">
        <v>29</v>
      </c>
      <c r="G155" s="176" t="s">
        <v>111</v>
      </c>
      <c r="H155" s="234" t="s">
        <v>876</v>
      </c>
      <c r="I155" s="177" t="s">
        <v>85</v>
      </c>
      <c r="J155" s="221" t="s">
        <v>268</v>
      </c>
      <c r="K155" s="178">
        <v>21</v>
      </c>
      <c r="L155" s="179" t="str">
        <f>IF(ISERROR(VLOOKUP(K155,Proposito_programa!$C$2:$E$59,2,FALSE))," ",VLOOKUP(K155,Proposito_programa!$C$2:$E$59,2,FALSE))</f>
        <v>Creación y vida cotidiana: Apropiación ciudadana del arte, la cultura y el patrimonio, para la democracia cultural</v>
      </c>
      <c r="M155" s="179" t="str">
        <f>IF(ISERROR(VLOOKUP(K155,Proposito_programa!$C$2:$E$59,3,FALSE))," ",VLOOKUP(K155,Proposito_programa!$C$2:$E$59,3,FALSE))</f>
        <v>Propósito 1: Hacer un nuevo contrato social para incrementar la inclusión social, productiva y política</v>
      </c>
      <c r="N155" s="387" t="s">
        <v>1281</v>
      </c>
      <c r="O155" s="388"/>
      <c r="P155" s="239">
        <v>1018457722</v>
      </c>
      <c r="Q155" s="176" t="s">
        <v>1101</v>
      </c>
      <c r="R155" s="180" t="s">
        <v>363</v>
      </c>
      <c r="S155" s="180"/>
      <c r="T155" s="181"/>
      <c r="U155" s="182"/>
      <c r="V155" s="241">
        <v>39330000</v>
      </c>
      <c r="W155" s="183"/>
      <c r="X155" s="184"/>
      <c r="Y155" s="241"/>
      <c r="Z155" s="285">
        <f t="shared" si="4"/>
        <v>39330000</v>
      </c>
      <c r="AA155" s="286">
        <v>32338000</v>
      </c>
      <c r="AB155" s="243">
        <v>44302</v>
      </c>
      <c r="AC155" s="243">
        <v>44305</v>
      </c>
      <c r="AD155" s="243">
        <v>44561</v>
      </c>
      <c r="AE155" s="188">
        <v>270</v>
      </c>
      <c r="AF155" s="188">
        <v>1</v>
      </c>
      <c r="AG155" s="186">
        <v>18</v>
      </c>
      <c r="AH155" s="187"/>
      <c r="AI155" s="185"/>
      <c r="AJ155" s="185"/>
      <c r="AK155" s="185"/>
      <c r="AL155" s="188"/>
      <c r="AM155" s="188"/>
      <c r="AN155" s="188" t="s">
        <v>1234</v>
      </c>
      <c r="AO155" s="188"/>
      <c r="AP155" s="189">
        <f t="shared" si="5"/>
        <v>0.82222222222222219</v>
      </c>
      <c r="AQ155" s="37"/>
      <c r="AR155" s="37"/>
      <c r="AS155" s="37"/>
      <c r="AT155" s="37"/>
      <c r="AU155" s="37"/>
      <c r="AV155" s="37"/>
    </row>
    <row r="156" spans="1:48" s="190" customFormat="1" ht="27.95" customHeight="1" x14ac:dyDescent="0.25">
      <c r="A156" s="223">
        <v>148</v>
      </c>
      <c r="B156" s="173">
        <v>2021</v>
      </c>
      <c r="C156" s="226" t="s">
        <v>1592</v>
      </c>
      <c r="D156" s="227" t="s">
        <v>650</v>
      </c>
      <c r="E156" s="174" t="s">
        <v>90</v>
      </c>
      <c r="F156" s="175" t="s">
        <v>29</v>
      </c>
      <c r="G156" s="176" t="s">
        <v>111</v>
      </c>
      <c r="H156" s="234" t="s">
        <v>877</v>
      </c>
      <c r="I156" s="177" t="s">
        <v>85</v>
      </c>
      <c r="J156" s="221" t="s">
        <v>268</v>
      </c>
      <c r="K156" s="178">
        <v>39</v>
      </c>
      <c r="L156" s="179" t="str">
        <f>IF(ISERROR(VLOOKUP(K156,Proposito_programa!$C$2:$E$59,2,FALSE))," ",VLOOKUP(K156,Proposito_programa!$C$2:$E$59,2,FALSE))</f>
        <v>Bogotá territorio de paz y atención integral a las víctimas del conflicto armado</v>
      </c>
      <c r="M156" s="179" t="str">
        <f>IF(ISERROR(VLOOKUP(K156,Proposito_programa!$C$2:$E$59,3,FALSE))," ",VLOOKUP(K156,Proposito_programa!$C$2:$E$59,3,FALSE))</f>
        <v>Propósito 3: Inspirar confianza y legitimidad para vivir sin miedo y ser epicentro de cultura ciudadana, paz y reconciliación</v>
      </c>
      <c r="N156" s="387" t="s">
        <v>1308</v>
      </c>
      <c r="O156" s="388"/>
      <c r="P156" s="239">
        <v>79955443</v>
      </c>
      <c r="Q156" s="176" t="s">
        <v>1102</v>
      </c>
      <c r="R156" s="180" t="s">
        <v>363</v>
      </c>
      <c r="S156" s="180"/>
      <c r="T156" s="181"/>
      <c r="U156" s="182"/>
      <c r="V156" s="241">
        <v>39330000</v>
      </c>
      <c r="W156" s="183"/>
      <c r="X156" s="184"/>
      <c r="Y156" s="241"/>
      <c r="Z156" s="285">
        <f t="shared" si="4"/>
        <v>39330000</v>
      </c>
      <c r="AA156" s="286">
        <v>32192333</v>
      </c>
      <c r="AB156" s="243">
        <v>44302</v>
      </c>
      <c r="AC156" s="243">
        <v>44306</v>
      </c>
      <c r="AD156" s="243">
        <v>44561</v>
      </c>
      <c r="AE156" s="188">
        <v>270</v>
      </c>
      <c r="AF156" s="188">
        <v>1</v>
      </c>
      <c r="AG156" s="186">
        <v>19</v>
      </c>
      <c r="AH156" s="187"/>
      <c r="AI156" s="185"/>
      <c r="AJ156" s="185"/>
      <c r="AK156" s="185"/>
      <c r="AL156" s="188"/>
      <c r="AM156" s="188"/>
      <c r="AN156" s="188" t="s">
        <v>1234</v>
      </c>
      <c r="AO156" s="188"/>
      <c r="AP156" s="189">
        <f t="shared" si="5"/>
        <v>0.81851851004322396</v>
      </c>
      <c r="AQ156" s="37"/>
      <c r="AR156" s="37"/>
      <c r="AS156" s="37"/>
      <c r="AT156" s="37"/>
      <c r="AU156" s="37"/>
      <c r="AV156" s="37"/>
    </row>
    <row r="157" spans="1:48" s="190" customFormat="1" ht="27.95" customHeight="1" x14ac:dyDescent="0.25">
      <c r="A157" s="223">
        <v>149</v>
      </c>
      <c r="B157" s="173">
        <v>2021</v>
      </c>
      <c r="C157" s="226" t="s">
        <v>1593</v>
      </c>
      <c r="D157" s="227" t="s">
        <v>651</v>
      </c>
      <c r="E157" s="174" t="s">
        <v>90</v>
      </c>
      <c r="F157" s="175" t="s">
        <v>29</v>
      </c>
      <c r="G157" s="176" t="s">
        <v>111</v>
      </c>
      <c r="H157" s="234" t="s">
        <v>833</v>
      </c>
      <c r="I157" s="177" t="s">
        <v>85</v>
      </c>
      <c r="J157" s="221" t="s">
        <v>268</v>
      </c>
      <c r="K157" s="178">
        <v>6</v>
      </c>
      <c r="L157" s="179" t="str">
        <f>IF(ISERROR(VLOOKUP(K157,Proposito_programa!$C$2:$E$59,2,FALSE))," ",VLOOKUP(K157,Proposito_programa!$C$2:$E$59,2,FALSE))</f>
        <v>Sistema Distrital de Cuidado</v>
      </c>
      <c r="M157" s="179" t="str">
        <f>IF(ISERROR(VLOOKUP(K157,Proposito_programa!$C$2:$E$59,3,FALSE))," ",VLOOKUP(K157,Proposito_programa!$C$2:$E$59,3,FALSE))</f>
        <v>Propósito 1: Hacer un nuevo contrato social para incrementar la inclusión social, productiva y política</v>
      </c>
      <c r="N157" s="387" t="s">
        <v>1269</v>
      </c>
      <c r="O157" s="388"/>
      <c r="P157" s="239">
        <v>64574720</v>
      </c>
      <c r="Q157" s="176" t="s">
        <v>1103</v>
      </c>
      <c r="R157" s="180" t="s">
        <v>363</v>
      </c>
      <c r="S157" s="180"/>
      <c r="T157" s="181"/>
      <c r="U157" s="182"/>
      <c r="V157" s="241">
        <v>12719000</v>
      </c>
      <c r="W157" s="183"/>
      <c r="X157" s="184">
        <v>1</v>
      </c>
      <c r="Y157" s="241">
        <v>1453600</v>
      </c>
      <c r="Z157" s="285">
        <f t="shared" si="4"/>
        <v>14172600</v>
      </c>
      <c r="AA157" s="286">
        <v>12416167</v>
      </c>
      <c r="AB157" s="243">
        <v>44302</v>
      </c>
      <c r="AC157" s="243">
        <v>44322</v>
      </c>
      <c r="AD157" s="243">
        <v>44535</v>
      </c>
      <c r="AE157" s="188">
        <v>210</v>
      </c>
      <c r="AF157" s="188">
        <v>1</v>
      </c>
      <c r="AG157" s="186">
        <v>24</v>
      </c>
      <c r="AH157" s="187"/>
      <c r="AI157" s="185"/>
      <c r="AJ157" s="185"/>
      <c r="AK157" s="185"/>
      <c r="AL157" s="188"/>
      <c r="AM157" s="188"/>
      <c r="AN157" s="188" t="s">
        <v>1234</v>
      </c>
      <c r="AO157" s="188"/>
      <c r="AP157" s="189">
        <f t="shared" si="5"/>
        <v>0.87606839958793725</v>
      </c>
      <c r="AQ157" s="37"/>
      <c r="AR157" s="37"/>
      <c r="AS157" s="37"/>
      <c r="AT157" s="37"/>
      <c r="AU157" s="37"/>
      <c r="AV157" s="37"/>
    </row>
    <row r="158" spans="1:48" s="190" customFormat="1" ht="27.95" customHeight="1" x14ac:dyDescent="0.25">
      <c r="A158" s="233">
        <v>150</v>
      </c>
      <c r="B158" s="173">
        <v>2021</v>
      </c>
      <c r="C158" s="226" t="s">
        <v>1594</v>
      </c>
      <c r="D158" s="227" t="s">
        <v>652</v>
      </c>
      <c r="E158" s="174" t="s">
        <v>90</v>
      </c>
      <c r="F158" s="175" t="s">
        <v>29</v>
      </c>
      <c r="G158" s="176" t="s">
        <v>111</v>
      </c>
      <c r="H158" s="234" t="s">
        <v>878</v>
      </c>
      <c r="I158" s="177" t="s">
        <v>85</v>
      </c>
      <c r="J158" s="221" t="s">
        <v>268</v>
      </c>
      <c r="K158" s="178">
        <v>39</v>
      </c>
      <c r="L158" s="179" t="str">
        <f>IF(ISERROR(VLOOKUP(K158,Proposito_programa!$C$2:$E$59,2,FALSE))," ",VLOOKUP(K158,Proposito_programa!$C$2:$E$59,2,FALSE))</f>
        <v>Bogotá territorio de paz y atención integral a las víctimas del conflicto armado</v>
      </c>
      <c r="M158" s="179" t="str">
        <f>IF(ISERROR(VLOOKUP(K158,Proposito_programa!$C$2:$E$59,3,FALSE))," ",VLOOKUP(K158,Proposito_programa!$C$2:$E$59,3,FALSE))</f>
        <v>Propósito 3: Inspirar confianza y legitimidad para vivir sin miedo y ser epicentro de cultura ciudadana, paz y reconciliación</v>
      </c>
      <c r="N158" s="387" t="s">
        <v>1308</v>
      </c>
      <c r="O158" s="388"/>
      <c r="P158" s="239">
        <v>1033744923</v>
      </c>
      <c r="Q158" s="176" t="s">
        <v>1104</v>
      </c>
      <c r="R158" s="180" t="s">
        <v>363</v>
      </c>
      <c r="S158" s="180"/>
      <c r="T158" s="181"/>
      <c r="U158" s="182"/>
      <c r="V158" s="241">
        <v>14536000</v>
      </c>
      <c r="W158" s="183"/>
      <c r="X158" s="184">
        <v>1</v>
      </c>
      <c r="Y158" s="241">
        <v>1453600</v>
      </c>
      <c r="Z158" s="285">
        <f t="shared" si="4"/>
        <v>15989600</v>
      </c>
      <c r="AA158" s="286">
        <v>13264100</v>
      </c>
      <c r="AB158" s="243">
        <v>44306</v>
      </c>
      <c r="AC158" s="243">
        <v>44308</v>
      </c>
      <c r="AD158" s="243">
        <v>44553</v>
      </c>
      <c r="AE158" s="188">
        <v>240</v>
      </c>
      <c r="AF158" s="188">
        <v>1</v>
      </c>
      <c r="AG158" s="186">
        <v>24</v>
      </c>
      <c r="AH158" s="187"/>
      <c r="AI158" s="185"/>
      <c r="AJ158" s="185"/>
      <c r="AK158" s="185"/>
      <c r="AL158" s="188"/>
      <c r="AM158" s="188"/>
      <c r="AN158" s="188" t="s">
        <v>1234</v>
      </c>
      <c r="AO158" s="188"/>
      <c r="AP158" s="189">
        <f t="shared" si="5"/>
        <v>0.82954545454545459</v>
      </c>
      <c r="AQ158" s="37"/>
      <c r="AR158" s="37"/>
      <c r="AS158" s="37"/>
      <c r="AT158" s="37"/>
      <c r="AU158" s="37"/>
      <c r="AV158" s="37"/>
    </row>
    <row r="159" spans="1:48" s="190" customFormat="1" ht="27.95" customHeight="1" x14ac:dyDescent="0.25">
      <c r="A159" s="223">
        <v>151</v>
      </c>
      <c r="B159" s="173">
        <v>2021</v>
      </c>
      <c r="C159" s="226" t="s">
        <v>1595</v>
      </c>
      <c r="D159" s="227" t="s">
        <v>653</v>
      </c>
      <c r="E159" s="174" t="s">
        <v>90</v>
      </c>
      <c r="F159" s="175" t="s">
        <v>29</v>
      </c>
      <c r="G159" s="176" t="s">
        <v>111</v>
      </c>
      <c r="H159" s="234" t="s">
        <v>879</v>
      </c>
      <c r="I159" s="177" t="s">
        <v>85</v>
      </c>
      <c r="J159" s="221" t="s">
        <v>268</v>
      </c>
      <c r="K159" s="178">
        <v>6</v>
      </c>
      <c r="L159" s="179" t="str">
        <f>IF(ISERROR(VLOOKUP(K159,Proposito_programa!$C$2:$E$59,2,FALSE))," ",VLOOKUP(K159,Proposito_programa!$C$2:$E$59,2,FALSE))</f>
        <v>Sistema Distrital de Cuidado</v>
      </c>
      <c r="M159" s="179" t="str">
        <f>IF(ISERROR(VLOOKUP(K159,Proposito_programa!$C$2:$E$59,3,FALSE))," ",VLOOKUP(K159,Proposito_programa!$C$2:$E$59,3,FALSE))</f>
        <v>Propósito 1: Hacer un nuevo contrato social para incrementar la inclusión social, productiva y política</v>
      </c>
      <c r="N159" s="387" t="s">
        <v>1269</v>
      </c>
      <c r="O159" s="388"/>
      <c r="P159" s="239">
        <v>1018515376</v>
      </c>
      <c r="Q159" s="176" t="s">
        <v>1105</v>
      </c>
      <c r="R159" s="180" t="s">
        <v>363</v>
      </c>
      <c r="S159" s="180"/>
      <c r="T159" s="181"/>
      <c r="U159" s="182"/>
      <c r="V159" s="241">
        <v>12719000</v>
      </c>
      <c r="W159" s="183"/>
      <c r="X159" s="184"/>
      <c r="Y159" s="241"/>
      <c r="Z159" s="285">
        <f t="shared" si="4"/>
        <v>12719000</v>
      </c>
      <c r="AA159" s="286">
        <v>11386533</v>
      </c>
      <c r="AB159" s="243">
        <v>44302</v>
      </c>
      <c r="AC159" s="243">
        <v>44309</v>
      </c>
      <c r="AD159" s="243">
        <v>44522</v>
      </c>
      <c r="AE159" s="188">
        <v>210</v>
      </c>
      <c r="AF159" s="185"/>
      <c r="AG159" s="186"/>
      <c r="AH159" s="187"/>
      <c r="AI159" s="185"/>
      <c r="AJ159" s="185"/>
      <c r="AK159" s="185"/>
      <c r="AL159" s="188"/>
      <c r="AM159" s="188"/>
      <c r="AN159" s="188" t="s">
        <v>1234</v>
      </c>
      <c r="AO159" s="188"/>
      <c r="AP159" s="189">
        <f t="shared" si="5"/>
        <v>0.89523806903058412</v>
      </c>
      <c r="AQ159" s="37"/>
      <c r="AR159" s="37"/>
      <c r="AS159" s="37"/>
      <c r="AT159" s="37"/>
      <c r="AU159" s="37"/>
      <c r="AV159" s="37"/>
    </row>
    <row r="160" spans="1:48" s="190" customFormat="1" ht="27.95" customHeight="1" x14ac:dyDescent="0.25">
      <c r="A160" s="223">
        <v>152</v>
      </c>
      <c r="B160" s="173">
        <v>2021</v>
      </c>
      <c r="C160" s="226" t="s">
        <v>1596</v>
      </c>
      <c r="D160" s="227" t="s">
        <v>654</v>
      </c>
      <c r="E160" s="174" t="s">
        <v>90</v>
      </c>
      <c r="F160" s="175" t="s">
        <v>29</v>
      </c>
      <c r="G160" s="176" t="s">
        <v>111</v>
      </c>
      <c r="H160" s="234" t="s">
        <v>880</v>
      </c>
      <c r="I160" s="177" t="s">
        <v>85</v>
      </c>
      <c r="J160" s="221" t="s">
        <v>268</v>
      </c>
      <c r="K160" s="178">
        <v>6</v>
      </c>
      <c r="L160" s="179" t="str">
        <f>IF(ISERROR(VLOOKUP(K160,Proposito_programa!$C$2:$E$59,2,FALSE))," ",VLOOKUP(K160,Proposito_programa!$C$2:$E$59,2,FALSE))</f>
        <v>Sistema Distrital de Cuidado</v>
      </c>
      <c r="M160" s="179" t="str">
        <f>IF(ISERROR(VLOOKUP(K160,Proposito_programa!$C$2:$E$59,3,FALSE))," ",VLOOKUP(K160,Proposito_programa!$C$2:$E$59,3,FALSE))</f>
        <v>Propósito 1: Hacer un nuevo contrato social para incrementar la inclusión social, productiva y política</v>
      </c>
      <c r="N160" s="387" t="s">
        <v>1269</v>
      </c>
      <c r="O160" s="388"/>
      <c r="P160" s="239">
        <v>1030546475</v>
      </c>
      <c r="Q160" s="176" t="s">
        <v>1106</v>
      </c>
      <c r="R160" s="180" t="s">
        <v>363</v>
      </c>
      <c r="S160" s="180"/>
      <c r="T160" s="181"/>
      <c r="U160" s="182"/>
      <c r="V160" s="241">
        <v>12719000</v>
      </c>
      <c r="W160" s="183"/>
      <c r="X160" s="184"/>
      <c r="Y160" s="241"/>
      <c r="Z160" s="285">
        <f t="shared" si="4"/>
        <v>12719000</v>
      </c>
      <c r="AA160" s="286">
        <v>11507667</v>
      </c>
      <c r="AB160" s="243">
        <v>44303</v>
      </c>
      <c r="AC160" s="243">
        <v>44307</v>
      </c>
      <c r="AD160" s="243">
        <v>44520</v>
      </c>
      <c r="AE160" s="188">
        <v>210</v>
      </c>
      <c r="AF160" s="185"/>
      <c r="AG160" s="186"/>
      <c r="AH160" s="187"/>
      <c r="AI160" s="185"/>
      <c r="AJ160" s="185"/>
      <c r="AK160" s="185"/>
      <c r="AL160" s="188"/>
      <c r="AM160" s="188"/>
      <c r="AN160" s="188" t="s">
        <v>1234</v>
      </c>
      <c r="AO160" s="188"/>
      <c r="AP160" s="189">
        <f t="shared" si="5"/>
        <v>0.90476193096941582</v>
      </c>
      <c r="AQ160" s="37"/>
      <c r="AR160" s="37"/>
      <c r="AS160" s="37"/>
      <c r="AT160" s="37"/>
      <c r="AU160" s="37"/>
      <c r="AV160" s="37"/>
    </row>
    <row r="161" spans="1:48" s="190" customFormat="1" ht="27.95" customHeight="1" x14ac:dyDescent="0.25">
      <c r="A161" s="223">
        <v>153</v>
      </c>
      <c r="B161" s="173">
        <v>2021</v>
      </c>
      <c r="C161" s="226" t="s">
        <v>1597</v>
      </c>
      <c r="D161" s="227" t="s">
        <v>655</v>
      </c>
      <c r="E161" s="174" t="s">
        <v>90</v>
      </c>
      <c r="F161" s="175" t="s">
        <v>29</v>
      </c>
      <c r="G161" s="176" t="s">
        <v>111</v>
      </c>
      <c r="H161" s="234" t="s">
        <v>862</v>
      </c>
      <c r="I161" s="177" t="s">
        <v>85</v>
      </c>
      <c r="J161" s="221" t="s">
        <v>268</v>
      </c>
      <c r="K161" s="178">
        <v>45</v>
      </c>
      <c r="L161" s="179" t="str">
        <f>IF(ISERROR(VLOOKUP(K161,Proposito_programa!$C$2:$E$59,2,FALSE))," ",VLOOKUP(K161,Proposito_programa!$C$2:$E$59,2,FALSE))</f>
        <v>Espacio público más seguro y construido colectivamente</v>
      </c>
      <c r="M161" s="179" t="str">
        <f>IF(ISERROR(VLOOKUP(K161,Proposito_programa!$C$2:$E$59,3,FALSE))," ",VLOOKUP(K161,Proposito_programa!$C$2:$E$59,3,FALSE))</f>
        <v>Propósito 3: Inspirar confianza y legitimidad para vivir sin miedo y ser epicentro de cultura ciudadana, paz y reconciliación</v>
      </c>
      <c r="N161" s="387" t="s">
        <v>1317</v>
      </c>
      <c r="O161" s="388"/>
      <c r="P161" s="239">
        <v>52019196</v>
      </c>
      <c r="Q161" s="176" t="s">
        <v>1107</v>
      </c>
      <c r="R161" s="180" t="s">
        <v>363</v>
      </c>
      <c r="S161" s="180"/>
      <c r="T161" s="181"/>
      <c r="U161" s="182"/>
      <c r="V161" s="241">
        <v>18168000</v>
      </c>
      <c r="W161" s="183"/>
      <c r="X161" s="184"/>
      <c r="Y161" s="241"/>
      <c r="Z161" s="285">
        <f t="shared" si="4"/>
        <v>18168000</v>
      </c>
      <c r="AA161" s="286">
        <v>16654000</v>
      </c>
      <c r="AB161" s="243">
        <v>44306</v>
      </c>
      <c r="AC161" s="243">
        <v>44307</v>
      </c>
      <c r="AD161" s="243">
        <v>44550</v>
      </c>
      <c r="AE161" s="188">
        <v>240</v>
      </c>
      <c r="AF161" s="185"/>
      <c r="AG161" s="186"/>
      <c r="AH161" s="187"/>
      <c r="AI161" s="185"/>
      <c r="AJ161" s="185"/>
      <c r="AK161" s="185"/>
      <c r="AL161" s="188"/>
      <c r="AM161" s="188"/>
      <c r="AN161" s="188" t="s">
        <v>1234</v>
      </c>
      <c r="AO161" s="188"/>
      <c r="AP161" s="189">
        <f t="shared" si="5"/>
        <v>0.91666666666666663</v>
      </c>
      <c r="AQ161" s="37"/>
      <c r="AR161" s="37"/>
      <c r="AS161" s="37"/>
      <c r="AT161" s="37"/>
      <c r="AU161" s="37"/>
      <c r="AV161" s="37"/>
    </row>
    <row r="162" spans="1:48" s="190" customFormat="1" ht="27.95" customHeight="1" x14ac:dyDescent="0.25">
      <c r="A162" s="223">
        <v>154</v>
      </c>
      <c r="B162" s="173">
        <v>2021</v>
      </c>
      <c r="C162" s="226" t="s">
        <v>1598</v>
      </c>
      <c r="D162" s="227" t="s">
        <v>656</v>
      </c>
      <c r="E162" s="174" t="s">
        <v>90</v>
      </c>
      <c r="F162" s="175" t="s">
        <v>29</v>
      </c>
      <c r="G162" s="176" t="s">
        <v>111</v>
      </c>
      <c r="H162" s="234" t="s">
        <v>881</v>
      </c>
      <c r="I162" s="177" t="s">
        <v>85</v>
      </c>
      <c r="J162" s="221" t="s">
        <v>268</v>
      </c>
      <c r="K162" s="178">
        <v>6</v>
      </c>
      <c r="L162" s="179" t="str">
        <f>IF(ISERROR(VLOOKUP(K162,Proposito_programa!$C$2:$E$59,2,FALSE))," ",VLOOKUP(K162,Proposito_programa!$C$2:$E$59,2,FALSE))</f>
        <v>Sistema Distrital de Cuidado</v>
      </c>
      <c r="M162" s="179" t="str">
        <f>IF(ISERROR(VLOOKUP(K162,Proposito_programa!$C$2:$E$59,3,FALSE))," ",VLOOKUP(K162,Proposito_programa!$C$2:$E$59,3,FALSE))</f>
        <v>Propósito 1: Hacer un nuevo contrato social para incrementar la inclusión social, productiva y política</v>
      </c>
      <c r="N162" s="387" t="s">
        <v>1269</v>
      </c>
      <c r="O162" s="388"/>
      <c r="P162" s="239">
        <v>1133839106</v>
      </c>
      <c r="Q162" s="176" t="s">
        <v>1108</v>
      </c>
      <c r="R162" s="180" t="s">
        <v>363</v>
      </c>
      <c r="S162" s="180"/>
      <c r="T162" s="181"/>
      <c r="U162" s="182"/>
      <c r="V162" s="241">
        <v>18168000</v>
      </c>
      <c r="W162" s="183"/>
      <c r="X162" s="184">
        <v>1</v>
      </c>
      <c r="Y162" s="241">
        <v>529900</v>
      </c>
      <c r="Z162" s="285">
        <f t="shared" si="4"/>
        <v>18697900</v>
      </c>
      <c r="AA162" s="286">
        <v>16578300</v>
      </c>
      <c r="AB162" s="243">
        <v>44306</v>
      </c>
      <c r="AC162" s="243">
        <v>44308</v>
      </c>
      <c r="AD162" s="243">
        <v>44551</v>
      </c>
      <c r="AE162" s="188">
        <v>240</v>
      </c>
      <c r="AF162" s="188">
        <v>1</v>
      </c>
      <c r="AG162" s="186">
        <v>7</v>
      </c>
      <c r="AH162" s="187"/>
      <c r="AI162" s="185"/>
      <c r="AJ162" s="185"/>
      <c r="AK162" s="185"/>
      <c r="AL162" s="188"/>
      <c r="AM162" s="188"/>
      <c r="AN162" s="188" t="s">
        <v>1234</v>
      </c>
      <c r="AO162" s="188"/>
      <c r="AP162" s="189">
        <f t="shared" si="5"/>
        <v>0.88663967611336036</v>
      </c>
      <c r="AQ162" s="37"/>
      <c r="AR162" s="37"/>
      <c r="AS162" s="37"/>
      <c r="AT162" s="37"/>
      <c r="AU162" s="37"/>
      <c r="AV162" s="37"/>
    </row>
    <row r="163" spans="1:48" s="190" customFormat="1" ht="27.95" customHeight="1" x14ac:dyDescent="0.25">
      <c r="A163" s="223">
        <v>155</v>
      </c>
      <c r="B163" s="173">
        <v>2021</v>
      </c>
      <c r="C163" s="226" t="s">
        <v>1599</v>
      </c>
      <c r="D163" s="227" t="s">
        <v>657</v>
      </c>
      <c r="E163" s="174" t="s">
        <v>90</v>
      </c>
      <c r="F163" s="175" t="s">
        <v>29</v>
      </c>
      <c r="G163" s="176" t="s">
        <v>111</v>
      </c>
      <c r="H163" s="234" t="s">
        <v>882</v>
      </c>
      <c r="I163" s="177" t="s">
        <v>85</v>
      </c>
      <c r="J163" s="221" t="s">
        <v>268</v>
      </c>
      <c r="K163" s="178">
        <v>6</v>
      </c>
      <c r="L163" s="179" t="str">
        <f>IF(ISERROR(VLOOKUP(K163,Proposito_programa!$C$2:$E$59,2,FALSE))," ",VLOOKUP(K163,Proposito_programa!$C$2:$E$59,2,FALSE))</f>
        <v>Sistema Distrital de Cuidado</v>
      </c>
      <c r="M163" s="179" t="str">
        <f>IF(ISERROR(VLOOKUP(K163,Proposito_programa!$C$2:$E$59,3,FALSE))," ",VLOOKUP(K163,Proposito_programa!$C$2:$E$59,3,FALSE))</f>
        <v>Propósito 1: Hacer un nuevo contrato social para incrementar la inclusión social, productiva y política</v>
      </c>
      <c r="N163" s="387" t="s">
        <v>1269</v>
      </c>
      <c r="O163" s="388"/>
      <c r="P163" s="239">
        <v>1030648943</v>
      </c>
      <c r="Q163" s="176" t="s">
        <v>1109</v>
      </c>
      <c r="R163" s="180" t="s">
        <v>363</v>
      </c>
      <c r="S163" s="180"/>
      <c r="T163" s="181"/>
      <c r="U163" s="182"/>
      <c r="V163" s="241">
        <v>26350000</v>
      </c>
      <c r="W163" s="183"/>
      <c r="X163" s="184"/>
      <c r="Y163" s="241"/>
      <c r="Z163" s="285">
        <f t="shared" si="4"/>
        <v>26350000</v>
      </c>
      <c r="AA163" s="286">
        <v>22630000</v>
      </c>
      <c r="AB163" s="243">
        <v>44305</v>
      </c>
      <c r="AC163" s="243">
        <v>44308</v>
      </c>
      <c r="AD163" s="243">
        <v>44561</v>
      </c>
      <c r="AE163" s="188">
        <v>255</v>
      </c>
      <c r="AF163" s="188">
        <v>1</v>
      </c>
      <c r="AG163" s="186">
        <v>5</v>
      </c>
      <c r="AH163" s="187"/>
      <c r="AI163" s="185"/>
      <c r="AJ163" s="185"/>
      <c r="AK163" s="185"/>
      <c r="AL163" s="188"/>
      <c r="AM163" s="188"/>
      <c r="AN163" s="188" t="s">
        <v>1234</v>
      </c>
      <c r="AO163" s="188"/>
      <c r="AP163" s="189">
        <f t="shared" si="5"/>
        <v>0.85882352941176465</v>
      </c>
      <c r="AQ163" s="37"/>
      <c r="AR163" s="37"/>
      <c r="AS163" s="37"/>
      <c r="AT163" s="37"/>
      <c r="AU163" s="37"/>
      <c r="AV163" s="37"/>
    </row>
    <row r="164" spans="1:48" s="190" customFormat="1" ht="27.95" customHeight="1" x14ac:dyDescent="0.25">
      <c r="A164" s="223">
        <v>156</v>
      </c>
      <c r="B164" s="173">
        <v>2021</v>
      </c>
      <c r="C164" s="226" t="s">
        <v>1600</v>
      </c>
      <c r="D164" s="227" t="s">
        <v>658</v>
      </c>
      <c r="E164" s="174" t="s">
        <v>90</v>
      </c>
      <c r="F164" s="175" t="s">
        <v>29</v>
      </c>
      <c r="G164" s="176" t="s">
        <v>111</v>
      </c>
      <c r="H164" s="234" t="s">
        <v>883</v>
      </c>
      <c r="I164" s="177" t="s">
        <v>85</v>
      </c>
      <c r="J164" s="221" t="s">
        <v>268</v>
      </c>
      <c r="K164" s="178">
        <v>39</v>
      </c>
      <c r="L164" s="179" t="str">
        <f>IF(ISERROR(VLOOKUP(K164,Proposito_programa!$C$2:$E$59,2,FALSE))," ",VLOOKUP(K164,Proposito_programa!$C$2:$E$59,2,FALSE))</f>
        <v>Bogotá territorio de paz y atención integral a las víctimas del conflicto armado</v>
      </c>
      <c r="M164" s="179" t="str">
        <f>IF(ISERROR(VLOOKUP(K164,Proposito_programa!$C$2:$E$59,3,FALSE))," ",VLOOKUP(K164,Proposito_programa!$C$2:$E$59,3,FALSE))</f>
        <v>Propósito 3: Inspirar confianza y legitimidad para vivir sin miedo y ser epicentro de cultura ciudadana, paz y reconciliación</v>
      </c>
      <c r="N164" s="387" t="s">
        <v>1308</v>
      </c>
      <c r="O164" s="388"/>
      <c r="P164" s="239">
        <v>1014234728</v>
      </c>
      <c r="Q164" s="176" t="s">
        <v>1110</v>
      </c>
      <c r="R164" s="180" t="s">
        <v>363</v>
      </c>
      <c r="S164" s="180"/>
      <c r="T164" s="181"/>
      <c r="U164" s="182"/>
      <c r="V164" s="241">
        <v>14536000</v>
      </c>
      <c r="W164" s="183"/>
      <c r="X164" s="184">
        <v>1</v>
      </c>
      <c r="Y164" s="241">
        <v>908500</v>
      </c>
      <c r="Z164" s="285">
        <f t="shared" si="4"/>
        <v>15444500</v>
      </c>
      <c r="AA164" s="286">
        <v>12900700</v>
      </c>
      <c r="AB164" s="243">
        <v>44307</v>
      </c>
      <c r="AC164" s="243">
        <v>44314</v>
      </c>
      <c r="AD164" s="243">
        <v>44557</v>
      </c>
      <c r="AE164" s="188">
        <v>240</v>
      </c>
      <c r="AF164" s="188">
        <v>1</v>
      </c>
      <c r="AG164" s="186">
        <v>18</v>
      </c>
      <c r="AH164" s="187"/>
      <c r="AI164" s="185"/>
      <c r="AJ164" s="185"/>
      <c r="AK164" s="185"/>
      <c r="AL164" s="188"/>
      <c r="AM164" s="188"/>
      <c r="AN164" s="188" t="s">
        <v>1234</v>
      </c>
      <c r="AO164" s="188"/>
      <c r="AP164" s="189">
        <f t="shared" si="5"/>
        <v>0.83529411764705885</v>
      </c>
      <c r="AQ164" s="37"/>
      <c r="AR164" s="37"/>
      <c r="AS164" s="37"/>
      <c r="AT164" s="37"/>
      <c r="AU164" s="37"/>
      <c r="AV164" s="37"/>
    </row>
    <row r="165" spans="1:48" s="190" customFormat="1" ht="27.95" customHeight="1" x14ac:dyDescent="0.25">
      <c r="A165" s="223" t="s">
        <v>485</v>
      </c>
      <c r="B165" s="173">
        <v>2021</v>
      </c>
      <c r="C165" s="226" t="s">
        <v>1601</v>
      </c>
      <c r="D165" s="227" t="s">
        <v>659</v>
      </c>
      <c r="E165" s="174" t="s">
        <v>65</v>
      </c>
      <c r="F165" s="175" t="s">
        <v>89</v>
      </c>
      <c r="G165" s="176" t="s">
        <v>96</v>
      </c>
      <c r="H165" s="234" t="s">
        <v>884</v>
      </c>
      <c r="I165" s="177" t="s">
        <v>84</v>
      </c>
      <c r="J165" s="221" t="s">
        <v>268</v>
      </c>
      <c r="K165" s="178"/>
      <c r="L165" s="179" t="str">
        <f>IF(ISERROR(VLOOKUP(K165,Proposito_programa!$C$2:$E$59,2,FALSE))," ",VLOOKUP(K165,Proposito_programa!$C$2:$E$59,2,FALSE))</f>
        <v xml:space="preserve"> </v>
      </c>
      <c r="M165" s="179" t="str">
        <f>IF(ISERROR(VLOOKUP(K165,Proposito_programa!$C$2:$E$59,3,FALSE))," ",VLOOKUP(K165,Proposito_programa!$C$2:$E$59,3,FALSE))</f>
        <v xml:space="preserve"> </v>
      </c>
      <c r="N165" s="387">
        <v>0</v>
      </c>
      <c r="O165" s="388">
        <v>17</v>
      </c>
      <c r="P165" s="239">
        <v>901351386</v>
      </c>
      <c r="Q165" s="176" t="s">
        <v>1111</v>
      </c>
      <c r="R165" s="180" t="s">
        <v>365</v>
      </c>
      <c r="S165" s="180"/>
      <c r="T165" s="181"/>
      <c r="U165" s="182"/>
      <c r="V165" s="241">
        <v>140991837</v>
      </c>
      <c r="W165" s="358"/>
      <c r="X165" s="184">
        <v>1</v>
      </c>
      <c r="Y165" s="241">
        <v>3350000</v>
      </c>
      <c r="Z165" s="353">
        <f t="shared" si="4"/>
        <v>144341837</v>
      </c>
      <c r="AA165" s="309">
        <v>109457468</v>
      </c>
      <c r="AB165" s="243">
        <v>44281</v>
      </c>
      <c r="AC165" s="243">
        <v>44291</v>
      </c>
      <c r="AD165" s="243">
        <v>44596</v>
      </c>
      <c r="AE165" s="188">
        <v>300</v>
      </c>
      <c r="AF165" s="185"/>
      <c r="AG165" s="186"/>
      <c r="AH165" s="187"/>
      <c r="AI165" s="185"/>
      <c r="AJ165" s="185"/>
      <c r="AK165" s="185"/>
      <c r="AL165" s="188"/>
      <c r="AM165" s="188"/>
      <c r="AN165" s="188" t="s">
        <v>1234</v>
      </c>
      <c r="AO165" s="188"/>
      <c r="AP165" s="189">
        <f t="shared" si="5"/>
        <v>0.75832115119887245</v>
      </c>
      <c r="AQ165" s="37"/>
      <c r="AR165" s="37"/>
      <c r="AS165" s="37"/>
      <c r="AT165" s="37"/>
      <c r="AU165" s="37"/>
      <c r="AV165" s="37"/>
    </row>
    <row r="166" spans="1:48" s="190" customFormat="1" ht="27.95" customHeight="1" x14ac:dyDescent="0.25">
      <c r="A166" s="223">
        <v>157</v>
      </c>
      <c r="B166" s="173">
        <v>2021</v>
      </c>
      <c r="C166" s="226" t="s">
        <v>1602</v>
      </c>
      <c r="D166" s="227" t="s">
        <v>660</v>
      </c>
      <c r="E166" s="174" t="s">
        <v>90</v>
      </c>
      <c r="F166" s="175" t="s">
        <v>29</v>
      </c>
      <c r="G166" s="176" t="s">
        <v>111</v>
      </c>
      <c r="H166" s="234" t="s">
        <v>885</v>
      </c>
      <c r="I166" s="177" t="s">
        <v>85</v>
      </c>
      <c r="J166" s="221" t="s">
        <v>268</v>
      </c>
      <c r="K166" s="178">
        <v>48</v>
      </c>
      <c r="L166" s="179" t="str">
        <f>IF(ISERROR(VLOOKUP(K166,Proposito_programa!$C$2:$E$59,2,FALSE))," ",VLOOKUP(K166,Proposito_programa!$C$2:$E$59,2,FALSE))</f>
        <v>Plataforma institucional para la seguridad y justicia</v>
      </c>
      <c r="M166" s="179" t="str">
        <f>IF(ISERROR(VLOOKUP(K166,Proposito_programa!$C$2:$E$59,3,FALSE))," ",VLOOKUP(K166,Proposito_programa!$C$2:$E$59,3,FALSE))</f>
        <v>Propósito 3: Inspirar confianza y legitimidad para vivir sin miedo y ser epicentro de cultura ciudadana, paz y reconciliación</v>
      </c>
      <c r="N166" s="387" t="s">
        <v>1320</v>
      </c>
      <c r="O166" s="388"/>
      <c r="P166" s="239">
        <v>1032456062</v>
      </c>
      <c r="Q166" s="176" t="s">
        <v>1112</v>
      </c>
      <c r="R166" s="180" t="s">
        <v>363</v>
      </c>
      <c r="S166" s="180"/>
      <c r="T166" s="181"/>
      <c r="U166" s="182"/>
      <c r="V166" s="241">
        <v>37145000</v>
      </c>
      <c r="W166" s="183"/>
      <c r="X166" s="184"/>
      <c r="Y166" s="241"/>
      <c r="Z166" s="285">
        <f t="shared" si="4"/>
        <v>37145000</v>
      </c>
      <c r="AA166" s="286">
        <v>31755333</v>
      </c>
      <c r="AB166" s="243">
        <v>44307</v>
      </c>
      <c r="AC166" s="243">
        <v>44309</v>
      </c>
      <c r="AD166" s="243">
        <v>44561</v>
      </c>
      <c r="AE166" s="188">
        <v>255</v>
      </c>
      <c r="AF166" s="188">
        <v>1</v>
      </c>
      <c r="AG166" s="186">
        <v>7</v>
      </c>
      <c r="AH166" s="187"/>
      <c r="AI166" s="185"/>
      <c r="AJ166" s="185"/>
      <c r="AK166" s="185"/>
      <c r="AL166" s="188"/>
      <c r="AM166" s="188"/>
      <c r="AN166" s="188" t="s">
        <v>1234</v>
      </c>
      <c r="AO166" s="188"/>
      <c r="AP166" s="189">
        <f t="shared" si="5"/>
        <v>0.85490195181047246</v>
      </c>
      <c r="AQ166" s="37"/>
      <c r="AR166" s="37"/>
      <c r="AS166" s="37"/>
      <c r="AT166" s="37"/>
      <c r="AU166" s="37"/>
      <c r="AV166" s="37"/>
    </row>
    <row r="167" spans="1:48" s="190" customFormat="1" ht="27.95" customHeight="1" x14ac:dyDescent="0.25">
      <c r="A167" s="223">
        <v>158</v>
      </c>
      <c r="B167" s="173">
        <v>2021</v>
      </c>
      <c r="C167" s="226" t="s">
        <v>1603</v>
      </c>
      <c r="D167" s="227" t="s">
        <v>661</v>
      </c>
      <c r="E167" s="174" t="s">
        <v>90</v>
      </c>
      <c r="F167" s="175" t="s">
        <v>29</v>
      </c>
      <c r="G167" s="176" t="s">
        <v>111</v>
      </c>
      <c r="H167" s="234" t="s">
        <v>886</v>
      </c>
      <c r="I167" s="177" t="s">
        <v>85</v>
      </c>
      <c r="J167" s="221" t="s">
        <v>268</v>
      </c>
      <c r="K167" s="178">
        <v>21</v>
      </c>
      <c r="L167" s="179" t="str">
        <f>IF(ISERROR(VLOOKUP(K167,Proposito_programa!$C$2:$E$59,2,FALSE))," ",VLOOKUP(K167,Proposito_programa!$C$2:$E$59,2,FALSE))</f>
        <v>Creación y vida cotidiana: Apropiación ciudadana del arte, la cultura y el patrimonio, para la democracia cultural</v>
      </c>
      <c r="M167" s="179" t="str">
        <f>IF(ISERROR(VLOOKUP(K167,Proposito_programa!$C$2:$E$59,3,FALSE))," ",VLOOKUP(K167,Proposito_programa!$C$2:$E$59,3,FALSE))</f>
        <v>Propósito 1: Hacer un nuevo contrato social para incrementar la inclusión social, productiva y política</v>
      </c>
      <c r="N167" s="387" t="s">
        <v>1281</v>
      </c>
      <c r="O167" s="388"/>
      <c r="P167" s="239">
        <v>80110196</v>
      </c>
      <c r="Q167" s="176" t="s">
        <v>1113</v>
      </c>
      <c r="R167" s="180" t="s">
        <v>363</v>
      </c>
      <c r="S167" s="180"/>
      <c r="T167" s="181"/>
      <c r="U167" s="182"/>
      <c r="V167" s="241">
        <v>18168000</v>
      </c>
      <c r="W167" s="183"/>
      <c r="X167" s="184">
        <v>1</v>
      </c>
      <c r="Y167" s="241">
        <v>1514000</v>
      </c>
      <c r="Z167" s="285">
        <f t="shared" si="4"/>
        <v>19682000</v>
      </c>
      <c r="AA167" s="286">
        <v>16275500</v>
      </c>
      <c r="AB167" s="243">
        <v>44308</v>
      </c>
      <c r="AC167" s="243">
        <v>44312</v>
      </c>
      <c r="AD167" s="243">
        <v>44555</v>
      </c>
      <c r="AE167" s="188">
        <v>240</v>
      </c>
      <c r="AF167" s="188">
        <v>1</v>
      </c>
      <c r="AG167" s="186">
        <v>20</v>
      </c>
      <c r="AH167" s="187"/>
      <c r="AI167" s="185"/>
      <c r="AJ167" s="185"/>
      <c r="AK167" s="185"/>
      <c r="AL167" s="188"/>
      <c r="AM167" s="188"/>
      <c r="AN167" s="188" t="s">
        <v>1234</v>
      </c>
      <c r="AO167" s="188"/>
      <c r="AP167" s="189">
        <f t="shared" si="5"/>
        <v>0.82692307692307687</v>
      </c>
      <c r="AQ167" s="37"/>
      <c r="AR167" s="37"/>
      <c r="AS167" s="37"/>
      <c r="AT167" s="37"/>
      <c r="AU167" s="37"/>
      <c r="AV167" s="37"/>
    </row>
    <row r="168" spans="1:48" s="190" customFormat="1" ht="27.95" customHeight="1" x14ac:dyDescent="0.25">
      <c r="A168" s="223">
        <v>159</v>
      </c>
      <c r="B168" s="173">
        <v>2021</v>
      </c>
      <c r="C168" s="226" t="s">
        <v>1604</v>
      </c>
      <c r="D168" s="227" t="s">
        <v>662</v>
      </c>
      <c r="E168" s="174" t="s">
        <v>90</v>
      </c>
      <c r="F168" s="175" t="s">
        <v>29</v>
      </c>
      <c r="G168" s="176" t="s">
        <v>111</v>
      </c>
      <c r="H168" s="234" t="s">
        <v>887</v>
      </c>
      <c r="I168" s="177" t="s">
        <v>85</v>
      </c>
      <c r="J168" s="221" t="s">
        <v>268</v>
      </c>
      <c r="K168" s="178">
        <v>27</v>
      </c>
      <c r="L168" s="179" t="str">
        <f>IF(ISERROR(VLOOKUP(K168,Proposito_programa!$C$2:$E$59,2,FALSE))," ",VLOOKUP(K168,Proposito_programa!$C$2:$E$59,2,FALSE))</f>
        <v>Cambio cultural para la gestión de la crisis climática</v>
      </c>
      <c r="M168" s="179" t="str">
        <f>IF(ISERROR(VLOOKUP(K168,Proposito_programa!$C$2:$E$59,3,FALSE))," ",VLOOKUP(K168,Proposito_programa!$C$2:$E$59,3,FALSE))</f>
        <v>Propósito 2 : Cambiar Nuestros Hábitos de Vida para Reverdecer a Bogotá y Adaptarnos y Mitigar la Crisis Climática</v>
      </c>
      <c r="N168" s="387" t="s">
        <v>1289</v>
      </c>
      <c r="O168" s="388"/>
      <c r="P168" s="239">
        <v>1014260138</v>
      </c>
      <c r="Q168" s="176" t="s">
        <v>1114</v>
      </c>
      <c r="R168" s="180" t="s">
        <v>363</v>
      </c>
      <c r="S168" s="180"/>
      <c r="T168" s="181"/>
      <c r="U168" s="182"/>
      <c r="V168" s="241">
        <v>42750000</v>
      </c>
      <c r="W168" s="183"/>
      <c r="X168" s="184"/>
      <c r="Y168" s="241"/>
      <c r="Z168" s="285">
        <f t="shared" si="4"/>
        <v>42750000</v>
      </c>
      <c r="AA168" s="286">
        <v>34516667</v>
      </c>
      <c r="AB168" s="243">
        <v>44308</v>
      </c>
      <c r="AC168" s="243">
        <v>44309</v>
      </c>
      <c r="AD168" s="243">
        <v>44561</v>
      </c>
      <c r="AE168" s="188">
        <v>270</v>
      </c>
      <c r="AF168" s="188">
        <v>1</v>
      </c>
      <c r="AG168" s="186">
        <v>22</v>
      </c>
      <c r="AH168" s="187"/>
      <c r="AI168" s="185"/>
      <c r="AJ168" s="185"/>
      <c r="AK168" s="185"/>
      <c r="AL168" s="188"/>
      <c r="AM168" s="188"/>
      <c r="AN168" s="188" t="s">
        <v>1234</v>
      </c>
      <c r="AO168" s="188"/>
      <c r="AP168" s="189">
        <f t="shared" si="5"/>
        <v>0.8074074152046784</v>
      </c>
      <c r="AQ168" s="37"/>
      <c r="AR168" s="37"/>
      <c r="AS168" s="37"/>
      <c r="AT168" s="37"/>
      <c r="AU168" s="37"/>
      <c r="AV168" s="37"/>
    </row>
    <row r="169" spans="1:48" s="190" customFormat="1" ht="27.95" customHeight="1" x14ac:dyDescent="0.25">
      <c r="A169" s="223">
        <v>160</v>
      </c>
      <c r="B169" s="173">
        <v>2021</v>
      </c>
      <c r="C169" s="226" t="s">
        <v>1605</v>
      </c>
      <c r="D169" s="227" t="s">
        <v>663</v>
      </c>
      <c r="E169" s="174" t="s">
        <v>90</v>
      </c>
      <c r="F169" s="175" t="s">
        <v>29</v>
      </c>
      <c r="G169" s="176" t="s">
        <v>111</v>
      </c>
      <c r="H169" s="234" t="s">
        <v>888</v>
      </c>
      <c r="I169" s="177" t="s">
        <v>85</v>
      </c>
      <c r="J169" s="221" t="s">
        <v>268</v>
      </c>
      <c r="K169" s="178">
        <v>24</v>
      </c>
      <c r="L169" s="179" t="str">
        <f>IF(ISERROR(VLOOKUP(K169,Proposito_programa!$C$2:$E$59,2,FALSE))," ",VLOOKUP(K169,Proposito_programa!$C$2:$E$59,2,FALSE))</f>
        <v>Bogotá región emprendedora e innovadora</v>
      </c>
      <c r="M169" s="179" t="str">
        <f>IF(ISERROR(VLOOKUP(K169,Proposito_programa!$C$2:$E$59,3,FALSE))," ",VLOOKUP(K169,Proposito_programa!$C$2:$E$59,3,FALSE))</f>
        <v>Propósito 1: Hacer un nuevo contrato social para incrementar la inclusión social, productiva y política</v>
      </c>
      <c r="N169" s="387" t="s">
        <v>1286</v>
      </c>
      <c r="O169" s="388"/>
      <c r="P169" s="239">
        <v>53130506</v>
      </c>
      <c r="Q169" s="176" t="s">
        <v>1115</v>
      </c>
      <c r="R169" s="180" t="s">
        <v>363</v>
      </c>
      <c r="S169" s="180"/>
      <c r="T169" s="181"/>
      <c r="U169" s="182"/>
      <c r="V169" s="241">
        <v>41515000</v>
      </c>
      <c r="W169" s="183"/>
      <c r="X169" s="184"/>
      <c r="Y169" s="241"/>
      <c r="Z169" s="285">
        <f t="shared" si="4"/>
        <v>41515000</v>
      </c>
      <c r="AA169" s="286">
        <v>31318333</v>
      </c>
      <c r="AB169" s="243">
        <v>44309</v>
      </c>
      <c r="AC169" s="243">
        <v>44312</v>
      </c>
      <c r="AD169" s="243">
        <v>44561</v>
      </c>
      <c r="AE169" s="188">
        <v>285</v>
      </c>
      <c r="AF169" s="188">
        <v>1</v>
      </c>
      <c r="AG169" s="186">
        <v>22</v>
      </c>
      <c r="AH169" s="187"/>
      <c r="AI169" s="185"/>
      <c r="AJ169" s="185"/>
      <c r="AK169" s="185"/>
      <c r="AL169" s="188"/>
      <c r="AM169" s="188"/>
      <c r="AN169" s="188" t="s">
        <v>1234</v>
      </c>
      <c r="AO169" s="188"/>
      <c r="AP169" s="189">
        <f t="shared" si="5"/>
        <v>0.75438595688305432</v>
      </c>
      <c r="AQ169" s="37"/>
      <c r="AR169" s="37"/>
      <c r="AS169" s="37"/>
      <c r="AT169" s="37"/>
      <c r="AU169" s="37"/>
      <c r="AV169" s="37"/>
    </row>
    <row r="170" spans="1:48" s="190" customFormat="1" ht="27.95" customHeight="1" x14ac:dyDescent="0.25">
      <c r="A170" s="223">
        <v>161</v>
      </c>
      <c r="B170" s="173">
        <v>2021</v>
      </c>
      <c r="C170" s="226" t="s">
        <v>1606</v>
      </c>
      <c r="D170" s="227" t="s">
        <v>664</v>
      </c>
      <c r="E170" s="174" t="s">
        <v>90</v>
      </c>
      <c r="F170" s="175" t="s">
        <v>29</v>
      </c>
      <c r="G170" s="176" t="s">
        <v>111</v>
      </c>
      <c r="H170" s="234" t="s">
        <v>790</v>
      </c>
      <c r="I170" s="177" t="s">
        <v>85</v>
      </c>
      <c r="J170" s="221" t="s">
        <v>268</v>
      </c>
      <c r="K170" s="178">
        <v>57</v>
      </c>
      <c r="L170" s="179" t="str">
        <f>IF(ISERROR(VLOOKUP(K170,Proposito_programa!$C$2:$E$59,2,FALSE))," ",VLOOKUP(K170,Proposito_programa!$C$2:$E$59,2,FALSE))</f>
        <v>Gestión pública local</v>
      </c>
      <c r="M170" s="179" t="str">
        <f>IF(ISERROR(VLOOKUP(K170,Proposito_programa!$C$2:$E$59,3,FALSE))," ",VLOOKUP(K170,Proposito_programa!$C$2:$E$59,3,FALSE))</f>
        <v>Propósito 5: Construir Bogotá - Región con gobierno abierto, transparente y ciudadanía consciente</v>
      </c>
      <c r="N170" s="387" t="s">
        <v>1335</v>
      </c>
      <c r="O170" s="388"/>
      <c r="P170" s="239">
        <v>79796296</v>
      </c>
      <c r="Q170" s="176" t="s">
        <v>1116</v>
      </c>
      <c r="R170" s="180" t="s">
        <v>363</v>
      </c>
      <c r="S170" s="180"/>
      <c r="T170" s="181"/>
      <c r="U170" s="182"/>
      <c r="V170" s="241">
        <v>15897000</v>
      </c>
      <c r="W170" s="183"/>
      <c r="X170" s="184">
        <v>1</v>
      </c>
      <c r="Y170" s="241">
        <v>2498100</v>
      </c>
      <c r="Z170" s="285">
        <f t="shared" si="4"/>
        <v>18395100</v>
      </c>
      <c r="AA170" s="286">
        <v>16124100</v>
      </c>
      <c r="AB170" s="243">
        <v>44312</v>
      </c>
      <c r="AC170" s="243">
        <v>44314</v>
      </c>
      <c r="AD170" s="243">
        <v>44527</v>
      </c>
      <c r="AE170" s="188">
        <v>210</v>
      </c>
      <c r="AF170" s="188">
        <v>1</v>
      </c>
      <c r="AG170" s="186">
        <v>33</v>
      </c>
      <c r="AH170" s="187"/>
      <c r="AI170" s="185"/>
      <c r="AJ170" s="185"/>
      <c r="AK170" s="185"/>
      <c r="AL170" s="188"/>
      <c r="AM170" s="188"/>
      <c r="AN170" s="188" t="s">
        <v>1234</v>
      </c>
      <c r="AO170" s="188"/>
      <c r="AP170" s="189">
        <f t="shared" si="5"/>
        <v>0.87654320987654322</v>
      </c>
      <c r="AQ170" s="37"/>
      <c r="AR170" s="37"/>
      <c r="AS170" s="37"/>
      <c r="AT170" s="37"/>
      <c r="AU170" s="37"/>
      <c r="AV170" s="37"/>
    </row>
    <row r="171" spans="1:48" s="190" customFormat="1" ht="27.95" customHeight="1" x14ac:dyDescent="0.25">
      <c r="A171" s="223">
        <v>162</v>
      </c>
      <c r="B171" s="173">
        <v>2021</v>
      </c>
      <c r="C171" s="226" t="s">
        <v>1607</v>
      </c>
      <c r="D171" s="227" t="s">
        <v>665</v>
      </c>
      <c r="E171" s="174" t="s">
        <v>90</v>
      </c>
      <c r="F171" s="175" t="s">
        <v>29</v>
      </c>
      <c r="G171" s="176" t="s">
        <v>111</v>
      </c>
      <c r="H171" s="234" t="s">
        <v>889</v>
      </c>
      <c r="I171" s="177" t="s">
        <v>85</v>
      </c>
      <c r="J171" s="221" t="s">
        <v>268</v>
      </c>
      <c r="K171" s="178">
        <v>57</v>
      </c>
      <c r="L171" s="179" t="str">
        <f>IF(ISERROR(VLOOKUP(K171,Proposito_programa!$C$2:$E$59,2,FALSE))," ",VLOOKUP(K171,Proposito_programa!$C$2:$E$59,2,FALSE))</f>
        <v>Gestión pública local</v>
      </c>
      <c r="M171" s="179" t="str">
        <f>IF(ISERROR(VLOOKUP(K171,Proposito_programa!$C$2:$E$59,3,FALSE))," ",VLOOKUP(K171,Proposito_programa!$C$2:$E$59,3,FALSE))</f>
        <v>Propósito 5: Construir Bogotá - Región con gobierno abierto, transparente y ciudadanía consciente</v>
      </c>
      <c r="N171" s="387" t="s">
        <v>1335</v>
      </c>
      <c r="O171" s="388"/>
      <c r="P171" s="239">
        <v>1015396314</v>
      </c>
      <c r="Q171" s="176" t="s">
        <v>1117</v>
      </c>
      <c r="R171" s="180" t="s">
        <v>363</v>
      </c>
      <c r="S171" s="180"/>
      <c r="T171" s="181"/>
      <c r="U171" s="182"/>
      <c r="V171" s="241">
        <v>46400000</v>
      </c>
      <c r="W171" s="183"/>
      <c r="X171" s="184">
        <v>1</v>
      </c>
      <c r="Y171" s="241">
        <v>3480000</v>
      </c>
      <c r="Z171" s="285">
        <f t="shared" si="4"/>
        <v>49880000</v>
      </c>
      <c r="AA171" s="286">
        <v>41180000</v>
      </c>
      <c r="AB171" s="243">
        <v>44313</v>
      </c>
      <c r="AC171" s="243">
        <v>44314</v>
      </c>
      <c r="AD171" s="243">
        <v>44557</v>
      </c>
      <c r="AE171" s="188">
        <v>240</v>
      </c>
      <c r="AF171" s="188">
        <v>1</v>
      </c>
      <c r="AG171" s="186">
        <v>18</v>
      </c>
      <c r="AH171" s="187"/>
      <c r="AI171" s="185"/>
      <c r="AJ171" s="185"/>
      <c r="AK171" s="185"/>
      <c r="AL171" s="188"/>
      <c r="AM171" s="188"/>
      <c r="AN171" s="188" t="s">
        <v>1234</v>
      </c>
      <c r="AO171" s="188"/>
      <c r="AP171" s="189">
        <f t="shared" si="5"/>
        <v>0.82558139534883723</v>
      </c>
      <c r="AQ171" s="37"/>
      <c r="AR171" s="37"/>
      <c r="AS171" s="37"/>
      <c r="AT171" s="37"/>
      <c r="AU171" s="37"/>
      <c r="AV171" s="37"/>
    </row>
    <row r="172" spans="1:48" s="190" customFormat="1" ht="27.95" customHeight="1" x14ac:dyDescent="0.25">
      <c r="A172" s="223">
        <v>163</v>
      </c>
      <c r="B172" s="173">
        <v>2021</v>
      </c>
      <c r="C172" s="226" t="s">
        <v>1608</v>
      </c>
      <c r="D172" s="227" t="s">
        <v>666</v>
      </c>
      <c r="E172" s="174" t="s">
        <v>90</v>
      </c>
      <c r="F172" s="175" t="s">
        <v>29</v>
      </c>
      <c r="G172" s="176" t="s">
        <v>111</v>
      </c>
      <c r="H172" s="234" t="s">
        <v>890</v>
      </c>
      <c r="I172" s="177" t="s">
        <v>85</v>
      </c>
      <c r="J172" s="221" t="s">
        <v>268</v>
      </c>
      <c r="K172" s="178">
        <v>48</v>
      </c>
      <c r="L172" s="179" t="str">
        <f>IF(ISERROR(VLOOKUP(K172,Proposito_programa!$C$2:$E$59,2,FALSE))," ",VLOOKUP(K172,Proposito_programa!$C$2:$E$59,2,FALSE))</f>
        <v>Plataforma institucional para la seguridad y justicia</v>
      </c>
      <c r="M172" s="179" t="str">
        <f>IF(ISERROR(VLOOKUP(K172,Proposito_programa!$C$2:$E$59,3,FALSE))," ",VLOOKUP(K172,Proposito_programa!$C$2:$E$59,3,FALSE))</f>
        <v>Propósito 3: Inspirar confianza y legitimidad para vivir sin miedo y ser epicentro de cultura ciudadana, paz y reconciliación</v>
      </c>
      <c r="N172" s="387" t="s">
        <v>1320</v>
      </c>
      <c r="O172" s="388"/>
      <c r="P172" s="239">
        <v>79470484</v>
      </c>
      <c r="Q172" s="176" t="s">
        <v>1118</v>
      </c>
      <c r="R172" s="180" t="s">
        <v>363</v>
      </c>
      <c r="S172" s="180"/>
      <c r="T172" s="181"/>
      <c r="U172" s="182"/>
      <c r="V172" s="241">
        <v>14536000</v>
      </c>
      <c r="W172" s="183"/>
      <c r="X172" s="184"/>
      <c r="Y172" s="241"/>
      <c r="Z172" s="285">
        <f t="shared" si="4"/>
        <v>14536000</v>
      </c>
      <c r="AA172" s="286">
        <v>12476733</v>
      </c>
      <c r="AB172" s="243">
        <v>44316</v>
      </c>
      <c r="AC172" s="243">
        <v>44321</v>
      </c>
      <c r="AD172" s="243">
        <v>44561</v>
      </c>
      <c r="AE172" s="188">
        <v>240</v>
      </c>
      <c r="AF172" s="188">
        <v>1</v>
      </c>
      <c r="AG172" s="186">
        <v>4</v>
      </c>
      <c r="AH172" s="187"/>
      <c r="AI172" s="185"/>
      <c r="AJ172" s="185"/>
      <c r="AK172" s="185"/>
      <c r="AL172" s="188"/>
      <c r="AM172" s="188"/>
      <c r="AN172" s="188" t="s">
        <v>1234</v>
      </c>
      <c r="AO172" s="188"/>
      <c r="AP172" s="189">
        <f t="shared" si="5"/>
        <v>0.8583333104017612</v>
      </c>
      <c r="AQ172" s="37"/>
      <c r="AR172" s="37"/>
      <c r="AS172" s="37"/>
      <c r="AT172" s="37"/>
      <c r="AU172" s="37"/>
      <c r="AV172" s="37"/>
    </row>
    <row r="173" spans="1:48" s="190" customFormat="1" ht="27.95" customHeight="1" x14ac:dyDescent="0.25">
      <c r="A173" s="223">
        <v>164</v>
      </c>
      <c r="B173" s="173">
        <v>2021</v>
      </c>
      <c r="C173" s="226" t="s">
        <v>1609</v>
      </c>
      <c r="D173" s="227" t="s">
        <v>667</v>
      </c>
      <c r="E173" s="174" t="s">
        <v>90</v>
      </c>
      <c r="F173" s="175" t="s">
        <v>29</v>
      </c>
      <c r="G173" s="176" t="s">
        <v>111</v>
      </c>
      <c r="H173" s="234" t="s">
        <v>891</v>
      </c>
      <c r="I173" s="177" t="s">
        <v>85</v>
      </c>
      <c r="J173" s="221" t="s">
        <v>268</v>
      </c>
      <c r="K173" s="178">
        <v>57</v>
      </c>
      <c r="L173" s="179" t="str">
        <f>IF(ISERROR(VLOOKUP(K173,Proposito_programa!$C$2:$E$59,2,FALSE))," ",VLOOKUP(K173,Proposito_programa!$C$2:$E$59,2,FALSE))</f>
        <v>Gestión pública local</v>
      </c>
      <c r="M173" s="179" t="str">
        <f>IF(ISERROR(VLOOKUP(K173,Proposito_programa!$C$2:$E$59,3,FALSE))," ",VLOOKUP(K173,Proposito_programa!$C$2:$E$59,3,FALSE))</f>
        <v>Propósito 5: Construir Bogotá - Región con gobierno abierto, transparente y ciudadanía consciente</v>
      </c>
      <c r="N173" s="387" t="s">
        <v>1335</v>
      </c>
      <c r="O173" s="388"/>
      <c r="P173" s="239">
        <v>1016016305</v>
      </c>
      <c r="Q173" s="176" t="s">
        <v>1119</v>
      </c>
      <c r="R173" s="180" t="s">
        <v>363</v>
      </c>
      <c r="S173" s="180"/>
      <c r="T173" s="181"/>
      <c r="U173" s="182"/>
      <c r="V173" s="241">
        <v>38000000</v>
      </c>
      <c r="W173" s="183"/>
      <c r="X173" s="184"/>
      <c r="Y173" s="241"/>
      <c r="Z173" s="285">
        <f t="shared" si="4"/>
        <v>38000000</v>
      </c>
      <c r="AA173" s="286">
        <v>20741667</v>
      </c>
      <c r="AB173" s="243">
        <v>44315</v>
      </c>
      <c r="AC173" s="243">
        <v>44319</v>
      </c>
      <c r="AD173" s="243">
        <v>44575</v>
      </c>
      <c r="AE173" s="188">
        <v>240</v>
      </c>
      <c r="AF173" s="188">
        <v>1</v>
      </c>
      <c r="AG173" s="186">
        <v>2</v>
      </c>
      <c r="AH173" s="187"/>
      <c r="AI173" s="185" t="s">
        <v>1233</v>
      </c>
      <c r="AJ173" s="258">
        <v>44378</v>
      </c>
      <c r="AK173" s="185"/>
      <c r="AL173" s="188"/>
      <c r="AM173" s="188"/>
      <c r="AN173" s="188" t="s">
        <v>1234</v>
      </c>
      <c r="AO173" s="188"/>
      <c r="AP173" s="189">
        <f t="shared" si="5"/>
        <v>0.54583334210526313</v>
      </c>
      <c r="AQ173" s="37"/>
      <c r="AR173" s="37"/>
      <c r="AS173" s="37"/>
      <c r="AT173" s="37"/>
      <c r="AU173" s="37"/>
      <c r="AV173" s="37"/>
    </row>
    <row r="174" spans="1:48" s="190" customFormat="1" ht="27.95" customHeight="1" x14ac:dyDescent="0.25">
      <c r="A174" s="223">
        <v>166</v>
      </c>
      <c r="B174" s="173">
        <v>2021</v>
      </c>
      <c r="C174" s="226" t="s">
        <v>1610</v>
      </c>
      <c r="D174" s="227" t="s">
        <v>668</v>
      </c>
      <c r="E174" s="174" t="s">
        <v>90</v>
      </c>
      <c r="F174" s="175" t="s">
        <v>29</v>
      </c>
      <c r="G174" s="176" t="s">
        <v>111</v>
      </c>
      <c r="H174" s="234" t="s">
        <v>861</v>
      </c>
      <c r="I174" s="177" t="s">
        <v>85</v>
      </c>
      <c r="J174" s="221" t="s">
        <v>268</v>
      </c>
      <c r="K174" s="178">
        <v>8</v>
      </c>
      <c r="L174" s="179" t="str">
        <f>IF(ISERROR(VLOOKUP(K174,Proposito_programa!$C$2:$E$59,2,FALSE))," ",VLOOKUP(K174,Proposito_programa!$C$2:$E$59,2,FALSE))</f>
        <v>Prevención y atención de maternidad temprana</v>
      </c>
      <c r="M174" s="179" t="str">
        <f>IF(ISERROR(VLOOKUP(K174,Proposito_programa!$C$2:$E$59,3,FALSE))," ",VLOOKUP(K174,Proposito_programa!$C$2:$E$59,3,FALSE))</f>
        <v>Propósito 1: Hacer un nuevo contrato social para incrementar la inclusión social, productiva y política</v>
      </c>
      <c r="N174" s="387" t="s">
        <v>1272</v>
      </c>
      <c r="O174" s="388"/>
      <c r="P174" s="239">
        <v>79453631</v>
      </c>
      <c r="Q174" s="176" t="s">
        <v>1120</v>
      </c>
      <c r="R174" s="180" t="s">
        <v>363</v>
      </c>
      <c r="S174" s="180"/>
      <c r="T174" s="181"/>
      <c r="U174" s="182"/>
      <c r="V174" s="241">
        <v>12719000</v>
      </c>
      <c r="W174" s="183"/>
      <c r="X174" s="184">
        <v>1</v>
      </c>
      <c r="Y174" s="241">
        <v>1514167</v>
      </c>
      <c r="Z174" s="285">
        <f t="shared" si="4"/>
        <v>14233167</v>
      </c>
      <c r="AA174" s="286">
        <v>12416167</v>
      </c>
      <c r="AB174" s="243">
        <v>44316</v>
      </c>
      <c r="AC174" s="243">
        <v>44322</v>
      </c>
      <c r="AD174" s="243">
        <v>44535</v>
      </c>
      <c r="AE174" s="188">
        <v>210</v>
      </c>
      <c r="AF174" s="188">
        <v>1</v>
      </c>
      <c r="AG174" s="186">
        <v>25</v>
      </c>
      <c r="AH174" s="187"/>
      <c r="AI174" s="185"/>
      <c r="AJ174" s="185"/>
      <c r="AK174" s="185"/>
      <c r="AL174" s="188"/>
      <c r="AM174" s="188"/>
      <c r="AN174" s="188" t="s">
        <v>1234</v>
      </c>
      <c r="AO174" s="188"/>
      <c r="AP174" s="189">
        <f t="shared" si="5"/>
        <v>0.8723404285216354</v>
      </c>
      <c r="AQ174" s="37"/>
      <c r="AR174" s="37"/>
      <c r="AS174" s="37"/>
      <c r="AT174" s="37"/>
      <c r="AU174" s="37"/>
      <c r="AV174" s="37"/>
    </row>
    <row r="175" spans="1:48" s="190" customFormat="1" ht="27.95" customHeight="1" x14ac:dyDescent="0.25">
      <c r="A175" s="223">
        <v>167</v>
      </c>
      <c r="B175" s="173">
        <v>2021</v>
      </c>
      <c r="C175" s="226" t="s">
        <v>1611</v>
      </c>
      <c r="D175" s="227" t="s">
        <v>669</v>
      </c>
      <c r="E175" s="174" t="s">
        <v>90</v>
      </c>
      <c r="F175" s="175" t="s">
        <v>29</v>
      </c>
      <c r="G175" s="176" t="s">
        <v>111</v>
      </c>
      <c r="H175" s="234" t="s">
        <v>804</v>
      </c>
      <c r="I175" s="177" t="s">
        <v>85</v>
      </c>
      <c r="J175" s="221" t="s">
        <v>268</v>
      </c>
      <c r="K175" s="178">
        <v>30</v>
      </c>
      <c r="L175" s="179" t="str">
        <f>IF(ISERROR(VLOOKUP(K175,Proposito_programa!$C$2:$E$59,2,FALSE))," ",VLOOKUP(K175,Proposito_programa!$C$2:$E$59,2,FALSE))</f>
        <v>Eficiencia en la atención de emergencias</v>
      </c>
      <c r="M175" s="179" t="str">
        <f>IF(ISERROR(VLOOKUP(K175,Proposito_programa!$C$2:$E$59,3,FALSE))," ",VLOOKUP(K175,Proposito_programa!$C$2:$E$59,3,FALSE))</f>
        <v>Propósito 2 : Cambiar Nuestros Hábitos de Vida para Reverdecer a Bogotá y Adaptarnos y Mitigar la Crisis Climática</v>
      </c>
      <c r="N175" s="387" t="s">
        <v>1295</v>
      </c>
      <c r="O175" s="388"/>
      <c r="P175" s="239">
        <v>1010239208</v>
      </c>
      <c r="Q175" s="176" t="s">
        <v>1121</v>
      </c>
      <c r="R175" s="180" t="s">
        <v>363</v>
      </c>
      <c r="S175" s="180"/>
      <c r="T175" s="181"/>
      <c r="U175" s="182"/>
      <c r="V175" s="241">
        <v>34960000</v>
      </c>
      <c r="W175" s="183"/>
      <c r="X175" s="184"/>
      <c r="Y175" s="241"/>
      <c r="Z175" s="285">
        <f t="shared" si="4"/>
        <v>34960000</v>
      </c>
      <c r="AA175" s="286">
        <v>28696333</v>
      </c>
      <c r="AB175" s="243">
        <v>44322</v>
      </c>
      <c r="AC175" s="243">
        <v>44330</v>
      </c>
      <c r="AD175" s="243">
        <v>44561</v>
      </c>
      <c r="AE175" s="188">
        <v>240</v>
      </c>
      <c r="AF175" s="188">
        <v>1</v>
      </c>
      <c r="AG175" s="186">
        <v>13</v>
      </c>
      <c r="AH175" s="187"/>
      <c r="AI175" s="185"/>
      <c r="AJ175" s="185"/>
      <c r="AK175" s="185"/>
      <c r="AL175" s="188"/>
      <c r="AM175" s="188"/>
      <c r="AN175" s="188" t="s">
        <v>1234</v>
      </c>
      <c r="AO175" s="188"/>
      <c r="AP175" s="189">
        <f t="shared" si="5"/>
        <v>0.82083332379862706</v>
      </c>
      <c r="AQ175" s="37"/>
      <c r="AR175" s="37"/>
      <c r="AS175" s="37"/>
      <c r="AT175" s="37"/>
      <c r="AU175" s="37"/>
      <c r="AV175" s="37"/>
    </row>
    <row r="176" spans="1:48" s="190" customFormat="1" ht="27.95" customHeight="1" x14ac:dyDescent="0.25">
      <c r="A176" s="223">
        <v>168</v>
      </c>
      <c r="B176" s="173">
        <v>2021</v>
      </c>
      <c r="C176" s="226" t="s">
        <v>1612</v>
      </c>
      <c r="D176" s="227" t="s">
        <v>670</v>
      </c>
      <c r="E176" s="174" t="s">
        <v>90</v>
      </c>
      <c r="F176" s="175" t="s">
        <v>29</v>
      </c>
      <c r="G176" s="176" t="s">
        <v>111</v>
      </c>
      <c r="H176" s="234" t="s">
        <v>892</v>
      </c>
      <c r="I176" s="177" t="s">
        <v>85</v>
      </c>
      <c r="J176" s="221" t="s">
        <v>268</v>
      </c>
      <c r="K176" s="178">
        <v>38</v>
      </c>
      <c r="L176" s="179" t="str">
        <f>IF(ISERROR(VLOOKUP(K176,Proposito_programa!$C$2:$E$59,2,FALSE))," ",VLOOKUP(K176,Proposito_programa!$C$2:$E$59,2,FALSE))</f>
        <v>Ecoeficiencia, reciclaje, manejo de residuos e inclusión de la población recicladora</v>
      </c>
      <c r="M176" s="179" t="str">
        <f>IF(ISERROR(VLOOKUP(K176,Proposito_programa!$C$2:$E$59,3,FALSE))," ",VLOOKUP(K176,Proposito_programa!$C$2:$E$59,3,FALSE))</f>
        <v>Propósito 2 : Cambiar Nuestros Hábitos de Vida para Reverdecer a Bogotá y Adaptarnos y Mitigar la Crisis Climática</v>
      </c>
      <c r="N176" s="387" t="s">
        <v>1303</v>
      </c>
      <c r="O176" s="388"/>
      <c r="P176" s="239">
        <v>79501810</v>
      </c>
      <c r="Q176" s="176" t="s">
        <v>1122</v>
      </c>
      <c r="R176" s="180" t="s">
        <v>363</v>
      </c>
      <c r="S176" s="180"/>
      <c r="T176" s="181"/>
      <c r="U176" s="182"/>
      <c r="V176" s="241">
        <v>14536000</v>
      </c>
      <c r="W176" s="183"/>
      <c r="X176" s="184"/>
      <c r="Y176" s="241"/>
      <c r="Z176" s="285">
        <f t="shared" si="4"/>
        <v>14536000</v>
      </c>
      <c r="AA176" s="286">
        <v>12113333</v>
      </c>
      <c r="AB176" s="243">
        <v>44323</v>
      </c>
      <c r="AC176" s="243">
        <v>44327</v>
      </c>
      <c r="AD176" s="243">
        <v>44561</v>
      </c>
      <c r="AE176" s="188">
        <v>240</v>
      </c>
      <c r="AF176" s="188">
        <v>1</v>
      </c>
      <c r="AG176" s="186">
        <v>10</v>
      </c>
      <c r="AH176" s="187"/>
      <c r="AI176" s="185"/>
      <c r="AJ176" s="185"/>
      <c r="AK176" s="185"/>
      <c r="AL176" s="188"/>
      <c r="AM176" s="188"/>
      <c r="AN176" s="188" t="s">
        <v>1234</v>
      </c>
      <c r="AO176" s="188"/>
      <c r="AP176" s="189">
        <f t="shared" si="5"/>
        <v>0.83333331040176117</v>
      </c>
      <c r="AQ176" s="37"/>
      <c r="AR176" s="37"/>
      <c r="AS176" s="37"/>
      <c r="AT176" s="37"/>
      <c r="AU176" s="37"/>
      <c r="AV176" s="37"/>
    </row>
    <row r="177" spans="1:48" s="190" customFormat="1" ht="27.95" customHeight="1" x14ac:dyDescent="0.25">
      <c r="A177" s="223">
        <v>169</v>
      </c>
      <c r="B177" s="173">
        <v>2021</v>
      </c>
      <c r="C177" s="226" t="s">
        <v>1613</v>
      </c>
      <c r="D177" s="227" t="s">
        <v>671</v>
      </c>
      <c r="E177" s="174" t="s">
        <v>90</v>
      </c>
      <c r="F177" s="175" t="s">
        <v>29</v>
      </c>
      <c r="G177" s="176" t="s">
        <v>111</v>
      </c>
      <c r="H177" s="234" t="s">
        <v>893</v>
      </c>
      <c r="I177" s="177" t="s">
        <v>85</v>
      </c>
      <c r="J177" s="221" t="s">
        <v>268</v>
      </c>
      <c r="K177" s="178">
        <v>55</v>
      </c>
      <c r="L177" s="179" t="str">
        <f>IF(ISERROR(VLOOKUP(K177,Proposito_programa!$C$2:$E$59,2,FALSE))," ",VLOOKUP(K177,Proposito_programa!$C$2:$E$59,2,FALSE))</f>
        <v>Fortalecimiento de cultura ciudadana y su institucionalidad</v>
      </c>
      <c r="M177" s="179" t="str">
        <f>IF(ISERROR(VLOOKUP(K177,Proposito_programa!$C$2:$E$59,3,FALSE))," ",VLOOKUP(K177,Proposito_programa!$C$2:$E$59,3,FALSE))</f>
        <v>Propósito 5: Construir Bogotá - Región con gobierno abierto, transparente y ciudadanía consciente</v>
      </c>
      <c r="N177" s="387" t="s">
        <v>1331</v>
      </c>
      <c r="O177" s="388"/>
      <c r="P177" s="239">
        <v>52451825</v>
      </c>
      <c r="Q177" s="176" t="s">
        <v>1123</v>
      </c>
      <c r="R177" s="180" t="s">
        <v>363</v>
      </c>
      <c r="S177" s="180"/>
      <c r="T177" s="181"/>
      <c r="U177" s="182"/>
      <c r="V177" s="241">
        <v>14536000</v>
      </c>
      <c r="W177" s="183"/>
      <c r="X177" s="184"/>
      <c r="Y177" s="241"/>
      <c r="Z177" s="285">
        <f t="shared" si="4"/>
        <v>14536000</v>
      </c>
      <c r="AA177" s="286">
        <v>11689367</v>
      </c>
      <c r="AB177" s="243">
        <v>44323</v>
      </c>
      <c r="AC177" s="243">
        <v>44334</v>
      </c>
      <c r="AD177" s="243">
        <v>44561</v>
      </c>
      <c r="AE177" s="188">
        <v>240</v>
      </c>
      <c r="AF177" s="185"/>
      <c r="AG177" s="186"/>
      <c r="AH177" s="187"/>
      <c r="AI177" s="185"/>
      <c r="AJ177" s="185"/>
      <c r="AK177" s="185"/>
      <c r="AL177" s="188"/>
      <c r="AM177" s="188"/>
      <c r="AN177" s="188" t="s">
        <v>1234</v>
      </c>
      <c r="AO177" s="188"/>
      <c r="AP177" s="189">
        <f t="shared" si="5"/>
        <v>0.80416668959823889</v>
      </c>
      <c r="AQ177" s="37"/>
      <c r="AR177" s="37"/>
      <c r="AS177" s="37"/>
      <c r="AT177" s="37"/>
      <c r="AU177" s="37"/>
      <c r="AV177" s="37"/>
    </row>
    <row r="178" spans="1:48" s="190" customFormat="1" ht="27.95" customHeight="1" x14ac:dyDescent="0.25">
      <c r="A178" s="223">
        <v>170</v>
      </c>
      <c r="B178" s="173">
        <v>2021</v>
      </c>
      <c r="C178" s="226" t="s">
        <v>1614</v>
      </c>
      <c r="D178" s="227" t="s">
        <v>672</v>
      </c>
      <c r="E178" s="174" t="s">
        <v>90</v>
      </c>
      <c r="F178" s="175" t="s">
        <v>29</v>
      </c>
      <c r="G178" s="176" t="s">
        <v>111</v>
      </c>
      <c r="H178" s="234" t="s">
        <v>894</v>
      </c>
      <c r="I178" s="177" t="s">
        <v>85</v>
      </c>
      <c r="J178" s="221" t="s">
        <v>268</v>
      </c>
      <c r="K178" s="178">
        <v>30</v>
      </c>
      <c r="L178" s="179" t="str">
        <f>IF(ISERROR(VLOOKUP(K178,Proposito_programa!$C$2:$E$59,2,FALSE))," ",VLOOKUP(K178,Proposito_programa!$C$2:$E$59,2,FALSE))</f>
        <v>Eficiencia en la atención de emergencias</v>
      </c>
      <c r="M178" s="179" t="str">
        <f>IF(ISERROR(VLOOKUP(K178,Proposito_programa!$C$2:$E$59,3,FALSE))," ",VLOOKUP(K178,Proposito_programa!$C$2:$E$59,3,FALSE))</f>
        <v>Propósito 2 : Cambiar Nuestros Hábitos de Vida para Reverdecer a Bogotá y Adaptarnos y Mitigar la Crisis Climática</v>
      </c>
      <c r="N178" s="387" t="s">
        <v>1295</v>
      </c>
      <c r="O178" s="388"/>
      <c r="P178" s="239">
        <v>1014240273</v>
      </c>
      <c r="Q178" s="176" t="s">
        <v>1124</v>
      </c>
      <c r="R178" s="180" t="s">
        <v>363</v>
      </c>
      <c r="S178" s="180"/>
      <c r="T178" s="181"/>
      <c r="U178" s="182"/>
      <c r="V178" s="241">
        <v>10902000</v>
      </c>
      <c r="W178" s="183"/>
      <c r="X178" s="184">
        <v>1</v>
      </c>
      <c r="Y178" s="241">
        <v>2907200</v>
      </c>
      <c r="Z178" s="285">
        <f t="shared" si="4"/>
        <v>13809200</v>
      </c>
      <c r="AA178" s="286">
        <v>11992200</v>
      </c>
      <c r="AB178" s="243">
        <v>44327</v>
      </c>
      <c r="AC178" s="243">
        <v>44329</v>
      </c>
      <c r="AD178" s="243">
        <v>44512</v>
      </c>
      <c r="AE178" s="188">
        <v>180</v>
      </c>
      <c r="AF178" s="188">
        <v>1</v>
      </c>
      <c r="AG178" s="186">
        <v>48</v>
      </c>
      <c r="AH178" s="187"/>
      <c r="AI178" s="185"/>
      <c r="AJ178" s="185"/>
      <c r="AK178" s="185"/>
      <c r="AL178" s="188"/>
      <c r="AM178" s="188"/>
      <c r="AN178" s="188" t="s">
        <v>1234</v>
      </c>
      <c r="AO178" s="188"/>
      <c r="AP178" s="189">
        <f t="shared" si="5"/>
        <v>0.86842105263157898</v>
      </c>
      <c r="AQ178" s="37"/>
      <c r="AR178" s="37"/>
      <c r="AS178" s="37"/>
      <c r="AT178" s="37"/>
      <c r="AU178" s="37"/>
      <c r="AV178" s="37"/>
    </row>
    <row r="179" spans="1:48" s="190" customFormat="1" ht="27.95" customHeight="1" x14ac:dyDescent="0.25">
      <c r="A179" s="223">
        <v>171</v>
      </c>
      <c r="B179" s="173">
        <v>2021</v>
      </c>
      <c r="C179" s="226" t="s">
        <v>1615</v>
      </c>
      <c r="D179" s="227" t="s">
        <v>673</v>
      </c>
      <c r="E179" s="174" t="s">
        <v>90</v>
      </c>
      <c r="F179" s="175" t="s">
        <v>29</v>
      </c>
      <c r="G179" s="176" t="s">
        <v>111</v>
      </c>
      <c r="H179" s="234" t="s">
        <v>895</v>
      </c>
      <c r="I179" s="177" t="s">
        <v>85</v>
      </c>
      <c r="J179" s="221" t="s">
        <v>268</v>
      </c>
      <c r="K179" s="178">
        <v>28</v>
      </c>
      <c r="L179" s="179" t="str">
        <f>IF(ISERROR(VLOOKUP(K179,Proposito_programa!$C$2:$E$59,2,FALSE))," ",VLOOKUP(K179,Proposito_programa!$C$2:$E$59,2,FALSE))</f>
        <v>Bogotá protectora de sus recursos naturales</v>
      </c>
      <c r="M179" s="179" t="str">
        <f>IF(ISERROR(VLOOKUP(K179,Proposito_programa!$C$2:$E$59,3,FALSE))," ",VLOOKUP(K179,Proposito_programa!$C$2:$E$59,3,FALSE))</f>
        <v>Propósito 2 : Cambiar Nuestros Hábitos de Vida para Reverdecer a Bogotá y Adaptarnos y Mitigar la Crisis Climática</v>
      </c>
      <c r="N179" s="387" t="s">
        <v>1292</v>
      </c>
      <c r="O179" s="388"/>
      <c r="P179" s="239">
        <v>80109199</v>
      </c>
      <c r="Q179" s="176" t="s">
        <v>1125</v>
      </c>
      <c r="R179" s="180" t="s">
        <v>363</v>
      </c>
      <c r="S179" s="180"/>
      <c r="T179" s="181"/>
      <c r="U179" s="182"/>
      <c r="V179" s="241">
        <v>42750000</v>
      </c>
      <c r="W179" s="183"/>
      <c r="X179" s="184"/>
      <c r="Y179" s="241"/>
      <c r="Z179" s="285">
        <f t="shared" ref="Z179:Z196" si="6">+V179+W179+Y179</f>
        <v>42750000</v>
      </c>
      <c r="AA179" s="286">
        <v>24858333</v>
      </c>
      <c r="AB179" s="243">
        <v>44334</v>
      </c>
      <c r="AC179" s="243">
        <v>44340</v>
      </c>
      <c r="AD179" s="243">
        <v>44561</v>
      </c>
      <c r="AE179" s="188">
        <v>300</v>
      </c>
      <c r="AF179" s="185"/>
      <c r="AG179" s="186"/>
      <c r="AH179" s="187"/>
      <c r="AI179" s="185"/>
      <c r="AJ179" s="185"/>
      <c r="AK179" s="185"/>
      <c r="AL179" s="188"/>
      <c r="AM179" s="188"/>
      <c r="AN179" s="188" t="s">
        <v>1234</v>
      </c>
      <c r="AO179" s="188"/>
      <c r="AP179" s="189">
        <f t="shared" si="5"/>
        <v>0.58148147368421055</v>
      </c>
      <c r="AQ179" s="37"/>
      <c r="AR179" s="37"/>
      <c r="AS179" s="37"/>
      <c r="AT179" s="37"/>
      <c r="AU179" s="37"/>
      <c r="AV179" s="37"/>
    </row>
    <row r="180" spans="1:48" s="190" customFormat="1" ht="27.95" customHeight="1" x14ac:dyDescent="0.25">
      <c r="A180" s="223">
        <v>172</v>
      </c>
      <c r="B180" s="173">
        <v>2021</v>
      </c>
      <c r="C180" s="226" t="s">
        <v>1616</v>
      </c>
      <c r="D180" s="227" t="s">
        <v>674</v>
      </c>
      <c r="E180" s="174" t="s">
        <v>90</v>
      </c>
      <c r="F180" s="175" t="s">
        <v>29</v>
      </c>
      <c r="G180" s="176" t="s">
        <v>111</v>
      </c>
      <c r="H180" s="234" t="s">
        <v>896</v>
      </c>
      <c r="I180" s="177" t="s">
        <v>85</v>
      </c>
      <c r="J180" s="221" t="s">
        <v>268</v>
      </c>
      <c r="K180" s="178">
        <v>27</v>
      </c>
      <c r="L180" s="179" t="str">
        <f>IF(ISERROR(VLOOKUP(K180,Proposito_programa!$C$2:$E$59,2,FALSE))," ",VLOOKUP(K180,Proposito_programa!$C$2:$E$59,2,FALSE))</f>
        <v>Cambio cultural para la gestión de la crisis climática</v>
      </c>
      <c r="M180" s="179" t="str">
        <f>IF(ISERROR(VLOOKUP(K180,Proposito_programa!$C$2:$E$59,3,FALSE))," ",VLOOKUP(K180,Proposito_programa!$C$2:$E$59,3,FALSE))</f>
        <v>Propósito 2 : Cambiar Nuestros Hábitos de Vida para Reverdecer a Bogotá y Adaptarnos y Mitigar la Crisis Climática</v>
      </c>
      <c r="N180" s="387" t="s">
        <v>1289</v>
      </c>
      <c r="O180" s="388"/>
      <c r="P180" s="239">
        <v>80224646</v>
      </c>
      <c r="Q180" s="176" t="s">
        <v>1126</v>
      </c>
      <c r="R180" s="180" t="s">
        <v>363</v>
      </c>
      <c r="S180" s="180"/>
      <c r="T180" s="181"/>
      <c r="U180" s="182"/>
      <c r="V180" s="241">
        <v>25600000</v>
      </c>
      <c r="W180" s="183"/>
      <c r="X180" s="184"/>
      <c r="Y180" s="241"/>
      <c r="Z180" s="285">
        <f t="shared" si="6"/>
        <v>25600000</v>
      </c>
      <c r="AA180" s="286">
        <v>15786667</v>
      </c>
      <c r="AB180" s="243">
        <v>44343</v>
      </c>
      <c r="AC180" s="243">
        <v>44350</v>
      </c>
      <c r="AD180" s="243">
        <v>44561</v>
      </c>
      <c r="AE180" s="188">
        <v>240</v>
      </c>
      <c r="AF180" s="188">
        <v>1</v>
      </c>
      <c r="AG180" s="186">
        <v>23</v>
      </c>
      <c r="AH180" s="187"/>
      <c r="AI180" s="185"/>
      <c r="AJ180" s="185"/>
      <c r="AK180" s="185"/>
      <c r="AL180" s="188"/>
      <c r="AM180" s="188"/>
      <c r="AN180" s="188" t="s">
        <v>1234</v>
      </c>
      <c r="AO180" s="188"/>
      <c r="AP180" s="189">
        <f t="shared" si="5"/>
        <v>0.6166666796875</v>
      </c>
      <c r="AQ180" s="37"/>
      <c r="AR180" s="37"/>
      <c r="AS180" s="37"/>
      <c r="AT180" s="37"/>
      <c r="AU180" s="37"/>
      <c r="AV180" s="37"/>
    </row>
    <row r="181" spans="1:48" s="190" customFormat="1" ht="27.95" customHeight="1" x14ac:dyDescent="0.25">
      <c r="A181" s="223">
        <v>173</v>
      </c>
      <c r="B181" s="173">
        <v>2021</v>
      </c>
      <c r="C181" s="226" t="s">
        <v>1617</v>
      </c>
      <c r="D181" s="227" t="s">
        <v>675</v>
      </c>
      <c r="E181" s="174" t="s">
        <v>88</v>
      </c>
      <c r="F181" s="175" t="s">
        <v>89</v>
      </c>
      <c r="G181" s="176" t="s">
        <v>98</v>
      </c>
      <c r="H181" s="234" t="s">
        <v>897</v>
      </c>
      <c r="I181" s="177" t="s">
        <v>84</v>
      </c>
      <c r="J181" s="221" t="s">
        <v>268</v>
      </c>
      <c r="K181" s="178"/>
      <c r="L181" s="179" t="str">
        <f>IF(ISERROR(VLOOKUP(K181,Proposito_programa!$C$2:$E$59,2,FALSE))," ",VLOOKUP(K181,Proposito_programa!$C$2:$E$59,2,FALSE))</f>
        <v xml:space="preserve"> </v>
      </c>
      <c r="M181" s="179" t="str">
        <f>IF(ISERROR(VLOOKUP(K181,Proposito_programa!$C$2:$E$59,3,FALSE))," ",VLOOKUP(K181,Proposito_programa!$C$2:$E$59,3,FALSE))</f>
        <v xml:space="preserve"> </v>
      </c>
      <c r="N181" s="387">
        <v>0</v>
      </c>
      <c r="O181" s="388">
        <v>4</v>
      </c>
      <c r="P181" s="239">
        <v>800248541</v>
      </c>
      <c r="Q181" s="176" t="s">
        <v>1127</v>
      </c>
      <c r="R181" s="180" t="s">
        <v>364</v>
      </c>
      <c r="S181" s="180"/>
      <c r="T181" s="181"/>
      <c r="U181" s="182"/>
      <c r="V181" s="356">
        <v>261897006</v>
      </c>
      <c r="W181" s="358"/>
      <c r="X181" s="184">
        <v>1</v>
      </c>
      <c r="Y181" s="241">
        <v>60087944</v>
      </c>
      <c r="Z181" s="353">
        <f t="shared" si="6"/>
        <v>321984950</v>
      </c>
      <c r="AA181" s="309">
        <v>218032477</v>
      </c>
      <c r="AB181" s="243">
        <v>44348</v>
      </c>
      <c r="AC181" s="243">
        <v>44359</v>
      </c>
      <c r="AD181" s="243">
        <v>44564</v>
      </c>
      <c r="AE181" s="188">
        <v>203</v>
      </c>
      <c r="AF181" s="188">
        <v>1</v>
      </c>
      <c r="AG181" s="186">
        <v>45</v>
      </c>
      <c r="AH181" s="187"/>
      <c r="AI181" s="185"/>
      <c r="AJ181" s="185"/>
      <c r="AK181" s="185"/>
      <c r="AL181" s="188"/>
      <c r="AM181" s="188" t="s">
        <v>1234</v>
      </c>
      <c r="AN181" s="188"/>
      <c r="AO181" s="188"/>
      <c r="AP181" s="189">
        <f t="shared" si="5"/>
        <v>0.67715114324442804</v>
      </c>
      <c r="AQ181" s="37"/>
      <c r="AR181" s="37"/>
      <c r="AS181" s="37"/>
      <c r="AT181" s="37"/>
      <c r="AU181" s="37"/>
      <c r="AV181" s="37"/>
    </row>
    <row r="182" spans="1:48" s="190" customFormat="1" ht="27.95" customHeight="1" x14ac:dyDescent="0.25">
      <c r="A182" s="223" t="s">
        <v>486</v>
      </c>
      <c r="B182" s="173">
        <v>2021</v>
      </c>
      <c r="C182" s="226" t="s">
        <v>1618</v>
      </c>
      <c r="D182" s="227" t="s">
        <v>676</v>
      </c>
      <c r="E182" s="174" t="s">
        <v>65</v>
      </c>
      <c r="F182" s="175" t="s">
        <v>89</v>
      </c>
      <c r="G182" s="176" t="s">
        <v>96</v>
      </c>
      <c r="H182" s="234" t="s">
        <v>898</v>
      </c>
      <c r="I182" s="177" t="s">
        <v>84</v>
      </c>
      <c r="J182" s="221" t="s">
        <v>268</v>
      </c>
      <c r="K182" s="178"/>
      <c r="L182" s="179" t="str">
        <f>IF(ISERROR(VLOOKUP(K182,Proposito_programa!$C$2:$E$59,2,FALSE))," ",VLOOKUP(K182,Proposito_programa!$C$2:$E$59,2,FALSE))</f>
        <v xml:space="preserve"> </v>
      </c>
      <c r="M182" s="179" t="str">
        <f>IF(ISERROR(VLOOKUP(K182,Proposito_programa!$C$2:$E$59,3,FALSE))," ",VLOOKUP(K182,Proposito_programa!$C$2:$E$59,3,FALSE))</f>
        <v xml:space="preserve"> </v>
      </c>
      <c r="N182" s="387">
        <v>0</v>
      </c>
      <c r="O182" s="388">
        <v>8</v>
      </c>
      <c r="P182" s="239">
        <v>800015853</v>
      </c>
      <c r="Q182" s="176" t="s">
        <v>1128</v>
      </c>
      <c r="R182" s="180" t="s">
        <v>364</v>
      </c>
      <c r="S182" s="180"/>
      <c r="T182" s="181"/>
      <c r="U182" s="182"/>
      <c r="V182" s="356">
        <v>38095265</v>
      </c>
      <c r="W182" s="358"/>
      <c r="X182" s="184"/>
      <c r="Y182" s="241"/>
      <c r="Z182" s="353">
        <f t="shared" si="6"/>
        <v>38095265</v>
      </c>
      <c r="AA182" s="309">
        <v>38095265</v>
      </c>
      <c r="AB182" s="243">
        <v>44343</v>
      </c>
      <c r="AC182" s="243">
        <v>44349</v>
      </c>
      <c r="AD182" s="243">
        <v>44410</v>
      </c>
      <c r="AE182" s="188">
        <v>60</v>
      </c>
      <c r="AF182" s="185"/>
      <c r="AG182" s="186"/>
      <c r="AH182" s="187"/>
      <c r="AI182" s="185"/>
      <c r="AJ182" s="185"/>
      <c r="AK182" s="185"/>
      <c r="AL182" s="188"/>
      <c r="AM182" s="188"/>
      <c r="AN182" s="188" t="s">
        <v>1234</v>
      </c>
      <c r="AO182" s="188"/>
      <c r="AP182" s="189">
        <f t="shared" si="5"/>
        <v>1</v>
      </c>
      <c r="AQ182" s="37"/>
      <c r="AR182" s="37"/>
      <c r="AS182" s="37"/>
      <c r="AT182" s="37"/>
      <c r="AU182" s="37"/>
      <c r="AV182" s="37"/>
    </row>
    <row r="183" spans="1:48" s="190" customFormat="1" ht="27.95" customHeight="1" x14ac:dyDescent="0.25">
      <c r="A183" s="223">
        <v>174</v>
      </c>
      <c r="B183" s="173">
        <v>2021</v>
      </c>
      <c r="C183" s="226" t="s">
        <v>1619</v>
      </c>
      <c r="D183" s="227" t="s">
        <v>677</v>
      </c>
      <c r="E183" s="174" t="s">
        <v>90</v>
      </c>
      <c r="F183" s="175" t="s">
        <v>29</v>
      </c>
      <c r="G183" s="176" t="s">
        <v>111</v>
      </c>
      <c r="H183" s="234" t="s">
        <v>899</v>
      </c>
      <c r="I183" s="177" t="s">
        <v>85</v>
      </c>
      <c r="J183" s="221" t="s">
        <v>268</v>
      </c>
      <c r="K183" s="178">
        <v>48</v>
      </c>
      <c r="L183" s="179" t="str">
        <f>IF(ISERROR(VLOOKUP(K183,Proposito_programa!$C$2:$E$59,2,FALSE))," ",VLOOKUP(K183,Proposito_programa!$C$2:$E$59,2,FALSE))</f>
        <v>Plataforma institucional para la seguridad y justicia</v>
      </c>
      <c r="M183" s="179" t="str">
        <f>IF(ISERROR(VLOOKUP(K183,Proposito_programa!$C$2:$E$59,3,FALSE))," ",VLOOKUP(K183,Proposito_programa!$C$2:$E$59,3,FALSE))</f>
        <v>Propósito 3: Inspirar confianza y legitimidad para vivir sin miedo y ser epicentro de cultura ciudadana, paz y reconciliación</v>
      </c>
      <c r="N183" s="387" t="s">
        <v>1320</v>
      </c>
      <c r="O183" s="388"/>
      <c r="P183" s="239">
        <v>79593197</v>
      </c>
      <c r="Q183" s="176" t="s">
        <v>1129</v>
      </c>
      <c r="R183" s="180" t="s">
        <v>363</v>
      </c>
      <c r="S183" s="180"/>
      <c r="T183" s="181"/>
      <c r="U183" s="182"/>
      <c r="V183" s="241">
        <v>14536000</v>
      </c>
      <c r="W183" s="183"/>
      <c r="X183" s="184"/>
      <c r="Y183" s="241"/>
      <c r="Z183" s="285">
        <f t="shared" si="6"/>
        <v>14536000</v>
      </c>
      <c r="AA183" s="286">
        <v>10780867</v>
      </c>
      <c r="AB183" s="243">
        <v>44344</v>
      </c>
      <c r="AC183" s="243">
        <v>44350</v>
      </c>
      <c r="AD183" s="243">
        <v>44561</v>
      </c>
      <c r="AE183" s="188">
        <v>240</v>
      </c>
      <c r="AF183" s="188">
        <v>1</v>
      </c>
      <c r="AG183" s="186">
        <v>15</v>
      </c>
      <c r="AH183" s="187"/>
      <c r="AI183" s="185"/>
      <c r="AJ183" s="185"/>
      <c r="AK183" s="185"/>
      <c r="AL183" s="188"/>
      <c r="AM183" s="188"/>
      <c r="AN183" s="188" t="s">
        <v>1234</v>
      </c>
      <c r="AO183" s="188"/>
      <c r="AP183" s="189">
        <f t="shared" si="5"/>
        <v>0.74166668959823889</v>
      </c>
      <c r="AQ183" s="37"/>
      <c r="AR183" s="37"/>
      <c r="AS183" s="37"/>
      <c r="AT183" s="37"/>
      <c r="AU183" s="37"/>
      <c r="AV183" s="37"/>
    </row>
    <row r="184" spans="1:48" s="190" customFormat="1" ht="27.95" customHeight="1" x14ac:dyDescent="0.25">
      <c r="A184" s="223">
        <v>175</v>
      </c>
      <c r="B184" s="173">
        <v>2021</v>
      </c>
      <c r="C184" s="226" t="s">
        <v>1620</v>
      </c>
      <c r="D184" s="227" t="s">
        <v>678</v>
      </c>
      <c r="E184" s="174" t="s">
        <v>90</v>
      </c>
      <c r="F184" s="175"/>
      <c r="G184" s="176" t="s">
        <v>111</v>
      </c>
      <c r="H184" s="234" t="s">
        <v>900</v>
      </c>
      <c r="I184" s="177" t="s">
        <v>85</v>
      </c>
      <c r="J184" s="221" t="s">
        <v>268</v>
      </c>
      <c r="K184" s="178">
        <v>1</v>
      </c>
      <c r="L184" s="179" t="str">
        <f>IF(ISERROR(VLOOKUP(K184,Proposito_programa!$C$2:$E$59,2,FALSE))," ",VLOOKUP(K184,Proposito_programa!$C$2:$E$59,2,FALSE))</f>
        <v>Subsidios y transferencias para la equidad</v>
      </c>
      <c r="M184" s="179" t="str">
        <f>IF(ISERROR(VLOOKUP(K184,Proposito_programa!$C$2:$E$59,3,FALSE))," ",VLOOKUP(K184,Proposito_programa!$C$2:$E$59,3,FALSE))</f>
        <v>Propósito 1: Hacer un nuevo contrato social para incrementar la inclusión social, productiva y política</v>
      </c>
      <c r="N184" s="387" t="s">
        <v>1263</v>
      </c>
      <c r="O184" s="388"/>
      <c r="P184" s="239">
        <v>79502886</v>
      </c>
      <c r="Q184" s="176" t="s">
        <v>1130</v>
      </c>
      <c r="R184" s="180" t="s">
        <v>363</v>
      </c>
      <c r="S184" s="180"/>
      <c r="T184" s="181"/>
      <c r="U184" s="182"/>
      <c r="V184" s="241">
        <v>21616000</v>
      </c>
      <c r="W184" s="183"/>
      <c r="X184" s="184"/>
      <c r="Y184" s="241"/>
      <c r="Z184" s="285">
        <f t="shared" si="6"/>
        <v>21616000</v>
      </c>
      <c r="AA184" s="286">
        <v>16984000</v>
      </c>
      <c r="AB184" s="243">
        <v>44358</v>
      </c>
      <c r="AC184" s="243">
        <v>44363</v>
      </c>
      <c r="AD184" s="243">
        <v>44561</v>
      </c>
      <c r="AE184" s="188">
        <v>210</v>
      </c>
      <c r="AF184" s="188">
        <v>1</v>
      </c>
      <c r="AG184" s="186">
        <v>15</v>
      </c>
      <c r="AH184" s="187"/>
      <c r="AI184" s="185"/>
      <c r="AJ184" s="185"/>
      <c r="AK184" s="185"/>
      <c r="AL184" s="188"/>
      <c r="AM184" s="188"/>
      <c r="AN184" s="188" t="s">
        <v>1234</v>
      </c>
      <c r="AO184" s="188"/>
      <c r="AP184" s="189">
        <f t="shared" si="5"/>
        <v>0.7857142857142857</v>
      </c>
      <c r="AQ184" s="37"/>
      <c r="AR184" s="37"/>
      <c r="AS184" s="37"/>
      <c r="AT184" s="37"/>
      <c r="AU184" s="37"/>
      <c r="AV184" s="37"/>
    </row>
    <row r="185" spans="1:48" s="190" customFormat="1" ht="27.95" customHeight="1" x14ac:dyDescent="0.25">
      <c r="A185" s="223">
        <v>176</v>
      </c>
      <c r="B185" s="173">
        <v>2021</v>
      </c>
      <c r="C185" s="226" t="s">
        <v>1621</v>
      </c>
      <c r="D185" s="227" t="s">
        <v>679</v>
      </c>
      <c r="E185" s="174" t="s">
        <v>90</v>
      </c>
      <c r="F185" s="175" t="s">
        <v>29</v>
      </c>
      <c r="G185" s="176" t="s">
        <v>111</v>
      </c>
      <c r="H185" s="234" t="s">
        <v>901</v>
      </c>
      <c r="I185" s="177" t="s">
        <v>85</v>
      </c>
      <c r="J185" s="221" t="s">
        <v>268</v>
      </c>
      <c r="K185" s="178">
        <v>33</v>
      </c>
      <c r="L185" s="179" t="str">
        <f>IF(ISERROR(VLOOKUP(K185,Proposito_programa!$C$2:$E$59,2,FALSE))," ",VLOOKUP(K185,Proposito_programa!$C$2:$E$59,2,FALSE))</f>
        <v>Más árboles y más y mejor espacio público</v>
      </c>
      <c r="M185" s="179" t="str">
        <f>IF(ISERROR(VLOOKUP(K185,Proposito_programa!$C$2:$E$59,3,FALSE))," ",VLOOKUP(K185,Proposito_programa!$C$2:$E$59,3,FALSE))</f>
        <v>Propósito 2 : Cambiar Nuestros Hábitos de Vida para Reverdecer a Bogotá y Adaptarnos y Mitigar la Crisis Climática</v>
      </c>
      <c r="N185" s="387" t="s">
        <v>1297</v>
      </c>
      <c r="O185" s="388"/>
      <c r="P185" s="239">
        <v>79881803</v>
      </c>
      <c r="Q185" s="176" t="s">
        <v>1131</v>
      </c>
      <c r="R185" s="180" t="s">
        <v>363</v>
      </c>
      <c r="S185" s="180"/>
      <c r="T185" s="181"/>
      <c r="U185" s="182"/>
      <c r="V185" s="241">
        <v>11810500</v>
      </c>
      <c r="W185" s="183"/>
      <c r="X185" s="184"/>
      <c r="Y185" s="241"/>
      <c r="Z185" s="285">
        <f t="shared" si="6"/>
        <v>11810500</v>
      </c>
      <c r="AA185" s="286">
        <v>9085000</v>
      </c>
      <c r="AB185" s="243">
        <v>44368</v>
      </c>
      <c r="AC185" s="243">
        <v>44378</v>
      </c>
      <c r="AD185" s="243">
        <v>44561</v>
      </c>
      <c r="AE185" s="188">
        <v>195</v>
      </c>
      <c r="AF185" s="188">
        <v>1</v>
      </c>
      <c r="AG185" s="186">
        <v>20</v>
      </c>
      <c r="AH185" s="187"/>
      <c r="AI185" s="185"/>
      <c r="AJ185" s="185"/>
      <c r="AK185" s="185"/>
      <c r="AL185" s="188"/>
      <c r="AM185" s="188"/>
      <c r="AN185" s="188" t="s">
        <v>1234</v>
      </c>
      <c r="AO185" s="188"/>
      <c r="AP185" s="189">
        <f t="shared" si="5"/>
        <v>0.76923076923076927</v>
      </c>
      <c r="AQ185" s="37"/>
      <c r="AR185" s="37"/>
      <c r="AS185" s="37"/>
      <c r="AT185" s="37"/>
      <c r="AU185" s="37"/>
      <c r="AV185" s="37"/>
    </row>
    <row r="186" spans="1:48" s="190" customFormat="1" ht="27.95" customHeight="1" x14ac:dyDescent="0.25">
      <c r="A186" s="223">
        <v>177</v>
      </c>
      <c r="B186" s="173">
        <v>2021</v>
      </c>
      <c r="C186" s="226" t="s">
        <v>1622</v>
      </c>
      <c r="D186" s="420" t="s">
        <v>680</v>
      </c>
      <c r="E186" s="174" t="s">
        <v>56</v>
      </c>
      <c r="F186" s="175" t="s">
        <v>86</v>
      </c>
      <c r="G186" s="176" t="s">
        <v>115</v>
      </c>
      <c r="H186" s="234" t="s">
        <v>902</v>
      </c>
      <c r="I186" s="177" t="s">
        <v>84</v>
      </c>
      <c r="J186" s="221" t="s">
        <v>268</v>
      </c>
      <c r="K186" s="178"/>
      <c r="L186" s="179"/>
      <c r="M186" s="179"/>
      <c r="N186" s="387">
        <v>0</v>
      </c>
      <c r="O186" s="388"/>
      <c r="P186" s="239">
        <v>900960810</v>
      </c>
      <c r="Q186" s="176" t="s">
        <v>1132</v>
      </c>
      <c r="R186" s="180" t="s">
        <v>364</v>
      </c>
      <c r="S186" s="180"/>
      <c r="T186" s="181"/>
      <c r="U186" s="182"/>
      <c r="V186" s="356">
        <v>25438000</v>
      </c>
      <c r="W186" s="358"/>
      <c r="X186" s="184"/>
      <c r="Y186" s="241"/>
      <c r="Z186" s="353">
        <f t="shared" si="6"/>
        <v>25438000</v>
      </c>
      <c r="AA186" s="309">
        <v>14559358</v>
      </c>
      <c r="AB186" s="243">
        <v>44378</v>
      </c>
      <c r="AC186" s="243">
        <v>44384</v>
      </c>
      <c r="AD186" s="243">
        <v>44748</v>
      </c>
      <c r="AE186" s="188">
        <v>360</v>
      </c>
      <c r="AF186" s="185"/>
      <c r="AG186" s="186"/>
      <c r="AH186" s="187"/>
      <c r="AI186" s="185"/>
      <c r="AJ186" s="185"/>
      <c r="AK186" s="185"/>
      <c r="AL186" s="188"/>
      <c r="AM186" s="188" t="s">
        <v>1234</v>
      </c>
      <c r="AN186" s="188"/>
      <c r="AO186" s="188"/>
      <c r="AP186" s="189">
        <f t="shared" si="5"/>
        <v>0.57234680399402471</v>
      </c>
      <c r="AQ186" s="37"/>
      <c r="AR186" s="37"/>
      <c r="AS186" s="37"/>
      <c r="AT186" s="37"/>
      <c r="AU186" s="37"/>
      <c r="AV186" s="37"/>
    </row>
    <row r="187" spans="1:48" s="190" customFormat="1" ht="27.95" customHeight="1" x14ac:dyDescent="0.25">
      <c r="A187" s="223">
        <v>179</v>
      </c>
      <c r="B187" s="173">
        <v>2021</v>
      </c>
      <c r="C187" s="226" t="s">
        <v>1623</v>
      </c>
      <c r="D187" s="227" t="s">
        <v>681</v>
      </c>
      <c r="E187" s="174" t="s">
        <v>100</v>
      </c>
      <c r="F187" s="175" t="s">
        <v>29</v>
      </c>
      <c r="G187" s="176" t="s">
        <v>100</v>
      </c>
      <c r="H187" s="234" t="s">
        <v>903</v>
      </c>
      <c r="I187" s="177" t="s">
        <v>85</v>
      </c>
      <c r="J187" s="221" t="s">
        <v>268</v>
      </c>
      <c r="K187" s="178">
        <v>21</v>
      </c>
      <c r="L187" s="179" t="s">
        <v>215</v>
      </c>
      <c r="M187" s="179" t="s">
        <v>239</v>
      </c>
      <c r="N187" s="387" t="s">
        <v>1281</v>
      </c>
      <c r="O187" s="388"/>
      <c r="P187" s="239">
        <v>900413030</v>
      </c>
      <c r="Q187" s="176" t="s">
        <v>1133</v>
      </c>
      <c r="R187" s="180" t="s">
        <v>364</v>
      </c>
      <c r="S187" s="180"/>
      <c r="T187" s="181"/>
      <c r="U187" s="182"/>
      <c r="V187" s="241">
        <v>449006551</v>
      </c>
      <c r="W187" s="183"/>
      <c r="X187" s="184"/>
      <c r="Y187" s="241"/>
      <c r="Z187" s="308">
        <v>449006551</v>
      </c>
      <c r="AA187" s="286">
        <v>449006551</v>
      </c>
      <c r="AB187" s="243">
        <v>44377</v>
      </c>
      <c r="AC187" s="243">
        <v>44384</v>
      </c>
      <c r="AD187" s="243">
        <v>44561</v>
      </c>
      <c r="AE187" s="188">
        <v>180</v>
      </c>
      <c r="AF187" s="185"/>
      <c r="AG187" s="186"/>
      <c r="AH187" s="187"/>
      <c r="AI187" s="185"/>
      <c r="AJ187" s="185"/>
      <c r="AK187" s="185"/>
      <c r="AL187" s="188"/>
      <c r="AM187" s="188"/>
      <c r="AN187" s="188" t="s">
        <v>1234</v>
      </c>
      <c r="AO187" s="188"/>
      <c r="AP187" s="189">
        <v>7.0349492225539989E-2</v>
      </c>
      <c r="AQ187" s="37"/>
      <c r="AR187" s="37"/>
      <c r="AS187" s="37"/>
      <c r="AT187" s="37"/>
      <c r="AU187" s="37"/>
      <c r="AV187" s="37"/>
    </row>
    <row r="188" spans="1:48" s="190" customFormat="1" ht="27.95" customHeight="1" x14ac:dyDescent="0.25">
      <c r="A188" s="223">
        <v>179</v>
      </c>
      <c r="B188" s="173">
        <v>2021</v>
      </c>
      <c r="C188" s="226" t="s">
        <v>1624</v>
      </c>
      <c r="D188" s="227" t="s">
        <v>681</v>
      </c>
      <c r="E188" s="174" t="s">
        <v>100</v>
      </c>
      <c r="F188" s="175" t="s">
        <v>29</v>
      </c>
      <c r="G188" s="176" t="s">
        <v>100</v>
      </c>
      <c r="H188" s="234" t="s">
        <v>903</v>
      </c>
      <c r="I188" s="177" t="s">
        <v>85</v>
      </c>
      <c r="J188" s="221" t="s">
        <v>268</v>
      </c>
      <c r="K188" s="178">
        <v>6</v>
      </c>
      <c r="L188" s="179" t="s">
        <v>215</v>
      </c>
      <c r="M188" s="179" t="s">
        <v>239</v>
      </c>
      <c r="N188" s="387" t="s">
        <v>1269</v>
      </c>
      <c r="O188" s="388"/>
      <c r="P188" s="239">
        <v>900413030</v>
      </c>
      <c r="Q188" s="176" t="s">
        <v>1133</v>
      </c>
      <c r="R188" s="180" t="s">
        <v>364</v>
      </c>
      <c r="S188" s="180"/>
      <c r="T188" s="181"/>
      <c r="U188" s="182"/>
      <c r="V188" s="241">
        <v>413854000</v>
      </c>
      <c r="W188" s="183"/>
      <c r="X188" s="184"/>
      <c r="Y188" s="241"/>
      <c r="Z188" s="308">
        <v>413854000</v>
      </c>
      <c r="AA188" s="286">
        <v>413854000</v>
      </c>
      <c r="AB188" s="243">
        <v>44377</v>
      </c>
      <c r="AC188" s="243">
        <v>44384</v>
      </c>
      <c r="AD188" s="243">
        <v>44561</v>
      </c>
      <c r="AE188" s="188">
        <v>180</v>
      </c>
      <c r="AF188" s="185"/>
      <c r="AG188" s="186"/>
      <c r="AH188" s="187"/>
      <c r="AI188" s="185"/>
      <c r="AJ188" s="185"/>
      <c r="AK188" s="185"/>
      <c r="AL188" s="188"/>
      <c r="AM188" s="188"/>
      <c r="AN188" s="188" t="s">
        <v>1234</v>
      </c>
      <c r="AO188" s="188"/>
      <c r="AP188" s="189">
        <v>7.0349492225539989E-2</v>
      </c>
      <c r="AQ188" s="37"/>
      <c r="AR188" s="37"/>
      <c r="AS188" s="37"/>
      <c r="AT188" s="37"/>
      <c r="AU188" s="37"/>
      <c r="AV188" s="37"/>
    </row>
    <row r="189" spans="1:48" s="190" customFormat="1" ht="27.95" customHeight="1" x14ac:dyDescent="0.25">
      <c r="A189" s="223">
        <v>179</v>
      </c>
      <c r="B189" s="173">
        <v>2021</v>
      </c>
      <c r="C189" s="226" t="s">
        <v>1625</v>
      </c>
      <c r="D189" s="227" t="s">
        <v>681</v>
      </c>
      <c r="E189" s="174" t="s">
        <v>100</v>
      </c>
      <c r="F189" s="175" t="s">
        <v>29</v>
      </c>
      <c r="G189" s="176" t="s">
        <v>100</v>
      </c>
      <c r="H189" s="234" t="s">
        <v>903</v>
      </c>
      <c r="I189" s="177" t="s">
        <v>85</v>
      </c>
      <c r="J189" s="221" t="s">
        <v>268</v>
      </c>
      <c r="K189" s="178">
        <v>24</v>
      </c>
      <c r="L189" s="179" t="str">
        <f>IF(ISERROR(VLOOKUP(K189,Proposito_programa!$C$2:$E$59,2,FALSE))," ",VLOOKUP(K189,Proposito_programa!$C$2:$E$59,2,FALSE))</f>
        <v>Bogotá región emprendedora e innovadora</v>
      </c>
      <c r="M189" s="179" t="str">
        <f>IF(ISERROR(VLOOKUP(K189,Proposito_programa!$C$2:$E$59,3,FALSE))," ",VLOOKUP(K189,Proposito_programa!$C$2:$E$59,3,FALSE))</f>
        <v>Propósito 1: Hacer un nuevo contrato social para incrementar la inclusión social, productiva y política</v>
      </c>
      <c r="N189" s="389" t="s">
        <v>1284</v>
      </c>
      <c r="O189" s="388"/>
      <c r="P189" s="239">
        <v>900413030</v>
      </c>
      <c r="Q189" s="176" t="s">
        <v>1133</v>
      </c>
      <c r="R189" s="180" t="s">
        <v>364</v>
      </c>
      <c r="S189" s="180"/>
      <c r="T189" s="181"/>
      <c r="U189" s="182"/>
      <c r="V189" s="241">
        <v>214393000</v>
      </c>
      <c r="W189" s="183"/>
      <c r="X189" s="184"/>
      <c r="Y189" s="241"/>
      <c r="Z189" s="285">
        <f t="shared" si="6"/>
        <v>214393000</v>
      </c>
      <c r="AA189" s="286">
        <v>214393000</v>
      </c>
      <c r="AB189" s="243">
        <v>44377</v>
      </c>
      <c r="AC189" s="243">
        <v>44384</v>
      </c>
      <c r="AD189" s="243">
        <v>44561</v>
      </c>
      <c r="AE189" s="188">
        <v>180</v>
      </c>
      <c r="AF189" s="185"/>
      <c r="AG189" s="186"/>
      <c r="AH189" s="187"/>
      <c r="AI189" s="185"/>
      <c r="AJ189" s="185"/>
      <c r="AK189" s="185"/>
      <c r="AL189" s="188"/>
      <c r="AM189" s="188"/>
      <c r="AN189" s="188" t="s">
        <v>1234</v>
      </c>
      <c r="AO189" s="188"/>
      <c r="AP189" s="189">
        <f>IF(ISERROR(AA189/Z189),"-",(AA189/Z189))</f>
        <v>1</v>
      </c>
      <c r="AQ189" s="37"/>
      <c r="AR189" s="37"/>
      <c r="AS189" s="37"/>
      <c r="AT189" s="37"/>
      <c r="AU189" s="37"/>
      <c r="AV189" s="37"/>
    </row>
    <row r="190" spans="1:48" s="190" customFormat="1" ht="27.95" customHeight="1" x14ac:dyDescent="0.25">
      <c r="A190" s="223">
        <v>180</v>
      </c>
      <c r="B190" s="173">
        <v>2021</v>
      </c>
      <c r="C190" s="226" t="s">
        <v>1626</v>
      </c>
      <c r="D190" s="227" t="s">
        <v>682</v>
      </c>
      <c r="E190" s="174" t="s">
        <v>100</v>
      </c>
      <c r="F190" s="175" t="s">
        <v>29</v>
      </c>
      <c r="G190" s="176" t="s">
        <v>100</v>
      </c>
      <c r="H190" s="234" t="s">
        <v>904</v>
      </c>
      <c r="I190" s="177" t="s">
        <v>85</v>
      </c>
      <c r="J190" s="221" t="s">
        <v>268</v>
      </c>
      <c r="K190" s="178">
        <v>17</v>
      </c>
      <c r="L190" s="179" t="str">
        <f>IF(ISERROR(VLOOKUP(K190,Proposito_programa!$C$2:$E$59,2,FALSE))," ",VLOOKUP(K190,Proposito_programa!$C$2:$E$59,2,FALSE))</f>
        <v>Jóvenes con capacidades: Proyecto de vida para la ciudadanía, la innovación y el trabajo del siglo XXI</v>
      </c>
      <c r="M190" s="179" t="str">
        <f>IF(ISERROR(VLOOKUP(K190,Proposito_programa!$C$2:$E$59,3,FALSE))," ",VLOOKUP(K190,Proposito_programa!$C$2:$E$59,3,FALSE))</f>
        <v>Propósito 1: Hacer un nuevo contrato social para incrementar la inclusión social, productiva y política</v>
      </c>
      <c r="N190" s="387" t="s">
        <v>1276</v>
      </c>
      <c r="O190" s="388"/>
      <c r="P190" s="239">
        <v>899999061</v>
      </c>
      <c r="Q190" s="176" t="s">
        <v>1134</v>
      </c>
      <c r="R190" s="180" t="s">
        <v>364</v>
      </c>
      <c r="S190" s="180"/>
      <c r="T190" s="181"/>
      <c r="U190" s="182"/>
      <c r="V190" s="241">
        <v>1746068000</v>
      </c>
      <c r="W190" s="183"/>
      <c r="X190" s="184"/>
      <c r="Y190" s="241"/>
      <c r="Z190" s="285">
        <f t="shared" si="6"/>
        <v>1746068000</v>
      </c>
      <c r="AA190" s="286">
        <v>1746068000</v>
      </c>
      <c r="AB190" s="243">
        <v>44376</v>
      </c>
      <c r="AC190" s="243">
        <v>44377</v>
      </c>
      <c r="AD190" s="243">
        <v>46568</v>
      </c>
      <c r="AE190" s="188">
        <v>2160</v>
      </c>
      <c r="AF190" s="185"/>
      <c r="AG190" s="186"/>
      <c r="AH190" s="187"/>
      <c r="AI190" s="185"/>
      <c r="AJ190" s="185"/>
      <c r="AK190" s="185"/>
      <c r="AL190" s="188"/>
      <c r="AM190" s="188" t="s">
        <v>1234</v>
      </c>
      <c r="AN190" s="188"/>
      <c r="AO190" s="188"/>
      <c r="AP190" s="189">
        <f t="shared" si="5"/>
        <v>1</v>
      </c>
      <c r="AQ190" s="37"/>
      <c r="AR190" s="37"/>
      <c r="AS190" s="37"/>
      <c r="AT190" s="37"/>
      <c r="AU190" s="37"/>
      <c r="AV190" s="37"/>
    </row>
    <row r="191" spans="1:48" s="190" customFormat="1" ht="27.95" customHeight="1" x14ac:dyDescent="0.25">
      <c r="A191" s="223">
        <v>181</v>
      </c>
      <c r="B191" s="173">
        <v>2021</v>
      </c>
      <c r="C191" s="226" t="s">
        <v>1627</v>
      </c>
      <c r="D191" s="227" t="s">
        <v>683</v>
      </c>
      <c r="E191" s="174" t="s">
        <v>99</v>
      </c>
      <c r="F191" s="175" t="s">
        <v>93</v>
      </c>
      <c r="G191" s="176" t="s">
        <v>114</v>
      </c>
      <c r="H191" s="234" t="s">
        <v>905</v>
      </c>
      <c r="I191" s="177" t="s">
        <v>85</v>
      </c>
      <c r="J191" s="221" t="s">
        <v>268</v>
      </c>
      <c r="K191" s="178">
        <v>6</v>
      </c>
      <c r="L191" s="179" t="str">
        <f>IF(ISERROR(VLOOKUP(K191,Proposito_programa!$C$2:$E$59,2,FALSE))," ",VLOOKUP(K191,Proposito_programa!$C$2:$E$59,2,FALSE))</f>
        <v>Sistema Distrital de Cuidado</v>
      </c>
      <c r="M191" s="179" t="str">
        <f>IF(ISERROR(VLOOKUP(K191,Proposito_programa!$C$2:$E$59,3,FALSE))," ",VLOOKUP(K191,Proposito_programa!$C$2:$E$59,3,FALSE))</f>
        <v>Propósito 1: Hacer un nuevo contrato social para incrementar la inclusión social, productiva y política</v>
      </c>
      <c r="N191" s="387" t="s">
        <v>1269</v>
      </c>
      <c r="O191" s="388"/>
      <c r="P191" s="239">
        <v>800091076</v>
      </c>
      <c r="Q191" s="176" t="s">
        <v>1135</v>
      </c>
      <c r="R191" s="180" t="s">
        <v>364</v>
      </c>
      <c r="S191" s="180"/>
      <c r="T191" s="181"/>
      <c r="U191" s="182"/>
      <c r="V191" s="241">
        <v>1114009430</v>
      </c>
      <c r="W191" s="183"/>
      <c r="X191" s="184"/>
      <c r="Y191" s="241"/>
      <c r="Z191" s="285">
        <f t="shared" si="6"/>
        <v>1114009430</v>
      </c>
      <c r="AA191" s="286">
        <v>891207544</v>
      </c>
      <c r="AB191" s="243">
        <v>44385</v>
      </c>
      <c r="AC191" s="243">
        <v>44385</v>
      </c>
      <c r="AD191" s="243">
        <v>44742</v>
      </c>
      <c r="AE191" s="188">
        <v>360</v>
      </c>
      <c r="AF191" s="185"/>
      <c r="AG191" s="186"/>
      <c r="AH191" s="187"/>
      <c r="AI191" s="185"/>
      <c r="AJ191" s="185"/>
      <c r="AK191" s="185"/>
      <c r="AL191" s="188"/>
      <c r="AM191" s="188" t="s">
        <v>1234</v>
      </c>
      <c r="AN191" s="188"/>
      <c r="AO191" s="188"/>
      <c r="AP191" s="189">
        <f t="shared" si="5"/>
        <v>0.8</v>
      </c>
      <c r="AQ191" s="37"/>
      <c r="AR191" s="37"/>
      <c r="AS191" s="37"/>
      <c r="AT191" s="37"/>
      <c r="AU191" s="37"/>
      <c r="AV191" s="37"/>
    </row>
    <row r="192" spans="1:48" s="190" customFormat="1" ht="27.95" customHeight="1" x14ac:dyDescent="0.25">
      <c r="A192" s="223">
        <v>182</v>
      </c>
      <c r="B192" s="173">
        <v>2021</v>
      </c>
      <c r="C192" s="226" t="s">
        <v>1628</v>
      </c>
      <c r="D192" s="227" t="s">
        <v>684</v>
      </c>
      <c r="E192" s="174" t="s">
        <v>90</v>
      </c>
      <c r="F192" s="175" t="s">
        <v>29</v>
      </c>
      <c r="G192" s="176" t="s">
        <v>111</v>
      </c>
      <c r="H192" s="234" t="s">
        <v>906</v>
      </c>
      <c r="I192" s="177" t="s">
        <v>85</v>
      </c>
      <c r="J192" s="221" t="s">
        <v>268</v>
      </c>
      <c r="K192" s="178">
        <v>39</v>
      </c>
      <c r="L192" s="179" t="str">
        <f>IF(ISERROR(VLOOKUP(K192,Proposito_programa!$C$2:$E$59,2,FALSE))," ",VLOOKUP(K192,Proposito_programa!$C$2:$E$59,2,FALSE))</f>
        <v>Bogotá territorio de paz y atención integral a las víctimas del conflicto armado</v>
      </c>
      <c r="M192" s="179" t="str">
        <f>IF(ISERROR(VLOOKUP(K192,Proposito_programa!$C$2:$E$59,3,FALSE))," ",VLOOKUP(K192,Proposito_programa!$C$2:$E$59,3,FALSE))</f>
        <v>Propósito 3: Inspirar confianza y legitimidad para vivir sin miedo y ser epicentro de cultura ciudadana, paz y reconciliación</v>
      </c>
      <c r="N192" s="387" t="s">
        <v>1308</v>
      </c>
      <c r="O192" s="388"/>
      <c r="P192" s="239">
        <v>1093772772</v>
      </c>
      <c r="Q192" s="176" t="s">
        <v>1136</v>
      </c>
      <c r="R192" s="180" t="s">
        <v>363</v>
      </c>
      <c r="S192" s="180"/>
      <c r="T192" s="181"/>
      <c r="U192" s="182"/>
      <c r="V192" s="241">
        <v>21850000</v>
      </c>
      <c r="W192" s="183"/>
      <c r="X192" s="184"/>
      <c r="Y192" s="241"/>
      <c r="Z192" s="285">
        <f t="shared" si="6"/>
        <v>21850000</v>
      </c>
      <c r="AA192" s="286">
        <v>16897333</v>
      </c>
      <c r="AB192" s="243">
        <v>44406</v>
      </c>
      <c r="AC192" s="243">
        <v>44413</v>
      </c>
      <c r="AD192" s="243">
        <v>44561</v>
      </c>
      <c r="AE192" s="188">
        <v>150</v>
      </c>
      <c r="AF192" s="185"/>
      <c r="AG192" s="186"/>
      <c r="AH192" s="187"/>
      <c r="AI192" s="185"/>
      <c r="AJ192" s="185"/>
      <c r="AK192" s="185"/>
      <c r="AL192" s="188"/>
      <c r="AM192" s="188"/>
      <c r="AN192" s="188" t="s">
        <v>1234</v>
      </c>
      <c r="AO192" s="188"/>
      <c r="AP192" s="189">
        <f t="shared" si="5"/>
        <v>0.77333331807780326</v>
      </c>
      <c r="AQ192" s="37"/>
      <c r="AR192" s="37"/>
      <c r="AS192" s="37"/>
      <c r="AT192" s="37"/>
      <c r="AU192" s="37"/>
      <c r="AV192" s="37"/>
    </row>
    <row r="193" spans="1:48" s="190" customFormat="1" ht="27.95" customHeight="1" x14ac:dyDescent="0.25">
      <c r="A193" s="223">
        <v>183</v>
      </c>
      <c r="B193" s="173">
        <v>2021</v>
      </c>
      <c r="C193" s="226" t="s">
        <v>1629</v>
      </c>
      <c r="D193" s="227" t="s">
        <v>685</v>
      </c>
      <c r="E193" s="174" t="s">
        <v>90</v>
      </c>
      <c r="F193" s="175" t="s">
        <v>29</v>
      </c>
      <c r="G193" s="176" t="s">
        <v>111</v>
      </c>
      <c r="H193" s="234" t="s">
        <v>907</v>
      </c>
      <c r="I193" s="177" t="s">
        <v>85</v>
      </c>
      <c r="J193" s="221" t="s">
        <v>268</v>
      </c>
      <c r="K193" s="178">
        <v>49</v>
      </c>
      <c r="L193" s="179" t="str">
        <f>IF(ISERROR(VLOOKUP(K193,Proposito_programa!$C$2:$E$59,2,FALSE))," ",VLOOKUP(K193,Proposito_programa!$C$2:$E$59,2,FALSE))</f>
        <v>Movilidad segura, sostenible y accesible</v>
      </c>
      <c r="M193" s="179" t="str">
        <f>IF(ISERROR(VLOOKUP(K193,Proposito_programa!$C$2:$E$59,3,FALSE))," ",VLOOKUP(K193,Proposito_programa!$C$2:$E$59,3,FALSE))</f>
        <v>Propósito 4: Hacer de Bogotá Región un modelo de movilidad multimodal, incluyente y sostenible</v>
      </c>
      <c r="N193" s="387" t="s">
        <v>1325</v>
      </c>
      <c r="O193" s="388"/>
      <c r="P193" s="239">
        <v>51647398</v>
      </c>
      <c r="Q193" s="176" t="s">
        <v>1137</v>
      </c>
      <c r="R193" s="180" t="s">
        <v>363</v>
      </c>
      <c r="S193" s="180"/>
      <c r="T193" s="181"/>
      <c r="U193" s="182"/>
      <c r="V193" s="241">
        <v>21850000</v>
      </c>
      <c r="W193" s="183"/>
      <c r="X193" s="184"/>
      <c r="Y193" s="241"/>
      <c r="Z193" s="285">
        <f t="shared" si="6"/>
        <v>21850000</v>
      </c>
      <c r="AA193" s="286">
        <v>17188667</v>
      </c>
      <c r="AB193" s="243">
        <v>44407</v>
      </c>
      <c r="AC193" s="243">
        <v>44411</v>
      </c>
      <c r="AD193" s="243">
        <v>44561</v>
      </c>
      <c r="AE193" s="188">
        <v>150</v>
      </c>
      <c r="AF193" s="188">
        <v>1</v>
      </c>
      <c r="AG193" s="186">
        <v>2</v>
      </c>
      <c r="AH193" s="187"/>
      <c r="AI193" s="185"/>
      <c r="AJ193" s="185"/>
      <c r="AK193" s="185"/>
      <c r="AL193" s="188"/>
      <c r="AM193" s="188"/>
      <c r="AN193" s="188" t="s">
        <v>1234</v>
      </c>
      <c r="AO193" s="188"/>
      <c r="AP193" s="189">
        <f t="shared" si="5"/>
        <v>0.7866666819221968</v>
      </c>
      <c r="AQ193" s="37"/>
      <c r="AR193" s="37"/>
      <c r="AS193" s="37"/>
      <c r="AT193" s="37"/>
      <c r="AU193" s="37"/>
      <c r="AV193" s="37"/>
    </row>
    <row r="194" spans="1:48" s="190" customFormat="1" ht="27.95" customHeight="1" x14ac:dyDescent="0.25">
      <c r="A194" s="223">
        <v>184</v>
      </c>
      <c r="B194" s="173">
        <v>2021</v>
      </c>
      <c r="C194" s="226" t="s">
        <v>1630</v>
      </c>
      <c r="D194" s="227" t="s">
        <v>686</v>
      </c>
      <c r="E194" s="174" t="s">
        <v>88</v>
      </c>
      <c r="F194" s="175" t="s">
        <v>86</v>
      </c>
      <c r="G194" s="176" t="s">
        <v>115</v>
      </c>
      <c r="H194" s="234" t="s">
        <v>908</v>
      </c>
      <c r="I194" s="177" t="s">
        <v>84</v>
      </c>
      <c r="J194" s="221" t="s">
        <v>268</v>
      </c>
      <c r="K194" s="178"/>
      <c r="L194" s="179" t="str">
        <f>IF(ISERROR(VLOOKUP(K194,Proposito_programa!$C$2:$E$59,2,FALSE))," ",VLOOKUP(K194,Proposito_programa!$C$2:$E$59,2,FALSE))</f>
        <v xml:space="preserve"> </v>
      </c>
      <c r="M194" s="179" t="str">
        <f>IF(ISERROR(VLOOKUP(K194,Proposito_programa!$C$2:$E$59,3,FALSE))," ",VLOOKUP(K194,Proposito_programa!$C$2:$E$59,3,FALSE))</f>
        <v xml:space="preserve"> </v>
      </c>
      <c r="N194" s="390">
        <v>0</v>
      </c>
      <c r="O194" s="388"/>
      <c r="P194" s="239">
        <v>900684554</v>
      </c>
      <c r="Q194" s="176" t="s">
        <v>1138</v>
      </c>
      <c r="R194" s="180" t="s">
        <v>363</v>
      </c>
      <c r="S194" s="180"/>
      <c r="T194" s="181"/>
      <c r="U194" s="182"/>
      <c r="V194" s="356">
        <v>15525000</v>
      </c>
      <c r="W194" s="358"/>
      <c r="X194" s="184"/>
      <c r="Y194" s="241"/>
      <c r="Z194" s="353">
        <f t="shared" si="6"/>
        <v>15525000</v>
      </c>
      <c r="AA194" s="309">
        <v>10575406</v>
      </c>
      <c r="AB194" s="243">
        <v>44414</v>
      </c>
      <c r="AC194" s="243">
        <v>44433</v>
      </c>
      <c r="AD194" s="243">
        <v>44797</v>
      </c>
      <c r="AE194" s="188">
        <v>360</v>
      </c>
      <c r="AF194" s="185"/>
      <c r="AG194" s="186"/>
      <c r="AH194" s="187"/>
      <c r="AI194" s="185"/>
      <c r="AJ194" s="185"/>
      <c r="AK194" s="185"/>
      <c r="AL194" s="188"/>
      <c r="AM194" s="188" t="s">
        <v>1234</v>
      </c>
      <c r="AN194" s="188"/>
      <c r="AO194" s="188"/>
      <c r="AP194" s="189">
        <f t="shared" si="5"/>
        <v>0.68118557165861515</v>
      </c>
      <c r="AQ194" s="37"/>
      <c r="AR194" s="37"/>
      <c r="AS194" s="37"/>
      <c r="AT194" s="37"/>
      <c r="AU194" s="37"/>
      <c r="AV194" s="37"/>
    </row>
    <row r="195" spans="1:48" s="190" customFormat="1" ht="27.95" customHeight="1" x14ac:dyDescent="0.25">
      <c r="A195" s="391">
        <v>186</v>
      </c>
      <c r="B195" s="173">
        <v>2021</v>
      </c>
      <c r="C195" s="226" t="s">
        <v>1631</v>
      </c>
      <c r="D195" s="227" t="s">
        <v>687</v>
      </c>
      <c r="E195" s="174" t="s">
        <v>90</v>
      </c>
      <c r="F195" s="175" t="s">
        <v>29</v>
      </c>
      <c r="G195" s="176" t="s">
        <v>111</v>
      </c>
      <c r="H195" s="392" t="s">
        <v>909</v>
      </c>
      <c r="I195" s="177" t="s">
        <v>85</v>
      </c>
      <c r="J195" s="393" t="s">
        <v>268</v>
      </c>
      <c r="K195" s="178">
        <v>17</v>
      </c>
      <c r="L195" s="179" t="str">
        <f>IF(ISERROR(VLOOKUP(K195,Proposito_programa!$C$2:$E$59,2,FALSE))," ",VLOOKUP(K195,Proposito_programa!$C$2:$E$59,2,FALSE))</f>
        <v>Jóvenes con capacidades: Proyecto de vida para la ciudadanía, la innovación y el trabajo del siglo XXI</v>
      </c>
      <c r="M195" s="179" t="str">
        <f>IF(ISERROR(VLOOKUP(K195,Proposito_programa!$C$2:$E$59,3,FALSE))," ",VLOOKUP(K195,Proposito_programa!$C$2:$E$59,3,FALSE))</f>
        <v>Propósito 1: Hacer un nuevo contrato social para incrementar la inclusión social, productiva y política</v>
      </c>
      <c r="N195" s="390" t="s">
        <v>1276</v>
      </c>
      <c r="O195" s="388"/>
      <c r="P195" s="239">
        <v>1018486866</v>
      </c>
      <c r="Q195" s="176" t="s">
        <v>1139</v>
      </c>
      <c r="R195" s="180" t="s">
        <v>363</v>
      </c>
      <c r="S195" s="180"/>
      <c r="T195" s="181"/>
      <c r="U195" s="182"/>
      <c r="V195" s="241">
        <v>9085000</v>
      </c>
      <c r="W195" s="183"/>
      <c r="X195" s="184"/>
      <c r="Y195" s="241"/>
      <c r="Z195" s="285">
        <f t="shared" si="6"/>
        <v>9085000</v>
      </c>
      <c r="AA195" s="286">
        <v>6117233</v>
      </c>
      <c r="AB195" s="243">
        <v>44419</v>
      </c>
      <c r="AC195" s="243">
        <v>44428</v>
      </c>
      <c r="AD195" s="243">
        <v>44561</v>
      </c>
      <c r="AE195" s="188">
        <v>150</v>
      </c>
      <c r="AF195" s="188">
        <v>1</v>
      </c>
      <c r="AG195" s="186">
        <v>19</v>
      </c>
      <c r="AH195" s="187"/>
      <c r="AI195" s="185"/>
      <c r="AJ195" s="185"/>
      <c r="AK195" s="185"/>
      <c r="AL195" s="188"/>
      <c r="AM195" s="188"/>
      <c r="AN195" s="188" t="s">
        <v>1234</v>
      </c>
      <c r="AO195" s="188"/>
      <c r="AP195" s="189">
        <f t="shared" si="5"/>
        <v>0.67333329664281782</v>
      </c>
      <c r="AQ195" s="37"/>
      <c r="AR195" s="37"/>
      <c r="AS195" s="37"/>
      <c r="AT195" s="37"/>
      <c r="AU195" s="37"/>
      <c r="AV195" s="37"/>
    </row>
    <row r="196" spans="1:48" s="190" customFormat="1" ht="27.95" customHeight="1" x14ac:dyDescent="0.25">
      <c r="A196" s="391" t="s">
        <v>487</v>
      </c>
      <c r="B196" s="173">
        <v>2021</v>
      </c>
      <c r="C196" s="226" t="s">
        <v>1632</v>
      </c>
      <c r="D196" s="227" t="s">
        <v>688</v>
      </c>
      <c r="E196" s="174" t="s">
        <v>65</v>
      </c>
      <c r="F196" s="175" t="s">
        <v>89</v>
      </c>
      <c r="G196" s="176" t="s">
        <v>96</v>
      </c>
      <c r="H196" s="392" t="s">
        <v>910</v>
      </c>
      <c r="I196" s="177" t="s">
        <v>84</v>
      </c>
      <c r="J196" s="393" t="s">
        <v>268</v>
      </c>
      <c r="K196" s="178"/>
      <c r="L196" s="179" t="str">
        <f>IF(ISERROR(VLOOKUP(K196,Proposito_programa!$C$2:$E$59,2,FALSE))," ",VLOOKUP(K196,Proposito_programa!$C$2:$E$59,2,FALSE))</f>
        <v xml:space="preserve"> </v>
      </c>
      <c r="M196" s="179" t="str">
        <f>IF(ISERROR(VLOOKUP(K196,Proposito_programa!$C$2:$E$59,3,FALSE))," ",VLOOKUP(K196,Proposito_programa!$C$2:$E$59,3,FALSE))</f>
        <v xml:space="preserve"> </v>
      </c>
      <c r="N196" s="390">
        <v>0</v>
      </c>
      <c r="O196" s="388">
        <v>1</v>
      </c>
      <c r="P196" s="239">
        <v>830122983</v>
      </c>
      <c r="Q196" s="176" t="s">
        <v>1140</v>
      </c>
      <c r="R196" s="180" t="s">
        <v>364</v>
      </c>
      <c r="S196" s="180"/>
      <c r="T196" s="181"/>
      <c r="U196" s="182"/>
      <c r="V196" s="356">
        <v>8663296</v>
      </c>
      <c r="W196" s="358"/>
      <c r="X196" s="184"/>
      <c r="Y196" s="241"/>
      <c r="Z196" s="353">
        <f t="shared" si="6"/>
        <v>8663296</v>
      </c>
      <c r="AA196" s="309">
        <v>8663296</v>
      </c>
      <c r="AB196" s="243">
        <v>44419</v>
      </c>
      <c r="AC196" s="243">
        <v>44431</v>
      </c>
      <c r="AD196" s="243">
        <v>44491</v>
      </c>
      <c r="AE196" s="188">
        <v>60</v>
      </c>
      <c r="AF196" s="185"/>
      <c r="AG196" s="186"/>
      <c r="AH196" s="187"/>
      <c r="AI196" s="185"/>
      <c r="AJ196" s="185"/>
      <c r="AK196" s="185"/>
      <c r="AL196" s="188"/>
      <c r="AM196" s="188"/>
      <c r="AN196" s="188" t="s">
        <v>1234</v>
      </c>
      <c r="AO196" s="188"/>
      <c r="AP196" s="189">
        <f t="shared" si="5"/>
        <v>1</v>
      </c>
      <c r="AQ196" s="37"/>
      <c r="AR196" s="37"/>
      <c r="AS196" s="37"/>
      <c r="AT196" s="37"/>
      <c r="AU196" s="37"/>
      <c r="AV196" s="37"/>
    </row>
    <row r="197" spans="1:48" s="190" customFormat="1" ht="27.95" customHeight="1" x14ac:dyDescent="0.25">
      <c r="A197" s="394">
        <v>187</v>
      </c>
      <c r="B197" s="173">
        <v>2021</v>
      </c>
      <c r="C197" s="226" t="s">
        <v>1633</v>
      </c>
      <c r="D197" s="227" t="s">
        <v>689</v>
      </c>
      <c r="E197" s="174" t="s">
        <v>90</v>
      </c>
      <c r="F197" s="175" t="s">
        <v>29</v>
      </c>
      <c r="G197" s="176" t="s">
        <v>111</v>
      </c>
      <c r="H197" s="394" t="s">
        <v>911</v>
      </c>
      <c r="I197" s="177" t="s">
        <v>85</v>
      </c>
      <c r="J197" s="393" t="s">
        <v>268</v>
      </c>
      <c r="K197" s="178">
        <v>57</v>
      </c>
      <c r="L197" s="179" t="str">
        <f>IF(ISERROR(VLOOKUP(K197,Proposito_programa!$C$2:$E$59,2,FALSE))," ",VLOOKUP(K197,Proposito_programa!$C$2:$E$59,2,FALSE))</f>
        <v>Gestión pública local</v>
      </c>
      <c r="M197" s="179" t="str">
        <f>IF(ISERROR(VLOOKUP(K197,Proposito_programa!$C$2:$E$59,3,FALSE))," ",VLOOKUP(K197,Proposito_programa!$C$2:$E$59,3,FALSE))</f>
        <v>Propósito 5: Construir Bogotá - Región con gobierno abierto, transparente y ciudadanía consciente</v>
      </c>
      <c r="N197" s="387" t="s">
        <v>1335</v>
      </c>
      <c r="O197" s="388"/>
      <c r="P197" s="239">
        <v>52181144</v>
      </c>
      <c r="Q197" s="176" t="s">
        <v>1141</v>
      </c>
      <c r="R197" s="180" t="s">
        <v>363</v>
      </c>
      <c r="S197" s="180"/>
      <c r="T197" s="181"/>
      <c r="U197" s="182"/>
      <c r="V197" s="241">
        <v>6800000</v>
      </c>
      <c r="W197" s="183"/>
      <c r="X197" s="184"/>
      <c r="Y197" s="241" t="s">
        <v>1220</v>
      </c>
      <c r="Z197" s="285">
        <v>6800000</v>
      </c>
      <c r="AA197" s="286">
        <v>3626667</v>
      </c>
      <c r="AB197" s="244">
        <v>44432</v>
      </c>
      <c r="AC197" s="244">
        <v>44434</v>
      </c>
      <c r="AD197" s="244">
        <v>44555</v>
      </c>
      <c r="AE197" s="188">
        <v>120</v>
      </c>
      <c r="AF197" s="185"/>
      <c r="AG197" s="186"/>
      <c r="AH197" s="187"/>
      <c r="AI197" s="185"/>
      <c r="AJ197" s="185"/>
      <c r="AK197" s="185"/>
      <c r="AL197" s="188"/>
      <c r="AM197" s="188"/>
      <c r="AN197" s="188" t="s">
        <v>1234</v>
      </c>
      <c r="AO197" s="188"/>
      <c r="AP197" s="189">
        <f t="shared" si="5"/>
        <v>0.53333338235294114</v>
      </c>
      <c r="AQ197" s="37"/>
      <c r="AR197" s="37"/>
      <c r="AS197" s="37"/>
      <c r="AT197" s="37"/>
      <c r="AU197" s="37"/>
      <c r="AV197" s="37"/>
    </row>
    <row r="198" spans="1:48" s="190" customFormat="1" ht="27.95" customHeight="1" x14ac:dyDescent="0.25">
      <c r="A198" s="395">
        <v>188</v>
      </c>
      <c r="B198" s="173">
        <v>2021</v>
      </c>
      <c r="C198" s="226" t="s">
        <v>1634</v>
      </c>
      <c r="D198" s="227" t="s">
        <v>690</v>
      </c>
      <c r="E198" s="174" t="s">
        <v>90</v>
      </c>
      <c r="F198" s="175" t="s">
        <v>29</v>
      </c>
      <c r="G198" s="176" t="s">
        <v>111</v>
      </c>
      <c r="H198" s="383" t="s">
        <v>912</v>
      </c>
      <c r="I198" s="177" t="s">
        <v>85</v>
      </c>
      <c r="J198" s="393" t="s">
        <v>268</v>
      </c>
      <c r="K198" s="178">
        <v>57</v>
      </c>
      <c r="L198" s="179" t="str">
        <f>IF(ISERROR(VLOOKUP(K198,Proposito_programa!$C$2:$E$59,2,FALSE))," ",VLOOKUP(K198,Proposito_programa!$C$2:$E$59,2,FALSE))</f>
        <v>Gestión pública local</v>
      </c>
      <c r="M198" s="179" t="str">
        <f>IF(ISERROR(VLOOKUP(K198,Proposito_programa!$C$2:$E$59,3,FALSE))," ",VLOOKUP(K198,Proposito_programa!$C$2:$E$59,3,FALSE))</f>
        <v>Propósito 5: Construir Bogotá - Región con gobierno abierto, transparente y ciudadanía consciente</v>
      </c>
      <c r="N198" s="387" t="s">
        <v>1335</v>
      </c>
      <c r="O198" s="388"/>
      <c r="P198" s="240">
        <v>52718955</v>
      </c>
      <c r="Q198" s="176" t="s">
        <v>1142</v>
      </c>
      <c r="R198" s="180" t="s">
        <v>363</v>
      </c>
      <c r="S198" s="180"/>
      <c r="T198" s="181"/>
      <c r="U198" s="182"/>
      <c r="V198" s="241">
        <v>13110000</v>
      </c>
      <c r="W198" s="183"/>
      <c r="X198" s="184"/>
      <c r="Y198" s="241"/>
      <c r="Z198" s="285">
        <f>+V198+W198+Y198</f>
        <v>13110000</v>
      </c>
      <c r="AA198" s="286">
        <v>9322667</v>
      </c>
      <c r="AB198" s="245">
        <v>44431</v>
      </c>
      <c r="AC198" s="245">
        <v>44435</v>
      </c>
      <c r="AD198" s="245">
        <v>44526</v>
      </c>
      <c r="AE198" s="188">
        <v>90</v>
      </c>
      <c r="AF198" s="185"/>
      <c r="AG198" s="186"/>
      <c r="AH198" s="187"/>
      <c r="AI198" s="185"/>
      <c r="AJ198" s="185"/>
      <c r="AK198" s="185"/>
      <c r="AL198" s="188"/>
      <c r="AM198" s="188"/>
      <c r="AN198" s="188" t="s">
        <v>1234</v>
      </c>
      <c r="AO198" s="188"/>
      <c r="AP198" s="189">
        <f t="shared" si="5"/>
        <v>0.71111113653699465</v>
      </c>
      <c r="AQ198" s="37"/>
      <c r="AR198" s="37"/>
      <c r="AS198" s="37"/>
      <c r="AT198" s="37"/>
      <c r="AU198" s="37"/>
      <c r="AV198" s="37"/>
    </row>
    <row r="199" spans="1:48" s="190" customFormat="1" ht="27.95" customHeight="1" x14ac:dyDescent="0.25">
      <c r="A199" s="395">
        <v>189</v>
      </c>
      <c r="B199" s="173">
        <v>2021</v>
      </c>
      <c r="C199" s="226" t="s">
        <v>1635</v>
      </c>
      <c r="D199" s="227" t="s">
        <v>691</v>
      </c>
      <c r="E199" s="174" t="s">
        <v>90</v>
      </c>
      <c r="F199" s="175" t="s">
        <v>29</v>
      </c>
      <c r="G199" s="176" t="s">
        <v>111</v>
      </c>
      <c r="H199" s="383" t="s">
        <v>913</v>
      </c>
      <c r="I199" s="177" t="s">
        <v>85</v>
      </c>
      <c r="J199" s="393" t="s">
        <v>268</v>
      </c>
      <c r="K199" s="178">
        <v>43</v>
      </c>
      <c r="L199" s="179" t="str">
        <f>IF(ISERROR(VLOOKUP(K199,Proposito_programa!$C$2:$E$59,2,FALSE))," ",VLOOKUP(K199,Proposito_programa!$C$2:$E$59,2,FALSE))</f>
        <v>Cultura ciudadana para la confianza, la convivencia y la participación desde la vida cotidiana</v>
      </c>
      <c r="M199" s="179" t="str">
        <f>IF(ISERROR(VLOOKUP(K199,Proposito_programa!$C$2:$E$59,3,FALSE))," ",VLOOKUP(K199,Proposito_programa!$C$2:$E$59,3,FALSE))</f>
        <v>Propósito 3: Inspirar confianza y legitimidad para vivir sin miedo y ser epicentro de cultura ciudadana, paz y reconciliación</v>
      </c>
      <c r="N199" s="387" t="s">
        <v>1314</v>
      </c>
      <c r="O199" s="388"/>
      <c r="P199" s="239">
        <v>79577831</v>
      </c>
      <c r="Q199" s="176" t="s">
        <v>1027</v>
      </c>
      <c r="R199" s="180" t="s">
        <v>363</v>
      </c>
      <c r="S199" s="180"/>
      <c r="T199" s="181"/>
      <c r="U199" s="182"/>
      <c r="V199" s="241">
        <v>9084000</v>
      </c>
      <c r="W199" s="183"/>
      <c r="X199" s="184"/>
      <c r="Y199" s="241"/>
      <c r="Z199" s="285">
        <f>+V199+W199+Y199</f>
        <v>9084000</v>
      </c>
      <c r="AA199" s="286">
        <v>6888700</v>
      </c>
      <c r="AB199" s="245">
        <v>44431</v>
      </c>
      <c r="AC199" s="245">
        <v>44439</v>
      </c>
      <c r="AD199" s="245">
        <v>44560</v>
      </c>
      <c r="AE199" s="188">
        <v>120</v>
      </c>
      <c r="AF199" s="185"/>
      <c r="AG199" s="186"/>
      <c r="AH199" s="187"/>
      <c r="AI199" s="185"/>
      <c r="AJ199" s="185"/>
      <c r="AK199" s="185"/>
      <c r="AL199" s="188"/>
      <c r="AM199" s="188"/>
      <c r="AN199" s="188" t="s">
        <v>1234</v>
      </c>
      <c r="AO199" s="188"/>
      <c r="AP199" s="189">
        <f t="shared" si="5"/>
        <v>0.7583333333333333</v>
      </c>
      <c r="AQ199" s="37"/>
      <c r="AR199" s="37"/>
      <c r="AS199" s="37"/>
      <c r="AT199" s="37"/>
      <c r="AU199" s="37"/>
      <c r="AV199" s="37"/>
    </row>
    <row r="200" spans="1:48" s="190" customFormat="1" ht="27.95" customHeight="1" x14ac:dyDescent="0.25">
      <c r="A200" s="394">
        <v>190</v>
      </c>
      <c r="B200" s="173">
        <v>2021</v>
      </c>
      <c r="C200" s="226" t="s">
        <v>1636</v>
      </c>
      <c r="D200" s="227" t="s">
        <v>692</v>
      </c>
      <c r="E200" s="174" t="s">
        <v>90</v>
      </c>
      <c r="F200" s="175" t="s">
        <v>29</v>
      </c>
      <c r="G200" s="176" t="s">
        <v>111</v>
      </c>
      <c r="H200" s="383" t="s">
        <v>913</v>
      </c>
      <c r="I200" s="177" t="s">
        <v>85</v>
      </c>
      <c r="J200" s="393" t="s">
        <v>268</v>
      </c>
      <c r="K200" s="178">
        <v>43</v>
      </c>
      <c r="L200" s="179" t="str">
        <f>IF(ISERROR(VLOOKUP(K200,Proposito_programa!$C$2:$E$59,2,FALSE))," ",VLOOKUP(K200,Proposito_programa!$C$2:$E$59,2,FALSE))</f>
        <v>Cultura ciudadana para la confianza, la convivencia y la participación desde la vida cotidiana</v>
      </c>
      <c r="M200" s="179" t="str">
        <f>IF(ISERROR(VLOOKUP(K200,Proposito_programa!$C$2:$E$59,3,FALSE))," ",VLOOKUP(K200,Proposito_programa!$C$2:$E$59,3,FALSE))</f>
        <v>Propósito 3: Inspirar confianza y legitimidad para vivir sin miedo y ser epicentro de cultura ciudadana, paz y reconciliación</v>
      </c>
      <c r="N200" s="387" t="s">
        <v>1314</v>
      </c>
      <c r="O200" s="388"/>
      <c r="P200" s="239">
        <v>79523967</v>
      </c>
      <c r="Q200" s="176" t="s">
        <v>1143</v>
      </c>
      <c r="R200" s="180" t="s">
        <v>363</v>
      </c>
      <c r="S200" s="180"/>
      <c r="T200" s="181"/>
      <c r="U200" s="182"/>
      <c r="V200" s="241">
        <v>9084000</v>
      </c>
      <c r="W200" s="183"/>
      <c r="X200" s="184"/>
      <c r="Y200" s="241"/>
      <c r="Z200" s="285">
        <f>+V200+W200+Y200</f>
        <v>9084000</v>
      </c>
      <c r="AA200" s="286">
        <v>6813000</v>
      </c>
      <c r="AB200" s="244">
        <v>44435</v>
      </c>
      <c r="AC200" s="244">
        <v>44440</v>
      </c>
      <c r="AD200" s="244">
        <v>44561</v>
      </c>
      <c r="AE200" s="188">
        <v>120</v>
      </c>
      <c r="AF200" s="185"/>
      <c r="AG200" s="186"/>
      <c r="AH200" s="187"/>
      <c r="AI200" s="185"/>
      <c r="AJ200" s="185"/>
      <c r="AK200" s="185"/>
      <c r="AL200" s="188"/>
      <c r="AM200" s="188"/>
      <c r="AN200" s="188" t="s">
        <v>1234</v>
      </c>
      <c r="AO200" s="188"/>
      <c r="AP200" s="189">
        <f t="shared" si="5"/>
        <v>0.75</v>
      </c>
      <c r="AQ200" s="37"/>
      <c r="AR200" s="37"/>
      <c r="AS200" s="37"/>
      <c r="AT200" s="37"/>
      <c r="AU200" s="37"/>
      <c r="AV200" s="37"/>
    </row>
    <row r="201" spans="1:48" s="190" customFormat="1" ht="27.95" customHeight="1" x14ac:dyDescent="0.25">
      <c r="A201" s="395">
        <v>191</v>
      </c>
      <c r="B201" s="173">
        <v>2021</v>
      </c>
      <c r="C201" s="226" t="s">
        <v>1637</v>
      </c>
      <c r="D201" s="227" t="s">
        <v>693</v>
      </c>
      <c r="E201" s="174" t="s">
        <v>90</v>
      </c>
      <c r="F201" s="175" t="s">
        <v>29</v>
      </c>
      <c r="G201" s="176" t="s">
        <v>111</v>
      </c>
      <c r="H201" s="383" t="s">
        <v>913</v>
      </c>
      <c r="I201" s="177" t="s">
        <v>85</v>
      </c>
      <c r="J201" s="393" t="s">
        <v>268</v>
      </c>
      <c r="K201" s="178">
        <v>48</v>
      </c>
      <c r="L201" s="179" t="str">
        <f>IF(ISERROR(VLOOKUP(K201,Proposito_programa!$C$2:$E$59,2,FALSE))," ",VLOOKUP(K201,Proposito_programa!$C$2:$E$59,2,FALSE))</f>
        <v>Plataforma institucional para la seguridad y justicia</v>
      </c>
      <c r="M201" s="179" t="str">
        <f>IF(ISERROR(VLOOKUP(K201,Proposito_programa!$C$2:$E$59,3,FALSE))," ",VLOOKUP(K201,Proposito_programa!$C$2:$E$59,3,FALSE))</f>
        <v>Propósito 3: Inspirar confianza y legitimidad para vivir sin miedo y ser epicentro de cultura ciudadana, paz y reconciliación</v>
      </c>
      <c r="N201" s="387" t="s">
        <v>1320</v>
      </c>
      <c r="O201" s="388"/>
      <c r="P201" s="239">
        <v>1023865895</v>
      </c>
      <c r="Q201" s="176" t="s">
        <v>1144</v>
      </c>
      <c r="R201" s="180" t="s">
        <v>363</v>
      </c>
      <c r="S201" s="180"/>
      <c r="T201" s="181"/>
      <c r="U201" s="182"/>
      <c r="V201" s="241">
        <v>9084000</v>
      </c>
      <c r="W201" s="183"/>
      <c r="X201" s="184"/>
      <c r="Y201" s="241"/>
      <c r="Z201" s="285">
        <f>+V201+W201+Y201</f>
        <v>9084000</v>
      </c>
      <c r="AA201" s="286">
        <v>6888700</v>
      </c>
      <c r="AB201" s="245">
        <v>44435</v>
      </c>
      <c r="AC201" s="245">
        <v>44439</v>
      </c>
      <c r="AD201" s="245">
        <v>44560</v>
      </c>
      <c r="AE201" s="188">
        <v>120</v>
      </c>
      <c r="AF201" s="185"/>
      <c r="AG201" s="186"/>
      <c r="AH201" s="187"/>
      <c r="AI201" s="185"/>
      <c r="AJ201" s="185"/>
      <c r="AK201" s="185"/>
      <c r="AL201" s="188"/>
      <c r="AM201" s="188"/>
      <c r="AN201" s="188" t="s">
        <v>1234</v>
      </c>
      <c r="AO201" s="188"/>
      <c r="AP201" s="189">
        <f t="shared" si="5"/>
        <v>0.7583333333333333</v>
      </c>
      <c r="AQ201" s="37"/>
      <c r="AR201" s="37"/>
      <c r="AS201" s="37"/>
      <c r="AT201" s="37"/>
      <c r="AU201" s="37"/>
      <c r="AV201" s="37"/>
    </row>
    <row r="202" spans="1:48" s="190" customFormat="1" ht="27.95" customHeight="1" x14ac:dyDescent="0.25">
      <c r="A202" s="395">
        <v>192</v>
      </c>
      <c r="B202" s="173">
        <v>2021</v>
      </c>
      <c r="C202" s="226" t="s">
        <v>1638</v>
      </c>
      <c r="D202" s="227" t="s">
        <v>694</v>
      </c>
      <c r="E202" s="174" t="s">
        <v>100</v>
      </c>
      <c r="F202" s="175" t="s">
        <v>29</v>
      </c>
      <c r="G202" s="176" t="s">
        <v>100</v>
      </c>
      <c r="H202" s="383" t="s">
        <v>914</v>
      </c>
      <c r="I202" s="177" t="s">
        <v>84</v>
      </c>
      <c r="J202" s="393" t="s">
        <v>268</v>
      </c>
      <c r="K202" s="178"/>
      <c r="L202" s="179" t="str">
        <f>IF(ISERROR(VLOOKUP(K202,Proposito_programa!$C$2:$E$59,2,FALSE))," ",VLOOKUP(K202,Proposito_programa!$C$2:$E$59,2,FALSE))</f>
        <v xml:space="preserve"> </v>
      </c>
      <c r="M202" s="179" t="str">
        <f>IF(ISERROR(VLOOKUP(K202,Proposito_programa!$C$2:$E$59,3,FALSE))," ",VLOOKUP(K202,Proposito_programa!$C$2:$E$59,3,FALSE))</f>
        <v xml:space="preserve"> </v>
      </c>
      <c r="N202" s="396">
        <v>0</v>
      </c>
      <c r="O202" s="388"/>
      <c r="P202" s="239">
        <v>899999115</v>
      </c>
      <c r="Q202" s="176" t="s">
        <v>1145</v>
      </c>
      <c r="R202" s="180" t="s">
        <v>364</v>
      </c>
      <c r="S202" s="180"/>
      <c r="T202" s="181"/>
      <c r="U202" s="182"/>
      <c r="V202" s="356">
        <v>19259436</v>
      </c>
      <c r="W202" s="358"/>
      <c r="X202" s="184"/>
      <c r="Y202" s="241"/>
      <c r="Z202" s="353">
        <f>+V202+W202+Y202</f>
        <v>19259436</v>
      </c>
      <c r="AA202" s="309">
        <v>4386850</v>
      </c>
      <c r="AB202" s="245">
        <v>44434</v>
      </c>
      <c r="AC202" s="245">
        <v>44447</v>
      </c>
      <c r="AD202" s="245">
        <v>44811</v>
      </c>
      <c r="AE202" s="188">
        <v>360</v>
      </c>
      <c r="AF202" s="185"/>
      <c r="AG202" s="186"/>
      <c r="AH202" s="187"/>
      <c r="AI202" s="185"/>
      <c r="AJ202" s="185"/>
      <c r="AK202" s="185"/>
      <c r="AL202" s="188"/>
      <c r="AM202" s="188" t="s">
        <v>1234</v>
      </c>
      <c r="AN202" s="188"/>
      <c r="AO202" s="188"/>
      <c r="AP202" s="189">
        <f t="shared" si="5"/>
        <v>0.2277766597111151</v>
      </c>
      <c r="AQ202" s="37"/>
      <c r="AR202" s="37"/>
      <c r="AS202" s="37"/>
      <c r="AT202" s="37"/>
      <c r="AU202" s="37"/>
      <c r="AV202" s="37"/>
    </row>
    <row r="203" spans="1:48" s="190" customFormat="1" ht="27.95" customHeight="1" x14ac:dyDescent="0.25">
      <c r="A203" s="394">
        <v>193</v>
      </c>
      <c r="B203" s="173">
        <v>2021</v>
      </c>
      <c r="C203" s="226" t="s">
        <v>1639</v>
      </c>
      <c r="D203" s="227" t="s">
        <v>695</v>
      </c>
      <c r="E203" s="174" t="s">
        <v>56</v>
      </c>
      <c r="F203" s="175" t="s">
        <v>86</v>
      </c>
      <c r="G203" s="176" t="s">
        <v>115</v>
      </c>
      <c r="H203" s="394" t="s">
        <v>915</v>
      </c>
      <c r="I203" s="177" t="s">
        <v>84</v>
      </c>
      <c r="J203" s="393" t="s">
        <v>268</v>
      </c>
      <c r="K203" s="178"/>
      <c r="L203" s="179" t="str">
        <f>IF(ISERROR(VLOOKUP(K203,Proposito_programa!$C$2:$E$59,2,FALSE))," ",VLOOKUP(K203,Proposito_programa!$C$2:$E$59,2,FALSE))</f>
        <v xml:space="preserve"> </v>
      </c>
      <c r="M203" s="179" t="str">
        <f>IF(ISERROR(VLOOKUP(K203,Proposito_programa!$C$2:$E$59,3,FALSE))," ",VLOOKUP(K203,Proposito_programa!$C$2:$E$59,3,FALSE))</f>
        <v xml:space="preserve"> </v>
      </c>
      <c r="N203" s="397">
        <v>0</v>
      </c>
      <c r="O203" s="388"/>
      <c r="P203" s="239">
        <v>830113914</v>
      </c>
      <c r="Q203" s="176" t="s">
        <v>1146</v>
      </c>
      <c r="R203" s="180" t="s">
        <v>364</v>
      </c>
      <c r="S203" s="180"/>
      <c r="T203" s="181"/>
      <c r="U203" s="182"/>
      <c r="V203" s="356">
        <v>24840000</v>
      </c>
      <c r="W203" s="358"/>
      <c r="X203" s="184"/>
      <c r="Y203" s="241" t="s">
        <v>1220</v>
      </c>
      <c r="Z203" s="353">
        <v>24840000</v>
      </c>
      <c r="AA203" s="309">
        <v>4580557</v>
      </c>
      <c r="AB203" s="246">
        <v>44439</v>
      </c>
      <c r="AC203" s="246">
        <v>44447</v>
      </c>
      <c r="AD203" s="246">
        <v>44811</v>
      </c>
      <c r="AE203" s="188">
        <v>360</v>
      </c>
      <c r="AF203" s="185"/>
      <c r="AG203" s="186"/>
      <c r="AH203" s="187"/>
      <c r="AI203" s="185"/>
      <c r="AJ203" s="185"/>
      <c r="AK203" s="185"/>
      <c r="AL203" s="188"/>
      <c r="AM203" s="188" t="s">
        <v>1234</v>
      </c>
      <c r="AN203" s="188"/>
      <c r="AO203" s="188"/>
      <c r="AP203" s="189">
        <f t="shared" si="5"/>
        <v>0.18440245571658614</v>
      </c>
      <c r="AQ203" s="37"/>
      <c r="AR203" s="37"/>
      <c r="AS203" s="37"/>
      <c r="AT203" s="37"/>
      <c r="AU203" s="37"/>
      <c r="AV203" s="37"/>
    </row>
    <row r="204" spans="1:48" s="190" customFormat="1" ht="27.95" customHeight="1" x14ac:dyDescent="0.25">
      <c r="A204" s="398">
        <v>194</v>
      </c>
      <c r="B204" s="173">
        <v>2021</v>
      </c>
      <c r="C204" s="226" t="s">
        <v>1640</v>
      </c>
      <c r="D204" s="227" t="s">
        <v>696</v>
      </c>
      <c r="E204" s="174" t="s">
        <v>28</v>
      </c>
      <c r="F204" s="175" t="s">
        <v>89</v>
      </c>
      <c r="G204" s="176" t="s">
        <v>98</v>
      </c>
      <c r="H204" s="399" t="s">
        <v>916</v>
      </c>
      <c r="I204" s="177" t="s">
        <v>84</v>
      </c>
      <c r="J204" s="393" t="s">
        <v>268</v>
      </c>
      <c r="K204" s="178"/>
      <c r="L204" s="179" t="str">
        <f>IF(ISERROR(VLOOKUP(K204,Proposito_programa!$C$2:$E$59,2,FALSE))," ",VLOOKUP(K204,Proposito_programa!$C$2:$E$59,2,FALSE))</f>
        <v xml:space="preserve"> </v>
      </c>
      <c r="M204" s="179" t="str">
        <f>IF(ISERROR(VLOOKUP(K204,Proposito_programa!$C$2:$E$59,3,FALSE))," ",VLOOKUP(K204,Proposito_programa!$C$2:$E$59,3,FALSE))</f>
        <v xml:space="preserve"> </v>
      </c>
      <c r="N204" s="400">
        <v>0</v>
      </c>
      <c r="O204" s="388">
        <v>3</v>
      </c>
      <c r="P204" s="239">
        <v>860002400</v>
      </c>
      <c r="Q204" s="176" t="s">
        <v>1147</v>
      </c>
      <c r="R204" s="180" t="s">
        <v>364</v>
      </c>
      <c r="S204" s="180"/>
      <c r="T204" s="181"/>
      <c r="U204" s="182"/>
      <c r="V204" s="356">
        <v>99452055</v>
      </c>
      <c r="W204" s="358"/>
      <c r="X204" s="184"/>
      <c r="Y204" s="241" t="s">
        <v>1220</v>
      </c>
      <c r="Z204" s="353">
        <v>99452055</v>
      </c>
      <c r="AA204" s="309">
        <v>98452056</v>
      </c>
      <c r="AB204" s="247">
        <v>44442</v>
      </c>
      <c r="AC204" s="247">
        <v>44448</v>
      </c>
      <c r="AD204" s="247">
        <v>44845</v>
      </c>
      <c r="AE204" s="188">
        <v>397</v>
      </c>
      <c r="AF204" s="185"/>
      <c r="AG204" s="186"/>
      <c r="AH204" s="187"/>
      <c r="AI204" s="185"/>
      <c r="AJ204" s="185"/>
      <c r="AK204" s="185"/>
      <c r="AL204" s="188"/>
      <c r="AM204" s="188" t="s">
        <v>1234</v>
      </c>
      <c r="AN204" s="188"/>
      <c r="AO204" s="188"/>
      <c r="AP204" s="189">
        <f t="shared" si="5"/>
        <v>0.98994491365713866</v>
      </c>
      <c r="AQ204" s="37"/>
      <c r="AR204" s="37"/>
      <c r="AS204" s="37"/>
      <c r="AT204" s="37"/>
      <c r="AU204" s="37"/>
      <c r="AV204" s="37"/>
    </row>
    <row r="205" spans="1:48" s="190" customFormat="1" ht="27.95" customHeight="1" x14ac:dyDescent="0.25">
      <c r="A205" s="225">
        <v>2590</v>
      </c>
      <c r="B205" s="173">
        <v>2021</v>
      </c>
      <c r="C205" s="226" t="s">
        <v>1641</v>
      </c>
      <c r="D205" s="227" t="s">
        <v>697</v>
      </c>
      <c r="E205" s="174" t="s">
        <v>100</v>
      </c>
      <c r="F205" s="175" t="s">
        <v>29</v>
      </c>
      <c r="G205" s="176" t="s">
        <v>100</v>
      </c>
      <c r="H205" s="225" t="s">
        <v>917</v>
      </c>
      <c r="I205" s="177" t="s">
        <v>85</v>
      </c>
      <c r="J205" s="221" t="s">
        <v>268</v>
      </c>
      <c r="K205" s="178">
        <v>20</v>
      </c>
      <c r="L205" s="179" t="str">
        <f>IF(ISERROR(VLOOKUP(K205,Proposito_programa!$C$2:$E$59,2,FALSE))," ",VLOOKUP(K205,Proposito_programa!$C$2:$E$59,2,FALSE))</f>
        <v>Bogotá, referente en cultura, deporte, recreación y actividad física, con parques para el desarrollo y la salud</v>
      </c>
      <c r="M205" s="179" t="str">
        <f>IF(ISERROR(VLOOKUP(K205,Proposito_programa!$C$2:$E$59,3,FALSE))," ",VLOOKUP(K205,Proposito_programa!$C$2:$E$59,3,FALSE))</f>
        <v>Propósito 1: Hacer un nuevo contrato social para incrementar la inclusión social, productiva y política</v>
      </c>
      <c r="N205" s="401" t="s">
        <v>1278</v>
      </c>
      <c r="O205" s="388"/>
      <c r="P205" s="239">
        <v>860061099</v>
      </c>
      <c r="Q205" s="176" t="s">
        <v>1148</v>
      </c>
      <c r="R205" s="180" t="s">
        <v>364</v>
      </c>
      <c r="S205" s="180"/>
      <c r="T205" s="181"/>
      <c r="U205" s="182"/>
      <c r="V205" s="241">
        <v>220760520</v>
      </c>
      <c r="W205" s="183"/>
      <c r="X205" s="184"/>
      <c r="Y205" s="241"/>
      <c r="Z205" s="285">
        <f t="shared" ref="Z205:Z210" si="7">+V205+W205+Y205</f>
        <v>220760520</v>
      </c>
      <c r="AA205" s="286">
        <v>176608416</v>
      </c>
      <c r="AB205" s="247">
        <v>44439</v>
      </c>
      <c r="AC205" s="252">
        <v>44441</v>
      </c>
      <c r="AD205" s="252">
        <v>44561</v>
      </c>
      <c r="AE205" s="188">
        <v>89</v>
      </c>
      <c r="AF205" s="185"/>
      <c r="AG205" s="186"/>
      <c r="AH205" s="187"/>
      <c r="AI205" s="185"/>
      <c r="AJ205" s="185"/>
      <c r="AK205" s="185"/>
      <c r="AL205" s="188"/>
      <c r="AM205" s="188"/>
      <c r="AN205" s="188" t="s">
        <v>1234</v>
      </c>
      <c r="AO205" s="188"/>
      <c r="AP205" s="189">
        <f t="shared" si="5"/>
        <v>0.8</v>
      </c>
      <c r="AQ205" s="37"/>
      <c r="AR205" s="37"/>
      <c r="AS205" s="37"/>
      <c r="AT205" s="37"/>
      <c r="AU205" s="37"/>
      <c r="AV205" s="37"/>
    </row>
    <row r="206" spans="1:48" s="190" customFormat="1" ht="27.95" customHeight="1" x14ac:dyDescent="0.25">
      <c r="A206" s="232">
        <v>195</v>
      </c>
      <c r="B206" s="173">
        <v>2021</v>
      </c>
      <c r="C206" s="226" t="s">
        <v>1642</v>
      </c>
      <c r="D206" s="227" t="s">
        <v>698</v>
      </c>
      <c r="E206" s="174" t="s">
        <v>99</v>
      </c>
      <c r="F206" s="175" t="s">
        <v>93</v>
      </c>
      <c r="G206" s="176" t="s">
        <v>114</v>
      </c>
      <c r="H206" s="225" t="s">
        <v>918</v>
      </c>
      <c r="I206" s="177" t="s">
        <v>85</v>
      </c>
      <c r="J206" s="221" t="s">
        <v>268</v>
      </c>
      <c r="K206" s="178">
        <v>40</v>
      </c>
      <c r="L206" s="179" t="str">
        <f>IF(ISERROR(VLOOKUP(K206,Proposito_programa!$C$2:$E$59,2,FALSE))," ",VLOOKUP(K206,Proposito_programa!$C$2:$E$59,2,FALSE))</f>
        <v>Más mujeres viven una vida libre de violencias, se sienten seguras y acceden con confianza al sistema de justicia</v>
      </c>
      <c r="M206" s="179" t="str">
        <f>IF(ISERROR(VLOOKUP(K206,Proposito_programa!$C$2:$E$59,3,FALSE))," ",VLOOKUP(K206,Proposito_programa!$C$2:$E$59,3,FALSE))</f>
        <v>Propósito 3: Inspirar confianza y legitimidad para vivir sin miedo y ser epicentro de cultura ciudadana, paz y reconciliación</v>
      </c>
      <c r="N206" s="387" t="s">
        <v>1311</v>
      </c>
      <c r="O206" s="388"/>
      <c r="P206" s="239">
        <v>860403137</v>
      </c>
      <c r="Q206" s="176" t="s">
        <v>1149</v>
      </c>
      <c r="R206" s="180" t="s">
        <v>364</v>
      </c>
      <c r="S206" s="180"/>
      <c r="T206" s="181"/>
      <c r="U206" s="182"/>
      <c r="V206" s="241">
        <v>448836500</v>
      </c>
      <c r="W206" s="183"/>
      <c r="X206" s="184"/>
      <c r="Y206" s="241"/>
      <c r="Z206" s="285">
        <f t="shared" si="7"/>
        <v>448836500</v>
      </c>
      <c r="AA206" s="286">
        <v>269301900</v>
      </c>
      <c r="AB206" s="245">
        <v>44449</v>
      </c>
      <c r="AC206" s="245">
        <v>44449</v>
      </c>
      <c r="AD206" s="245">
        <v>44629</v>
      </c>
      <c r="AE206" s="188">
        <v>180</v>
      </c>
      <c r="AF206" s="185"/>
      <c r="AG206" s="186"/>
      <c r="AH206" s="187"/>
      <c r="AI206" s="185"/>
      <c r="AJ206" s="185"/>
      <c r="AK206" s="185"/>
      <c r="AL206" s="188"/>
      <c r="AM206" s="188" t="s">
        <v>1234</v>
      </c>
      <c r="AN206" s="188"/>
      <c r="AO206" s="188"/>
      <c r="AP206" s="189">
        <f t="shared" si="5"/>
        <v>0.6</v>
      </c>
      <c r="AQ206" s="37"/>
      <c r="AR206" s="37"/>
      <c r="AS206" s="37"/>
      <c r="AT206" s="37"/>
      <c r="AU206" s="37"/>
      <c r="AV206" s="37"/>
    </row>
    <row r="207" spans="1:48" s="190" customFormat="1" ht="27.95" customHeight="1" x14ac:dyDescent="0.25">
      <c r="A207" s="232">
        <v>196</v>
      </c>
      <c r="B207" s="173">
        <v>2021</v>
      </c>
      <c r="C207" s="226" t="s">
        <v>1643</v>
      </c>
      <c r="D207" s="227" t="s">
        <v>699</v>
      </c>
      <c r="E207" s="174" t="s">
        <v>99</v>
      </c>
      <c r="F207" s="175" t="s">
        <v>93</v>
      </c>
      <c r="G207" s="176" t="s">
        <v>114</v>
      </c>
      <c r="H207" s="225" t="s">
        <v>919</v>
      </c>
      <c r="I207" s="177" t="s">
        <v>85</v>
      </c>
      <c r="J207" s="221" t="s">
        <v>268</v>
      </c>
      <c r="K207" s="178">
        <v>55</v>
      </c>
      <c r="L207" s="179" t="str">
        <f>IF(ISERROR(VLOOKUP(K207,Proposito_programa!$C$2:$E$59,2,FALSE))," ",VLOOKUP(K207,Proposito_programa!$C$2:$E$59,2,FALSE))</f>
        <v>Fortalecimiento de cultura ciudadana y su institucionalidad</v>
      </c>
      <c r="M207" s="179" t="str">
        <f>IF(ISERROR(VLOOKUP(K207,Proposito_programa!$C$2:$E$59,3,FALSE))," ",VLOOKUP(K207,Proposito_programa!$C$2:$E$59,3,FALSE))</f>
        <v>Propósito 5: Construir Bogotá - Región con gobierno abierto, transparente y ciudadanía consciente</v>
      </c>
      <c r="N207" s="387" t="s">
        <v>1331</v>
      </c>
      <c r="O207" s="388"/>
      <c r="P207" s="239">
        <v>860403137</v>
      </c>
      <c r="Q207" s="176" t="s">
        <v>1149</v>
      </c>
      <c r="R207" s="180" t="s">
        <v>364</v>
      </c>
      <c r="S207" s="180"/>
      <c r="T207" s="181"/>
      <c r="U207" s="182"/>
      <c r="V207" s="241">
        <v>543000000</v>
      </c>
      <c r="W207" s="183"/>
      <c r="X207" s="184"/>
      <c r="Y207" s="241"/>
      <c r="Z207" s="285">
        <f t="shared" si="7"/>
        <v>543000000</v>
      </c>
      <c r="AA207" s="286">
        <v>325800000</v>
      </c>
      <c r="AB207" s="245">
        <v>44449</v>
      </c>
      <c r="AC207" s="245">
        <v>44461</v>
      </c>
      <c r="AD207" s="245">
        <v>44641</v>
      </c>
      <c r="AE207" s="188">
        <v>180</v>
      </c>
      <c r="AF207" s="185"/>
      <c r="AG207" s="186"/>
      <c r="AH207" s="187"/>
      <c r="AI207" s="185"/>
      <c r="AJ207" s="185"/>
      <c r="AK207" s="185"/>
      <c r="AL207" s="188"/>
      <c r="AM207" s="188" t="s">
        <v>1234</v>
      </c>
      <c r="AN207" s="188"/>
      <c r="AO207" s="188"/>
      <c r="AP207" s="189">
        <f t="shared" si="5"/>
        <v>0.6</v>
      </c>
      <c r="AQ207" s="37"/>
      <c r="AR207" s="37"/>
      <c r="AS207" s="37"/>
      <c r="AT207" s="37"/>
      <c r="AU207" s="37"/>
      <c r="AV207" s="37"/>
    </row>
    <row r="208" spans="1:48" s="190" customFormat="1" ht="27.95" customHeight="1" x14ac:dyDescent="0.25">
      <c r="A208" s="232">
        <v>197</v>
      </c>
      <c r="B208" s="173">
        <v>2021</v>
      </c>
      <c r="C208" s="226" t="s">
        <v>1644</v>
      </c>
      <c r="D208" s="227" t="s">
        <v>700</v>
      </c>
      <c r="E208" s="174" t="s">
        <v>90</v>
      </c>
      <c r="F208" s="175" t="s">
        <v>29</v>
      </c>
      <c r="G208" s="176" t="s">
        <v>111</v>
      </c>
      <c r="H208" s="235" t="s">
        <v>920</v>
      </c>
      <c r="I208" s="177" t="s">
        <v>85</v>
      </c>
      <c r="J208" s="221" t="s">
        <v>268</v>
      </c>
      <c r="K208" s="178">
        <v>8</v>
      </c>
      <c r="L208" s="179" t="str">
        <f>IF(ISERROR(VLOOKUP(K208,Proposito_programa!$C$2:$E$59,2,FALSE))," ",VLOOKUP(K208,Proposito_programa!$C$2:$E$59,2,FALSE))</f>
        <v>Prevención y atención de maternidad temprana</v>
      </c>
      <c r="M208" s="179" t="str">
        <f>IF(ISERROR(VLOOKUP(K208,Proposito_programa!$C$2:$E$59,3,FALSE))," ",VLOOKUP(K208,Proposito_programa!$C$2:$E$59,3,FALSE))</f>
        <v>Propósito 1: Hacer un nuevo contrato social para incrementar la inclusión social, productiva y política</v>
      </c>
      <c r="N208" s="387" t="s">
        <v>1272</v>
      </c>
      <c r="O208" s="388"/>
      <c r="P208" s="239">
        <v>52788470</v>
      </c>
      <c r="Q208" s="176" t="s">
        <v>1150</v>
      </c>
      <c r="R208" s="180" t="s">
        <v>363</v>
      </c>
      <c r="S208" s="180"/>
      <c r="T208" s="181"/>
      <c r="U208" s="182"/>
      <c r="V208" s="241">
        <v>13110000</v>
      </c>
      <c r="W208" s="183"/>
      <c r="X208" s="184"/>
      <c r="Y208" s="241"/>
      <c r="Z208" s="285">
        <f t="shared" si="7"/>
        <v>13110000</v>
      </c>
      <c r="AA208" s="286">
        <v>10196667</v>
      </c>
      <c r="AB208" s="245">
        <v>44455</v>
      </c>
      <c r="AC208" s="245">
        <v>44460</v>
      </c>
      <c r="AD208" s="245">
        <v>44550</v>
      </c>
      <c r="AE208" s="188">
        <v>90</v>
      </c>
      <c r="AF208" s="185"/>
      <c r="AG208" s="186"/>
      <c r="AH208" s="187"/>
      <c r="AI208" s="185"/>
      <c r="AJ208" s="185"/>
      <c r="AK208" s="185"/>
      <c r="AL208" s="188"/>
      <c r="AM208" s="188"/>
      <c r="AN208" s="188" t="s">
        <v>1234</v>
      </c>
      <c r="AO208" s="188"/>
      <c r="AP208" s="189">
        <f t="shared" si="5"/>
        <v>0.7777778032036613</v>
      </c>
      <c r="AQ208" s="37"/>
      <c r="AR208" s="37"/>
      <c r="AS208" s="37"/>
      <c r="AT208" s="37"/>
      <c r="AU208" s="37"/>
      <c r="AV208" s="37"/>
    </row>
    <row r="209" spans="1:48" s="190" customFormat="1" ht="27.95" customHeight="1" x14ac:dyDescent="0.25">
      <c r="A209" s="232">
        <v>198</v>
      </c>
      <c r="B209" s="173">
        <v>2021</v>
      </c>
      <c r="C209" s="226" t="s">
        <v>1645</v>
      </c>
      <c r="D209" s="227" t="s">
        <v>701</v>
      </c>
      <c r="E209" s="174" t="s">
        <v>90</v>
      </c>
      <c r="F209" s="175" t="s">
        <v>29</v>
      </c>
      <c r="G209" s="176" t="s">
        <v>111</v>
      </c>
      <c r="H209" s="235" t="s">
        <v>921</v>
      </c>
      <c r="I209" s="177" t="s">
        <v>85</v>
      </c>
      <c r="J209" s="221" t="s">
        <v>268</v>
      </c>
      <c r="K209" s="178">
        <v>34</v>
      </c>
      <c r="L209" s="179" t="str">
        <f>IF(ISERROR(VLOOKUP(K209,Proposito_programa!$C$2:$E$59,2,FALSE))," ",VLOOKUP(K209,Proposito_programa!$C$2:$E$59,2,FALSE))</f>
        <v>Bogotá protectora de los animales</v>
      </c>
      <c r="M209" s="179" t="str">
        <f>IF(ISERROR(VLOOKUP(K209,Proposito_programa!$C$2:$E$59,3,FALSE))," ",VLOOKUP(K209,Proposito_programa!$C$2:$E$59,3,FALSE))</f>
        <v>Propósito 2 : Cambiar Nuestros Hábitos de Vida para Reverdecer a Bogotá y Adaptarnos y Mitigar la Crisis Climática</v>
      </c>
      <c r="N209" s="396" t="s">
        <v>1300</v>
      </c>
      <c r="O209" s="388"/>
      <c r="P209" s="239">
        <v>1091664708</v>
      </c>
      <c r="Q209" s="176" t="s">
        <v>1151</v>
      </c>
      <c r="R209" s="180" t="s">
        <v>363</v>
      </c>
      <c r="S209" s="180"/>
      <c r="T209" s="181"/>
      <c r="U209" s="182"/>
      <c r="V209" s="241">
        <v>5430000</v>
      </c>
      <c r="W209" s="183"/>
      <c r="X209" s="184">
        <v>1</v>
      </c>
      <c r="Y209" s="241">
        <v>844667</v>
      </c>
      <c r="Z209" s="285">
        <f t="shared" si="7"/>
        <v>6274667</v>
      </c>
      <c r="AA209" s="286">
        <v>3861333</v>
      </c>
      <c r="AB209" s="245">
        <v>44460</v>
      </c>
      <c r="AC209" s="245">
        <v>44466</v>
      </c>
      <c r="AD209" s="245">
        <v>44556</v>
      </c>
      <c r="AE209" s="188">
        <v>90</v>
      </c>
      <c r="AF209" s="188">
        <v>1</v>
      </c>
      <c r="AG209" s="186">
        <v>14</v>
      </c>
      <c r="AH209" s="187"/>
      <c r="AI209" s="185"/>
      <c r="AJ209" s="185"/>
      <c r="AK209" s="185"/>
      <c r="AL209" s="188"/>
      <c r="AM209" s="188"/>
      <c r="AN209" s="188" t="s">
        <v>1234</v>
      </c>
      <c r="AO209" s="188"/>
      <c r="AP209" s="189">
        <f t="shared" si="5"/>
        <v>0.61538452956945766</v>
      </c>
      <c r="AQ209" s="37"/>
      <c r="AR209" s="37"/>
      <c r="AS209" s="37"/>
      <c r="AT209" s="37"/>
      <c r="AU209" s="37"/>
      <c r="AV209" s="37"/>
    </row>
    <row r="210" spans="1:48" s="190" customFormat="1" ht="27.95" customHeight="1" x14ac:dyDescent="0.25">
      <c r="A210" s="232">
        <v>199</v>
      </c>
      <c r="B210" s="173">
        <v>2021</v>
      </c>
      <c r="C210" s="226" t="s">
        <v>1646</v>
      </c>
      <c r="D210" s="227" t="s">
        <v>702</v>
      </c>
      <c r="E210" s="174" t="s">
        <v>90</v>
      </c>
      <c r="F210" s="175" t="s">
        <v>29</v>
      </c>
      <c r="G210" s="176" t="s">
        <v>111</v>
      </c>
      <c r="H210" s="235" t="s">
        <v>921</v>
      </c>
      <c r="I210" s="177" t="s">
        <v>85</v>
      </c>
      <c r="J210" s="221" t="s">
        <v>268</v>
      </c>
      <c r="K210" s="178">
        <v>34</v>
      </c>
      <c r="L210" s="179" t="str">
        <f>IF(ISERROR(VLOOKUP(K210,Proposito_programa!$C$2:$E$59,2,FALSE))," ",VLOOKUP(K210,Proposito_programa!$C$2:$E$59,2,FALSE))</f>
        <v>Bogotá protectora de los animales</v>
      </c>
      <c r="M210" s="179" t="str">
        <f>IF(ISERROR(VLOOKUP(K210,Proposito_programa!$C$2:$E$59,3,FALSE))," ",VLOOKUP(K210,Proposito_programa!$C$2:$E$59,3,FALSE))</f>
        <v>Propósito 2 : Cambiar Nuestros Hábitos de Vida para Reverdecer a Bogotá y Adaptarnos y Mitigar la Crisis Climática</v>
      </c>
      <c r="N210" s="396" t="s">
        <v>1300</v>
      </c>
      <c r="O210" s="388"/>
      <c r="P210" s="239">
        <v>80204260</v>
      </c>
      <c r="Q210" s="176" t="s">
        <v>1152</v>
      </c>
      <c r="R210" s="180" t="s">
        <v>363</v>
      </c>
      <c r="S210" s="180"/>
      <c r="T210" s="181"/>
      <c r="U210" s="182"/>
      <c r="V210" s="241">
        <v>5430000</v>
      </c>
      <c r="W210" s="183"/>
      <c r="X210" s="184">
        <v>1</v>
      </c>
      <c r="Y210" s="241">
        <v>844667</v>
      </c>
      <c r="Z210" s="285">
        <f t="shared" si="7"/>
        <v>6274667</v>
      </c>
      <c r="AA210" s="286">
        <v>3861333</v>
      </c>
      <c r="AB210" s="245">
        <v>44460</v>
      </c>
      <c r="AC210" s="245">
        <v>44466</v>
      </c>
      <c r="AD210" s="245">
        <v>44556</v>
      </c>
      <c r="AE210" s="188">
        <v>90</v>
      </c>
      <c r="AF210" s="188">
        <v>1</v>
      </c>
      <c r="AG210" s="186">
        <v>14</v>
      </c>
      <c r="AH210" s="187"/>
      <c r="AI210" s="185"/>
      <c r="AJ210" s="185"/>
      <c r="AK210" s="185"/>
      <c r="AL210" s="188"/>
      <c r="AM210" s="188"/>
      <c r="AN210" s="188" t="s">
        <v>1234</v>
      </c>
      <c r="AO210" s="188"/>
      <c r="AP210" s="189">
        <f t="shared" si="5"/>
        <v>0.61538452956945766</v>
      </c>
      <c r="AQ210" s="37"/>
      <c r="AR210" s="37"/>
      <c r="AS210" s="37"/>
      <c r="AT210" s="37"/>
      <c r="AU210" s="37"/>
      <c r="AV210" s="37"/>
    </row>
    <row r="211" spans="1:48" s="190" customFormat="1" ht="27.95" customHeight="1" x14ac:dyDescent="0.25">
      <c r="A211" s="232">
        <v>200</v>
      </c>
      <c r="B211" s="173">
        <v>2021</v>
      </c>
      <c r="C211" s="226" t="s">
        <v>1647</v>
      </c>
      <c r="D211" s="227" t="s">
        <v>703</v>
      </c>
      <c r="E211" s="174" t="s">
        <v>90</v>
      </c>
      <c r="F211" s="175" t="s">
        <v>29</v>
      </c>
      <c r="G211" s="176" t="s">
        <v>111</v>
      </c>
      <c r="H211" s="235" t="s">
        <v>921</v>
      </c>
      <c r="I211" s="177" t="s">
        <v>85</v>
      </c>
      <c r="J211" s="221" t="s">
        <v>268</v>
      </c>
      <c r="K211" s="178">
        <v>34</v>
      </c>
      <c r="L211" s="179" t="str">
        <f>IF(ISERROR(VLOOKUP(K211,Proposito_programa!$C$2:$E$59,2,FALSE))," ",VLOOKUP(K211,Proposito_programa!$C$2:$E$59,2,FALSE))</f>
        <v>Bogotá protectora de los animales</v>
      </c>
      <c r="M211" s="179" t="str">
        <f>IF(ISERROR(VLOOKUP(K211,Proposito_programa!$C$2:$E$59,3,FALSE))," ",VLOOKUP(K211,Proposito_programa!$C$2:$E$59,3,FALSE))</f>
        <v>Propósito 2 : Cambiar Nuestros Hábitos de Vida para Reverdecer a Bogotá y Adaptarnos y Mitigar la Crisis Climática</v>
      </c>
      <c r="N211" s="396" t="s">
        <v>1300</v>
      </c>
      <c r="O211" s="388"/>
      <c r="P211" s="239">
        <v>1015428289</v>
      </c>
      <c r="Q211" s="176" t="s">
        <v>1153</v>
      </c>
      <c r="R211" s="180" t="s">
        <v>363</v>
      </c>
      <c r="S211" s="180"/>
      <c r="T211" s="181"/>
      <c r="U211" s="182"/>
      <c r="V211" s="241">
        <v>5430000</v>
      </c>
      <c r="W211" s="183"/>
      <c r="X211" s="184">
        <v>1</v>
      </c>
      <c r="Y211" s="241">
        <v>1025667</v>
      </c>
      <c r="Z211" s="285">
        <f t="shared" ref="Z211:Z276" si="8">+V211+W211+Y211</f>
        <v>6455667</v>
      </c>
      <c r="AA211" s="286">
        <v>4042333</v>
      </c>
      <c r="AB211" s="245">
        <v>44459</v>
      </c>
      <c r="AC211" s="245">
        <v>44463</v>
      </c>
      <c r="AD211" s="245">
        <v>44553</v>
      </c>
      <c r="AE211" s="188">
        <v>90</v>
      </c>
      <c r="AF211" s="188">
        <v>1</v>
      </c>
      <c r="AG211" s="186">
        <v>17</v>
      </c>
      <c r="AH211" s="187"/>
      <c r="AI211" s="185"/>
      <c r="AJ211" s="185"/>
      <c r="AK211" s="185"/>
      <c r="AL211" s="188"/>
      <c r="AM211" s="188"/>
      <c r="AN211" s="188" t="s">
        <v>1234</v>
      </c>
      <c r="AO211" s="188"/>
      <c r="AP211" s="189">
        <f t="shared" ref="AP211:AP276" si="9">IF(ISERROR(AA211/Z211),"-",(AA211/Z211))</f>
        <v>0.62616814033313672</v>
      </c>
      <c r="AQ211" s="37"/>
      <c r="AR211" s="37"/>
      <c r="AS211" s="37"/>
      <c r="AT211" s="37"/>
      <c r="AU211" s="37"/>
      <c r="AV211" s="37"/>
    </row>
    <row r="212" spans="1:48" s="190" customFormat="1" ht="27.95" customHeight="1" x14ac:dyDescent="0.25">
      <c r="A212" s="232">
        <v>201</v>
      </c>
      <c r="B212" s="173">
        <v>2021</v>
      </c>
      <c r="C212" s="226" t="s">
        <v>1648</v>
      </c>
      <c r="D212" s="227" t="s">
        <v>704</v>
      </c>
      <c r="E212" s="174" t="s">
        <v>90</v>
      </c>
      <c r="F212" s="175" t="s">
        <v>29</v>
      </c>
      <c r="G212" s="176" t="s">
        <v>111</v>
      </c>
      <c r="H212" s="235" t="s">
        <v>921</v>
      </c>
      <c r="I212" s="177" t="s">
        <v>85</v>
      </c>
      <c r="J212" s="221" t="s">
        <v>268</v>
      </c>
      <c r="K212" s="178">
        <v>34</v>
      </c>
      <c r="L212" s="179" t="str">
        <f>IF(ISERROR(VLOOKUP(K212,Proposito_programa!$C$2:$E$59,2,FALSE))," ",VLOOKUP(K212,Proposito_programa!$C$2:$E$59,2,FALSE))</f>
        <v>Bogotá protectora de los animales</v>
      </c>
      <c r="M212" s="179" t="str">
        <f>IF(ISERROR(VLOOKUP(K212,Proposito_programa!$C$2:$E$59,3,FALSE))," ",VLOOKUP(K212,Proposito_programa!$C$2:$E$59,3,FALSE))</f>
        <v>Propósito 2 : Cambiar Nuestros Hábitos de Vida para Reverdecer a Bogotá y Adaptarnos y Mitigar la Crisis Climática</v>
      </c>
      <c r="N212" s="396" t="s">
        <v>1300</v>
      </c>
      <c r="O212" s="388"/>
      <c r="P212" s="239">
        <v>52182562</v>
      </c>
      <c r="Q212" s="176" t="s">
        <v>1154</v>
      </c>
      <c r="R212" s="180" t="s">
        <v>363</v>
      </c>
      <c r="S212" s="180"/>
      <c r="T212" s="181"/>
      <c r="U212" s="182"/>
      <c r="V212" s="241">
        <v>5430000</v>
      </c>
      <c r="W212" s="183"/>
      <c r="X212" s="184">
        <v>1</v>
      </c>
      <c r="Y212" s="241">
        <v>784333</v>
      </c>
      <c r="Z212" s="285">
        <f t="shared" si="8"/>
        <v>6214333</v>
      </c>
      <c r="AA212" s="286">
        <v>3801000</v>
      </c>
      <c r="AB212" s="245">
        <v>44460</v>
      </c>
      <c r="AC212" s="245">
        <v>44467</v>
      </c>
      <c r="AD212" s="245">
        <v>44557</v>
      </c>
      <c r="AE212" s="188">
        <v>90</v>
      </c>
      <c r="AF212" s="188">
        <v>1</v>
      </c>
      <c r="AG212" s="186">
        <v>13</v>
      </c>
      <c r="AH212" s="187"/>
      <c r="AI212" s="185"/>
      <c r="AJ212" s="185"/>
      <c r="AK212" s="185"/>
      <c r="AL212" s="188"/>
      <c r="AM212" s="188"/>
      <c r="AN212" s="188" t="s">
        <v>1234</v>
      </c>
      <c r="AO212" s="188"/>
      <c r="AP212" s="189">
        <f t="shared" si="9"/>
        <v>0.61165051824548189</v>
      </c>
      <c r="AQ212" s="37"/>
      <c r="AR212" s="37"/>
      <c r="AS212" s="37"/>
      <c r="AT212" s="37"/>
      <c r="AU212" s="37"/>
      <c r="AV212" s="37"/>
    </row>
    <row r="213" spans="1:48" s="190" customFormat="1" ht="27.95" customHeight="1" x14ac:dyDescent="0.25">
      <c r="A213" s="232">
        <v>202</v>
      </c>
      <c r="B213" s="173">
        <v>2021</v>
      </c>
      <c r="C213" s="226" t="s">
        <v>1649</v>
      </c>
      <c r="D213" s="227" t="s">
        <v>705</v>
      </c>
      <c r="E213" s="174" t="s">
        <v>90</v>
      </c>
      <c r="F213" s="175" t="s">
        <v>29</v>
      </c>
      <c r="G213" s="176" t="s">
        <v>111</v>
      </c>
      <c r="H213" s="235" t="s">
        <v>921</v>
      </c>
      <c r="I213" s="177" t="s">
        <v>85</v>
      </c>
      <c r="J213" s="221" t="s">
        <v>268</v>
      </c>
      <c r="K213" s="178">
        <v>34</v>
      </c>
      <c r="L213" s="179" t="str">
        <f>IF(ISERROR(VLOOKUP(K213,Proposito_programa!$C$2:$E$59,2,FALSE))," ",VLOOKUP(K213,Proposito_programa!$C$2:$E$59,2,FALSE))</f>
        <v>Bogotá protectora de los animales</v>
      </c>
      <c r="M213" s="179" t="str">
        <f>IF(ISERROR(VLOOKUP(K213,Proposito_programa!$C$2:$E$59,3,FALSE))," ",VLOOKUP(K213,Proposito_programa!$C$2:$E$59,3,FALSE))</f>
        <v>Propósito 2 : Cambiar Nuestros Hábitos de Vida para Reverdecer a Bogotá y Adaptarnos y Mitigar la Crisis Climática</v>
      </c>
      <c r="N213" s="396" t="s">
        <v>1300</v>
      </c>
      <c r="O213" s="388"/>
      <c r="P213" s="239">
        <v>52346897</v>
      </c>
      <c r="Q213" s="176" t="s">
        <v>1155</v>
      </c>
      <c r="R213" s="180" t="s">
        <v>363</v>
      </c>
      <c r="S213" s="180"/>
      <c r="T213" s="181"/>
      <c r="U213" s="182"/>
      <c r="V213" s="241">
        <v>5430000</v>
      </c>
      <c r="W213" s="183"/>
      <c r="X213" s="184">
        <v>1</v>
      </c>
      <c r="Y213" s="241">
        <v>784333</v>
      </c>
      <c r="Z213" s="285">
        <f t="shared" si="8"/>
        <v>6214333</v>
      </c>
      <c r="AA213" s="286">
        <v>3801000</v>
      </c>
      <c r="AB213" s="245">
        <v>44460</v>
      </c>
      <c r="AC213" s="245">
        <v>44467</v>
      </c>
      <c r="AD213" s="245">
        <v>44557</v>
      </c>
      <c r="AE213" s="188">
        <v>90</v>
      </c>
      <c r="AF213" s="188">
        <v>1</v>
      </c>
      <c r="AG213" s="186">
        <v>13</v>
      </c>
      <c r="AH213" s="187"/>
      <c r="AI213" s="185"/>
      <c r="AJ213" s="185"/>
      <c r="AK213" s="185"/>
      <c r="AL213" s="188"/>
      <c r="AM213" s="188"/>
      <c r="AN213" s="188" t="s">
        <v>1234</v>
      </c>
      <c r="AO213" s="188"/>
      <c r="AP213" s="189">
        <f t="shared" si="9"/>
        <v>0.61165051824548189</v>
      </c>
      <c r="AQ213" s="37"/>
      <c r="AR213" s="37"/>
      <c r="AS213" s="37"/>
      <c r="AT213" s="37"/>
      <c r="AU213" s="37"/>
      <c r="AV213" s="37"/>
    </row>
    <row r="214" spans="1:48" s="190" customFormat="1" ht="27.95" customHeight="1" x14ac:dyDescent="0.25">
      <c r="A214" s="232">
        <v>203</v>
      </c>
      <c r="B214" s="173">
        <v>2021</v>
      </c>
      <c r="C214" s="226" t="s">
        <v>1650</v>
      </c>
      <c r="D214" s="227" t="s">
        <v>706</v>
      </c>
      <c r="E214" s="174" t="s">
        <v>90</v>
      </c>
      <c r="F214" s="175" t="s">
        <v>29</v>
      </c>
      <c r="G214" s="176" t="s">
        <v>111</v>
      </c>
      <c r="H214" s="235" t="s">
        <v>921</v>
      </c>
      <c r="I214" s="177" t="s">
        <v>85</v>
      </c>
      <c r="J214" s="221" t="s">
        <v>268</v>
      </c>
      <c r="K214" s="178">
        <v>34</v>
      </c>
      <c r="L214" s="179" t="str">
        <f>IF(ISERROR(VLOOKUP(K214,Proposito_programa!$C$2:$E$59,2,FALSE))," ",VLOOKUP(K214,Proposito_programa!$C$2:$E$59,2,FALSE))</f>
        <v>Bogotá protectora de los animales</v>
      </c>
      <c r="M214" s="179" t="str">
        <f>IF(ISERROR(VLOOKUP(K214,Proposito_programa!$C$2:$E$59,3,FALSE))," ",VLOOKUP(K214,Proposito_programa!$C$2:$E$59,3,FALSE))</f>
        <v>Propósito 2 : Cambiar Nuestros Hábitos de Vida para Reverdecer a Bogotá y Adaptarnos y Mitigar la Crisis Climática</v>
      </c>
      <c r="N214" s="396" t="s">
        <v>1300</v>
      </c>
      <c r="O214" s="388"/>
      <c r="P214" s="239">
        <v>1032433997</v>
      </c>
      <c r="Q214" s="176" t="s">
        <v>1156</v>
      </c>
      <c r="R214" s="180" t="s">
        <v>363</v>
      </c>
      <c r="S214" s="180"/>
      <c r="T214" s="181"/>
      <c r="U214" s="182"/>
      <c r="V214" s="241">
        <v>5430000</v>
      </c>
      <c r="W214" s="183"/>
      <c r="X214" s="184">
        <v>1</v>
      </c>
      <c r="Y214" s="241">
        <v>1025667</v>
      </c>
      <c r="Z214" s="285">
        <f t="shared" si="8"/>
        <v>6455667</v>
      </c>
      <c r="AA214" s="286">
        <v>4042333</v>
      </c>
      <c r="AB214" s="245">
        <v>44460</v>
      </c>
      <c r="AC214" s="245">
        <v>44463</v>
      </c>
      <c r="AD214" s="245">
        <v>44553</v>
      </c>
      <c r="AE214" s="188">
        <v>90</v>
      </c>
      <c r="AF214" s="188">
        <v>1</v>
      </c>
      <c r="AG214" s="186">
        <v>17</v>
      </c>
      <c r="AH214" s="187"/>
      <c r="AI214" s="185"/>
      <c r="AJ214" s="185"/>
      <c r="AK214" s="185"/>
      <c r="AL214" s="188"/>
      <c r="AM214" s="188"/>
      <c r="AN214" s="188" t="s">
        <v>1234</v>
      </c>
      <c r="AO214" s="188"/>
      <c r="AP214" s="189">
        <f t="shared" si="9"/>
        <v>0.62616814033313672</v>
      </c>
      <c r="AQ214" s="37"/>
      <c r="AR214" s="37"/>
      <c r="AS214" s="37"/>
      <c r="AT214" s="37"/>
      <c r="AU214" s="37"/>
      <c r="AV214" s="37"/>
    </row>
    <row r="215" spans="1:48" s="190" customFormat="1" ht="27.95" customHeight="1" x14ac:dyDescent="0.25">
      <c r="A215" s="232">
        <v>204</v>
      </c>
      <c r="B215" s="173">
        <v>2021</v>
      </c>
      <c r="C215" s="226" t="s">
        <v>1651</v>
      </c>
      <c r="D215" s="227" t="s">
        <v>707</v>
      </c>
      <c r="E215" s="174" t="s">
        <v>90</v>
      </c>
      <c r="F215" s="175" t="s">
        <v>29</v>
      </c>
      <c r="G215" s="176" t="s">
        <v>111</v>
      </c>
      <c r="H215" s="235" t="s">
        <v>922</v>
      </c>
      <c r="I215" s="177" t="s">
        <v>85</v>
      </c>
      <c r="J215" s="221" t="s">
        <v>268</v>
      </c>
      <c r="K215" s="178">
        <v>17</v>
      </c>
      <c r="L215" s="179" t="str">
        <f>IF(ISERROR(VLOOKUP(K215,Proposito_programa!$C$2:$E$59,2,FALSE))," ",VLOOKUP(K215,Proposito_programa!$C$2:$E$59,2,FALSE))</f>
        <v>Jóvenes con capacidades: Proyecto de vida para la ciudadanía, la innovación y el trabajo del siglo XXI</v>
      </c>
      <c r="M215" s="179" t="str">
        <f>IF(ISERROR(VLOOKUP(K215,Proposito_programa!$C$2:$E$59,3,FALSE))," ",VLOOKUP(K215,Proposito_programa!$C$2:$E$59,3,FALSE))</f>
        <v>Propósito 1: Hacer un nuevo contrato social para incrementar la inclusión social, productiva y política</v>
      </c>
      <c r="N215" s="396" t="s">
        <v>1276</v>
      </c>
      <c r="O215" s="388"/>
      <c r="P215" s="239">
        <v>1015403868</v>
      </c>
      <c r="Q215" s="176" t="s">
        <v>1157</v>
      </c>
      <c r="R215" s="180" t="s">
        <v>363</v>
      </c>
      <c r="S215" s="180"/>
      <c r="T215" s="181"/>
      <c r="U215" s="182"/>
      <c r="V215" s="241">
        <v>9085000</v>
      </c>
      <c r="W215" s="183"/>
      <c r="X215" s="184"/>
      <c r="Y215" s="241" t="s">
        <v>1220</v>
      </c>
      <c r="Z215" s="285">
        <v>9085000</v>
      </c>
      <c r="AA215" s="286">
        <v>3876267</v>
      </c>
      <c r="AB215" s="245">
        <v>44461</v>
      </c>
      <c r="AC215" s="245">
        <v>44466</v>
      </c>
      <c r="AD215" s="245">
        <v>44561</v>
      </c>
      <c r="AE215" s="188">
        <v>150</v>
      </c>
      <c r="AF215" s="188">
        <v>1</v>
      </c>
      <c r="AG215" s="186">
        <v>22</v>
      </c>
      <c r="AH215" s="187"/>
      <c r="AI215" s="185"/>
      <c r="AJ215" s="185"/>
      <c r="AK215" s="185"/>
      <c r="AL215" s="188"/>
      <c r="AM215" s="188"/>
      <c r="AN215" s="188" t="s">
        <v>1234</v>
      </c>
      <c r="AO215" s="188"/>
      <c r="AP215" s="189">
        <f t="shared" si="9"/>
        <v>0.42666670335718215</v>
      </c>
      <c r="AQ215" s="37"/>
      <c r="AR215" s="37"/>
      <c r="AS215" s="37"/>
      <c r="AT215" s="37"/>
      <c r="AU215" s="37"/>
      <c r="AV215" s="37"/>
    </row>
    <row r="216" spans="1:48" s="190" customFormat="1" ht="27.95" customHeight="1" x14ac:dyDescent="0.25">
      <c r="A216" s="232">
        <v>205</v>
      </c>
      <c r="B216" s="173">
        <v>2021</v>
      </c>
      <c r="C216" s="226" t="s">
        <v>1652</v>
      </c>
      <c r="D216" s="227" t="s">
        <v>708</v>
      </c>
      <c r="E216" s="174" t="s">
        <v>28</v>
      </c>
      <c r="F216" s="175" t="s">
        <v>86</v>
      </c>
      <c r="G216" s="176" t="s">
        <v>115</v>
      </c>
      <c r="H216" s="235" t="s">
        <v>923</v>
      </c>
      <c r="I216" s="177" t="s">
        <v>84</v>
      </c>
      <c r="J216" s="221" t="s">
        <v>268</v>
      </c>
      <c r="K216" s="178"/>
      <c r="L216" s="179" t="str">
        <f>IF(ISERROR(VLOOKUP(K216,Proposito_programa!$C$2:$E$59,2,FALSE))," ",VLOOKUP(K216,Proposito_programa!$C$2:$E$59,2,FALSE))</f>
        <v xml:space="preserve"> </v>
      </c>
      <c r="M216" s="179" t="str">
        <f>IF(ISERROR(VLOOKUP(K216,Proposito_programa!$C$2:$E$59,3,FALSE))," ",VLOOKUP(K216,Proposito_programa!$C$2:$E$59,3,FALSE))</f>
        <v xml:space="preserve"> </v>
      </c>
      <c r="N216" s="402">
        <v>0</v>
      </c>
      <c r="O216" s="388"/>
      <c r="P216" s="239">
        <v>860009174</v>
      </c>
      <c r="Q216" s="176" t="s">
        <v>1158</v>
      </c>
      <c r="R216" s="180" t="s">
        <v>364</v>
      </c>
      <c r="S216" s="180"/>
      <c r="T216" s="181"/>
      <c r="U216" s="182"/>
      <c r="V216" s="356">
        <v>4584153</v>
      </c>
      <c r="W216" s="358"/>
      <c r="X216" s="184"/>
      <c r="Y216" s="241"/>
      <c r="Z216" s="353">
        <f t="shared" si="8"/>
        <v>4584153</v>
      </c>
      <c r="AA216" s="309">
        <v>4584153</v>
      </c>
      <c r="AB216" s="245">
        <v>44461</v>
      </c>
      <c r="AC216" s="245">
        <v>44464</v>
      </c>
      <c r="AD216" s="245">
        <v>44767</v>
      </c>
      <c r="AE216" s="188">
        <v>304</v>
      </c>
      <c r="AF216" s="185"/>
      <c r="AG216" s="186"/>
      <c r="AH216" s="187"/>
      <c r="AI216" s="185"/>
      <c r="AJ216" s="185"/>
      <c r="AK216" s="185"/>
      <c r="AL216" s="188"/>
      <c r="AM216" s="188" t="s">
        <v>1234</v>
      </c>
      <c r="AN216" s="188"/>
      <c r="AO216" s="188"/>
      <c r="AP216" s="189">
        <f t="shared" si="9"/>
        <v>1</v>
      </c>
      <c r="AQ216" s="37"/>
      <c r="AR216" s="37"/>
      <c r="AS216" s="37"/>
      <c r="AT216" s="37"/>
      <c r="AU216" s="37"/>
      <c r="AV216" s="37"/>
    </row>
    <row r="217" spans="1:48" s="190" customFormat="1" ht="27.95" customHeight="1" x14ac:dyDescent="0.25">
      <c r="A217" s="232">
        <v>206</v>
      </c>
      <c r="B217" s="173">
        <v>2021</v>
      </c>
      <c r="C217" s="226" t="s">
        <v>1653</v>
      </c>
      <c r="D217" s="227" t="s">
        <v>709</v>
      </c>
      <c r="E217" s="174" t="s">
        <v>88</v>
      </c>
      <c r="F217" s="175" t="s">
        <v>89</v>
      </c>
      <c r="G217" s="176" t="s">
        <v>98</v>
      </c>
      <c r="H217" s="224" t="s">
        <v>924</v>
      </c>
      <c r="I217" s="177" t="s">
        <v>85</v>
      </c>
      <c r="J217" s="221" t="s">
        <v>268</v>
      </c>
      <c r="K217" s="178">
        <v>34</v>
      </c>
      <c r="L217" s="179" t="str">
        <f>IF(ISERROR(VLOOKUP(K217,Proposito_programa!$C$2:$E$59,2,FALSE))," ",VLOOKUP(K217,Proposito_programa!$C$2:$E$59,2,FALSE))</f>
        <v>Bogotá protectora de los animales</v>
      </c>
      <c r="M217" s="179" t="str">
        <f>IF(ISERROR(VLOOKUP(K217,Proposito_programa!$C$2:$E$59,3,FALSE))," ",VLOOKUP(K217,Proposito_programa!$C$2:$E$59,3,FALSE))</f>
        <v>Propósito 2 : Cambiar Nuestros Hábitos de Vida para Reverdecer a Bogotá y Adaptarnos y Mitigar la Crisis Climática</v>
      </c>
      <c r="N217" s="396" t="s">
        <v>1300</v>
      </c>
      <c r="O217" s="388">
        <v>1</v>
      </c>
      <c r="P217" s="239">
        <v>901039835</v>
      </c>
      <c r="Q217" s="176" t="s">
        <v>1159</v>
      </c>
      <c r="R217" s="180" t="s">
        <v>364</v>
      </c>
      <c r="S217" s="180"/>
      <c r="T217" s="181"/>
      <c r="U217" s="182"/>
      <c r="V217" s="241">
        <v>200825000</v>
      </c>
      <c r="W217" s="183"/>
      <c r="X217" s="184"/>
      <c r="Y217" s="241"/>
      <c r="Z217" s="285">
        <f t="shared" si="8"/>
        <v>200825000</v>
      </c>
      <c r="AA217" s="286">
        <v>0</v>
      </c>
      <c r="AB217" s="245">
        <v>44476</v>
      </c>
      <c r="AC217" s="245">
        <v>44477</v>
      </c>
      <c r="AD217" s="245">
        <v>44627</v>
      </c>
      <c r="AE217" s="188">
        <v>150</v>
      </c>
      <c r="AF217" s="185"/>
      <c r="AG217" s="186"/>
      <c r="AH217" s="187"/>
      <c r="AI217" s="185"/>
      <c r="AJ217" s="185"/>
      <c r="AK217" s="185"/>
      <c r="AL217" s="188"/>
      <c r="AM217" s="188" t="s">
        <v>1234</v>
      </c>
      <c r="AN217" s="188"/>
      <c r="AO217" s="188"/>
      <c r="AP217" s="189">
        <f t="shared" si="9"/>
        <v>0</v>
      </c>
      <c r="AQ217" s="37"/>
      <c r="AR217" s="37"/>
      <c r="AS217" s="37"/>
      <c r="AT217" s="37"/>
      <c r="AU217" s="37"/>
      <c r="AV217" s="37"/>
    </row>
    <row r="218" spans="1:48" s="190" customFormat="1" ht="27.95" customHeight="1" x14ac:dyDescent="0.25">
      <c r="A218" s="232">
        <v>207</v>
      </c>
      <c r="B218" s="173">
        <v>2021</v>
      </c>
      <c r="C218" s="226" t="s">
        <v>1654</v>
      </c>
      <c r="D218" s="227" t="s">
        <v>710</v>
      </c>
      <c r="E218" s="174" t="s">
        <v>90</v>
      </c>
      <c r="F218" s="175" t="s">
        <v>29</v>
      </c>
      <c r="G218" s="176" t="s">
        <v>111</v>
      </c>
      <c r="H218" s="235" t="s">
        <v>925</v>
      </c>
      <c r="I218" s="177" t="s">
        <v>85</v>
      </c>
      <c r="J218" s="221" t="s">
        <v>268</v>
      </c>
      <c r="K218" s="178">
        <v>43</v>
      </c>
      <c r="L218" s="179" t="str">
        <f>IF(ISERROR(VLOOKUP(K218,Proposito_programa!$C$2:$E$59,2,FALSE))," ",VLOOKUP(K218,Proposito_programa!$C$2:$E$59,2,FALSE))</f>
        <v>Cultura ciudadana para la confianza, la convivencia y la participación desde la vida cotidiana</v>
      </c>
      <c r="M218" s="179" t="str">
        <f>IF(ISERROR(VLOOKUP(K218,Proposito_programa!$C$2:$E$59,3,FALSE))," ",VLOOKUP(K218,Proposito_programa!$C$2:$E$59,3,FALSE))</f>
        <v>Propósito 3: Inspirar confianza y legitimidad para vivir sin miedo y ser epicentro de cultura ciudadana, paz y reconciliación</v>
      </c>
      <c r="N218" s="387" t="s">
        <v>1314</v>
      </c>
      <c r="O218" s="388"/>
      <c r="P218" s="239">
        <v>1015413136</v>
      </c>
      <c r="Q218" s="176" t="s">
        <v>1034</v>
      </c>
      <c r="R218" s="180" t="s">
        <v>363</v>
      </c>
      <c r="S218" s="180"/>
      <c r="T218" s="181"/>
      <c r="U218" s="182"/>
      <c r="V218" s="241">
        <v>5677500</v>
      </c>
      <c r="W218" s="183"/>
      <c r="X218" s="184"/>
      <c r="Y218" s="241"/>
      <c r="Z218" s="285">
        <f t="shared" si="8"/>
        <v>5677500</v>
      </c>
      <c r="AA218" s="286">
        <v>3709300</v>
      </c>
      <c r="AB218" s="245">
        <v>44480</v>
      </c>
      <c r="AC218" s="245">
        <v>44481</v>
      </c>
      <c r="AD218" s="245">
        <v>44557</v>
      </c>
      <c r="AE218" s="188">
        <v>45</v>
      </c>
      <c r="AF218" s="185"/>
      <c r="AG218" s="186"/>
      <c r="AH218" s="187"/>
      <c r="AI218" s="185"/>
      <c r="AJ218" s="185"/>
      <c r="AK218" s="185"/>
      <c r="AL218" s="188"/>
      <c r="AM218" s="188"/>
      <c r="AN218" s="188" t="s">
        <v>1234</v>
      </c>
      <c r="AO218" s="188"/>
      <c r="AP218" s="189">
        <f t="shared" si="9"/>
        <v>0.65333333333333332</v>
      </c>
      <c r="AQ218" s="37"/>
      <c r="AR218" s="37"/>
      <c r="AS218" s="37"/>
      <c r="AT218" s="37"/>
      <c r="AU218" s="37"/>
      <c r="AV218" s="37"/>
    </row>
    <row r="219" spans="1:48" s="190" customFormat="1" ht="27.95" customHeight="1" x14ac:dyDescent="0.25">
      <c r="A219" s="232">
        <v>208</v>
      </c>
      <c r="B219" s="173">
        <v>2021</v>
      </c>
      <c r="C219" s="226" t="s">
        <v>1655</v>
      </c>
      <c r="D219" s="227" t="s">
        <v>711</v>
      </c>
      <c r="E219" s="174" t="s">
        <v>90</v>
      </c>
      <c r="F219" s="175" t="s">
        <v>29</v>
      </c>
      <c r="G219" s="176" t="s">
        <v>111</v>
      </c>
      <c r="H219" s="234" t="s">
        <v>925</v>
      </c>
      <c r="I219" s="177" t="s">
        <v>85</v>
      </c>
      <c r="J219" s="221" t="s">
        <v>268</v>
      </c>
      <c r="K219" s="178">
        <v>43</v>
      </c>
      <c r="L219" s="179" t="str">
        <f>IF(ISERROR(VLOOKUP(K219,Proposito_programa!$C$2:$E$59,2,FALSE))," ",VLOOKUP(K219,Proposito_programa!$C$2:$E$59,2,FALSE))</f>
        <v>Cultura ciudadana para la confianza, la convivencia y la participación desde la vida cotidiana</v>
      </c>
      <c r="M219" s="179" t="str">
        <f>IF(ISERROR(VLOOKUP(K219,Proposito_programa!$C$2:$E$59,3,FALSE))," ",VLOOKUP(K219,Proposito_programa!$C$2:$E$59,3,FALSE))</f>
        <v>Propósito 3: Inspirar confianza y legitimidad para vivir sin miedo y ser epicentro de cultura ciudadana, paz y reconciliación</v>
      </c>
      <c r="N219" s="387" t="s">
        <v>1314</v>
      </c>
      <c r="O219" s="388"/>
      <c r="P219" s="239">
        <v>79331423</v>
      </c>
      <c r="Q219" s="176" t="s">
        <v>1040</v>
      </c>
      <c r="R219" s="180" t="s">
        <v>363</v>
      </c>
      <c r="S219" s="180"/>
      <c r="T219" s="181"/>
      <c r="U219" s="182"/>
      <c r="V219" s="241">
        <v>5677500</v>
      </c>
      <c r="W219" s="183"/>
      <c r="X219" s="184"/>
      <c r="Y219" s="241"/>
      <c r="Z219" s="285">
        <f t="shared" si="8"/>
        <v>5677500</v>
      </c>
      <c r="AA219" s="286">
        <v>3557900</v>
      </c>
      <c r="AB219" s="243">
        <v>44480</v>
      </c>
      <c r="AC219" s="243">
        <v>44483</v>
      </c>
      <c r="AD219" s="243">
        <v>44559</v>
      </c>
      <c r="AE219" s="188">
        <v>45</v>
      </c>
      <c r="AF219" s="185"/>
      <c r="AG219" s="186"/>
      <c r="AH219" s="187"/>
      <c r="AI219" s="185"/>
      <c r="AJ219" s="185"/>
      <c r="AK219" s="185"/>
      <c r="AL219" s="188"/>
      <c r="AM219" s="188"/>
      <c r="AN219" s="188" t="s">
        <v>1234</v>
      </c>
      <c r="AO219" s="188"/>
      <c r="AP219" s="189">
        <f t="shared" si="9"/>
        <v>0.62666666666666671</v>
      </c>
      <c r="AQ219" s="37"/>
      <c r="AR219" s="37"/>
      <c r="AS219" s="37"/>
      <c r="AT219" s="37"/>
      <c r="AU219" s="37"/>
      <c r="AV219" s="37"/>
    </row>
    <row r="220" spans="1:48" s="190" customFormat="1" ht="27.95" customHeight="1" x14ac:dyDescent="0.25">
      <c r="A220" s="232">
        <v>209</v>
      </c>
      <c r="B220" s="173">
        <v>2021</v>
      </c>
      <c r="C220" s="226" t="s">
        <v>1656</v>
      </c>
      <c r="D220" s="227" t="s">
        <v>712</v>
      </c>
      <c r="E220" s="174" t="s">
        <v>90</v>
      </c>
      <c r="F220" s="175" t="s">
        <v>29</v>
      </c>
      <c r="G220" s="176" t="s">
        <v>111</v>
      </c>
      <c r="H220" s="234" t="s">
        <v>926</v>
      </c>
      <c r="I220" s="177" t="s">
        <v>85</v>
      </c>
      <c r="J220" s="221" t="s">
        <v>268</v>
      </c>
      <c r="K220" s="178">
        <v>38</v>
      </c>
      <c r="L220" s="179" t="str">
        <f>IF(ISERROR(VLOOKUP(K220,Proposito_programa!$C$2:$E$59,2,FALSE))," ",VLOOKUP(K220,Proposito_programa!$C$2:$E$59,2,FALSE))</f>
        <v>Ecoeficiencia, reciclaje, manejo de residuos e inclusión de la población recicladora</v>
      </c>
      <c r="M220" s="179" t="str">
        <f>IF(ISERROR(VLOOKUP(K220,Proposito_programa!$C$2:$E$59,3,FALSE))," ",VLOOKUP(K220,Proposito_programa!$C$2:$E$59,3,FALSE))</f>
        <v>Propósito 2 : Cambiar Nuestros Hábitos de Vida para Reverdecer a Bogotá y Adaptarnos y Mitigar la Crisis Climática</v>
      </c>
      <c r="N220" s="387" t="s">
        <v>1303</v>
      </c>
      <c r="O220" s="388"/>
      <c r="P220" s="239">
        <v>32294897</v>
      </c>
      <c r="Q220" s="176" t="s">
        <v>1160</v>
      </c>
      <c r="R220" s="180" t="s">
        <v>363</v>
      </c>
      <c r="S220" s="180"/>
      <c r="T220" s="181"/>
      <c r="U220" s="182"/>
      <c r="V220" s="241">
        <v>18300000</v>
      </c>
      <c r="W220" s="183"/>
      <c r="X220" s="184"/>
      <c r="Y220" s="241"/>
      <c r="Z220" s="285">
        <f t="shared" si="8"/>
        <v>18300000</v>
      </c>
      <c r="AA220" s="286">
        <v>10776667</v>
      </c>
      <c r="AB220" s="243">
        <v>44477</v>
      </c>
      <c r="AC220" s="243">
        <v>44477</v>
      </c>
      <c r="AD220" s="243">
        <v>44561</v>
      </c>
      <c r="AE220" s="188">
        <v>90</v>
      </c>
      <c r="AF220" s="188">
        <v>1</v>
      </c>
      <c r="AG220" s="186">
        <v>7</v>
      </c>
      <c r="AH220" s="187"/>
      <c r="AI220" s="185"/>
      <c r="AJ220" s="185"/>
      <c r="AK220" s="185"/>
      <c r="AL220" s="188"/>
      <c r="AM220" s="188"/>
      <c r="AN220" s="188" t="s">
        <v>1234</v>
      </c>
      <c r="AO220" s="188"/>
      <c r="AP220" s="189">
        <f t="shared" si="9"/>
        <v>0.58888890710382513</v>
      </c>
      <c r="AQ220" s="37"/>
      <c r="AR220" s="37"/>
      <c r="AS220" s="37"/>
      <c r="AT220" s="37"/>
      <c r="AU220" s="37"/>
      <c r="AV220" s="37"/>
    </row>
    <row r="221" spans="1:48" s="190" customFormat="1" ht="27.95" customHeight="1" x14ac:dyDescent="0.25">
      <c r="A221" s="232">
        <v>210</v>
      </c>
      <c r="B221" s="173">
        <v>2021</v>
      </c>
      <c r="C221" s="226" t="s">
        <v>1657</v>
      </c>
      <c r="D221" s="227" t="s">
        <v>713</v>
      </c>
      <c r="E221" s="174" t="s">
        <v>90</v>
      </c>
      <c r="F221" s="175" t="s">
        <v>29</v>
      </c>
      <c r="G221" s="176" t="s">
        <v>111</v>
      </c>
      <c r="H221" s="234" t="s">
        <v>927</v>
      </c>
      <c r="I221" s="177" t="s">
        <v>85</v>
      </c>
      <c r="J221" s="221" t="s">
        <v>268</v>
      </c>
      <c r="K221" s="178">
        <v>55</v>
      </c>
      <c r="L221" s="179" t="str">
        <f>IF(ISERROR(VLOOKUP(K221,Proposito_programa!$C$2:$E$59,2,FALSE))," ",VLOOKUP(K221,Proposito_programa!$C$2:$E$59,2,FALSE))</f>
        <v>Fortalecimiento de cultura ciudadana y su institucionalidad</v>
      </c>
      <c r="M221" s="179" t="str">
        <f>IF(ISERROR(VLOOKUP(K221,Proposito_programa!$C$2:$E$59,3,FALSE))," ",VLOOKUP(K221,Proposito_programa!$C$2:$E$59,3,FALSE))</f>
        <v>Propósito 5: Construir Bogotá - Región con gobierno abierto, transparente y ciudadanía consciente</v>
      </c>
      <c r="N221" s="387" t="s">
        <v>1331</v>
      </c>
      <c r="O221" s="388"/>
      <c r="P221" s="239">
        <v>1032441171</v>
      </c>
      <c r="Q221" s="176" t="s">
        <v>1161</v>
      </c>
      <c r="R221" s="180" t="s">
        <v>363</v>
      </c>
      <c r="S221" s="180"/>
      <c r="T221" s="181"/>
      <c r="U221" s="182"/>
      <c r="V221" s="241">
        <v>11137500</v>
      </c>
      <c r="W221" s="183"/>
      <c r="X221" s="184">
        <v>1</v>
      </c>
      <c r="Y221" s="241">
        <v>3267000</v>
      </c>
      <c r="Z221" s="285">
        <f t="shared" si="8"/>
        <v>14404500</v>
      </c>
      <c r="AA221" s="286">
        <v>6979500</v>
      </c>
      <c r="AB221" s="243">
        <v>44477</v>
      </c>
      <c r="AC221" s="243">
        <v>44483</v>
      </c>
      <c r="AD221" s="243">
        <v>44558</v>
      </c>
      <c r="AE221" s="188">
        <v>75</v>
      </c>
      <c r="AF221" s="188">
        <v>1</v>
      </c>
      <c r="AG221" s="186">
        <v>22</v>
      </c>
      <c r="AH221" s="187"/>
      <c r="AI221" s="185"/>
      <c r="AJ221" s="185"/>
      <c r="AK221" s="185"/>
      <c r="AL221" s="188"/>
      <c r="AM221" s="188"/>
      <c r="AN221" s="188" t="s">
        <v>1234</v>
      </c>
      <c r="AO221" s="188"/>
      <c r="AP221" s="189">
        <f t="shared" si="9"/>
        <v>0.4845360824742268</v>
      </c>
      <c r="AQ221" s="37"/>
      <c r="AR221" s="37"/>
      <c r="AS221" s="37"/>
      <c r="AT221" s="37"/>
      <c r="AU221" s="37"/>
      <c r="AV221" s="37"/>
    </row>
    <row r="222" spans="1:48" s="190" customFormat="1" ht="27.95" customHeight="1" x14ac:dyDescent="0.25">
      <c r="A222" s="232">
        <v>211</v>
      </c>
      <c r="B222" s="173">
        <v>2021</v>
      </c>
      <c r="C222" s="226" t="s">
        <v>1658</v>
      </c>
      <c r="D222" s="227" t="s">
        <v>714</v>
      </c>
      <c r="E222" s="174" t="s">
        <v>90</v>
      </c>
      <c r="F222" s="175" t="s">
        <v>29</v>
      </c>
      <c r="G222" s="176" t="s">
        <v>111</v>
      </c>
      <c r="H222" s="234" t="s">
        <v>927</v>
      </c>
      <c r="I222" s="177" t="s">
        <v>85</v>
      </c>
      <c r="J222" s="221" t="s">
        <v>268</v>
      </c>
      <c r="K222" s="178">
        <v>55</v>
      </c>
      <c r="L222" s="179" t="str">
        <f>IF(ISERROR(VLOOKUP(K222,Proposito_programa!$C$2:$E$59,2,FALSE))," ",VLOOKUP(K222,Proposito_programa!$C$2:$E$59,2,FALSE))</f>
        <v>Fortalecimiento de cultura ciudadana y su institucionalidad</v>
      </c>
      <c r="M222" s="179" t="str">
        <f>IF(ISERROR(VLOOKUP(K222,Proposito_programa!$C$2:$E$59,3,FALSE))," ",VLOOKUP(K222,Proposito_programa!$C$2:$E$59,3,FALSE))</f>
        <v>Propósito 5: Construir Bogotá - Región con gobierno abierto, transparente y ciudadanía consciente</v>
      </c>
      <c r="N222" s="387" t="s">
        <v>1331</v>
      </c>
      <c r="O222" s="388"/>
      <c r="P222" s="239">
        <v>53125543</v>
      </c>
      <c r="Q222" s="176" t="s">
        <v>1162</v>
      </c>
      <c r="R222" s="180" t="s">
        <v>363</v>
      </c>
      <c r="S222" s="180"/>
      <c r="T222" s="181"/>
      <c r="U222" s="182"/>
      <c r="V222" s="241">
        <v>13575000</v>
      </c>
      <c r="W222" s="183"/>
      <c r="X222" s="184">
        <v>1</v>
      </c>
      <c r="Y222" s="241">
        <v>3982000</v>
      </c>
      <c r="Z222" s="285">
        <f t="shared" si="8"/>
        <v>17557000</v>
      </c>
      <c r="AA222" s="286">
        <v>8507000</v>
      </c>
      <c r="AB222" s="243">
        <v>44481</v>
      </c>
      <c r="AC222" s="243">
        <v>44483</v>
      </c>
      <c r="AD222" s="243">
        <v>44558</v>
      </c>
      <c r="AE222" s="188">
        <v>75</v>
      </c>
      <c r="AF222" s="188">
        <v>1</v>
      </c>
      <c r="AG222" s="186">
        <v>22</v>
      </c>
      <c r="AH222" s="187"/>
      <c r="AI222" s="185"/>
      <c r="AJ222" s="185"/>
      <c r="AK222" s="185"/>
      <c r="AL222" s="188"/>
      <c r="AM222" s="188"/>
      <c r="AN222" s="188" t="s">
        <v>1234</v>
      </c>
      <c r="AO222" s="188"/>
      <c r="AP222" s="189">
        <f t="shared" si="9"/>
        <v>0.4845360824742268</v>
      </c>
      <c r="AQ222" s="37"/>
      <c r="AR222" s="37"/>
      <c r="AS222" s="37"/>
      <c r="AT222" s="37"/>
      <c r="AU222" s="37"/>
      <c r="AV222" s="37"/>
    </row>
    <row r="223" spans="1:48" s="190" customFormat="1" ht="27.95" customHeight="1" x14ac:dyDescent="0.25">
      <c r="A223" s="232">
        <v>212</v>
      </c>
      <c r="B223" s="173">
        <v>2021</v>
      </c>
      <c r="C223" s="226" t="s">
        <v>1659</v>
      </c>
      <c r="D223" s="227" t="s">
        <v>715</v>
      </c>
      <c r="E223" s="174" t="s">
        <v>82</v>
      </c>
      <c r="F223" s="175" t="s">
        <v>91</v>
      </c>
      <c r="G223" s="176" t="s">
        <v>115</v>
      </c>
      <c r="H223" s="236" t="s">
        <v>928</v>
      </c>
      <c r="I223" s="177" t="s">
        <v>85</v>
      </c>
      <c r="J223" s="221" t="s">
        <v>268</v>
      </c>
      <c r="K223" s="178">
        <v>57</v>
      </c>
      <c r="L223" s="179" t="str">
        <f>IF(ISERROR(VLOOKUP(K223,Proposito_programa!$C$2:$E$59,2,FALSE))," ",VLOOKUP(K223,Proposito_programa!$C$2:$E$59,2,FALSE))</f>
        <v>Gestión pública local</v>
      </c>
      <c r="M223" s="179" t="str">
        <f>IF(ISERROR(VLOOKUP(K223,Proposito_programa!$C$2:$E$59,3,FALSE))," ",VLOOKUP(K223,Proposito_programa!$C$2:$E$59,3,FALSE))</f>
        <v>Propósito 5: Construir Bogotá - Región con gobierno abierto, transparente y ciudadanía consciente</v>
      </c>
      <c r="N223" s="387" t="s">
        <v>1335</v>
      </c>
      <c r="O223" s="388">
        <v>2</v>
      </c>
      <c r="P223" s="239">
        <v>901531798</v>
      </c>
      <c r="Q223" s="176" t="s">
        <v>1163</v>
      </c>
      <c r="R223" s="180" t="s">
        <v>366</v>
      </c>
      <c r="S223" s="180" t="s">
        <v>1235</v>
      </c>
      <c r="T223" s="265">
        <v>900105523</v>
      </c>
      <c r="U223" s="182">
        <v>0.5</v>
      </c>
      <c r="V223" s="241">
        <v>759294359.98000002</v>
      </c>
      <c r="W223" s="183"/>
      <c r="X223" s="184"/>
      <c r="Y223" s="241"/>
      <c r="Z223" s="285">
        <f t="shared" si="8"/>
        <v>759294359.98000002</v>
      </c>
      <c r="AA223" s="286">
        <v>0</v>
      </c>
      <c r="AB223" s="243">
        <v>44490</v>
      </c>
      <c r="AC223" s="243">
        <v>44579</v>
      </c>
      <c r="AD223" s="243">
        <v>44821</v>
      </c>
      <c r="AE223" s="188">
        <v>240</v>
      </c>
      <c r="AF223" s="185"/>
      <c r="AG223" s="186"/>
      <c r="AH223" s="187"/>
      <c r="AI223" s="185"/>
      <c r="AJ223" s="185"/>
      <c r="AK223" s="185"/>
      <c r="AL223" s="188"/>
      <c r="AM223" s="188" t="s">
        <v>1234</v>
      </c>
      <c r="AN223" s="188"/>
      <c r="AO223" s="188"/>
      <c r="AP223" s="189">
        <f t="shared" si="9"/>
        <v>0</v>
      </c>
      <c r="AQ223" s="37"/>
      <c r="AR223" s="37"/>
      <c r="AS223" s="37"/>
      <c r="AT223" s="37"/>
      <c r="AU223" s="37"/>
      <c r="AV223" s="37"/>
    </row>
    <row r="224" spans="1:48" s="190" customFormat="1" ht="27.95" customHeight="1" x14ac:dyDescent="0.25">
      <c r="A224" s="232">
        <v>213</v>
      </c>
      <c r="B224" s="173">
        <v>2021</v>
      </c>
      <c r="C224" s="226" t="s">
        <v>1660</v>
      </c>
      <c r="D224" s="227" t="s">
        <v>716</v>
      </c>
      <c r="E224" s="174" t="s">
        <v>90</v>
      </c>
      <c r="F224" s="175" t="s">
        <v>29</v>
      </c>
      <c r="G224" s="176" t="s">
        <v>111</v>
      </c>
      <c r="H224" s="234" t="s">
        <v>901</v>
      </c>
      <c r="I224" s="177" t="s">
        <v>85</v>
      </c>
      <c r="J224" s="221" t="s">
        <v>268</v>
      </c>
      <c r="K224" s="178">
        <v>38</v>
      </c>
      <c r="L224" s="179" t="str">
        <f>IF(ISERROR(VLOOKUP(K224,Proposito_programa!$C$2:$E$59,2,FALSE))," ",VLOOKUP(K224,Proposito_programa!$C$2:$E$59,2,FALSE))</f>
        <v>Ecoeficiencia, reciclaje, manejo de residuos e inclusión de la población recicladora</v>
      </c>
      <c r="M224" s="179" t="str">
        <f>IF(ISERROR(VLOOKUP(K224,Proposito_programa!$C$2:$E$59,3,FALSE))," ",VLOOKUP(K224,Proposito_programa!$C$2:$E$59,3,FALSE))</f>
        <v>Propósito 2 : Cambiar Nuestros Hábitos de Vida para Reverdecer a Bogotá y Adaptarnos y Mitigar la Crisis Climática</v>
      </c>
      <c r="N224" s="387" t="s">
        <v>1303</v>
      </c>
      <c r="O224" s="388"/>
      <c r="P224" s="239">
        <v>80051381</v>
      </c>
      <c r="Q224" s="176" t="s">
        <v>1164</v>
      </c>
      <c r="R224" s="180" t="s">
        <v>363</v>
      </c>
      <c r="S224" s="180"/>
      <c r="T224" s="181"/>
      <c r="U224" s="182"/>
      <c r="V224" s="241">
        <v>5451000</v>
      </c>
      <c r="W224" s="183"/>
      <c r="X224" s="184"/>
      <c r="Y224" s="241"/>
      <c r="Z224" s="308">
        <f t="shared" si="8"/>
        <v>5451000</v>
      </c>
      <c r="AA224" s="286">
        <v>2786067</v>
      </c>
      <c r="AB224" s="243">
        <v>44482</v>
      </c>
      <c r="AC224" s="243">
        <v>44484</v>
      </c>
      <c r="AD224" s="243">
        <v>44561</v>
      </c>
      <c r="AE224" s="188">
        <v>90</v>
      </c>
      <c r="AF224" s="188">
        <v>1</v>
      </c>
      <c r="AG224" s="186">
        <v>15</v>
      </c>
      <c r="AH224" s="187"/>
      <c r="AI224" s="185"/>
      <c r="AJ224" s="185"/>
      <c r="AK224" s="185"/>
      <c r="AL224" s="188"/>
      <c r="AM224" s="188"/>
      <c r="AN224" s="188" t="s">
        <v>1234</v>
      </c>
      <c r="AO224" s="188"/>
      <c r="AP224" s="189">
        <f t="shared" si="9"/>
        <v>0.51111117226197023</v>
      </c>
      <c r="AQ224" s="37"/>
      <c r="AR224" s="37"/>
      <c r="AS224" s="37"/>
      <c r="AT224" s="37"/>
      <c r="AU224" s="37"/>
      <c r="AV224" s="37"/>
    </row>
    <row r="225" spans="1:48" s="190" customFormat="1" ht="27.95" customHeight="1" x14ac:dyDescent="0.25">
      <c r="A225" s="232">
        <v>214</v>
      </c>
      <c r="B225" s="173">
        <v>2021</v>
      </c>
      <c r="C225" s="226" t="s">
        <v>1661</v>
      </c>
      <c r="D225" s="227" t="s">
        <v>717</v>
      </c>
      <c r="E225" s="174" t="s">
        <v>90</v>
      </c>
      <c r="F225" s="175" t="s">
        <v>29</v>
      </c>
      <c r="G225" s="176" t="s">
        <v>111</v>
      </c>
      <c r="H225" s="234" t="s">
        <v>901</v>
      </c>
      <c r="I225" s="177" t="s">
        <v>85</v>
      </c>
      <c r="J225" s="221" t="s">
        <v>268</v>
      </c>
      <c r="K225" s="178">
        <v>38</v>
      </c>
      <c r="L225" s="179" t="str">
        <f>IF(ISERROR(VLOOKUP(K225,Proposito_programa!$C$2:$E$59,2,FALSE))," ",VLOOKUP(K225,Proposito_programa!$C$2:$E$59,2,FALSE))</f>
        <v>Ecoeficiencia, reciclaje, manejo de residuos e inclusión de la población recicladora</v>
      </c>
      <c r="M225" s="179" t="str">
        <f>IF(ISERROR(VLOOKUP(K225,Proposito_programa!$C$2:$E$59,3,FALSE))," ",VLOOKUP(K225,Proposito_programa!$C$2:$E$59,3,FALSE))</f>
        <v>Propósito 2 : Cambiar Nuestros Hábitos de Vida para Reverdecer a Bogotá y Adaptarnos y Mitigar la Crisis Climática</v>
      </c>
      <c r="N225" s="387" t="s">
        <v>1303</v>
      </c>
      <c r="O225" s="388"/>
      <c r="P225" s="239">
        <v>79326352</v>
      </c>
      <c r="Q225" s="176" t="s">
        <v>1165</v>
      </c>
      <c r="R225" s="180" t="s">
        <v>363</v>
      </c>
      <c r="S225" s="180"/>
      <c r="T225" s="181"/>
      <c r="U225" s="182"/>
      <c r="V225" s="241">
        <v>5451000</v>
      </c>
      <c r="W225" s="183"/>
      <c r="X225" s="184"/>
      <c r="Y225" s="241"/>
      <c r="Z225" s="285">
        <f t="shared" si="8"/>
        <v>5451000</v>
      </c>
      <c r="AA225" s="286">
        <v>2786067</v>
      </c>
      <c r="AB225" s="243">
        <v>44482</v>
      </c>
      <c r="AC225" s="243">
        <v>44484</v>
      </c>
      <c r="AD225" s="243">
        <v>44561</v>
      </c>
      <c r="AE225" s="188">
        <v>90</v>
      </c>
      <c r="AF225" s="188">
        <v>1</v>
      </c>
      <c r="AG225" s="186">
        <v>15</v>
      </c>
      <c r="AH225" s="187"/>
      <c r="AI225" s="185"/>
      <c r="AJ225" s="185"/>
      <c r="AK225" s="185"/>
      <c r="AL225" s="188"/>
      <c r="AM225" s="188"/>
      <c r="AN225" s="188" t="s">
        <v>1234</v>
      </c>
      <c r="AO225" s="188"/>
      <c r="AP225" s="189">
        <f t="shared" si="9"/>
        <v>0.51111117226197023</v>
      </c>
      <c r="AQ225" s="37"/>
      <c r="AR225" s="37"/>
      <c r="AS225" s="37"/>
      <c r="AT225" s="37"/>
      <c r="AU225" s="37"/>
      <c r="AV225" s="37"/>
    </row>
    <row r="226" spans="1:48" s="190" customFormat="1" ht="27.95" customHeight="1" x14ac:dyDescent="0.25">
      <c r="A226" s="232">
        <v>215</v>
      </c>
      <c r="B226" s="173">
        <v>2021</v>
      </c>
      <c r="C226" s="226" t="s">
        <v>1662</v>
      </c>
      <c r="D226" s="227" t="s">
        <v>718</v>
      </c>
      <c r="E226" s="174" t="s">
        <v>90</v>
      </c>
      <c r="F226" s="175" t="s">
        <v>29</v>
      </c>
      <c r="G226" s="176" t="s">
        <v>111</v>
      </c>
      <c r="H226" s="234" t="s">
        <v>901</v>
      </c>
      <c r="I226" s="177" t="s">
        <v>85</v>
      </c>
      <c r="J226" s="221" t="s">
        <v>268</v>
      </c>
      <c r="K226" s="178">
        <v>38</v>
      </c>
      <c r="L226" s="179" t="str">
        <f>IF(ISERROR(VLOOKUP(K226,Proposito_programa!$C$2:$E$59,2,FALSE))," ",VLOOKUP(K226,Proposito_programa!$C$2:$E$59,2,FALSE))</f>
        <v>Ecoeficiencia, reciclaje, manejo de residuos e inclusión de la población recicladora</v>
      </c>
      <c r="M226" s="179" t="str">
        <f>IF(ISERROR(VLOOKUP(K226,Proposito_programa!$C$2:$E$59,3,FALSE))," ",VLOOKUP(K226,Proposito_programa!$C$2:$E$59,3,FALSE))</f>
        <v>Propósito 2 : Cambiar Nuestros Hábitos de Vida para Reverdecer a Bogotá y Adaptarnos y Mitigar la Crisis Climática</v>
      </c>
      <c r="N226" s="387" t="s">
        <v>1303</v>
      </c>
      <c r="O226" s="388"/>
      <c r="P226" s="239">
        <v>79722413</v>
      </c>
      <c r="Q226" s="176" t="s">
        <v>1166</v>
      </c>
      <c r="R226" s="180" t="s">
        <v>363</v>
      </c>
      <c r="S226" s="180"/>
      <c r="T226" s="181"/>
      <c r="U226" s="182"/>
      <c r="V226" s="241">
        <v>5451000</v>
      </c>
      <c r="W226" s="183"/>
      <c r="X226" s="184"/>
      <c r="Y226" s="241"/>
      <c r="Z226" s="285">
        <f t="shared" si="8"/>
        <v>5451000</v>
      </c>
      <c r="AA226" s="286">
        <v>2543800</v>
      </c>
      <c r="AB226" s="243">
        <v>44484</v>
      </c>
      <c r="AC226" s="243">
        <v>44488</v>
      </c>
      <c r="AD226" s="243">
        <v>44561</v>
      </c>
      <c r="AE226" s="188">
        <v>90</v>
      </c>
      <c r="AF226" s="188">
        <v>1</v>
      </c>
      <c r="AG226" s="186">
        <v>15</v>
      </c>
      <c r="AH226" s="187"/>
      <c r="AI226" s="185"/>
      <c r="AJ226" s="185"/>
      <c r="AK226" s="185"/>
      <c r="AL226" s="188"/>
      <c r="AM226" s="188"/>
      <c r="AN226" s="188" t="s">
        <v>1234</v>
      </c>
      <c r="AO226" s="188"/>
      <c r="AP226" s="189">
        <f t="shared" si="9"/>
        <v>0.46666666666666667</v>
      </c>
      <c r="AQ226" s="37"/>
      <c r="AR226" s="37"/>
      <c r="AS226" s="37"/>
      <c r="AT226" s="37"/>
      <c r="AU226" s="37"/>
      <c r="AV226" s="37"/>
    </row>
    <row r="227" spans="1:48" s="190" customFormat="1" ht="27.95" customHeight="1" x14ac:dyDescent="0.25">
      <c r="A227" s="232">
        <v>216</v>
      </c>
      <c r="B227" s="173">
        <v>2021</v>
      </c>
      <c r="C227" s="226" t="s">
        <v>1663</v>
      </c>
      <c r="D227" s="227" t="s">
        <v>719</v>
      </c>
      <c r="E227" s="174" t="s">
        <v>90</v>
      </c>
      <c r="F227" s="175" t="s">
        <v>29</v>
      </c>
      <c r="G227" s="176" t="s">
        <v>111</v>
      </c>
      <c r="H227" s="234" t="s">
        <v>901</v>
      </c>
      <c r="I227" s="177" t="s">
        <v>85</v>
      </c>
      <c r="J227" s="221" t="s">
        <v>268</v>
      </c>
      <c r="K227" s="178">
        <v>38</v>
      </c>
      <c r="L227" s="179" t="str">
        <f>IF(ISERROR(VLOOKUP(K227,Proposito_programa!$C$2:$E$59,2,FALSE))," ",VLOOKUP(K227,Proposito_programa!$C$2:$E$59,2,FALSE))</f>
        <v>Ecoeficiencia, reciclaje, manejo de residuos e inclusión de la población recicladora</v>
      </c>
      <c r="M227" s="179" t="str">
        <f>IF(ISERROR(VLOOKUP(K227,Proposito_programa!$C$2:$E$59,3,FALSE))," ",VLOOKUP(K227,Proposito_programa!$C$2:$E$59,3,FALSE))</f>
        <v>Propósito 2 : Cambiar Nuestros Hábitos de Vida para Reverdecer a Bogotá y Adaptarnos y Mitigar la Crisis Climática</v>
      </c>
      <c r="N227" s="387" t="s">
        <v>1303</v>
      </c>
      <c r="O227" s="388"/>
      <c r="P227" s="239">
        <v>80171855</v>
      </c>
      <c r="Q227" s="176" t="s">
        <v>1167</v>
      </c>
      <c r="R227" s="180" t="s">
        <v>363</v>
      </c>
      <c r="S227" s="180"/>
      <c r="T227" s="181"/>
      <c r="U227" s="182"/>
      <c r="V227" s="241">
        <v>5451000</v>
      </c>
      <c r="W227" s="183"/>
      <c r="X227" s="184"/>
      <c r="Y227" s="241"/>
      <c r="Z227" s="285">
        <f t="shared" si="8"/>
        <v>5451000</v>
      </c>
      <c r="AA227" s="286">
        <v>2422667</v>
      </c>
      <c r="AB227" s="243">
        <v>44489</v>
      </c>
      <c r="AC227" s="243">
        <v>44490</v>
      </c>
      <c r="AD227" s="243">
        <v>44561</v>
      </c>
      <c r="AE227" s="188">
        <v>90</v>
      </c>
      <c r="AF227" s="188">
        <v>1</v>
      </c>
      <c r="AG227" s="186">
        <v>15</v>
      </c>
      <c r="AH227" s="187"/>
      <c r="AI227" s="185"/>
      <c r="AJ227" s="185"/>
      <c r="AK227" s="185"/>
      <c r="AL227" s="188"/>
      <c r="AM227" s="188"/>
      <c r="AN227" s="188" t="s">
        <v>1234</v>
      </c>
      <c r="AO227" s="188"/>
      <c r="AP227" s="189">
        <f t="shared" si="9"/>
        <v>0.44444450559530363</v>
      </c>
      <c r="AQ227" s="37"/>
      <c r="AR227" s="37"/>
      <c r="AS227" s="37"/>
      <c r="AT227" s="37"/>
      <c r="AU227" s="37"/>
      <c r="AV227" s="37"/>
    </row>
    <row r="228" spans="1:48" s="190" customFormat="1" ht="27.95" customHeight="1" x14ac:dyDescent="0.25">
      <c r="A228" s="232">
        <v>217</v>
      </c>
      <c r="B228" s="173">
        <v>2021</v>
      </c>
      <c r="C228" s="226" t="s">
        <v>1664</v>
      </c>
      <c r="D228" s="227" t="s">
        <v>720</v>
      </c>
      <c r="E228" s="174" t="s">
        <v>90</v>
      </c>
      <c r="F228" s="175" t="s">
        <v>29</v>
      </c>
      <c r="G228" s="176" t="s">
        <v>111</v>
      </c>
      <c r="H228" s="234" t="s">
        <v>901</v>
      </c>
      <c r="I228" s="177" t="s">
        <v>85</v>
      </c>
      <c r="J228" s="221" t="s">
        <v>268</v>
      </c>
      <c r="K228" s="178">
        <v>38</v>
      </c>
      <c r="L228" s="179" t="str">
        <f>IF(ISERROR(VLOOKUP(K228,Proposito_programa!$C$2:$E$59,2,FALSE))," ",VLOOKUP(K228,Proposito_programa!$C$2:$E$59,2,FALSE))</f>
        <v>Ecoeficiencia, reciclaje, manejo de residuos e inclusión de la población recicladora</v>
      </c>
      <c r="M228" s="179" t="str">
        <f>IF(ISERROR(VLOOKUP(K228,Proposito_programa!$C$2:$E$59,3,FALSE))," ",VLOOKUP(K228,Proposito_programa!$C$2:$E$59,3,FALSE))</f>
        <v>Propósito 2 : Cambiar Nuestros Hábitos de Vida para Reverdecer a Bogotá y Adaptarnos y Mitigar la Crisis Climática</v>
      </c>
      <c r="N228" s="387" t="s">
        <v>1303</v>
      </c>
      <c r="O228" s="388"/>
      <c r="P228" s="239">
        <v>1015407651</v>
      </c>
      <c r="Q228" s="176" t="s">
        <v>1168</v>
      </c>
      <c r="R228" s="180" t="s">
        <v>363</v>
      </c>
      <c r="S228" s="180"/>
      <c r="T228" s="181"/>
      <c r="U228" s="182"/>
      <c r="V228" s="241">
        <v>5451000</v>
      </c>
      <c r="W228" s="183"/>
      <c r="X228" s="184"/>
      <c r="Y228" s="241"/>
      <c r="Z228" s="285">
        <f t="shared" si="8"/>
        <v>5451000</v>
      </c>
      <c r="AA228" s="286">
        <v>1756433</v>
      </c>
      <c r="AB228" s="243">
        <v>44489</v>
      </c>
      <c r="AC228" s="243">
        <v>44502</v>
      </c>
      <c r="AD228" s="243">
        <v>44561</v>
      </c>
      <c r="AE228" s="188">
        <v>90</v>
      </c>
      <c r="AF228" s="185"/>
      <c r="AG228" s="186">
        <v>15</v>
      </c>
      <c r="AH228" s="187"/>
      <c r="AI228" s="185"/>
      <c r="AJ228" s="185"/>
      <c r="AK228" s="185"/>
      <c r="AL228" s="188"/>
      <c r="AM228" s="188"/>
      <c r="AN228" s="188" t="s">
        <v>1234</v>
      </c>
      <c r="AO228" s="188"/>
      <c r="AP228" s="189">
        <f t="shared" si="9"/>
        <v>0.32222216107136303</v>
      </c>
      <c r="AQ228" s="37"/>
      <c r="AR228" s="37"/>
      <c r="AS228" s="37"/>
      <c r="AT228" s="37"/>
      <c r="AU228" s="37"/>
      <c r="AV228" s="37"/>
    </row>
    <row r="229" spans="1:48" s="190" customFormat="1" ht="27.95" customHeight="1" x14ac:dyDescent="0.25">
      <c r="A229" s="232">
        <v>218</v>
      </c>
      <c r="B229" s="173">
        <v>2021</v>
      </c>
      <c r="C229" s="226" t="s">
        <v>1665</v>
      </c>
      <c r="D229" s="227" t="s">
        <v>721</v>
      </c>
      <c r="E229" s="174" t="s">
        <v>52</v>
      </c>
      <c r="F229" s="175" t="s">
        <v>89</v>
      </c>
      <c r="G229" s="176" t="s">
        <v>94</v>
      </c>
      <c r="H229" s="235" t="s">
        <v>929</v>
      </c>
      <c r="I229" s="177" t="s">
        <v>85</v>
      </c>
      <c r="J229" s="221" t="s">
        <v>268</v>
      </c>
      <c r="K229" s="178">
        <v>17</v>
      </c>
      <c r="L229" s="179" t="str">
        <f>IF(ISERROR(VLOOKUP(K229,Proposito_programa!$C$2:$E$59,2,FALSE))," ",VLOOKUP(K229,Proposito_programa!$C$2:$E$59,2,FALSE))</f>
        <v>Jóvenes con capacidades: Proyecto de vida para la ciudadanía, la innovación y el trabajo del siglo XXI</v>
      </c>
      <c r="M229" s="179" t="str">
        <f>IF(ISERROR(VLOOKUP(K229,Proposito_programa!$C$2:$E$59,3,FALSE))," ",VLOOKUP(K229,Proposito_programa!$C$2:$E$59,3,FALSE))</f>
        <v>Propósito 1: Hacer un nuevo contrato social para incrementar la inclusión social, productiva y política</v>
      </c>
      <c r="N229" s="396" t="s">
        <v>1276</v>
      </c>
      <c r="O229" s="388">
        <v>8</v>
      </c>
      <c r="P229" s="239">
        <v>901142692</v>
      </c>
      <c r="Q229" s="176" t="s">
        <v>1169</v>
      </c>
      <c r="R229" s="180" t="s">
        <v>364</v>
      </c>
      <c r="S229" s="180"/>
      <c r="T229" s="181"/>
      <c r="U229" s="182"/>
      <c r="V229" s="241">
        <v>62409356</v>
      </c>
      <c r="W229" s="183"/>
      <c r="X229" s="184"/>
      <c r="Y229" s="241"/>
      <c r="Z229" s="285">
        <f t="shared" si="8"/>
        <v>62409356</v>
      </c>
      <c r="AA229" s="286">
        <v>0</v>
      </c>
      <c r="AB229" s="245">
        <v>44497</v>
      </c>
      <c r="AC229" s="245">
        <v>44508</v>
      </c>
      <c r="AD229" s="245">
        <v>44599</v>
      </c>
      <c r="AE229" s="188">
        <v>90</v>
      </c>
      <c r="AF229" s="185"/>
      <c r="AG229" s="186"/>
      <c r="AH229" s="187"/>
      <c r="AI229" s="185"/>
      <c r="AJ229" s="185"/>
      <c r="AK229" s="185"/>
      <c r="AL229" s="188"/>
      <c r="AM229" s="188"/>
      <c r="AN229" s="188" t="s">
        <v>1234</v>
      </c>
      <c r="AO229" s="188"/>
      <c r="AP229" s="189">
        <f t="shared" si="9"/>
        <v>0</v>
      </c>
      <c r="AQ229" s="37"/>
      <c r="AR229" s="37"/>
      <c r="AS229" s="37"/>
      <c r="AT229" s="37"/>
      <c r="AU229" s="37"/>
      <c r="AV229" s="37"/>
    </row>
    <row r="230" spans="1:48" s="190" customFormat="1" ht="27.95" customHeight="1" x14ac:dyDescent="0.25">
      <c r="A230" s="232">
        <v>219</v>
      </c>
      <c r="B230" s="173">
        <v>2021</v>
      </c>
      <c r="C230" s="226" t="s">
        <v>1666</v>
      </c>
      <c r="D230" s="227" t="s">
        <v>721</v>
      </c>
      <c r="E230" s="174" t="s">
        <v>52</v>
      </c>
      <c r="F230" s="175" t="s">
        <v>89</v>
      </c>
      <c r="G230" s="176" t="s">
        <v>94</v>
      </c>
      <c r="H230" s="235" t="s">
        <v>930</v>
      </c>
      <c r="I230" s="177" t="s">
        <v>85</v>
      </c>
      <c r="J230" s="221" t="s">
        <v>268</v>
      </c>
      <c r="K230" s="178">
        <v>17</v>
      </c>
      <c r="L230" s="179" t="str">
        <f>IF(ISERROR(VLOOKUP(K230,Proposito_programa!$C$2:$E$59,2,FALSE))," ",VLOOKUP(K230,Proposito_programa!$C$2:$E$59,2,FALSE))</f>
        <v>Jóvenes con capacidades: Proyecto de vida para la ciudadanía, la innovación y el trabajo del siglo XXI</v>
      </c>
      <c r="M230" s="179" t="str">
        <f>IF(ISERROR(VLOOKUP(K230,Proposito_programa!$C$2:$E$59,3,FALSE))," ",VLOOKUP(K230,Proposito_programa!$C$2:$E$59,3,FALSE))</f>
        <v>Propósito 1: Hacer un nuevo contrato social para incrementar la inclusión social, productiva y política</v>
      </c>
      <c r="N230" s="396" t="s">
        <v>1276</v>
      </c>
      <c r="O230" s="388">
        <v>8</v>
      </c>
      <c r="P230" s="239">
        <v>1049626374</v>
      </c>
      <c r="Q230" s="176" t="s">
        <v>1170</v>
      </c>
      <c r="R230" s="180" t="s">
        <v>363</v>
      </c>
      <c r="S230" s="180"/>
      <c r="T230" s="181"/>
      <c r="U230" s="182"/>
      <c r="V230" s="241">
        <v>5800000</v>
      </c>
      <c r="W230" s="183"/>
      <c r="X230" s="184"/>
      <c r="Y230" s="241"/>
      <c r="Z230" s="285">
        <f t="shared" si="8"/>
        <v>5800000</v>
      </c>
      <c r="AA230" s="286">
        <v>0</v>
      </c>
      <c r="AB230" s="245">
        <v>44495</v>
      </c>
      <c r="AC230" s="245">
        <v>44508</v>
      </c>
      <c r="AD230" s="245">
        <v>44599</v>
      </c>
      <c r="AE230" s="188">
        <v>90</v>
      </c>
      <c r="AF230" s="185"/>
      <c r="AG230" s="186"/>
      <c r="AH230" s="187"/>
      <c r="AI230" s="185"/>
      <c r="AJ230" s="185"/>
      <c r="AK230" s="185"/>
      <c r="AL230" s="188"/>
      <c r="AM230" s="188"/>
      <c r="AN230" s="188" t="s">
        <v>1234</v>
      </c>
      <c r="AO230" s="188"/>
      <c r="AP230" s="189">
        <f t="shared" si="9"/>
        <v>0</v>
      </c>
      <c r="AQ230" s="37"/>
      <c r="AR230" s="37"/>
      <c r="AS230" s="37"/>
      <c r="AT230" s="37"/>
      <c r="AU230" s="37"/>
      <c r="AV230" s="37"/>
    </row>
    <row r="231" spans="1:48" s="190" customFormat="1" ht="27.95" customHeight="1" x14ac:dyDescent="0.25">
      <c r="A231" s="232">
        <v>220</v>
      </c>
      <c r="B231" s="173">
        <v>2021</v>
      </c>
      <c r="C231" s="226" t="s">
        <v>1667</v>
      </c>
      <c r="D231" s="227" t="s">
        <v>721</v>
      </c>
      <c r="E231" s="174" t="s">
        <v>52</v>
      </c>
      <c r="F231" s="175" t="s">
        <v>89</v>
      </c>
      <c r="G231" s="176" t="s">
        <v>94</v>
      </c>
      <c r="H231" s="235" t="s">
        <v>931</v>
      </c>
      <c r="I231" s="177" t="s">
        <v>85</v>
      </c>
      <c r="J231" s="221" t="s">
        <v>268</v>
      </c>
      <c r="K231" s="178">
        <v>17</v>
      </c>
      <c r="L231" s="179" t="str">
        <f>IF(ISERROR(VLOOKUP(K231,Proposito_programa!$C$2:$E$59,2,FALSE))," ",VLOOKUP(K231,Proposito_programa!$C$2:$E$59,2,FALSE))</f>
        <v>Jóvenes con capacidades: Proyecto de vida para la ciudadanía, la innovación y el trabajo del siglo XXI</v>
      </c>
      <c r="M231" s="179" t="str">
        <f>IF(ISERROR(VLOOKUP(K231,Proposito_programa!$C$2:$E$59,3,FALSE))," ",VLOOKUP(K231,Proposito_programa!$C$2:$E$59,3,FALSE))</f>
        <v>Propósito 1: Hacer un nuevo contrato social para incrementar la inclusión social, productiva y política</v>
      </c>
      <c r="N231" s="396" t="s">
        <v>1276</v>
      </c>
      <c r="O231" s="388">
        <v>8</v>
      </c>
      <c r="P231" s="239">
        <v>23216872</v>
      </c>
      <c r="Q231" s="176" t="s">
        <v>1171</v>
      </c>
      <c r="R231" s="180" t="s">
        <v>364</v>
      </c>
      <c r="S231" s="180"/>
      <c r="T231" s="181"/>
      <c r="U231" s="182"/>
      <c r="V231" s="241">
        <v>119500000</v>
      </c>
      <c r="W231" s="183"/>
      <c r="X231" s="184"/>
      <c r="Y231" s="241"/>
      <c r="Z231" s="285">
        <f t="shared" si="8"/>
        <v>119500000</v>
      </c>
      <c r="AA231" s="286">
        <v>0</v>
      </c>
      <c r="AB231" s="245">
        <v>44495</v>
      </c>
      <c r="AC231" s="245">
        <v>44508</v>
      </c>
      <c r="AD231" s="245">
        <v>44599</v>
      </c>
      <c r="AE231" s="188">
        <v>90</v>
      </c>
      <c r="AF231" s="188">
        <v>1</v>
      </c>
      <c r="AG231" s="186">
        <v>60</v>
      </c>
      <c r="AH231" s="187"/>
      <c r="AI231" s="185"/>
      <c r="AJ231" s="185"/>
      <c r="AK231" s="185"/>
      <c r="AL231" s="188"/>
      <c r="AM231" s="188" t="s">
        <v>1234</v>
      </c>
      <c r="AN231" s="188"/>
      <c r="AO231" s="188"/>
      <c r="AP231" s="189">
        <f t="shared" si="9"/>
        <v>0</v>
      </c>
      <c r="AQ231" s="37"/>
      <c r="AR231" s="37"/>
      <c r="AS231" s="37"/>
      <c r="AT231" s="37"/>
      <c r="AU231" s="37"/>
      <c r="AV231" s="37"/>
    </row>
    <row r="232" spans="1:48" s="190" customFormat="1" ht="27.95" customHeight="1" x14ac:dyDescent="0.25">
      <c r="A232" s="232">
        <v>221</v>
      </c>
      <c r="B232" s="173">
        <v>2021</v>
      </c>
      <c r="C232" s="226" t="s">
        <v>1668</v>
      </c>
      <c r="D232" s="227" t="s">
        <v>721</v>
      </c>
      <c r="E232" s="174" t="s">
        <v>52</v>
      </c>
      <c r="F232" s="175" t="s">
        <v>89</v>
      </c>
      <c r="G232" s="176" t="s">
        <v>94</v>
      </c>
      <c r="H232" s="235" t="s">
        <v>932</v>
      </c>
      <c r="I232" s="177" t="s">
        <v>85</v>
      </c>
      <c r="J232" s="221" t="s">
        <v>268</v>
      </c>
      <c r="K232" s="178">
        <v>17</v>
      </c>
      <c r="L232" s="179" t="str">
        <f>IF(ISERROR(VLOOKUP(K232,Proposito_programa!$C$2:$E$59,2,FALSE))," ",VLOOKUP(K232,Proposito_programa!$C$2:$E$59,2,FALSE))</f>
        <v>Jóvenes con capacidades: Proyecto de vida para la ciudadanía, la innovación y el trabajo del siglo XXI</v>
      </c>
      <c r="M232" s="179" t="str">
        <f>IF(ISERROR(VLOOKUP(K232,Proposito_programa!$C$2:$E$59,3,FALSE))," ",VLOOKUP(K232,Proposito_programa!$C$2:$E$59,3,FALSE))</f>
        <v>Propósito 1: Hacer un nuevo contrato social para incrementar la inclusión social, productiva y política</v>
      </c>
      <c r="N232" s="396" t="s">
        <v>1276</v>
      </c>
      <c r="O232" s="388">
        <v>8</v>
      </c>
      <c r="P232" s="239">
        <v>23216872</v>
      </c>
      <c r="Q232" s="176" t="s">
        <v>1171</v>
      </c>
      <c r="R232" s="180" t="s">
        <v>364</v>
      </c>
      <c r="S232" s="180"/>
      <c r="T232" s="181"/>
      <c r="U232" s="182"/>
      <c r="V232" s="241">
        <v>20900000</v>
      </c>
      <c r="W232" s="183"/>
      <c r="X232" s="184"/>
      <c r="Y232" s="241"/>
      <c r="Z232" s="285">
        <f t="shared" si="8"/>
        <v>20900000</v>
      </c>
      <c r="AA232" s="286">
        <v>0</v>
      </c>
      <c r="AB232" s="245">
        <v>44495</v>
      </c>
      <c r="AC232" s="245">
        <v>44508</v>
      </c>
      <c r="AD232" s="245">
        <v>44599</v>
      </c>
      <c r="AE232" s="188">
        <v>90</v>
      </c>
      <c r="AF232" s="185"/>
      <c r="AG232" s="186"/>
      <c r="AH232" s="187"/>
      <c r="AI232" s="185"/>
      <c r="AJ232" s="185"/>
      <c r="AK232" s="185"/>
      <c r="AL232" s="188"/>
      <c r="AM232" s="188" t="s">
        <v>1234</v>
      </c>
      <c r="AN232" s="188"/>
      <c r="AO232" s="188"/>
      <c r="AP232" s="189">
        <f t="shared" si="9"/>
        <v>0</v>
      </c>
      <c r="AQ232" s="37"/>
      <c r="AR232" s="37"/>
      <c r="AS232" s="37"/>
      <c r="AT232" s="37"/>
      <c r="AU232" s="37"/>
      <c r="AV232" s="37"/>
    </row>
    <row r="233" spans="1:48" s="190" customFormat="1" ht="27.95" customHeight="1" x14ac:dyDescent="0.25">
      <c r="A233" s="232">
        <v>222</v>
      </c>
      <c r="B233" s="173">
        <v>2021</v>
      </c>
      <c r="C233" s="226" t="s">
        <v>1669</v>
      </c>
      <c r="D233" s="227" t="s">
        <v>721</v>
      </c>
      <c r="E233" s="174" t="s">
        <v>52</v>
      </c>
      <c r="F233" s="175" t="s">
        <v>89</v>
      </c>
      <c r="G233" s="176" t="s">
        <v>94</v>
      </c>
      <c r="H233" s="235" t="s">
        <v>932</v>
      </c>
      <c r="I233" s="177" t="s">
        <v>85</v>
      </c>
      <c r="J233" s="221" t="s">
        <v>268</v>
      </c>
      <c r="K233" s="178">
        <v>17</v>
      </c>
      <c r="L233" s="179" t="str">
        <f>IF(ISERROR(VLOOKUP(K233,Proposito_programa!$C$2:$E$59,2,FALSE))," ",VLOOKUP(K233,Proposito_programa!$C$2:$E$59,2,FALSE))</f>
        <v>Jóvenes con capacidades: Proyecto de vida para la ciudadanía, la innovación y el trabajo del siglo XXI</v>
      </c>
      <c r="M233" s="179" t="str">
        <f>IF(ISERROR(VLOOKUP(K233,Proposito_programa!$C$2:$E$59,3,FALSE))," ",VLOOKUP(K233,Proposito_programa!$C$2:$E$59,3,FALSE))</f>
        <v>Propósito 1: Hacer un nuevo contrato social para incrementar la inclusión social, productiva y política</v>
      </c>
      <c r="N233" s="396" t="s">
        <v>1276</v>
      </c>
      <c r="O233" s="388">
        <v>8</v>
      </c>
      <c r="P233" s="239">
        <v>23216872</v>
      </c>
      <c r="Q233" s="176" t="s">
        <v>1171</v>
      </c>
      <c r="R233" s="180" t="s">
        <v>364</v>
      </c>
      <c r="S233" s="180"/>
      <c r="T233" s="181"/>
      <c r="U233" s="182"/>
      <c r="V233" s="241">
        <v>138000000</v>
      </c>
      <c r="W233" s="183"/>
      <c r="X233" s="184"/>
      <c r="Y233" s="241"/>
      <c r="Z233" s="285">
        <f t="shared" si="8"/>
        <v>138000000</v>
      </c>
      <c r="AA233" s="286">
        <v>0</v>
      </c>
      <c r="AB233" s="245">
        <v>44495</v>
      </c>
      <c r="AC233" s="245">
        <v>44508</v>
      </c>
      <c r="AD233" s="245">
        <v>44599</v>
      </c>
      <c r="AE233" s="188">
        <v>90</v>
      </c>
      <c r="AF233" s="188">
        <v>1</v>
      </c>
      <c r="AG233" s="186">
        <v>60</v>
      </c>
      <c r="AH233" s="187"/>
      <c r="AI233" s="185"/>
      <c r="AJ233" s="185"/>
      <c r="AK233" s="185"/>
      <c r="AL233" s="188"/>
      <c r="AM233" s="188" t="s">
        <v>1234</v>
      </c>
      <c r="AN233" s="188"/>
      <c r="AO233" s="188"/>
      <c r="AP233" s="189">
        <f t="shared" si="9"/>
        <v>0</v>
      </c>
      <c r="AQ233" s="37"/>
      <c r="AR233" s="37"/>
      <c r="AS233" s="37"/>
      <c r="AT233" s="37"/>
      <c r="AU233" s="37"/>
      <c r="AV233" s="37"/>
    </row>
    <row r="234" spans="1:48" s="190" customFormat="1" ht="27.95" customHeight="1" x14ac:dyDescent="0.25">
      <c r="A234" s="232">
        <v>223</v>
      </c>
      <c r="B234" s="173">
        <v>2021</v>
      </c>
      <c r="C234" s="226" t="s">
        <v>1670</v>
      </c>
      <c r="D234" s="227" t="s">
        <v>721</v>
      </c>
      <c r="E234" s="174" t="s">
        <v>52</v>
      </c>
      <c r="F234" s="175" t="s">
        <v>89</v>
      </c>
      <c r="G234" s="176" t="s">
        <v>94</v>
      </c>
      <c r="H234" s="235" t="s">
        <v>933</v>
      </c>
      <c r="I234" s="177" t="s">
        <v>85</v>
      </c>
      <c r="J234" s="221" t="s">
        <v>268</v>
      </c>
      <c r="K234" s="178">
        <v>17</v>
      </c>
      <c r="L234" s="179" t="str">
        <f>IF(ISERROR(VLOOKUP(K234,Proposito_programa!$C$2:$E$59,2,FALSE))," ",VLOOKUP(K234,Proposito_programa!$C$2:$E$59,2,FALSE))</f>
        <v>Jóvenes con capacidades: Proyecto de vida para la ciudadanía, la innovación y el trabajo del siglo XXI</v>
      </c>
      <c r="M234" s="179" t="str">
        <f>IF(ISERROR(VLOOKUP(K234,Proposito_programa!$C$2:$E$59,3,FALSE))," ",VLOOKUP(K234,Proposito_programa!$C$2:$E$59,3,FALSE))</f>
        <v>Propósito 1: Hacer un nuevo contrato social para incrementar la inclusión social, productiva y política</v>
      </c>
      <c r="N234" s="396" t="s">
        <v>1276</v>
      </c>
      <c r="O234" s="388">
        <v>8</v>
      </c>
      <c r="P234" s="239">
        <v>900159399</v>
      </c>
      <c r="Q234" s="176" t="s">
        <v>1172</v>
      </c>
      <c r="R234" s="180" t="s">
        <v>364</v>
      </c>
      <c r="S234" s="180"/>
      <c r="T234" s="181"/>
      <c r="U234" s="182"/>
      <c r="V234" s="241">
        <v>14454000</v>
      </c>
      <c r="W234" s="183"/>
      <c r="X234" s="184"/>
      <c r="Y234" s="241"/>
      <c r="Z234" s="285">
        <f t="shared" si="8"/>
        <v>14454000</v>
      </c>
      <c r="AA234" s="286">
        <v>0</v>
      </c>
      <c r="AB234" s="245">
        <v>44498</v>
      </c>
      <c r="AC234" s="245">
        <v>44510</v>
      </c>
      <c r="AD234" s="245">
        <v>44601</v>
      </c>
      <c r="AE234" s="188">
        <v>90</v>
      </c>
      <c r="AF234" s="188">
        <v>1</v>
      </c>
      <c r="AG234" s="186">
        <v>60</v>
      </c>
      <c r="AH234" s="187"/>
      <c r="AI234" s="185"/>
      <c r="AJ234" s="185"/>
      <c r="AK234" s="185"/>
      <c r="AL234" s="188"/>
      <c r="AM234" s="188" t="s">
        <v>1234</v>
      </c>
      <c r="AN234" s="188"/>
      <c r="AO234" s="188"/>
      <c r="AP234" s="189">
        <f t="shared" si="9"/>
        <v>0</v>
      </c>
      <c r="AQ234" s="37"/>
      <c r="AR234" s="37"/>
      <c r="AS234" s="37"/>
      <c r="AT234" s="37"/>
      <c r="AU234" s="37"/>
      <c r="AV234" s="37"/>
    </row>
    <row r="235" spans="1:48" s="190" customFormat="1" ht="27.95" customHeight="1" x14ac:dyDescent="0.25">
      <c r="A235" s="232">
        <v>224</v>
      </c>
      <c r="B235" s="173">
        <v>2021</v>
      </c>
      <c r="C235" s="226" t="s">
        <v>1671</v>
      </c>
      <c r="D235" s="227" t="s">
        <v>722</v>
      </c>
      <c r="E235" s="174" t="s">
        <v>52</v>
      </c>
      <c r="F235" s="175" t="s">
        <v>86</v>
      </c>
      <c r="G235" s="176" t="s">
        <v>115</v>
      </c>
      <c r="H235" s="234" t="s">
        <v>934</v>
      </c>
      <c r="I235" s="177" t="s">
        <v>85</v>
      </c>
      <c r="J235" s="221" t="s">
        <v>268</v>
      </c>
      <c r="K235" s="178">
        <v>57</v>
      </c>
      <c r="L235" s="179" t="str">
        <f>IF(ISERROR(VLOOKUP(K235,Proposito_programa!$C$2:$E$59,2,FALSE))," ",VLOOKUP(K235,Proposito_programa!$C$2:$E$59,2,FALSE))</f>
        <v>Gestión pública local</v>
      </c>
      <c r="M235" s="179" t="str">
        <f>IF(ISERROR(VLOOKUP(K235,Proposito_programa!$C$2:$E$59,3,FALSE))," ",VLOOKUP(K235,Proposito_programa!$C$2:$E$59,3,FALSE))</f>
        <v>Propósito 5: Construir Bogotá - Región con gobierno abierto, transparente y ciudadanía consciente</v>
      </c>
      <c r="N235" s="387" t="s">
        <v>1335</v>
      </c>
      <c r="O235" s="388"/>
      <c r="P235" s="239">
        <v>860526809</v>
      </c>
      <c r="Q235" s="176" t="s">
        <v>1173</v>
      </c>
      <c r="R235" s="180" t="s">
        <v>364</v>
      </c>
      <c r="S235" s="180"/>
      <c r="T235" s="181"/>
      <c r="U235" s="182"/>
      <c r="V235" s="241">
        <v>4900000</v>
      </c>
      <c r="W235" s="183"/>
      <c r="X235" s="184"/>
      <c r="Y235" s="241"/>
      <c r="Z235" s="285">
        <f t="shared" si="8"/>
        <v>4900000</v>
      </c>
      <c r="AA235" s="286">
        <v>0</v>
      </c>
      <c r="AB235" s="243">
        <v>44489</v>
      </c>
      <c r="AC235" s="243">
        <v>44494</v>
      </c>
      <c r="AD235" s="243">
        <v>44524</v>
      </c>
      <c r="AE235" s="188">
        <v>30</v>
      </c>
      <c r="AF235" s="188">
        <v>1</v>
      </c>
      <c r="AG235" s="186">
        <v>30</v>
      </c>
      <c r="AH235" s="187"/>
      <c r="AI235" s="185"/>
      <c r="AJ235" s="185"/>
      <c r="AK235" s="185"/>
      <c r="AL235" s="188"/>
      <c r="AM235" s="188"/>
      <c r="AN235" s="188" t="s">
        <v>1234</v>
      </c>
      <c r="AO235" s="188"/>
      <c r="AP235" s="189">
        <f t="shared" si="9"/>
        <v>0</v>
      </c>
      <c r="AQ235" s="37"/>
      <c r="AR235" s="37"/>
      <c r="AS235" s="37"/>
      <c r="AT235" s="37"/>
      <c r="AU235" s="37"/>
      <c r="AV235" s="37"/>
    </row>
    <row r="236" spans="1:48" s="190" customFormat="1" ht="27.95" customHeight="1" x14ac:dyDescent="0.25">
      <c r="A236" s="232">
        <v>225</v>
      </c>
      <c r="B236" s="173">
        <v>2021</v>
      </c>
      <c r="C236" s="226" t="s">
        <v>1672</v>
      </c>
      <c r="D236" s="227" t="s">
        <v>723</v>
      </c>
      <c r="E236" s="174" t="s">
        <v>88</v>
      </c>
      <c r="F236" s="175" t="s">
        <v>89</v>
      </c>
      <c r="G236" s="176" t="s">
        <v>98</v>
      </c>
      <c r="H236" s="235" t="s">
        <v>935</v>
      </c>
      <c r="I236" s="177" t="s">
        <v>85</v>
      </c>
      <c r="J236" s="221" t="s">
        <v>268</v>
      </c>
      <c r="K236" s="178">
        <v>45</v>
      </c>
      <c r="L236" s="179" t="str">
        <f>IF(ISERROR(VLOOKUP(K236,Proposito_programa!$C$2:$E$59,2,FALSE))," ",VLOOKUP(K236,Proposito_programa!$C$2:$E$59,2,FALSE))</f>
        <v>Espacio público más seguro y construido colectivamente</v>
      </c>
      <c r="M236" s="179" t="str">
        <f>IF(ISERROR(VLOOKUP(K236,Proposito_programa!$C$2:$E$59,3,FALSE))," ",VLOOKUP(K236,Proposito_programa!$C$2:$E$59,3,FALSE))</f>
        <v>Propósito 3: Inspirar confianza y legitimidad para vivir sin miedo y ser epicentro de cultura ciudadana, paz y reconciliación</v>
      </c>
      <c r="N236" s="396" t="s">
        <v>1317</v>
      </c>
      <c r="O236" s="388">
        <v>25</v>
      </c>
      <c r="P236" s="239">
        <v>900332118</v>
      </c>
      <c r="Q236" s="176" t="s">
        <v>1174</v>
      </c>
      <c r="R236" s="180" t="s">
        <v>364</v>
      </c>
      <c r="S236" s="180"/>
      <c r="T236" s="181"/>
      <c r="U236" s="182"/>
      <c r="V236" s="241">
        <v>130707933</v>
      </c>
      <c r="W236" s="183"/>
      <c r="X236" s="184"/>
      <c r="Y236" s="241"/>
      <c r="Z236" s="285">
        <f t="shared" si="8"/>
        <v>130707933</v>
      </c>
      <c r="AA236" s="286">
        <v>65433318</v>
      </c>
      <c r="AB236" s="245">
        <v>44495</v>
      </c>
      <c r="AC236" s="245">
        <v>44497</v>
      </c>
      <c r="AD236" s="245">
        <v>44619</v>
      </c>
      <c r="AE236" s="188">
        <v>120</v>
      </c>
      <c r="AF236" s="185"/>
      <c r="AG236" s="186"/>
      <c r="AH236" s="187"/>
      <c r="AI236" s="185"/>
      <c r="AJ236" s="185"/>
      <c r="AK236" s="185"/>
      <c r="AL236" s="188"/>
      <c r="AM236" s="188"/>
      <c r="AN236" s="188" t="s">
        <v>1234</v>
      </c>
      <c r="AO236" s="188"/>
      <c r="AP236" s="189">
        <f t="shared" si="9"/>
        <v>0.50060709016031946</v>
      </c>
      <c r="AQ236" s="37"/>
      <c r="AR236" s="37"/>
      <c r="AS236" s="37"/>
      <c r="AT236" s="37"/>
      <c r="AU236" s="37"/>
      <c r="AV236" s="37"/>
    </row>
    <row r="237" spans="1:48" s="190" customFormat="1" ht="27.95" customHeight="1" x14ac:dyDescent="0.25">
      <c r="A237" s="232">
        <v>226</v>
      </c>
      <c r="B237" s="173">
        <v>2021</v>
      </c>
      <c r="C237" s="226" t="s">
        <v>1673</v>
      </c>
      <c r="D237" s="227" t="s">
        <v>724</v>
      </c>
      <c r="E237" s="174" t="s">
        <v>90</v>
      </c>
      <c r="F237" s="175" t="s">
        <v>29</v>
      </c>
      <c r="G237" s="176" t="s">
        <v>111</v>
      </c>
      <c r="H237" s="234" t="s">
        <v>901</v>
      </c>
      <c r="I237" s="177" t="s">
        <v>85</v>
      </c>
      <c r="J237" s="221" t="s">
        <v>268</v>
      </c>
      <c r="K237" s="178">
        <v>38</v>
      </c>
      <c r="L237" s="179" t="str">
        <f>IF(ISERROR(VLOOKUP(K237,Proposito_programa!$C$2:$E$59,2,FALSE))," ",VLOOKUP(K237,Proposito_programa!$C$2:$E$59,2,FALSE))</f>
        <v>Ecoeficiencia, reciclaje, manejo de residuos e inclusión de la población recicladora</v>
      </c>
      <c r="M237" s="179" t="str">
        <f>IF(ISERROR(VLOOKUP(K237,Proposito_programa!$C$2:$E$59,3,FALSE))," ",VLOOKUP(K237,Proposito_programa!$C$2:$E$59,3,FALSE))</f>
        <v>Propósito 2 : Cambiar Nuestros Hábitos de Vida para Reverdecer a Bogotá y Adaptarnos y Mitigar la Crisis Climática</v>
      </c>
      <c r="N237" s="387" t="s">
        <v>1303</v>
      </c>
      <c r="O237" s="388"/>
      <c r="P237" s="239">
        <v>1001204948</v>
      </c>
      <c r="Q237" s="176" t="s">
        <v>1175</v>
      </c>
      <c r="R237" s="180" t="s">
        <v>363</v>
      </c>
      <c r="S237" s="180"/>
      <c r="T237" s="181"/>
      <c r="U237" s="182"/>
      <c r="V237" s="241">
        <v>5451000</v>
      </c>
      <c r="W237" s="183"/>
      <c r="X237" s="184"/>
      <c r="Y237" s="241"/>
      <c r="Z237" s="285">
        <f t="shared" si="8"/>
        <v>5451000</v>
      </c>
      <c r="AA237" s="286">
        <v>1998700</v>
      </c>
      <c r="AB237" s="243">
        <v>44491</v>
      </c>
      <c r="AC237" s="243">
        <v>44497</v>
      </c>
      <c r="AD237" s="243">
        <v>44561</v>
      </c>
      <c r="AE237" s="188">
        <v>90</v>
      </c>
      <c r="AF237" s="188">
        <v>1</v>
      </c>
      <c r="AG237" s="186">
        <v>15</v>
      </c>
      <c r="AH237" s="187"/>
      <c r="AI237" s="185"/>
      <c r="AJ237" s="185"/>
      <c r="AK237" s="185"/>
      <c r="AL237" s="188"/>
      <c r="AM237" s="188"/>
      <c r="AN237" s="188" t="s">
        <v>1234</v>
      </c>
      <c r="AO237" s="188"/>
      <c r="AP237" s="189">
        <f t="shared" si="9"/>
        <v>0.36666666666666664</v>
      </c>
      <c r="AQ237" s="37"/>
      <c r="AR237" s="37"/>
      <c r="AS237" s="37"/>
      <c r="AT237" s="37"/>
      <c r="AU237" s="37"/>
      <c r="AV237" s="37"/>
    </row>
    <row r="238" spans="1:48" s="190" customFormat="1" ht="27.95" customHeight="1" x14ac:dyDescent="0.25">
      <c r="A238" s="232">
        <v>227</v>
      </c>
      <c r="B238" s="173">
        <v>2021</v>
      </c>
      <c r="C238" s="226" t="s">
        <v>1674</v>
      </c>
      <c r="D238" s="227" t="s">
        <v>725</v>
      </c>
      <c r="E238" s="174" t="s">
        <v>90</v>
      </c>
      <c r="F238" s="175" t="s">
        <v>29</v>
      </c>
      <c r="G238" s="176" t="s">
        <v>111</v>
      </c>
      <c r="H238" s="234" t="s">
        <v>901</v>
      </c>
      <c r="I238" s="177" t="s">
        <v>85</v>
      </c>
      <c r="J238" s="221" t="s">
        <v>268</v>
      </c>
      <c r="K238" s="178">
        <v>38</v>
      </c>
      <c r="L238" s="179" t="str">
        <f>IF(ISERROR(VLOOKUP(K238,Proposito_programa!$C$2:$E$59,2,FALSE))," ",VLOOKUP(K238,Proposito_programa!$C$2:$E$59,2,FALSE))</f>
        <v>Ecoeficiencia, reciclaje, manejo de residuos e inclusión de la población recicladora</v>
      </c>
      <c r="M238" s="179" t="str">
        <f>IF(ISERROR(VLOOKUP(K238,Proposito_programa!$C$2:$E$59,3,FALSE))," ",VLOOKUP(K238,Proposito_programa!$C$2:$E$59,3,FALSE))</f>
        <v>Propósito 2 : Cambiar Nuestros Hábitos de Vida para Reverdecer a Bogotá y Adaptarnos y Mitigar la Crisis Climática</v>
      </c>
      <c r="N238" s="387" t="s">
        <v>1303</v>
      </c>
      <c r="O238" s="388"/>
      <c r="P238" s="239">
        <v>52536170</v>
      </c>
      <c r="Q238" s="176" t="s">
        <v>1176</v>
      </c>
      <c r="R238" s="180" t="s">
        <v>363</v>
      </c>
      <c r="S238" s="180"/>
      <c r="T238" s="181"/>
      <c r="U238" s="182"/>
      <c r="V238" s="241">
        <v>5451000</v>
      </c>
      <c r="W238" s="183"/>
      <c r="X238" s="184"/>
      <c r="Y238" s="241"/>
      <c r="Z238" s="285">
        <f t="shared" si="8"/>
        <v>5451000</v>
      </c>
      <c r="AA238" s="286">
        <v>1998700</v>
      </c>
      <c r="AB238" s="243">
        <v>44491</v>
      </c>
      <c r="AC238" s="243">
        <v>44497</v>
      </c>
      <c r="AD238" s="243">
        <v>44561</v>
      </c>
      <c r="AE238" s="188">
        <v>90</v>
      </c>
      <c r="AF238" s="188">
        <v>1</v>
      </c>
      <c r="AG238" s="186">
        <v>15</v>
      </c>
      <c r="AH238" s="187"/>
      <c r="AI238" s="185"/>
      <c r="AJ238" s="185"/>
      <c r="AK238" s="185"/>
      <c r="AL238" s="188"/>
      <c r="AM238" s="188"/>
      <c r="AN238" s="188" t="s">
        <v>1234</v>
      </c>
      <c r="AO238" s="188"/>
      <c r="AP238" s="189">
        <f t="shared" si="9"/>
        <v>0.36666666666666664</v>
      </c>
      <c r="AQ238" s="37"/>
      <c r="AR238" s="37"/>
      <c r="AS238" s="37"/>
      <c r="AT238" s="37"/>
      <c r="AU238" s="37"/>
      <c r="AV238" s="37"/>
    </row>
    <row r="239" spans="1:48" s="190" customFormat="1" ht="27.95" customHeight="1" x14ac:dyDescent="0.25">
      <c r="A239" s="232">
        <v>228</v>
      </c>
      <c r="B239" s="173">
        <v>2021</v>
      </c>
      <c r="C239" s="226" t="s">
        <v>1675</v>
      </c>
      <c r="D239" s="227" t="s">
        <v>726</v>
      </c>
      <c r="E239" s="174" t="s">
        <v>90</v>
      </c>
      <c r="F239" s="175" t="s">
        <v>29</v>
      </c>
      <c r="G239" s="176" t="s">
        <v>111</v>
      </c>
      <c r="H239" s="234" t="s">
        <v>901</v>
      </c>
      <c r="I239" s="177" t="s">
        <v>85</v>
      </c>
      <c r="J239" s="221" t="s">
        <v>268</v>
      </c>
      <c r="K239" s="178">
        <v>38</v>
      </c>
      <c r="L239" s="179" t="str">
        <f>IF(ISERROR(VLOOKUP(K239,Proposito_programa!$C$2:$E$59,2,FALSE))," ",VLOOKUP(K239,Proposito_programa!$C$2:$E$59,2,FALSE))</f>
        <v>Ecoeficiencia, reciclaje, manejo de residuos e inclusión de la población recicladora</v>
      </c>
      <c r="M239" s="179" t="str">
        <f>IF(ISERROR(VLOOKUP(K239,Proposito_programa!$C$2:$E$59,3,FALSE))," ",VLOOKUP(K239,Proposito_programa!$C$2:$E$59,3,FALSE))</f>
        <v>Propósito 2 : Cambiar Nuestros Hábitos de Vida para Reverdecer a Bogotá y Adaptarnos y Mitigar la Crisis Climática</v>
      </c>
      <c r="N239" s="387" t="s">
        <v>1303</v>
      </c>
      <c r="O239" s="388"/>
      <c r="P239" s="239">
        <v>39618869</v>
      </c>
      <c r="Q239" s="176" t="s">
        <v>1177</v>
      </c>
      <c r="R239" s="180" t="s">
        <v>363</v>
      </c>
      <c r="S239" s="180"/>
      <c r="T239" s="181"/>
      <c r="U239" s="182"/>
      <c r="V239" s="241">
        <v>5451000</v>
      </c>
      <c r="W239" s="183"/>
      <c r="X239" s="184"/>
      <c r="Y239" s="241"/>
      <c r="Z239" s="285">
        <f t="shared" si="8"/>
        <v>5451000</v>
      </c>
      <c r="AA239" s="286">
        <v>1574733</v>
      </c>
      <c r="AB239" s="245">
        <v>44503</v>
      </c>
      <c r="AC239" s="245">
        <v>44505</v>
      </c>
      <c r="AD239" s="243">
        <v>44561</v>
      </c>
      <c r="AE239" s="188">
        <v>90</v>
      </c>
      <c r="AF239" s="188">
        <v>1</v>
      </c>
      <c r="AG239" s="186">
        <v>15</v>
      </c>
      <c r="AH239" s="187"/>
      <c r="AI239" s="185"/>
      <c r="AJ239" s="185"/>
      <c r="AK239" s="185"/>
      <c r="AL239" s="188"/>
      <c r="AM239" s="188"/>
      <c r="AN239" s="188" t="s">
        <v>1234</v>
      </c>
      <c r="AO239" s="188"/>
      <c r="AP239" s="189">
        <f t="shared" si="9"/>
        <v>0.28888882773802971</v>
      </c>
      <c r="AQ239" s="37"/>
      <c r="AR239" s="37"/>
      <c r="AS239" s="37"/>
      <c r="AT239" s="37"/>
      <c r="AU239" s="37"/>
      <c r="AV239" s="37"/>
    </row>
    <row r="240" spans="1:48" s="190" customFormat="1" ht="27.95" customHeight="1" x14ac:dyDescent="0.25">
      <c r="A240" s="232">
        <v>229</v>
      </c>
      <c r="B240" s="173">
        <v>2021</v>
      </c>
      <c r="C240" s="226" t="s">
        <v>1676</v>
      </c>
      <c r="D240" s="227" t="s">
        <v>727</v>
      </c>
      <c r="E240" s="174" t="s">
        <v>88</v>
      </c>
      <c r="F240" s="175" t="s">
        <v>86</v>
      </c>
      <c r="G240" s="176" t="s">
        <v>115</v>
      </c>
      <c r="H240" s="235" t="s">
        <v>936</v>
      </c>
      <c r="I240" s="177" t="s">
        <v>85</v>
      </c>
      <c r="J240" s="221" t="s">
        <v>268</v>
      </c>
      <c r="K240" s="178">
        <v>57</v>
      </c>
      <c r="L240" s="179" t="str">
        <f>IF(ISERROR(VLOOKUP(K240,Proposito_programa!$C$2:$E$59,2,FALSE))," ",VLOOKUP(K240,Proposito_programa!$C$2:$E$59,2,FALSE))</f>
        <v>Gestión pública local</v>
      </c>
      <c r="M240" s="179" t="str">
        <f>IF(ISERROR(VLOOKUP(K240,Proposito_programa!$C$2:$E$59,3,FALSE))," ",VLOOKUP(K240,Proposito_programa!$C$2:$E$59,3,FALSE))</f>
        <v>Propósito 5: Construir Bogotá - Región con gobierno abierto, transparente y ciudadanía consciente</v>
      </c>
      <c r="N240" s="387" t="s">
        <v>1335</v>
      </c>
      <c r="O240" s="388"/>
      <c r="P240" s="239">
        <v>19214464</v>
      </c>
      <c r="Q240" s="176" t="s">
        <v>1178</v>
      </c>
      <c r="R240" s="180" t="s">
        <v>363</v>
      </c>
      <c r="S240" s="180"/>
      <c r="T240" s="181"/>
      <c r="U240" s="182"/>
      <c r="V240" s="241">
        <v>7245000</v>
      </c>
      <c r="W240" s="183"/>
      <c r="X240" s="184"/>
      <c r="Y240" s="241"/>
      <c r="Z240" s="285">
        <f t="shared" si="8"/>
        <v>7245000</v>
      </c>
      <c r="AA240" s="286">
        <v>0</v>
      </c>
      <c r="AB240" s="245">
        <v>44508</v>
      </c>
      <c r="AC240" s="245">
        <v>44511</v>
      </c>
      <c r="AD240" s="245">
        <v>44571</v>
      </c>
      <c r="AE240" s="188">
        <v>60</v>
      </c>
      <c r="AF240" s="185"/>
      <c r="AG240" s="186"/>
      <c r="AH240" s="187"/>
      <c r="AI240" s="185"/>
      <c r="AJ240" s="185"/>
      <c r="AK240" s="185"/>
      <c r="AL240" s="188"/>
      <c r="AM240" s="188"/>
      <c r="AN240" s="188" t="s">
        <v>1234</v>
      </c>
      <c r="AO240" s="188"/>
      <c r="AP240" s="189">
        <f t="shared" si="9"/>
        <v>0</v>
      </c>
      <c r="AQ240" s="37"/>
      <c r="AR240" s="37"/>
      <c r="AS240" s="37"/>
      <c r="AT240" s="37"/>
      <c r="AU240" s="37"/>
      <c r="AV240" s="37"/>
    </row>
    <row r="241" spans="1:48" s="190" customFormat="1" ht="27.95" customHeight="1" x14ac:dyDescent="0.25">
      <c r="A241" s="232" t="s">
        <v>488</v>
      </c>
      <c r="B241" s="173">
        <v>2021</v>
      </c>
      <c r="C241" s="226" t="s">
        <v>1677</v>
      </c>
      <c r="D241" s="227" t="s">
        <v>728</v>
      </c>
      <c r="E241" s="174" t="s">
        <v>65</v>
      </c>
      <c r="F241" s="175" t="s">
        <v>89</v>
      </c>
      <c r="G241" s="176" t="s">
        <v>96</v>
      </c>
      <c r="H241" s="234" t="s">
        <v>937</v>
      </c>
      <c r="I241" s="177" t="s">
        <v>84</v>
      </c>
      <c r="J241" s="221" t="s">
        <v>268</v>
      </c>
      <c r="K241" s="178"/>
      <c r="L241" s="179" t="str">
        <f>IF(ISERROR(VLOOKUP(K241,Proposito_programa!$C$2:$E$59,2,FALSE))," ",VLOOKUP(K241,Proposito_programa!$C$2:$E$59,2,FALSE))</f>
        <v xml:space="preserve"> </v>
      </c>
      <c r="M241" s="179" t="str">
        <f>IF(ISERROR(VLOOKUP(K241,Proposito_programa!$C$2:$E$59,3,FALSE))," ",VLOOKUP(K241,Proposito_programa!$C$2:$E$59,3,FALSE))</f>
        <v xml:space="preserve"> </v>
      </c>
      <c r="N241" s="387">
        <v>0</v>
      </c>
      <c r="O241" s="388">
        <v>2</v>
      </c>
      <c r="P241" s="239">
        <v>830053669</v>
      </c>
      <c r="Q241" s="176" t="s">
        <v>1179</v>
      </c>
      <c r="R241" s="180" t="s">
        <v>364</v>
      </c>
      <c r="S241" s="180"/>
      <c r="T241" s="181"/>
      <c r="U241" s="182"/>
      <c r="V241" s="356">
        <v>14924956</v>
      </c>
      <c r="W241" s="358"/>
      <c r="X241" s="184"/>
      <c r="Y241" s="241"/>
      <c r="Z241" s="353">
        <f t="shared" si="8"/>
        <v>14924956</v>
      </c>
      <c r="AA241" s="309">
        <v>0</v>
      </c>
      <c r="AB241" s="243">
        <v>44503</v>
      </c>
      <c r="AC241" s="243">
        <v>44531</v>
      </c>
      <c r="AD241" s="243">
        <v>44895</v>
      </c>
      <c r="AE241" s="188">
        <v>360</v>
      </c>
      <c r="AF241" s="185"/>
      <c r="AG241" s="186"/>
      <c r="AH241" s="187"/>
      <c r="AI241" s="185"/>
      <c r="AJ241" s="185"/>
      <c r="AK241" s="185"/>
      <c r="AL241" s="188"/>
      <c r="AM241" s="188" t="s">
        <v>1234</v>
      </c>
      <c r="AN241" s="188"/>
      <c r="AO241" s="188"/>
      <c r="AP241" s="189">
        <f t="shared" si="9"/>
        <v>0</v>
      </c>
      <c r="AQ241" s="37"/>
      <c r="AR241" s="37"/>
      <c r="AS241" s="37"/>
      <c r="AT241" s="37"/>
      <c r="AU241" s="37"/>
      <c r="AV241" s="37"/>
    </row>
    <row r="242" spans="1:48" s="190" customFormat="1" ht="27.95" customHeight="1" x14ac:dyDescent="0.25">
      <c r="A242" s="232">
        <v>230</v>
      </c>
      <c r="B242" s="173">
        <v>2021</v>
      </c>
      <c r="C242" s="226" t="s">
        <v>1678</v>
      </c>
      <c r="D242" s="227" t="s">
        <v>729</v>
      </c>
      <c r="E242" s="174" t="s">
        <v>52</v>
      </c>
      <c r="F242" s="175" t="s">
        <v>89</v>
      </c>
      <c r="G242" s="176" t="s">
        <v>94</v>
      </c>
      <c r="H242" s="234" t="s">
        <v>938</v>
      </c>
      <c r="I242" s="177" t="s">
        <v>85</v>
      </c>
      <c r="J242" s="221" t="s">
        <v>268</v>
      </c>
      <c r="K242" s="178">
        <v>12</v>
      </c>
      <c r="L242" s="179" t="str">
        <f>IF(ISERROR(VLOOKUP(K242,Proposito_programa!$C$2:$E$59,2,FALSE))," ",VLOOKUP(K242,Proposito_programa!$C$2:$E$59,2,FALSE))</f>
        <v>Educación inicial: Bases sólidas para la vida.</v>
      </c>
      <c r="M242" s="179" t="str">
        <f>IF(ISERROR(VLOOKUP(K242,Proposito_programa!$C$2:$E$59,3,FALSE))," ",VLOOKUP(K242,Proposito_programa!$C$2:$E$59,3,FALSE))</f>
        <v>Propósito 1: Hacer un nuevo contrato social para incrementar la inclusión social, productiva y política</v>
      </c>
      <c r="N242" s="387" t="s">
        <v>1274</v>
      </c>
      <c r="O242" s="388">
        <v>8</v>
      </c>
      <c r="P242" s="239">
        <v>900442893</v>
      </c>
      <c r="Q242" s="176" t="s">
        <v>1180</v>
      </c>
      <c r="R242" s="180" t="s">
        <v>364</v>
      </c>
      <c r="S242" s="180"/>
      <c r="T242" s="181"/>
      <c r="U242" s="182"/>
      <c r="V242" s="241">
        <v>240000000</v>
      </c>
      <c r="W242" s="183"/>
      <c r="X242" s="184"/>
      <c r="Y242" s="241"/>
      <c r="Z242" s="285">
        <f t="shared" si="8"/>
        <v>240000000</v>
      </c>
      <c r="AA242" s="286">
        <v>0</v>
      </c>
      <c r="AB242" s="243">
        <v>44509</v>
      </c>
      <c r="AC242" s="243">
        <v>44519</v>
      </c>
      <c r="AD242" s="243">
        <v>44610</v>
      </c>
      <c r="AE242" s="188">
        <v>90</v>
      </c>
      <c r="AF242" s="185"/>
      <c r="AG242" s="186"/>
      <c r="AH242" s="187"/>
      <c r="AI242" s="185"/>
      <c r="AJ242" s="185"/>
      <c r="AK242" s="185"/>
      <c r="AL242" s="188"/>
      <c r="AM242" s="188" t="s">
        <v>1234</v>
      </c>
      <c r="AN242" s="188"/>
      <c r="AO242" s="188"/>
      <c r="AP242" s="189">
        <f t="shared" si="9"/>
        <v>0</v>
      </c>
      <c r="AQ242" s="37"/>
      <c r="AR242" s="37"/>
      <c r="AS242" s="37"/>
      <c r="AT242" s="37"/>
      <c r="AU242" s="37"/>
      <c r="AV242" s="37"/>
    </row>
    <row r="243" spans="1:48" s="190" customFormat="1" ht="27.95" customHeight="1" x14ac:dyDescent="0.25">
      <c r="A243" s="232">
        <v>231</v>
      </c>
      <c r="B243" s="173">
        <v>2021</v>
      </c>
      <c r="C243" s="226" t="s">
        <v>1679</v>
      </c>
      <c r="D243" s="227" t="s">
        <v>730</v>
      </c>
      <c r="E243" s="174" t="s">
        <v>90</v>
      </c>
      <c r="F243" s="175" t="s">
        <v>29</v>
      </c>
      <c r="G243" s="176" t="s">
        <v>111</v>
      </c>
      <c r="H243" s="234" t="s">
        <v>921</v>
      </c>
      <c r="I243" s="177" t="s">
        <v>85</v>
      </c>
      <c r="J243" s="221" t="s">
        <v>268</v>
      </c>
      <c r="K243" s="178">
        <v>34</v>
      </c>
      <c r="L243" s="179" t="str">
        <f>IF(ISERROR(VLOOKUP(K243,Proposito_programa!$C$2:$E$59,2,FALSE))," ",VLOOKUP(K243,Proposito_programa!$C$2:$E$59,2,FALSE))</f>
        <v>Bogotá protectora de los animales</v>
      </c>
      <c r="M243" s="179" t="str">
        <f>IF(ISERROR(VLOOKUP(K243,Proposito_programa!$C$2:$E$59,3,FALSE))," ",VLOOKUP(K243,Proposito_programa!$C$2:$E$59,3,FALSE))</f>
        <v>Propósito 2 : Cambiar Nuestros Hábitos de Vida para Reverdecer a Bogotá y Adaptarnos y Mitigar la Crisis Climática</v>
      </c>
      <c r="N243" s="387" t="s">
        <v>1300</v>
      </c>
      <c r="O243" s="388"/>
      <c r="P243" s="239">
        <v>53074962</v>
      </c>
      <c r="Q243" s="176" t="s">
        <v>1181</v>
      </c>
      <c r="R243" s="180" t="s">
        <v>363</v>
      </c>
      <c r="S243" s="180"/>
      <c r="T243" s="181"/>
      <c r="U243" s="182"/>
      <c r="V243" s="241">
        <v>5430000</v>
      </c>
      <c r="W243" s="183"/>
      <c r="X243" s="184"/>
      <c r="Y243" s="241"/>
      <c r="Z243" s="285">
        <f t="shared" si="8"/>
        <v>5430000</v>
      </c>
      <c r="AA243" s="286">
        <v>0</v>
      </c>
      <c r="AB243" s="243">
        <v>44508</v>
      </c>
      <c r="AC243" s="243">
        <v>44525</v>
      </c>
      <c r="AD243" s="243">
        <v>44561</v>
      </c>
      <c r="AE243" s="188">
        <v>90</v>
      </c>
      <c r="AF243" s="185"/>
      <c r="AG243" s="186"/>
      <c r="AH243" s="187"/>
      <c r="AI243" s="185"/>
      <c r="AJ243" s="185"/>
      <c r="AK243" s="185"/>
      <c r="AL243" s="188"/>
      <c r="AM243" s="188"/>
      <c r="AN243" s="188" t="s">
        <v>1234</v>
      </c>
      <c r="AO243" s="188"/>
      <c r="AP243" s="189">
        <f t="shared" si="9"/>
        <v>0</v>
      </c>
      <c r="AQ243" s="37"/>
      <c r="AR243" s="37"/>
      <c r="AS243" s="37"/>
      <c r="AT243" s="37"/>
      <c r="AU243" s="37"/>
      <c r="AV243" s="37"/>
    </row>
    <row r="244" spans="1:48" s="190" customFormat="1" ht="27.95" customHeight="1" x14ac:dyDescent="0.25">
      <c r="A244" s="232">
        <v>232</v>
      </c>
      <c r="B244" s="173">
        <v>2021</v>
      </c>
      <c r="C244" s="226" t="s">
        <v>1680</v>
      </c>
      <c r="D244" s="227" t="s">
        <v>731</v>
      </c>
      <c r="E244" s="174" t="s">
        <v>100</v>
      </c>
      <c r="F244" s="175" t="s">
        <v>29</v>
      </c>
      <c r="G244" s="176" t="s">
        <v>100</v>
      </c>
      <c r="H244" s="235" t="s">
        <v>939</v>
      </c>
      <c r="I244" s="177" t="s">
        <v>85</v>
      </c>
      <c r="J244" s="221" t="s">
        <v>268</v>
      </c>
      <c r="K244" s="178">
        <v>28</v>
      </c>
      <c r="L244" s="179" t="str">
        <f>IF(ISERROR(VLOOKUP(K244,Proposito_programa!$C$2:$E$59,2,FALSE))," ",VLOOKUP(K244,Proposito_programa!$C$2:$E$59,2,FALSE))</f>
        <v>Bogotá protectora de sus recursos naturales</v>
      </c>
      <c r="M244" s="179" t="str">
        <f>IF(ISERROR(VLOOKUP(K244,Proposito_programa!$C$2:$E$59,3,FALSE))," ",VLOOKUP(K244,Proposito_programa!$C$2:$E$59,3,FALSE))</f>
        <v>Propósito 2 : Cambiar Nuestros Hábitos de Vida para Reverdecer a Bogotá y Adaptarnos y Mitigar la Crisis Climática</v>
      </c>
      <c r="N244" s="396" t="s">
        <v>1292</v>
      </c>
      <c r="O244" s="388"/>
      <c r="P244" s="239">
        <v>899999333</v>
      </c>
      <c r="Q244" s="176" t="s">
        <v>1182</v>
      </c>
      <c r="R244" s="180" t="s">
        <v>364</v>
      </c>
      <c r="S244" s="180"/>
      <c r="T244" s="181"/>
      <c r="U244" s="182"/>
      <c r="V244" s="241">
        <v>229491000</v>
      </c>
      <c r="W244" s="183"/>
      <c r="X244" s="184"/>
      <c r="Y244" s="241"/>
      <c r="Z244" s="285">
        <v>229491000</v>
      </c>
      <c r="AA244" s="286">
        <v>0</v>
      </c>
      <c r="AB244" s="245">
        <v>44511</v>
      </c>
      <c r="AC244" s="245">
        <v>44510</v>
      </c>
      <c r="AD244" s="245">
        <v>44721</v>
      </c>
      <c r="AE244" s="188">
        <v>210</v>
      </c>
      <c r="AF244" s="185"/>
      <c r="AG244" s="186"/>
      <c r="AH244" s="187"/>
      <c r="AI244" s="185"/>
      <c r="AJ244" s="185"/>
      <c r="AK244" s="185"/>
      <c r="AL244" s="188"/>
      <c r="AM244" s="188" t="s">
        <v>1234</v>
      </c>
      <c r="AN244" s="188"/>
      <c r="AO244" s="188"/>
      <c r="AP244" s="189">
        <f t="shared" si="9"/>
        <v>0</v>
      </c>
      <c r="AQ244" s="37"/>
      <c r="AR244" s="37"/>
      <c r="AS244" s="37"/>
      <c r="AT244" s="37"/>
      <c r="AU244" s="37"/>
      <c r="AV244" s="37"/>
    </row>
    <row r="245" spans="1:48" s="190" customFormat="1" ht="27.95" customHeight="1" x14ac:dyDescent="0.25">
      <c r="A245" s="232">
        <v>232</v>
      </c>
      <c r="B245" s="173">
        <v>2021</v>
      </c>
      <c r="C245" s="226" t="s">
        <v>1681</v>
      </c>
      <c r="D245" s="227" t="s">
        <v>731</v>
      </c>
      <c r="E245" s="174" t="s">
        <v>100</v>
      </c>
      <c r="F245" s="175" t="s">
        <v>29</v>
      </c>
      <c r="G245" s="176" t="s">
        <v>100</v>
      </c>
      <c r="H245" s="235" t="s">
        <v>939</v>
      </c>
      <c r="I245" s="177" t="s">
        <v>85</v>
      </c>
      <c r="J245" s="221" t="s">
        <v>268</v>
      </c>
      <c r="K245" s="178">
        <v>27</v>
      </c>
      <c r="L245" s="179" t="s">
        <v>217</v>
      </c>
      <c r="M245" s="179" t="s">
        <v>266</v>
      </c>
      <c r="N245" s="396" t="s">
        <v>1289</v>
      </c>
      <c r="O245" s="388"/>
      <c r="P245" s="239">
        <v>899999333</v>
      </c>
      <c r="Q245" s="176" t="s">
        <v>1182</v>
      </c>
      <c r="R245" s="180" t="s">
        <v>364</v>
      </c>
      <c r="S245" s="180"/>
      <c r="T245" s="181"/>
      <c r="U245" s="182"/>
      <c r="V245" s="241">
        <v>115976000</v>
      </c>
      <c r="W245" s="183"/>
      <c r="X245" s="184"/>
      <c r="Y245" s="241"/>
      <c r="Z245" s="285">
        <v>115976000</v>
      </c>
      <c r="AA245" s="286">
        <v>0</v>
      </c>
      <c r="AB245" s="245">
        <v>44511</v>
      </c>
      <c r="AC245" s="245">
        <v>44510</v>
      </c>
      <c r="AD245" s="245">
        <v>44721</v>
      </c>
      <c r="AE245" s="188">
        <v>210</v>
      </c>
      <c r="AF245" s="185"/>
      <c r="AG245" s="186"/>
      <c r="AH245" s="187"/>
      <c r="AI245" s="185"/>
      <c r="AJ245" s="185"/>
      <c r="AK245" s="185"/>
      <c r="AL245" s="188"/>
      <c r="AM245" s="188" t="s">
        <v>1234</v>
      </c>
      <c r="AN245" s="188"/>
      <c r="AO245" s="188"/>
      <c r="AP245" s="189">
        <v>0</v>
      </c>
      <c r="AQ245" s="37"/>
      <c r="AR245" s="37"/>
      <c r="AS245" s="37"/>
      <c r="AT245" s="37"/>
      <c r="AU245" s="37"/>
      <c r="AV245" s="37"/>
    </row>
    <row r="246" spans="1:48" s="190" customFormat="1" ht="27.95" customHeight="1" x14ac:dyDescent="0.25">
      <c r="A246" s="232">
        <v>233</v>
      </c>
      <c r="B246" s="173">
        <v>2021</v>
      </c>
      <c r="C246" s="226" t="s">
        <v>1682</v>
      </c>
      <c r="D246" s="227" t="s">
        <v>732</v>
      </c>
      <c r="E246" s="174" t="s">
        <v>100</v>
      </c>
      <c r="F246" s="175" t="s">
        <v>29</v>
      </c>
      <c r="G246" s="176" t="s">
        <v>100</v>
      </c>
      <c r="H246" s="235" t="s">
        <v>940</v>
      </c>
      <c r="I246" s="177" t="s">
        <v>85</v>
      </c>
      <c r="J246" s="221" t="s">
        <v>268</v>
      </c>
      <c r="K246" s="178">
        <v>27</v>
      </c>
      <c r="L246" s="179" t="str">
        <f>IF(ISERROR(VLOOKUP(K246,Proposito_programa!$C$2:$E$59,2,FALSE))," ",VLOOKUP(K246,Proposito_programa!$C$2:$E$59,2,FALSE))</f>
        <v>Cambio cultural para la gestión de la crisis climática</v>
      </c>
      <c r="M246" s="179" t="str">
        <f>IF(ISERROR(VLOOKUP(K246,Proposito_programa!$C$2:$E$59,3,FALSE))," ",VLOOKUP(K246,Proposito_programa!$C$2:$E$59,3,FALSE))</f>
        <v>Propósito 2 : Cambiar Nuestros Hábitos de Vida para Reverdecer a Bogotá y Adaptarnos y Mitigar la Crisis Climática</v>
      </c>
      <c r="N246" s="396" t="s">
        <v>1289</v>
      </c>
      <c r="O246" s="388"/>
      <c r="P246" s="239">
        <v>899999063</v>
      </c>
      <c r="Q246" s="176" t="s">
        <v>1183</v>
      </c>
      <c r="R246" s="180" t="s">
        <v>364</v>
      </c>
      <c r="S246" s="180"/>
      <c r="T246" s="181"/>
      <c r="U246" s="182"/>
      <c r="V246" s="241">
        <v>251741072</v>
      </c>
      <c r="W246" s="183"/>
      <c r="X246" s="184"/>
      <c r="Y246" s="241"/>
      <c r="Z246" s="285">
        <f t="shared" si="8"/>
        <v>251741072</v>
      </c>
      <c r="AA246" s="286">
        <v>0</v>
      </c>
      <c r="AB246" s="245">
        <v>44510</v>
      </c>
      <c r="AC246" s="245">
        <v>44512</v>
      </c>
      <c r="AD246" s="245">
        <v>44631</v>
      </c>
      <c r="AE246" s="188">
        <v>120</v>
      </c>
      <c r="AF246" s="185"/>
      <c r="AG246" s="186"/>
      <c r="AH246" s="187"/>
      <c r="AI246" s="185"/>
      <c r="AJ246" s="185"/>
      <c r="AK246" s="185"/>
      <c r="AL246" s="188"/>
      <c r="AM246" s="188" t="s">
        <v>1234</v>
      </c>
      <c r="AN246" s="188"/>
      <c r="AO246" s="188"/>
      <c r="AP246" s="189">
        <f t="shared" si="9"/>
        <v>0</v>
      </c>
      <c r="AQ246" s="37"/>
      <c r="AR246" s="37"/>
      <c r="AS246" s="37"/>
      <c r="AT246" s="37"/>
      <c r="AU246" s="37"/>
      <c r="AV246" s="37"/>
    </row>
    <row r="247" spans="1:48" s="190" customFormat="1" ht="27.95" customHeight="1" x14ac:dyDescent="0.25">
      <c r="A247" s="232">
        <v>234</v>
      </c>
      <c r="B247" s="173">
        <v>2021</v>
      </c>
      <c r="C247" s="226" t="s">
        <v>1683</v>
      </c>
      <c r="D247" s="227" t="s">
        <v>733</v>
      </c>
      <c r="E247" s="174" t="s">
        <v>100</v>
      </c>
      <c r="F247" s="175" t="s">
        <v>29</v>
      </c>
      <c r="G247" s="176" t="s">
        <v>100</v>
      </c>
      <c r="H247" s="235" t="s">
        <v>941</v>
      </c>
      <c r="I247" s="177" t="s">
        <v>85</v>
      </c>
      <c r="J247" s="221" t="s">
        <v>268</v>
      </c>
      <c r="K247" s="178">
        <v>6</v>
      </c>
      <c r="L247" s="179" t="str">
        <f>IF(ISERROR(VLOOKUP(K247,Proposito_programa!$C$2:$E$59,2,FALSE))," ",VLOOKUP(K247,Proposito_programa!$C$2:$E$59,2,FALSE))</f>
        <v>Sistema Distrital de Cuidado</v>
      </c>
      <c r="M247" s="179" t="str">
        <f>IF(ISERROR(VLOOKUP(K247,Proposito_programa!$C$2:$E$59,3,FALSE))," ",VLOOKUP(K247,Proposito_programa!$C$2:$E$59,3,FALSE))</f>
        <v>Propósito 1: Hacer un nuevo contrato social para incrementar la inclusión social, productiva y política</v>
      </c>
      <c r="N247" s="387" t="s">
        <v>1267</v>
      </c>
      <c r="O247" s="388"/>
      <c r="P247" s="239">
        <v>900971006</v>
      </c>
      <c r="Q247" s="176" t="s">
        <v>1184</v>
      </c>
      <c r="R247" s="180" t="s">
        <v>364</v>
      </c>
      <c r="S247" s="180"/>
      <c r="T247" s="181"/>
      <c r="U247" s="182"/>
      <c r="V247" s="241">
        <v>299593140</v>
      </c>
      <c r="W247" s="183"/>
      <c r="X247" s="184"/>
      <c r="Y247" s="241"/>
      <c r="Z247" s="285">
        <f t="shared" si="8"/>
        <v>299593140</v>
      </c>
      <c r="AA247" s="286">
        <v>0</v>
      </c>
      <c r="AB247" s="245">
        <v>44512</v>
      </c>
      <c r="AC247" s="245">
        <v>44532</v>
      </c>
      <c r="AD247" s="245">
        <v>44805</v>
      </c>
      <c r="AE247" s="188">
        <v>270</v>
      </c>
      <c r="AF247" s="185"/>
      <c r="AG247" s="186"/>
      <c r="AH247" s="187"/>
      <c r="AI247" s="185"/>
      <c r="AJ247" s="185"/>
      <c r="AK247" s="185"/>
      <c r="AL247" s="188"/>
      <c r="AM247" s="188" t="s">
        <v>1234</v>
      </c>
      <c r="AN247" s="188"/>
      <c r="AO247" s="188"/>
      <c r="AP247" s="189">
        <f t="shared" si="9"/>
        <v>0</v>
      </c>
      <c r="AQ247" s="37"/>
      <c r="AR247" s="37"/>
      <c r="AS247" s="37"/>
      <c r="AT247" s="37"/>
      <c r="AU247" s="37"/>
      <c r="AV247" s="37"/>
    </row>
    <row r="248" spans="1:48" s="190" customFormat="1" ht="27.95" customHeight="1" x14ac:dyDescent="0.25">
      <c r="A248" s="232">
        <v>235</v>
      </c>
      <c r="B248" s="173">
        <v>2021</v>
      </c>
      <c r="C248" s="226" t="s">
        <v>1684</v>
      </c>
      <c r="D248" s="227" t="s">
        <v>734</v>
      </c>
      <c r="E248" s="174" t="s">
        <v>90</v>
      </c>
      <c r="F248" s="175" t="s">
        <v>29</v>
      </c>
      <c r="G248" s="176" t="s">
        <v>111</v>
      </c>
      <c r="H248" s="235" t="s">
        <v>901</v>
      </c>
      <c r="I248" s="177" t="s">
        <v>85</v>
      </c>
      <c r="J248" s="221" t="s">
        <v>268</v>
      </c>
      <c r="K248" s="178">
        <v>38</v>
      </c>
      <c r="L248" s="179" t="str">
        <f>IF(ISERROR(VLOOKUP(K248,Proposito_programa!$C$2:$E$59,2,FALSE))," ",VLOOKUP(K248,Proposito_programa!$C$2:$E$59,2,FALSE))</f>
        <v>Ecoeficiencia, reciclaje, manejo de residuos e inclusión de la población recicladora</v>
      </c>
      <c r="M248" s="179" t="str">
        <f>IF(ISERROR(VLOOKUP(K248,Proposito_programa!$C$2:$E$59,3,FALSE))," ",VLOOKUP(K248,Proposito_programa!$C$2:$E$59,3,FALSE))</f>
        <v>Propósito 2 : Cambiar Nuestros Hábitos de Vida para Reverdecer a Bogotá y Adaptarnos y Mitigar la Crisis Climática</v>
      </c>
      <c r="N248" s="387" t="s">
        <v>1303</v>
      </c>
      <c r="O248" s="388"/>
      <c r="P248" s="239">
        <v>1010141188</v>
      </c>
      <c r="Q248" s="176" t="s">
        <v>1185</v>
      </c>
      <c r="R248" s="180" t="s">
        <v>363</v>
      </c>
      <c r="S248" s="180"/>
      <c r="T248" s="181"/>
      <c r="U248" s="182"/>
      <c r="V248" s="241">
        <v>5451000</v>
      </c>
      <c r="W248" s="183"/>
      <c r="X248" s="184"/>
      <c r="Y248" s="241"/>
      <c r="Z248" s="285">
        <f t="shared" si="8"/>
        <v>5451000</v>
      </c>
      <c r="AA248" s="286">
        <v>787367</v>
      </c>
      <c r="AB248" s="245">
        <v>44510</v>
      </c>
      <c r="AC248" s="245">
        <v>44518</v>
      </c>
      <c r="AD248" s="245">
        <v>44561</v>
      </c>
      <c r="AE248" s="188">
        <v>90</v>
      </c>
      <c r="AF248" s="188">
        <v>1</v>
      </c>
      <c r="AG248" s="186">
        <v>15</v>
      </c>
      <c r="AH248" s="187"/>
      <c r="AI248" s="185"/>
      <c r="AJ248" s="185"/>
      <c r="AK248" s="185"/>
      <c r="AL248" s="188"/>
      <c r="AM248" s="188"/>
      <c r="AN248" s="188" t="s">
        <v>1234</v>
      </c>
      <c r="AO248" s="188"/>
      <c r="AP248" s="189">
        <f t="shared" si="9"/>
        <v>0.14444450559530361</v>
      </c>
      <c r="AQ248" s="37"/>
      <c r="AR248" s="37"/>
      <c r="AS248" s="37"/>
      <c r="AT248" s="37"/>
      <c r="AU248" s="37"/>
      <c r="AV248" s="37"/>
    </row>
    <row r="249" spans="1:48" s="190" customFormat="1" ht="27.95" customHeight="1" x14ac:dyDescent="0.25">
      <c r="A249" s="232">
        <v>236</v>
      </c>
      <c r="B249" s="173">
        <v>2021</v>
      </c>
      <c r="C249" s="226" t="s">
        <v>1685</v>
      </c>
      <c r="D249" s="227" t="s">
        <v>735</v>
      </c>
      <c r="E249" s="174" t="s">
        <v>90</v>
      </c>
      <c r="F249" s="175" t="s">
        <v>29</v>
      </c>
      <c r="G249" s="176" t="s">
        <v>111</v>
      </c>
      <c r="H249" s="235" t="s">
        <v>901</v>
      </c>
      <c r="I249" s="177" t="s">
        <v>85</v>
      </c>
      <c r="J249" s="221" t="s">
        <v>268</v>
      </c>
      <c r="K249" s="178">
        <v>38</v>
      </c>
      <c r="L249" s="179" t="str">
        <f>IF(ISERROR(VLOOKUP(K249,Proposito_programa!$C$2:$E$59,2,FALSE))," ",VLOOKUP(K249,Proposito_programa!$C$2:$E$59,2,FALSE))</f>
        <v>Ecoeficiencia, reciclaje, manejo de residuos e inclusión de la población recicladora</v>
      </c>
      <c r="M249" s="179" t="str">
        <f>IF(ISERROR(VLOOKUP(K249,Proposito_programa!$C$2:$E$59,3,FALSE))," ",VLOOKUP(K249,Proposito_programa!$C$2:$E$59,3,FALSE))</f>
        <v>Propósito 2 : Cambiar Nuestros Hábitos de Vida para Reverdecer a Bogotá y Adaptarnos y Mitigar la Crisis Climática</v>
      </c>
      <c r="N249" s="387" t="s">
        <v>1303</v>
      </c>
      <c r="O249" s="388"/>
      <c r="P249" s="239">
        <v>1001279490</v>
      </c>
      <c r="Q249" s="176" t="s">
        <v>1186</v>
      </c>
      <c r="R249" s="180" t="s">
        <v>363</v>
      </c>
      <c r="S249" s="180"/>
      <c r="T249" s="181"/>
      <c r="U249" s="182"/>
      <c r="V249" s="241">
        <v>5451000</v>
      </c>
      <c r="W249" s="183"/>
      <c r="X249" s="184"/>
      <c r="Y249" s="241"/>
      <c r="Z249" s="285">
        <f t="shared" si="8"/>
        <v>5451000</v>
      </c>
      <c r="AA249" s="286">
        <v>787367</v>
      </c>
      <c r="AB249" s="245">
        <v>44511</v>
      </c>
      <c r="AC249" s="245">
        <v>44518</v>
      </c>
      <c r="AD249" s="245">
        <v>44561</v>
      </c>
      <c r="AE249" s="188">
        <v>90</v>
      </c>
      <c r="AF249" s="188">
        <v>1</v>
      </c>
      <c r="AG249" s="186">
        <v>15</v>
      </c>
      <c r="AH249" s="187"/>
      <c r="AI249" s="185"/>
      <c r="AJ249" s="185"/>
      <c r="AK249" s="185"/>
      <c r="AL249" s="188"/>
      <c r="AM249" s="188"/>
      <c r="AN249" s="188" t="s">
        <v>1234</v>
      </c>
      <c r="AO249" s="188"/>
      <c r="AP249" s="189">
        <f t="shared" si="9"/>
        <v>0.14444450559530361</v>
      </c>
      <c r="AQ249" s="37"/>
      <c r="AR249" s="37"/>
      <c r="AS249" s="37"/>
      <c r="AT249" s="37"/>
      <c r="AU249" s="37"/>
      <c r="AV249" s="37"/>
    </row>
    <row r="250" spans="1:48" s="190" customFormat="1" ht="27.95" customHeight="1" x14ac:dyDescent="0.25">
      <c r="A250" s="232">
        <v>237</v>
      </c>
      <c r="B250" s="173">
        <v>2021</v>
      </c>
      <c r="C250" s="226" t="s">
        <v>1686</v>
      </c>
      <c r="D250" s="227" t="s">
        <v>736</v>
      </c>
      <c r="E250" s="174" t="s">
        <v>90</v>
      </c>
      <c r="F250" s="175" t="s">
        <v>29</v>
      </c>
      <c r="G250" s="176" t="s">
        <v>111</v>
      </c>
      <c r="H250" s="235" t="s">
        <v>942</v>
      </c>
      <c r="I250" s="177" t="s">
        <v>85</v>
      </c>
      <c r="J250" s="221" t="s">
        <v>268</v>
      </c>
      <c r="K250" s="178">
        <v>20</v>
      </c>
      <c r="L250" s="179" t="str">
        <f>IF(ISERROR(VLOOKUP(K250,Proposito_programa!$C$2:$E$59,2,FALSE))," ",VLOOKUP(K250,Proposito_programa!$C$2:$E$59,2,FALSE))</f>
        <v>Bogotá, referente en cultura, deporte, recreación y actividad física, con parques para el desarrollo y la salud</v>
      </c>
      <c r="M250" s="179" t="str">
        <f>IF(ISERROR(VLOOKUP(K250,Proposito_programa!$C$2:$E$59,3,FALSE))," ",VLOOKUP(K250,Proposito_programa!$C$2:$E$59,3,FALSE))</f>
        <v>Propósito 1: Hacer un nuevo contrato social para incrementar la inclusión social, productiva y política</v>
      </c>
      <c r="N250" s="401" t="s">
        <v>1278</v>
      </c>
      <c r="O250" s="388"/>
      <c r="P250" s="239">
        <v>20775082</v>
      </c>
      <c r="Q250" s="176" t="s">
        <v>1187</v>
      </c>
      <c r="R250" s="180" t="s">
        <v>363</v>
      </c>
      <c r="S250" s="180"/>
      <c r="T250" s="181"/>
      <c r="U250" s="182"/>
      <c r="V250" s="241">
        <v>8740000</v>
      </c>
      <c r="W250" s="183"/>
      <c r="X250" s="184"/>
      <c r="Y250" s="241"/>
      <c r="Z250" s="285">
        <f t="shared" si="8"/>
        <v>8740000</v>
      </c>
      <c r="AA250" s="286">
        <v>2039333</v>
      </c>
      <c r="AB250" s="245">
        <v>44512</v>
      </c>
      <c r="AC250" s="245">
        <v>44517</v>
      </c>
      <c r="AD250" s="245">
        <v>44561</v>
      </c>
      <c r="AE250" s="188">
        <v>60</v>
      </c>
      <c r="AF250" s="185"/>
      <c r="AG250" s="186"/>
      <c r="AH250" s="187"/>
      <c r="AI250" s="185"/>
      <c r="AJ250" s="185"/>
      <c r="AK250" s="185"/>
      <c r="AL250" s="188"/>
      <c r="AM250" s="188"/>
      <c r="AN250" s="188" t="s">
        <v>1234</v>
      </c>
      <c r="AO250" s="188"/>
      <c r="AP250" s="189">
        <f t="shared" si="9"/>
        <v>0.23333329519450802</v>
      </c>
      <c r="AQ250" s="37"/>
      <c r="AR250" s="37"/>
      <c r="AS250" s="37"/>
      <c r="AT250" s="37"/>
      <c r="AU250" s="37"/>
      <c r="AV250" s="37"/>
    </row>
    <row r="251" spans="1:48" s="190" customFormat="1" ht="27.95" customHeight="1" x14ac:dyDescent="0.25">
      <c r="A251" s="232">
        <v>238</v>
      </c>
      <c r="B251" s="173">
        <v>2021</v>
      </c>
      <c r="C251" s="226" t="s">
        <v>1687</v>
      </c>
      <c r="D251" s="227" t="s">
        <v>737</v>
      </c>
      <c r="E251" s="174" t="s">
        <v>90</v>
      </c>
      <c r="F251" s="175" t="s">
        <v>29</v>
      </c>
      <c r="G251" s="176" t="s">
        <v>111</v>
      </c>
      <c r="H251" s="235" t="s">
        <v>901</v>
      </c>
      <c r="I251" s="177" t="s">
        <v>85</v>
      </c>
      <c r="J251" s="221" t="s">
        <v>268</v>
      </c>
      <c r="K251" s="178">
        <v>38</v>
      </c>
      <c r="L251" s="179" t="str">
        <f>IF(ISERROR(VLOOKUP(K251,Proposito_programa!$C$2:$E$59,2,FALSE))," ",VLOOKUP(K251,Proposito_programa!$C$2:$E$59,2,FALSE))</f>
        <v>Ecoeficiencia, reciclaje, manejo de residuos e inclusión de la población recicladora</v>
      </c>
      <c r="M251" s="179" t="str">
        <f>IF(ISERROR(VLOOKUP(K251,Proposito_programa!$C$2:$E$59,3,FALSE))," ",VLOOKUP(K251,Proposito_programa!$C$2:$E$59,3,FALSE))</f>
        <v>Propósito 2 : Cambiar Nuestros Hábitos de Vida para Reverdecer a Bogotá y Adaptarnos y Mitigar la Crisis Climática</v>
      </c>
      <c r="N251" s="387" t="s">
        <v>1303</v>
      </c>
      <c r="O251" s="388"/>
      <c r="P251" s="239">
        <v>1000503616</v>
      </c>
      <c r="Q251" s="176" t="s">
        <v>1188</v>
      </c>
      <c r="R251" s="180" t="s">
        <v>363</v>
      </c>
      <c r="S251" s="180"/>
      <c r="T251" s="181"/>
      <c r="U251" s="182"/>
      <c r="V251" s="241">
        <v>5451000</v>
      </c>
      <c r="W251" s="183"/>
      <c r="X251" s="184"/>
      <c r="Y251" s="241"/>
      <c r="Z251" s="285">
        <f t="shared" si="8"/>
        <v>5451000</v>
      </c>
      <c r="AA251" s="286">
        <v>484533</v>
      </c>
      <c r="AB251" s="245">
        <v>44518</v>
      </c>
      <c r="AC251" s="245">
        <v>44523</v>
      </c>
      <c r="AD251" s="245">
        <v>44561</v>
      </c>
      <c r="AE251" s="188">
        <v>90</v>
      </c>
      <c r="AF251" s="188">
        <v>1</v>
      </c>
      <c r="AG251" s="186">
        <v>15</v>
      </c>
      <c r="AH251" s="187"/>
      <c r="AI251" s="185"/>
      <c r="AJ251" s="185"/>
      <c r="AK251" s="185"/>
      <c r="AL251" s="188"/>
      <c r="AM251" s="188"/>
      <c r="AN251" s="188" t="s">
        <v>1234</v>
      </c>
      <c r="AO251" s="188"/>
      <c r="AP251" s="189">
        <f t="shared" si="9"/>
        <v>8.8888827738029724E-2</v>
      </c>
      <c r="AQ251" s="37"/>
      <c r="AR251" s="37"/>
      <c r="AS251" s="37"/>
      <c r="AT251" s="37"/>
      <c r="AU251" s="37"/>
      <c r="AV251" s="37"/>
    </row>
    <row r="252" spans="1:48" s="190" customFormat="1" ht="27.95" customHeight="1" x14ac:dyDescent="0.25">
      <c r="A252" s="232">
        <v>239</v>
      </c>
      <c r="B252" s="173">
        <v>2021</v>
      </c>
      <c r="C252" s="226" t="s">
        <v>1688</v>
      </c>
      <c r="D252" s="227" t="s">
        <v>738</v>
      </c>
      <c r="E252" s="174" t="s">
        <v>90</v>
      </c>
      <c r="F252" s="175" t="s">
        <v>29</v>
      </c>
      <c r="G252" s="176" t="s">
        <v>111</v>
      </c>
      <c r="H252" s="235" t="s">
        <v>901</v>
      </c>
      <c r="I252" s="177" t="s">
        <v>85</v>
      </c>
      <c r="J252" s="221" t="s">
        <v>268</v>
      </c>
      <c r="K252" s="178">
        <v>38</v>
      </c>
      <c r="L252" s="179" t="str">
        <f>IF(ISERROR(VLOOKUP(K252,Proposito_programa!$C$2:$E$59,2,FALSE))," ",VLOOKUP(K252,Proposito_programa!$C$2:$E$59,2,FALSE))</f>
        <v>Ecoeficiencia, reciclaje, manejo de residuos e inclusión de la población recicladora</v>
      </c>
      <c r="M252" s="179" t="str">
        <f>IF(ISERROR(VLOOKUP(K252,Proposito_programa!$C$2:$E$59,3,FALSE))," ",VLOOKUP(K252,Proposito_programa!$C$2:$E$59,3,FALSE))</f>
        <v>Propósito 2 : Cambiar Nuestros Hábitos de Vida para Reverdecer a Bogotá y Adaptarnos y Mitigar la Crisis Climática</v>
      </c>
      <c r="N252" s="387" t="s">
        <v>1303</v>
      </c>
      <c r="O252" s="388"/>
      <c r="P252" s="239">
        <v>79922928</v>
      </c>
      <c r="Q252" s="176" t="s">
        <v>1189</v>
      </c>
      <c r="R252" s="180" t="s">
        <v>363</v>
      </c>
      <c r="S252" s="180"/>
      <c r="T252" s="181"/>
      <c r="U252" s="182"/>
      <c r="V252" s="241">
        <v>5451000</v>
      </c>
      <c r="W252" s="183"/>
      <c r="X252" s="184"/>
      <c r="Y252" s="241"/>
      <c r="Z252" s="285">
        <f t="shared" si="8"/>
        <v>5451000</v>
      </c>
      <c r="AA252" s="286">
        <v>0</v>
      </c>
      <c r="AB252" s="245">
        <v>44518</v>
      </c>
      <c r="AC252" s="245">
        <v>44525</v>
      </c>
      <c r="AD252" s="245">
        <v>44561</v>
      </c>
      <c r="AE252" s="188">
        <v>90</v>
      </c>
      <c r="AF252" s="188">
        <v>1</v>
      </c>
      <c r="AG252" s="186">
        <v>15</v>
      </c>
      <c r="AH252" s="187"/>
      <c r="AI252" s="185"/>
      <c r="AJ252" s="185"/>
      <c r="AK252" s="185"/>
      <c r="AL252" s="188"/>
      <c r="AM252" s="188"/>
      <c r="AN252" s="188" t="s">
        <v>1234</v>
      </c>
      <c r="AO252" s="188"/>
      <c r="AP252" s="189">
        <f t="shared" si="9"/>
        <v>0</v>
      </c>
      <c r="AQ252" s="37"/>
      <c r="AR252" s="37"/>
      <c r="AS252" s="37"/>
      <c r="AT252" s="37"/>
      <c r="AU252" s="37"/>
      <c r="AV252" s="37"/>
    </row>
    <row r="253" spans="1:48" s="190" customFormat="1" ht="27.95" customHeight="1" x14ac:dyDescent="0.25">
      <c r="A253" s="232">
        <v>240</v>
      </c>
      <c r="B253" s="173">
        <v>2021</v>
      </c>
      <c r="C253" s="226" t="s">
        <v>1689</v>
      </c>
      <c r="D253" s="227" t="s">
        <v>739</v>
      </c>
      <c r="E253" s="174" t="s">
        <v>90</v>
      </c>
      <c r="F253" s="175" t="s">
        <v>29</v>
      </c>
      <c r="G253" s="176" t="s">
        <v>111</v>
      </c>
      <c r="H253" s="235" t="s">
        <v>942</v>
      </c>
      <c r="I253" s="177" t="s">
        <v>85</v>
      </c>
      <c r="J253" s="221" t="s">
        <v>268</v>
      </c>
      <c r="K253" s="178">
        <v>20</v>
      </c>
      <c r="L253" s="179" t="str">
        <f>IF(ISERROR(VLOOKUP(K253,Proposito_programa!$C$2:$E$59,2,FALSE))," ",VLOOKUP(K253,Proposito_programa!$C$2:$E$59,2,FALSE))</f>
        <v>Bogotá, referente en cultura, deporte, recreación y actividad física, con parques para el desarrollo y la salud</v>
      </c>
      <c r="M253" s="179" t="str">
        <f>IF(ISERROR(VLOOKUP(K253,Proposito_programa!$C$2:$E$59,3,FALSE))," ",VLOOKUP(K253,Proposito_programa!$C$2:$E$59,3,FALSE))</f>
        <v>Propósito 1: Hacer un nuevo contrato social para incrementar la inclusión social, productiva y política</v>
      </c>
      <c r="N253" s="401" t="s">
        <v>1278</v>
      </c>
      <c r="O253" s="388"/>
      <c r="P253" s="239">
        <v>1014220585</v>
      </c>
      <c r="Q253" s="176" t="s">
        <v>1190</v>
      </c>
      <c r="R253" s="180" t="s">
        <v>363</v>
      </c>
      <c r="S253" s="180"/>
      <c r="T253" s="181"/>
      <c r="U253" s="182"/>
      <c r="V253" s="241">
        <v>8740000</v>
      </c>
      <c r="W253" s="183"/>
      <c r="X253" s="184"/>
      <c r="Y253" s="241"/>
      <c r="Z253" s="285">
        <f t="shared" si="8"/>
        <v>8740000</v>
      </c>
      <c r="AA253" s="286">
        <v>1748000</v>
      </c>
      <c r="AB253" s="245">
        <v>44518</v>
      </c>
      <c r="AC253" s="245">
        <v>44519</v>
      </c>
      <c r="AD253" s="245">
        <v>44561</v>
      </c>
      <c r="AE253" s="188">
        <v>60</v>
      </c>
      <c r="AF253" s="188">
        <v>1</v>
      </c>
      <c r="AG253" s="186">
        <v>18</v>
      </c>
      <c r="AH253" s="187"/>
      <c r="AI253" s="185"/>
      <c r="AJ253" s="185"/>
      <c r="AK253" s="185"/>
      <c r="AL253" s="188"/>
      <c r="AM253" s="188"/>
      <c r="AN253" s="188" t="s">
        <v>1234</v>
      </c>
      <c r="AO253" s="188"/>
      <c r="AP253" s="189">
        <f t="shared" si="9"/>
        <v>0.2</v>
      </c>
      <c r="AQ253" s="37"/>
      <c r="AR253" s="37"/>
      <c r="AS253" s="37"/>
      <c r="AT253" s="37"/>
      <c r="AU253" s="37"/>
      <c r="AV253" s="37"/>
    </row>
    <row r="254" spans="1:48" s="190" customFormat="1" ht="27.95" customHeight="1" x14ac:dyDescent="0.25">
      <c r="A254" s="232">
        <v>241</v>
      </c>
      <c r="B254" s="173">
        <v>2021</v>
      </c>
      <c r="C254" s="226" t="s">
        <v>1690</v>
      </c>
      <c r="D254" s="227" t="s">
        <v>740</v>
      </c>
      <c r="E254" s="174" t="s">
        <v>88</v>
      </c>
      <c r="F254" s="175" t="s">
        <v>86</v>
      </c>
      <c r="G254" s="176" t="s">
        <v>115</v>
      </c>
      <c r="H254" s="234" t="s">
        <v>943</v>
      </c>
      <c r="I254" s="177" t="s">
        <v>84</v>
      </c>
      <c r="J254" s="221" t="s">
        <v>268</v>
      </c>
      <c r="K254" s="178"/>
      <c r="L254" s="179" t="str">
        <f>IF(ISERROR(VLOOKUP(K254,Proposito_programa!$C$2:$E$59,2,FALSE))," ",VLOOKUP(K254,Proposito_programa!$C$2:$E$59,2,FALSE))</f>
        <v xml:space="preserve"> </v>
      </c>
      <c r="M254" s="179" t="str">
        <f>IF(ISERROR(VLOOKUP(K254,Proposito_programa!$C$2:$E$59,3,FALSE))," ",VLOOKUP(K254,Proposito_programa!$C$2:$E$59,3,FALSE))</f>
        <v xml:space="preserve"> </v>
      </c>
      <c r="N254" s="387">
        <v>0</v>
      </c>
      <c r="O254" s="388"/>
      <c r="P254" s="239">
        <v>830134871</v>
      </c>
      <c r="Q254" s="176" t="s">
        <v>1191</v>
      </c>
      <c r="R254" s="180" t="s">
        <v>364</v>
      </c>
      <c r="S254" s="180"/>
      <c r="T254" s="181"/>
      <c r="U254" s="182"/>
      <c r="V254" s="356">
        <v>20746736</v>
      </c>
      <c r="W254" s="358"/>
      <c r="X254" s="184"/>
      <c r="Y254" s="241"/>
      <c r="Z254" s="353">
        <f t="shared" si="8"/>
        <v>20746736</v>
      </c>
      <c r="AA254" s="309">
        <v>0</v>
      </c>
      <c r="AB254" s="243">
        <v>44524</v>
      </c>
      <c r="AC254" s="243">
        <v>44526</v>
      </c>
      <c r="AD254" s="243">
        <v>44829</v>
      </c>
      <c r="AE254" s="188">
        <v>300</v>
      </c>
      <c r="AF254" s="185"/>
      <c r="AG254" s="186"/>
      <c r="AH254" s="187"/>
      <c r="AI254" s="185"/>
      <c r="AJ254" s="185"/>
      <c r="AK254" s="185"/>
      <c r="AL254" s="188"/>
      <c r="AM254" s="188" t="s">
        <v>1234</v>
      </c>
      <c r="AN254" s="188"/>
      <c r="AO254" s="188"/>
      <c r="AP254" s="189">
        <f t="shared" si="9"/>
        <v>0</v>
      </c>
      <c r="AQ254" s="37"/>
      <c r="AR254" s="37"/>
      <c r="AS254" s="37"/>
      <c r="AT254" s="37"/>
      <c r="AU254" s="37"/>
      <c r="AV254" s="37"/>
    </row>
    <row r="255" spans="1:48" s="190" customFormat="1" ht="27.95" customHeight="1" x14ac:dyDescent="0.25">
      <c r="A255" s="232">
        <v>242</v>
      </c>
      <c r="B255" s="173">
        <v>2021</v>
      </c>
      <c r="C255" s="226" t="s">
        <v>1691</v>
      </c>
      <c r="D255" s="227" t="s">
        <v>741</v>
      </c>
      <c r="E255" s="174" t="s">
        <v>90</v>
      </c>
      <c r="F255" s="175" t="s">
        <v>29</v>
      </c>
      <c r="G255" s="176" t="s">
        <v>111</v>
      </c>
      <c r="H255" s="235" t="s">
        <v>901</v>
      </c>
      <c r="I255" s="177" t="s">
        <v>85</v>
      </c>
      <c r="J255" s="221" t="s">
        <v>268</v>
      </c>
      <c r="K255" s="178">
        <v>38</v>
      </c>
      <c r="L255" s="179" t="str">
        <f>IF(ISERROR(VLOOKUP(K255,Proposito_programa!$C$2:$E$59,2,FALSE))," ",VLOOKUP(K255,Proposito_programa!$C$2:$E$59,2,FALSE))</f>
        <v>Ecoeficiencia, reciclaje, manejo de residuos e inclusión de la población recicladora</v>
      </c>
      <c r="M255" s="179" t="str">
        <f>IF(ISERROR(VLOOKUP(K255,Proposito_programa!$C$2:$E$59,3,FALSE))," ",VLOOKUP(K255,Proposito_programa!$C$2:$E$59,3,FALSE))</f>
        <v>Propósito 2 : Cambiar Nuestros Hábitos de Vida para Reverdecer a Bogotá y Adaptarnos y Mitigar la Crisis Climática</v>
      </c>
      <c r="N255" s="387" t="s">
        <v>1303</v>
      </c>
      <c r="O255" s="388"/>
      <c r="P255" s="239">
        <v>1147688049</v>
      </c>
      <c r="Q255" s="176" t="s">
        <v>1192</v>
      </c>
      <c r="R255" s="180" t="s">
        <v>363</v>
      </c>
      <c r="S255" s="180"/>
      <c r="T255" s="181"/>
      <c r="U255" s="182"/>
      <c r="V255" s="241">
        <v>5451000</v>
      </c>
      <c r="W255" s="183"/>
      <c r="X255" s="184"/>
      <c r="Y255" s="241"/>
      <c r="Z255" s="285">
        <f t="shared" si="8"/>
        <v>5451000</v>
      </c>
      <c r="AA255" s="286">
        <v>0</v>
      </c>
      <c r="AB255" s="245">
        <v>44525</v>
      </c>
      <c r="AC255" s="245">
        <v>44529</v>
      </c>
      <c r="AD255" s="245">
        <v>44561</v>
      </c>
      <c r="AE255" s="188">
        <v>90</v>
      </c>
      <c r="AF255" s="188">
        <v>1</v>
      </c>
      <c r="AG255" s="186">
        <v>15</v>
      </c>
      <c r="AH255" s="187"/>
      <c r="AI255" s="185"/>
      <c r="AJ255" s="185"/>
      <c r="AK255" s="185"/>
      <c r="AL255" s="188"/>
      <c r="AM255" s="188"/>
      <c r="AN255" s="188" t="s">
        <v>1234</v>
      </c>
      <c r="AO255" s="188"/>
      <c r="AP255" s="189">
        <f t="shared" si="9"/>
        <v>0</v>
      </c>
      <c r="AQ255" s="37"/>
      <c r="AR255" s="37"/>
      <c r="AS255" s="37"/>
      <c r="AT255" s="37"/>
      <c r="AU255" s="37"/>
      <c r="AV255" s="37"/>
    </row>
    <row r="256" spans="1:48" s="190" customFormat="1" ht="27.95" customHeight="1" x14ac:dyDescent="0.25">
      <c r="A256" s="232">
        <v>243</v>
      </c>
      <c r="B256" s="173">
        <v>2021</v>
      </c>
      <c r="C256" s="226" t="s">
        <v>1692</v>
      </c>
      <c r="D256" s="227" t="s">
        <v>742</v>
      </c>
      <c r="E256" s="174" t="s">
        <v>90</v>
      </c>
      <c r="F256" s="175" t="s">
        <v>29</v>
      </c>
      <c r="G256" s="176" t="s">
        <v>111</v>
      </c>
      <c r="H256" s="235" t="s">
        <v>901</v>
      </c>
      <c r="I256" s="177" t="s">
        <v>85</v>
      </c>
      <c r="J256" s="221" t="s">
        <v>268</v>
      </c>
      <c r="K256" s="178">
        <v>38</v>
      </c>
      <c r="L256" s="179" t="str">
        <f>IF(ISERROR(VLOOKUP(K256,Proposito_programa!$C$2:$E$59,2,FALSE))," ",VLOOKUP(K256,Proposito_programa!$C$2:$E$59,2,FALSE))</f>
        <v>Ecoeficiencia, reciclaje, manejo de residuos e inclusión de la población recicladora</v>
      </c>
      <c r="M256" s="179" t="str">
        <f>IF(ISERROR(VLOOKUP(K256,Proposito_programa!$C$2:$E$59,3,FALSE))," ",VLOOKUP(K256,Proposito_programa!$C$2:$E$59,3,FALSE))</f>
        <v>Propósito 2 : Cambiar Nuestros Hábitos de Vida para Reverdecer a Bogotá y Adaptarnos y Mitigar la Crisis Climática</v>
      </c>
      <c r="N256" s="387" t="s">
        <v>1303</v>
      </c>
      <c r="O256" s="388"/>
      <c r="P256" s="239">
        <v>1007296447</v>
      </c>
      <c r="Q256" s="176" t="s">
        <v>1193</v>
      </c>
      <c r="R256" s="180" t="s">
        <v>363</v>
      </c>
      <c r="S256" s="180"/>
      <c r="T256" s="181"/>
      <c r="U256" s="182"/>
      <c r="V256" s="241">
        <v>5451000</v>
      </c>
      <c r="W256" s="183"/>
      <c r="X256" s="184"/>
      <c r="Y256" s="241"/>
      <c r="Z256" s="285">
        <f t="shared" si="8"/>
        <v>5451000</v>
      </c>
      <c r="AA256" s="286">
        <v>0</v>
      </c>
      <c r="AB256" s="245">
        <v>44525</v>
      </c>
      <c r="AC256" s="248">
        <v>44526</v>
      </c>
      <c r="AD256" s="245">
        <v>44561</v>
      </c>
      <c r="AE256" s="188">
        <v>90</v>
      </c>
      <c r="AF256" s="188">
        <v>1</v>
      </c>
      <c r="AG256" s="186">
        <v>15</v>
      </c>
      <c r="AH256" s="187"/>
      <c r="AI256" s="185"/>
      <c r="AJ256" s="185"/>
      <c r="AK256" s="185"/>
      <c r="AL256" s="188"/>
      <c r="AM256" s="188"/>
      <c r="AN256" s="188" t="s">
        <v>1234</v>
      </c>
      <c r="AO256" s="188"/>
      <c r="AP256" s="189">
        <f t="shared" si="9"/>
        <v>0</v>
      </c>
      <c r="AQ256" s="37"/>
      <c r="AR256" s="37"/>
      <c r="AS256" s="37"/>
      <c r="AT256" s="37"/>
      <c r="AU256" s="37"/>
      <c r="AV256" s="37"/>
    </row>
    <row r="257" spans="1:48" s="190" customFormat="1" ht="27.95" customHeight="1" x14ac:dyDescent="0.25">
      <c r="A257" s="232">
        <v>244</v>
      </c>
      <c r="B257" s="173">
        <v>2021</v>
      </c>
      <c r="C257" s="226" t="s">
        <v>1693</v>
      </c>
      <c r="D257" s="227" t="s">
        <v>743</v>
      </c>
      <c r="E257" s="174" t="s">
        <v>90</v>
      </c>
      <c r="F257" s="175" t="s">
        <v>29</v>
      </c>
      <c r="G257" s="176" t="s">
        <v>111</v>
      </c>
      <c r="H257" s="235" t="s">
        <v>944</v>
      </c>
      <c r="I257" s="177" t="s">
        <v>85</v>
      </c>
      <c r="J257" s="221" t="s">
        <v>268</v>
      </c>
      <c r="K257" s="178">
        <v>20</v>
      </c>
      <c r="L257" s="179" t="str">
        <f>IF(ISERROR(VLOOKUP(K257,Proposito_programa!$C$2:$E$59,2,FALSE))," ",VLOOKUP(K257,Proposito_programa!$C$2:$E$59,2,FALSE))</f>
        <v>Bogotá, referente en cultura, deporte, recreación y actividad física, con parques para el desarrollo y la salud</v>
      </c>
      <c r="M257" s="179" t="str">
        <f>IF(ISERROR(VLOOKUP(K257,Proposito_programa!$C$2:$E$59,3,FALSE))," ",VLOOKUP(K257,Proposito_programa!$C$2:$E$59,3,FALSE))</f>
        <v>Propósito 1: Hacer un nuevo contrato social para incrementar la inclusión social, productiva y política</v>
      </c>
      <c r="N257" s="401" t="s">
        <v>1278</v>
      </c>
      <c r="O257" s="388"/>
      <c r="P257" s="239">
        <v>79698325</v>
      </c>
      <c r="Q257" s="176" t="s">
        <v>1194</v>
      </c>
      <c r="R257" s="180" t="s">
        <v>363</v>
      </c>
      <c r="S257" s="180"/>
      <c r="T257" s="181"/>
      <c r="U257" s="182"/>
      <c r="V257" s="241">
        <v>4542000</v>
      </c>
      <c r="W257" s="183"/>
      <c r="X257" s="184"/>
      <c r="Y257" s="241"/>
      <c r="Z257" s="285">
        <f t="shared" si="8"/>
        <v>4542000</v>
      </c>
      <c r="AA257" s="286">
        <v>0</v>
      </c>
      <c r="AB257" s="245">
        <v>44525</v>
      </c>
      <c r="AC257" s="253">
        <v>44530</v>
      </c>
      <c r="AD257" s="254">
        <v>44561</v>
      </c>
      <c r="AE257" s="188">
        <v>60</v>
      </c>
      <c r="AF257" s="185"/>
      <c r="AG257" s="186"/>
      <c r="AH257" s="187"/>
      <c r="AI257" s="185"/>
      <c r="AJ257" s="185"/>
      <c r="AK257" s="185"/>
      <c r="AL257" s="188"/>
      <c r="AM257" s="188"/>
      <c r="AN257" s="188" t="s">
        <v>1234</v>
      </c>
      <c r="AO257" s="188"/>
      <c r="AP257" s="189">
        <f t="shared" si="9"/>
        <v>0</v>
      </c>
      <c r="AQ257" s="37"/>
      <c r="AR257" s="37"/>
      <c r="AS257" s="37"/>
      <c r="AT257" s="37"/>
      <c r="AU257" s="37"/>
      <c r="AV257" s="37"/>
    </row>
    <row r="258" spans="1:48" s="190" customFormat="1" ht="27.95" customHeight="1" x14ac:dyDescent="0.25">
      <c r="A258" s="232">
        <v>245</v>
      </c>
      <c r="B258" s="173">
        <v>2021</v>
      </c>
      <c r="C258" s="226" t="s">
        <v>1694</v>
      </c>
      <c r="D258" s="228" t="s">
        <v>744</v>
      </c>
      <c r="E258" s="174" t="s">
        <v>90</v>
      </c>
      <c r="F258" s="175" t="s">
        <v>29</v>
      </c>
      <c r="G258" s="176" t="s">
        <v>111</v>
      </c>
      <c r="H258" s="235" t="s">
        <v>944</v>
      </c>
      <c r="I258" s="177" t="s">
        <v>85</v>
      </c>
      <c r="J258" s="221" t="s">
        <v>268</v>
      </c>
      <c r="K258" s="178">
        <v>20</v>
      </c>
      <c r="L258" s="179" t="str">
        <f>IF(ISERROR(VLOOKUP(K258,Proposito_programa!$C$2:$E$59,2,FALSE))," ",VLOOKUP(K258,Proposito_programa!$C$2:$E$59,2,FALSE))</f>
        <v>Bogotá, referente en cultura, deporte, recreación y actividad física, con parques para el desarrollo y la salud</v>
      </c>
      <c r="M258" s="179" t="str">
        <f>IF(ISERROR(VLOOKUP(K258,Proposito_programa!$C$2:$E$59,3,FALSE))," ",VLOOKUP(K258,Proposito_programa!$C$2:$E$59,3,FALSE))</f>
        <v>Propósito 1: Hacer un nuevo contrato social para incrementar la inclusión social, productiva y política</v>
      </c>
      <c r="N258" s="401" t="s">
        <v>1278</v>
      </c>
      <c r="O258" s="388"/>
      <c r="P258" s="239">
        <v>1012402193</v>
      </c>
      <c r="Q258" s="176" t="s">
        <v>1195</v>
      </c>
      <c r="R258" s="180" t="s">
        <v>363</v>
      </c>
      <c r="S258" s="180"/>
      <c r="T258" s="181"/>
      <c r="U258" s="182"/>
      <c r="V258" s="241">
        <v>4542000</v>
      </c>
      <c r="W258" s="183"/>
      <c r="X258" s="184"/>
      <c r="Y258" s="241"/>
      <c r="Z258" s="285">
        <f t="shared" si="8"/>
        <v>4542000</v>
      </c>
      <c r="AA258" s="286">
        <v>0</v>
      </c>
      <c r="AB258" s="249">
        <v>44525</v>
      </c>
      <c r="AC258" s="255">
        <v>44530</v>
      </c>
      <c r="AD258" s="249">
        <v>44561</v>
      </c>
      <c r="AE258" s="188">
        <v>60</v>
      </c>
      <c r="AF258" s="185"/>
      <c r="AG258" s="186"/>
      <c r="AH258" s="187"/>
      <c r="AI258" s="185"/>
      <c r="AJ258" s="185"/>
      <c r="AK258" s="185"/>
      <c r="AL258" s="188"/>
      <c r="AM258" s="188"/>
      <c r="AN258" s="188" t="s">
        <v>1234</v>
      </c>
      <c r="AO258" s="188"/>
      <c r="AP258" s="189">
        <f t="shared" si="9"/>
        <v>0</v>
      </c>
      <c r="AQ258" s="37"/>
      <c r="AR258" s="37"/>
      <c r="AS258" s="37"/>
      <c r="AT258" s="37"/>
      <c r="AU258" s="37"/>
      <c r="AV258" s="37"/>
    </row>
    <row r="259" spans="1:48" s="190" customFormat="1" ht="27.95" customHeight="1" x14ac:dyDescent="0.25">
      <c r="A259" s="232">
        <v>246</v>
      </c>
      <c r="B259" s="173">
        <v>2021</v>
      </c>
      <c r="C259" s="226" t="s">
        <v>1695</v>
      </c>
      <c r="D259" s="228" t="s">
        <v>745</v>
      </c>
      <c r="E259" s="174" t="s">
        <v>90</v>
      </c>
      <c r="F259" s="175" t="s">
        <v>29</v>
      </c>
      <c r="G259" s="176" t="s">
        <v>111</v>
      </c>
      <c r="H259" s="237" t="s">
        <v>945</v>
      </c>
      <c r="I259" s="177" t="s">
        <v>85</v>
      </c>
      <c r="J259" s="221" t="s">
        <v>268</v>
      </c>
      <c r="K259" s="178">
        <v>57</v>
      </c>
      <c r="L259" s="179" t="str">
        <f>IF(ISERROR(VLOOKUP(K259,Proposito_programa!$C$2:$E$59,2,FALSE))," ",VLOOKUP(K259,Proposito_programa!$C$2:$E$59,2,FALSE))</f>
        <v>Gestión pública local</v>
      </c>
      <c r="M259" s="179" t="str">
        <f>IF(ISERROR(VLOOKUP(K259,Proposito_programa!$C$2:$E$59,3,FALSE))," ",VLOOKUP(K259,Proposito_programa!$C$2:$E$59,3,FALSE))</f>
        <v>Propósito 5: Construir Bogotá - Región con gobierno abierto, transparente y ciudadanía consciente</v>
      </c>
      <c r="N259" s="387" t="s">
        <v>1335</v>
      </c>
      <c r="O259" s="388"/>
      <c r="P259" s="239">
        <v>1013598280</v>
      </c>
      <c r="Q259" s="176" t="s">
        <v>972</v>
      </c>
      <c r="R259" s="180" t="s">
        <v>363</v>
      </c>
      <c r="S259" s="180"/>
      <c r="T259" s="181"/>
      <c r="U259" s="182"/>
      <c r="V259" s="241">
        <v>7495500</v>
      </c>
      <c r="W259" s="183"/>
      <c r="X259" s="184"/>
      <c r="Y259" s="241"/>
      <c r="Z259" s="285">
        <f t="shared" si="8"/>
        <v>7495500</v>
      </c>
      <c r="AA259" s="286">
        <v>0</v>
      </c>
      <c r="AB259" s="245">
        <v>44526</v>
      </c>
      <c r="AC259" s="256">
        <v>44530</v>
      </c>
      <c r="AD259" s="257">
        <v>44561</v>
      </c>
      <c r="AE259" s="188">
        <v>45</v>
      </c>
      <c r="AF259" s="185"/>
      <c r="AG259" s="186"/>
      <c r="AH259" s="187"/>
      <c r="AI259" s="185"/>
      <c r="AJ259" s="185"/>
      <c r="AK259" s="185"/>
      <c r="AL259" s="188"/>
      <c r="AM259" s="188"/>
      <c r="AN259" s="188" t="s">
        <v>1234</v>
      </c>
      <c r="AO259" s="188"/>
      <c r="AP259" s="189">
        <f t="shared" si="9"/>
        <v>0</v>
      </c>
      <c r="AQ259" s="37"/>
      <c r="AR259" s="37"/>
      <c r="AS259" s="37"/>
      <c r="AT259" s="37"/>
      <c r="AU259" s="37"/>
      <c r="AV259" s="37"/>
    </row>
    <row r="260" spans="1:48" s="190" customFormat="1" ht="27.95" customHeight="1" x14ac:dyDescent="0.25">
      <c r="A260" s="232">
        <v>247</v>
      </c>
      <c r="B260" s="173">
        <v>2021</v>
      </c>
      <c r="C260" s="226" t="s">
        <v>1696</v>
      </c>
      <c r="D260" s="227" t="s">
        <v>746</v>
      </c>
      <c r="E260" s="174" t="s">
        <v>90</v>
      </c>
      <c r="F260" s="175" t="s">
        <v>29</v>
      </c>
      <c r="G260" s="176" t="s">
        <v>111</v>
      </c>
      <c r="H260" s="235" t="s">
        <v>901</v>
      </c>
      <c r="I260" s="177" t="s">
        <v>85</v>
      </c>
      <c r="J260" s="221" t="s">
        <v>268</v>
      </c>
      <c r="K260" s="178">
        <v>38</v>
      </c>
      <c r="L260" s="179" t="str">
        <f>IF(ISERROR(VLOOKUP(K260,Proposito_programa!$C$2:$E$59,2,FALSE))," ",VLOOKUP(K260,Proposito_programa!$C$2:$E$59,2,FALSE))</f>
        <v>Ecoeficiencia, reciclaje, manejo de residuos e inclusión de la población recicladora</v>
      </c>
      <c r="M260" s="179" t="str">
        <f>IF(ISERROR(VLOOKUP(K260,Proposito_programa!$C$2:$E$59,3,FALSE))," ",VLOOKUP(K260,Proposito_programa!$C$2:$E$59,3,FALSE))</f>
        <v>Propósito 2 : Cambiar Nuestros Hábitos de Vida para Reverdecer a Bogotá y Adaptarnos y Mitigar la Crisis Climática</v>
      </c>
      <c r="N260" s="387" t="s">
        <v>1303</v>
      </c>
      <c r="O260" s="388"/>
      <c r="P260" s="239">
        <v>1019195118</v>
      </c>
      <c r="Q260" s="176" t="s">
        <v>1196</v>
      </c>
      <c r="R260" s="180" t="s">
        <v>363</v>
      </c>
      <c r="S260" s="180"/>
      <c r="T260" s="181"/>
      <c r="U260" s="182"/>
      <c r="V260" s="241">
        <v>10902000</v>
      </c>
      <c r="W260" s="183"/>
      <c r="X260" s="184"/>
      <c r="Y260" s="241"/>
      <c r="Z260" s="285">
        <f t="shared" si="8"/>
        <v>10902000</v>
      </c>
      <c r="AA260" s="286">
        <v>0</v>
      </c>
      <c r="AB260" s="245">
        <v>44526</v>
      </c>
      <c r="AC260" s="245">
        <v>44531</v>
      </c>
      <c r="AD260" s="245">
        <v>44561</v>
      </c>
      <c r="AE260" s="188">
        <v>90</v>
      </c>
      <c r="AF260" s="188">
        <v>1</v>
      </c>
      <c r="AG260" s="186">
        <v>15</v>
      </c>
      <c r="AH260" s="187"/>
      <c r="AI260" s="185"/>
      <c r="AJ260" s="185"/>
      <c r="AK260" s="185"/>
      <c r="AL260" s="188"/>
      <c r="AM260" s="188"/>
      <c r="AN260" s="188" t="s">
        <v>1234</v>
      </c>
      <c r="AO260" s="188"/>
      <c r="AP260" s="189">
        <f t="shared" si="9"/>
        <v>0</v>
      </c>
      <c r="AQ260" s="37"/>
      <c r="AR260" s="37"/>
      <c r="AS260" s="37"/>
      <c r="AT260" s="37"/>
      <c r="AU260" s="37"/>
      <c r="AV260" s="37"/>
    </row>
    <row r="261" spans="1:48" s="190" customFormat="1" ht="27.95" customHeight="1" x14ac:dyDescent="0.25">
      <c r="A261" s="232" t="s">
        <v>489</v>
      </c>
      <c r="B261" s="173">
        <v>2021</v>
      </c>
      <c r="C261" s="226" t="s">
        <v>1697</v>
      </c>
      <c r="D261" s="227" t="s">
        <v>747</v>
      </c>
      <c r="E261" s="174" t="s">
        <v>65</v>
      </c>
      <c r="F261" s="175" t="s">
        <v>89</v>
      </c>
      <c r="G261" s="176" t="s">
        <v>96</v>
      </c>
      <c r="H261" s="235" t="s">
        <v>946</v>
      </c>
      <c r="I261" s="177" t="s">
        <v>84</v>
      </c>
      <c r="J261" s="221" t="s">
        <v>268</v>
      </c>
      <c r="K261" s="178"/>
      <c r="L261" s="179" t="str">
        <f>IF(ISERROR(VLOOKUP(K261,Proposito_programa!$C$2:$E$59,2,FALSE))," ",VLOOKUP(K261,Proposito_programa!$C$2:$E$59,2,FALSE))</f>
        <v xml:space="preserve"> </v>
      </c>
      <c r="M261" s="179" t="str">
        <f>IF(ISERROR(VLOOKUP(K261,Proposito_programa!$C$2:$E$59,3,FALSE))," ",VLOOKUP(K261,Proposito_programa!$C$2:$E$59,3,FALSE))</f>
        <v xml:space="preserve"> </v>
      </c>
      <c r="N261" s="387">
        <v>0</v>
      </c>
      <c r="O261" s="388">
        <v>0</v>
      </c>
      <c r="P261" s="239">
        <v>830037946</v>
      </c>
      <c r="Q261" s="176" t="s">
        <v>1197</v>
      </c>
      <c r="R261" s="180" t="s">
        <v>364</v>
      </c>
      <c r="S261" s="180"/>
      <c r="T261" s="181"/>
      <c r="U261" s="182"/>
      <c r="V261" s="356">
        <v>16358930</v>
      </c>
      <c r="W261" s="358"/>
      <c r="X261" s="184"/>
      <c r="Y261" s="241"/>
      <c r="Z261" s="353">
        <f t="shared" si="8"/>
        <v>16358930</v>
      </c>
      <c r="AA261" s="309">
        <v>0</v>
      </c>
      <c r="AB261" s="245">
        <v>44526</v>
      </c>
      <c r="AC261" s="253">
        <v>44526</v>
      </c>
      <c r="AD261" s="245">
        <v>44587</v>
      </c>
      <c r="AE261" s="188">
        <v>60</v>
      </c>
      <c r="AF261" s="188">
        <v>1</v>
      </c>
      <c r="AG261" s="186">
        <v>60</v>
      </c>
      <c r="AH261" s="187"/>
      <c r="AI261" s="185"/>
      <c r="AJ261" s="185"/>
      <c r="AK261" s="185"/>
      <c r="AL261" s="188"/>
      <c r="AM261" s="188" t="s">
        <v>1234</v>
      </c>
      <c r="AN261" s="188"/>
      <c r="AO261" s="188"/>
      <c r="AP261" s="189">
        <f t="shared" si="9"/>
        <v>0</v>
      </c>
      <c r="AQ261" s="37"/>
      <c r="AR261" s="37"/>
      <c r="AS261" s="37"/>
      <c r="AT261" s="37"/>
      <c r="AU261" s="37"/>
      <c r="AV261" s="37"/>
    </row>
    <row r="262" spans="1:48" s="190" customFormat="1" ht="27.95" customHeight="1" x14ac:dyDescent="0.25">
      <c r="A262" s="232">
        <v>248</v>
      </c>
      <c r="B262" s="173">
        <v>2021</v>
      </c>
      <c r="C262" s="226" t="s">
        <v>1698</v>
      </c>
      <c r="D262" s="227" t="s">
        <v>748</v>
      </c>
      <c r="E262" s="174" t="s">
        <v>49</v>
      </c>
      <c r="F262" s="175" t="s">
        <v>83</v>
      </c>
      <c r="G262" s="176" t="s">
        <v>115</v>
      </c>
      <c r="H262" s="234" t="s">
        <v>947</v>
      </c>
      <c r="I262" s="177" t="s">
        <v>85</v>
      </c>
      <c r="J262" s="221" t="s">
        <v>268</v>
      </c>
      <c r="K262" s="178">
        <v>57</v>
      </c>
      <c r="L262" s="179" t="str">
        <f>IF(ISERROR(VLOOKUP(K262,Proposito_programa!$C$2:$E$59,2,FALSE))," ",VLOOKUP(K262,Proposito_programa!$C$2:$E$59,2,FALSE))</f>
        <v>Gestión pública local</v>
      </c>
      <c r="M262" s="179" t="str">
        <f>IF(ISERROR(VLOOKUP(K262,Proposito_programa!$C$2:$E$59,3,FALSE))," ",VLOOKUP(K262,Proposito_programa!$C$2:$E$59,3,FALSE))</f>
        <v>Propósito 5: Construir Bogotá - Región con gobierno abierto, transparente y ciudadanía consciente</v>
      </c>
      <c r="N262" s="387" t="s">
        <v>1335</v>
      </c>
      <c r="O262" s="388">
        <v>3</v>
      </c>
      <c r="P262" s="239">
        <v>900283049</v>
      </c>
      <c r="Q262" s="176" t="s">
        <v>1198</v>
      </c>
      <c r="R262" s="180" t="s">
        <v>364</v>
      </c>
      <c r="S262" s="180"/>
      <c r="T262" s="181"/>
      <c r="U262" s="182"/>
      <c r="V262" s="241">
        <v>97032855</v>
      </c>
      <c r="W262" s="183"/>
      <c r="X262" s="184"/>
      <c r="Y262" s="241"/>
      <c r="Z262" s="285">
        <f t="shared" si="8"/>
        <v>97032855</v>
      </c>
      <c r="AA262" s="286">
        <v>0</v>
      </c>
      <c r="AB262" s="243">
        <v>44531</v>
      </c>
      <c r="AC262" s="243">
        <v>44579</v>
      </c>
      <c r="AD262" s="243">
        <v>44821</v>
      </c>
      <c r="AE262" s="188">
        <v>240</v>
      </c>
      <c r="AF262" s="185"/>
      <c r="AG262" s="186"/>
      <c r="AH262" s="187"/>
      <c r="AI262" s="185"/>
      <c r="AJ262" s="185"/>
      <c r="AK262" s="185"/>
      <c r="AL262" s="188"/>
      <c r="AM262" s="188" t="s">
        <v>1234</v>
      </c>
      <c r="AN262" s="188"/>
      <c r="AO262" s="188"/>
      <c r="AP262" s="189">
        <f t="shared" si="9"/>
        <v>0</v>
      </c>
      <c r="AQ262" s="37"/>
      <c r="AR262" s="37"/>
      <c r="AS262" s="37"/>
      <c r="AT262" s="37"/>
      <c r="AU262" s="37"/>
      <c r="AV262" s="37"/>
    </row>
    <row r="263" spans="1:48" s="35" customFormat="1" ht="27.95" customHeight="1" x14ac:dyDescent="0.25">
      <c r="A263" s="435">
        <v>249</v>
      </c>
      <c r="B263" s="436">
        <v>2021</v>
      </c>
      <c r="C263" s="226" t="s">
        <v>1699</v>
      </c>
      <c r="D263" s="420" t="s">
        <v>1449</v>
      </c>
      <c r="E263" s="437" t="s">
        <v>90</v>
      </c>
      <c r="F263" s="438" t="s">
        <v>29</v>
      </c>
      <c r="G263" s="439" t="s">
        <v>111</v>
      </c>
      <c r="H263" s="234" t="s">
        <v>790</v>
      </c>
      <c r="I263" s="440" t="s">
        <v>85</v>
      </c>
      <c r="J263" s="221" t="s">
        <v>268</v>
      </c>
      <c r="K263" s="441">
        <v>57</v>
      </c>
      <c r="L263" s="442" t="s">
        <v>251</v>
      </c>
      <c r="M263" s="442" t="s">
        <v>244</v>
      </c>
      <c r="N263" s="387" t="s">
        <v>1335</v>
      </c>
      <c r="O263" s="388"/>
      <c r="P263" s="239" t="s">
        <v>1447</v>
      </c>
      <c r="Q263" s="439" t="s">
        <v>1448</v>
      </c>
      <c r="R263" s="443" t="s">
        <v>363</v>
      </c>
      <c r="S263" s="443"/>
      <c r="T263" s="444"/>
      <c r="U263" s="445"/>
      <c r="V263" s="241">
        <v>3406500</v>
      </c>
      <c r="W263" s="446"/>
      <c r="X263" s="447"/>
      <c r="Y263" s="241"/>
      <c r="Z263" s="285">
        <v>3406500</v>
      </c>
      <c r="AA263" s="286">
        <v>0</v>
      </c>
      <c r="AB263" s="454">
        <v>44536</v>
      </c>
      <c r="AC263" s="453" t="s">
        <v>1450</v>
      </c>
      <c r="AD263" s="453" t="s">
        <v>1450</v>
      </c>
      <c r="AE263" s="448">
        <v>45</v>
      </c>
      <c r="AF263" s="449"/>
      <c r="AG263" s="450"/>
      <c r="AH263" s="451"/>
      <c r="AI263" s="449"/>
      <c r="AJ263" s="449"/>
      <c r="AK263" s="449"/>
      <c r="AL263" s="448"/>
      <c r="AM263" s="448"/>
      <c r="AN263" s="448"/>
      <c r="AO263" s="448"/>
      <c r="AP263" s="189"/>
      <c r="AQ263" s="452"/>
      <c r="AR263" s="452"/>
      <c r="AS263" s="452"/>
      <c r="AT263" s="452"/>
      <c r="AU263" s="452"/>
      <c r="AV263" s="452"/>
    </row>
    <row r="264" spans="1:48" s="190" customFormat="1" ht="27.95" customHeight="1" x14ac:dyDescent="0.25">
      <c r="A264" s="232">
        <v>250</v>
      </c>
      <c r="B264" s="173">
        <v>2021</v>
      </c>
      <c r="C264" s="226" t="s">
        <v>1700</v>
      </c>
      <c r="D264" s="227" t="s">
        <v>749</v>
      </c>
      <c r="E264" s="174" t="s">
        <v>90</v>
      </c>
      <c r="F264" s="175" t="s">
        <v>29</v>
      </c>
      <c r="G264" s="176" t="s">
        <v>111</v>
      </c>
      <c r="H264" s="235" t="s">
        <v>790</v>
      </c>
      <c r="I264" s="177" t="s">
        <v>85</v>
      </c>
      <c r="J264" s="221" t="s">
        <v>268</v>
      </c>
      <c r="K264" s="178">
        <v>57</v>
      </c>
      <c r="L264" s="179" t="str">
        <f>IF(ISERROR(VLOOKUP(K264,Proposito_programa!$C$2:$E$59,2,FALSE))," ",VLOOKUP(K264,Proposito_programa!$C$2:$E$59,2,FALSE))</f>
        <v>Gestión pública local</v>
      </c>
      <c r="M264" s="179" t="str">
        <f>IF(ISERROR(VLOOKUP(K264,Proposito_programa!$C$2:$E$59,3,FALSE))," ",VLOOKUP(K264,Proposito_programa!$C$2:$E$59,3,FALSE))</f>
        <v>Propósito 5: Construir Bogotá - Región con gobierno abierto, transparente y ciudadanía consciente</v>
      </c>
      <c r="N264" s="387" t="s">
        <v>1335</v>
      </c>
      <c r="O264" s="388"/>
      <c r="P264" s="239">
        <v>30204485</v>
      </c>
      <c r="Q264" s="176" t="s">
        <v>1199</v>
      </c>
      <c r="R264" s="180" t="s">
        <v>363</v>
      </c>
      <c r="S264" s="180"/>
      <c r="T264" s="181"/>
      <c r="U264" s="182"/>
      <c r="V264" s="241">
        <v>3406500</v>
      </c>
      <c r="W264" s="183"/>
      <c r="X264" s="184"/>
      <c r="Y264" s="241"/>
      <c r="Z264" s="285">
        <f t="shared" si="8"/>
        <v>3406500</v>
      </c>
      <c r="AA264" s="286">
        <v>0</v>
      </c>
      <c r="AB264" s="245">
        <v>44532</v>
      </c>
      <c r="AC264" s="245">
        <v>44543</v>
      </c>
      <c r="AD264" s="245">
        <v>44561</v>
      </c>
      <c r="AE264" s="188">
        <v>45</v>
      </c>
      <c r="AF264" s="185"/>
      <c r="AG264" s="186"/>
      <c r="AH264" s="187"/>
      <c r="AI264" s="185"/>
      <c r="AJ264" s="185"/>
      <c r="AK264" s="185"/>
      <c r="AL264" s="188"/>
      <c r="AM264" s="188"/>
      <c r="AN264" s="188" t="s">
        <v>1234</v>
      </c>
      <c r="AO264" s="188"/>
      <c r="AP264" s="189">
        <f t="shared" si="9"/>
        <v>0</v>
      </c>
      <c r="AQ264" s="37"/>
      <c r="AR264" s="37"/>
      <c r="AS264" s="37"/>
      <c r="AT264" s="37"/>
      <c r="AU264" s="37"/>
      <c r="AV264" s="37"/>
    </row>
    <row r="265" spans="1:48" s="190" customFormat="1" ht="27.95" customHeight="1" x14ac:dyDescent="0.25">
      <c r="A265" s="232">
        <v>251</v>
      </c>
      <c r="B265" s="173">
        <v>2021</v>
      </c>
      <c r="C265" s="226" t="s">
        <v>1701</v>
      </c>
      <c r="D265" s="227" t="s">
        <v>750</v>
      </c>
      <c r="E265" s="174" t="s">
        <v>90</v>
      </c>
      <c r="F265" s="175" t="s">
        <v>29</v>
      </c>
      <c r="G265" s="176" t="s">
        <v>111</v>
      </c>
      <c r="H265" s="235" t="s">
        <v>790</v>
      </c>
      <c r="I265" s="177" t="s">
        <v>85</v>
      </c>
      <c r="J265" s="221" t="s">
        <v>268</v>
      </c>
      <c r="K265" s="178">
        <v>57</v>
      </c>
      <c r="L265" s="179" t="str">
        <f>IF(ISERROR(VLOOKUP(K265,Proposito_programa!$C$2:$E$59,2,FALSE))," ",VLOOKUP(K265,Proposito_programa!$C$2:$E$59,2,FALSE))</f>
        <v>Gestión pública local</v>
      </c>
      <c r="M265" s="179" t="str">
        <f>IF(ISERROR(VLOOKUP(K265,Proposito_programa!$C$2:$E$59,3,FALSE))," ",VLOOKUP(K265,Proposito_programa!$C$2:$E$59,3,FALSE))</f>
        <v>Propósito 5: Construir Bogotá - Región con gobierno abierto, transparente y ciudadanía consciente</v>
      </c>
      <c r="N265" s="387" t="s">
        <v>1335</v>
      </c>
      <c r="O265" s="388"/>
      <c r="P265" s="239">
        <v>1033782585</v>
      </c>
      <c r="Q265" s="176" t="s">
        <v>1021</v>
      </c>
      <c r="R265" s="180" t="s">
        <v>363</v>
      </c>
      <c r="S265" s="180"/>
      <c r="T265" s="181"/>
      <c r="U265" s="182"/>
      <c r="V265" s="241">
        <v>3406500</v>
      </c>
      <c r="W265" s="183"/>
      <c r="X265" s="184"/>
      <c r="Y265" s="241"/>
      <c r="Z265" s="285">
        <f t="shared" si="8"/>
        <v>3406500</v>
      </c>
      <c r="AA265" s="286">
        <v>0</v>
      </c>
      <c r="AB265" s="245">
        <v>44532</v>
      </c>
      <c r="AC265" s="245">
        <v>44533</v>
      </c>
      <c r="AD265" s="245">
        <v>44561</v>
      </c>
      <c r="AE265" s="188">
        <v>45</v>
      </c>
      <c r="AF265" s="185"/>
      <c r="AG265" s="186"/>
      <c r="AH265" s="187"/>
      <c r="AI265" s="185"/>
      <c r="AJ265" s="185"/>
      <c r="AK265" s="185"/>
      <c r="AL265" s="188"/>
      <c r="AM265" s="188"/>
      <c r="AN265" s="188" t="s">
        <v>1234</v>
      </c>
      <c r="AO265" s="188"/>
      <c r="AP265" s="189">
        <f t="shared" si="9"/>
        <v>0</v>
      </c>
      <c r="AQ265" s="37"/>
      <c r="AR265" s="37"/>
      <c r="AS265" s="37"/>
      <c r="AT265" s="37"/>
      <c r="AU265" s="37"/>
      <c r="AV265" s="37"/>
    </row>
    <row r="266" spans="1:48" s="190" customFormat="1" ht="27.95" customHeight="1" x14ac:dyDescent="0.25">
      <c r="A266" s="232">
        <v>252</v>
      </c>
      <c r="B266" s="173">
        <v>2021</v>
      </c>
      <c r="C266" s="226" t="s">
        <v>1702</v>
      </c>
      <c r="D266" s="227" t="s">
        <v>751</v>
      </c>
      <c r="E266" s="174" t="s">
        <v>90</v>
      </c>
      <c r="F266" s="175" t="s">
        <v>29</v>
      </c>
      <c r="G266" s="176" t="s">
        <v>111</v>
      </c>
      <c r="H266" s="235" t="s">
        <v>790</v>
      </c>
      <c r="I266" s="177" t="s">
        <v>85</v>
      </c>
      <c r="J266" s="221" t="s">
        <v>268</v>
      </c>
      <c r="K266" s="178">
        <v>57</v>
      </c>
      <c r="L266" s="179" t="str">
        <f>IF(ISERROR(VLOOKUP(K266,Proposito_programa!$C$2:$E$59,2,FALSE))," ",VLOOKUP(K266,Proposito_programa!$C$2:$E$59,2,FALSE))</f>
        <v>Gestión pública local</v>
      </c>
      <c r="M266" s="179" t="str">
        <f>IF(ISERROR(VLOOKUP(K266,Proposito_programa!$C$2:$E$59,3,FALSE))," ",VLOOKUP(K266,Proposito_programa!$C$2:$E$59,3,FALSE))</f>
        <v>Propósito 5: Construir Bogotá - Región con gobierno abierto, transparente y ciudadanía consciente</v>
      </c>
      <c r="N266" s="387" t="s">
        <v>1335</v>
      </c>
      <c r="O266" s="388"/>
      <c r="P266" s="239">
        <v>1015427264</v>
      </c>
      <c r="Q266" s="176" t="s">
        <v>1200</v>
      </c>
      <c r="R266" s="180" t="s">
        <v>363</v>
      </c>
      <c r="S266" s="180"/>
      <c r="T266" s="181"/>
      <c r="U266" s="182"/>
      <c r="V266" s="241">
        <v>3406500</v>
      </c>
      <c r="W266" s="183"/>
      <c r="X266" s="184"/>
      <c r="Y266" s="241"/>
      <c r="Z266" s="285">
        <f t="shared" si="8"/>
        <v>3406500</v>
      </c>
      <c r="AA266" s="286">
        <v>0</v>
      </c>
      <c r="AB266" s="245">
        <v>44532</v>
      </c>
      <c r="AC266" s="245">
        <v>44532</v>
      </c>
      <c r="AD266" s="245">
        <v>44561</v>
      </c>
      <c r="AE266" s="188">
        <v>45</v>
      </c>
      <c r="AF266" s="185"/>
      <c r="AG266" s="186"/>
      <c r="AH266" s="187"/>
      <c r="AI266" s="185"/>
      <c r="AJ266" s="185"/>
      <c r="AK266" s="185"/>
      <c r="AL266" s="188"/>
      <c r="AM266" s="188"/>
      <c r="AN266" s="188" t="s">
        <v>1234</v>
      </c>
      <c r="AO266" s="188"/>
      <c r="AP266" s="189">
        <f t="shared" si="9"/>
        <v>0</v>
      </c>
      <c r="AQ266" s="37"/>
      <c r="AR266" s="37"/>
      <c r="AS266" s="37"/>
      <c r="AT266" s="37"/>
      <c r="AU266" s="37"/>
      <c r="AV266" s="37"/>
    </row>
    <row r="267" spans="1:48" s="190" customFormat="1" ht="27.95" customHeight="1" x14ac:dyDescent="0.25">
      <c r="A267" s="232">
        <v>253</v>
      </c>
      <c r="B267" s="173">
        <v>2021</v>
      </c>
      <c r="C267" s="226" t="s">
        <v>1703</v>
      </c>
      <c r="D267" s="227" t="s">
        <v>752</v>
      </c>
      <c r="E267" s="174" t="s">
        <v>90</v>
      </c>
      <c r="F267" s="175" t="s">
        <v>29</v>
      </c>
      <c r="G267" s="176" t="s">
        <v>111</v>
      </c>
      <c r="H267" s="235" t="s">
        <v>948</v>
      </c>
      <c r="I267" s="177" t="s">
        <v>85</v>
      </c>
      <c r="J267" s="221" t="s">
        <v>268</v>
      </c>
      <c r="K267" s="178">
        <v>57</v>
      </c>
      <c r="L267" s="179" t="str">
        <f>IF(ISERROR(VLOOKUP(K267,Proposito_programa!$C$2:$E$59,2,FALSE))," ",VLOOKUP(K267,Proposito_programa!$C$2:$E$59,2,FALSE))</f>
        <v>Gestión pública local</v>
      </c>
      <c r="M267" s="179" t="str">
        <f>IF(ISERROR(VLOOKUP(K267,Proposito_programa!$C$2:$E$59,3,FALSE))," ",VLOOKUP(K267,Proposito_programa!$C$2:$E$59,3,FALSE))</f>
        <v>Propósito 5: Construir Bogotá - Región con gobierno abierto, transparente y ciudadanía consciente</v>
      </c>
      <c r="N267" s="387" t="s">
        <v>1335</v>
      </c>
      <c r="O267" s="388"/>
      <c r="P267" s="239">
        <v>1022953015</v>
      </c>
      <c r="Q267" s="176" t="s">
        <v>1047</v>
      </c>
      <c r="R267" s="180" t="s">
        <v>363</v>
      </c>
      <c r="S267" s="180"/>
      <c r="T267" s="181"/>
      <c r="U267" s="182"/>
      <c r="V267" s="241">
        <v>3406500</v>
      </c>
      <c r="W267" s="183"/>
      <c r="X267" s="184"/>
      <c r="Y267" s="241"/>
      <c r="Z267" s="285">
        <f t="shared" si="8"/>
        <v>3406500</v>
      </c>
      <c r="AA267" s="286">
        <v>0</v>
      </c>
      <c r="AB267" s="245">
        <v>44533</v>
      </c>
      <c r="AC267" s="245">
        <v>44536</v>
      </c>
      <c r="AD267" s="245">
        <v>44561</v>
      </c>
      <c r="AE267" s="188">
        <v>45</v>
      </c>
      <c r="AF267" s="188">
        <v>1</v>
      </c>
      <c r="AG267" s="186">
        <v>20</v>
      </c>
      <c r="AH267" s="187"/>
      <c r="AI267" s="185"/>
      <c r="AJ267" s="185"/>
      <c r="AK267" s="185"/>
      <c r="AL267" s="188"/>
      <c r="AM267" s="188"/>
      <c r="AN267" s="188" t="s">
        <v>1234</v>
      </c>
      <c r="AO267" s="188"/>
      <c r="AP267" s="189">
        <f t="shared" si="9"/>
        <v>0</v>
      </c>
      <c r="AQ267" s="37"/>
      <c r="AR267" s="37"/>
      <c r="AS267" s="37"/>
      <c r="AT267" s="37"/>
      <c r="AU267" s="37"/>
      <c r="AV267" s="37"/>
    </row>
    <row r="268" spans="1:48" s="190" customFormat="1" ht="27.95" customHeight="1" x14ac:dyDescent="0.25">
      <c r="A268" s="232">
        <v>254</v>
      </c>
      <c r="B268" s="173">
        <v>2021</v>
      </c>
      <c r="C268" s="226" t="s">
        <v>1704</v>
      </c>
      <c r="D268" s="227" t="s">
        <v>753</v>
      </c>
      <c r="E268" s="174" t="s">
        <v>90</v>
      </c>
      <c r="F268" s="175" t="s">
        <v>29</v>
      </c>
      <c r="G268" s="176" t="s">
        <v>111</v>
      </c>
      <c r="H268" s="235" t="s">
        <v>787</v>
      </c>
      <c r="I268" s="177" t="s">
        <v>85</v>
      </c>
      <c r="J268" s="221" t="s">
        <v>268</v>
      </c>
      <c r="K268" s="178">
        <v>57</v>
      </c>
      <c r="L268" s="179" t="str">
        <f>IF(ISERROR(VLOOKUP(K268,Proposito_programa!$C$2:$E$59,2,FALSE))," ",VLOOKUP(K268,Proposito_programa!$C$2:$E$59,2,FALSE))</f>
        <v>Gestión pública local</v>
      </c>
      <c r="M268" s="179" t="str">
        <f>IF(ISERROR(VLOOKUP(K268,Proposito_programa!$C$2:$E$59,3,FALSE))," ",VLOOKUP(K268,Proposito_programa!$C$2:$E$59,3,FALSE))</f>
        <v>Propósito 5: Construir Bogotá - Región con gobierno abierto, transparente y ciudadanía consciente</v>
      </c>
      <c r="N268" s="387" t="s">
        <v>1335</v>
      </c>
      <c r="O268" s="388"/>
      <c r="P268" s="239">
        <v>51994040</v>
      </c>
      <c r="Q268" s="176" t="s">
        <v>1016</v>
      </c>
      <c r="R268" s="180" t="s">
        <v>363</v>
      </c>
      <c r="S268" s="180"/>
      <c r="T268" s="181"/>
      <c r="U268" s="182"/>
      <c r="V268" s="241">
        <v>7126500</v>
      </c>
      <c r="W268" s="183"/>
      <c r="X268" s="184"/>
      <c r="Y268" s="241"/>
      <c r="Z268" s="285">
        <f t="shared" si="8"/>
        <v>7126500</v>
      </c>
      <c r="AA268" s="286">
        <v>0</v>
      </c>
      <c r="AB268" s="245">
        <v>44533</v>
      </c>
      <c r="AC268" s="245">
        <v>44536</v>
      </c>
      <c r="AD268" s="245">
        <v>44561</v>
      </c>
      <c r="AE268" s="188">
        <v>45</v>
      </c>
      <c r="AF268" s="185"/>
      <c r="AG268" s="186"/>
      <c r="AH268" s="187"/>
      <c r="AI268" s="185"/>
      <c r="AJ268" s="185"/>
      <c r="AK268" s="185"/>
      <c r="AL268" s="188"/>
      <c r="AM268" s="188"/>
      <c r="AN268" s="188" t="s">
        <v>1234</v>
      </c>
      <c r="AO268" s="188"/>
      <c r="AP268" s="189">
        <f t="shared" si="9"/>
        <v>0</v>
      </c>
      <c r="AQ268" s="37"/>
      <c r="AR268" s="37"/>
      <c r="AS268" s="37"/>
      <c r="AT268" s="37"/>
      <c r="AU268" s="37"/>
      <c r="AV268" s="37"/>
    </row>
    <row r="269" spans="1:48" s="190" customFormat="1" ht="27.95" customHeight="1" x14ac:dyDescent="0.25">
      <c r="A269" s="232">
        <v>255</v>
      </c>
      <c r="B269" s="173">
        <v>2021</v>
      </c>
      <c r="C269" s="226" t="s">
        <v>1705</v>
      </c>
      <c r="D269" s="227" t="s">
        <v>754</v>
      </c>
      <c r="E269" s="174" t="s">
        <v>90</v>
      </c>
      <c r="F269" s="175" t="s">
        <v>29</v>
      </c>
      <c r="G269" s="176" t="s">
        <v>111</v>
      </c>
      <c r="H269" s="235" t="s">
        <v>787</v>
      </c>
      <c r="I269" s="177" t="s">
        <v>85</v>
      </c>
      <c r="J269" s="221" t="s">
        <v>268</v>
      </c>
      <c r="K269" s="178">
        <v>57</v>
      </c>
      <c r="L269" s="179" t="str">
        <f>IF(ISERROR(VLOOKUP(K269,Proposito_programa!$C$2:$E$59,2,FALSE))," ",VLOOKUP(K269,Proposito_programa!$C$2:$E$59,2,FALSE))</f>
        <v>Gestión pública local</v>
      </c>
      <c r="M269" s="179" t="str">
        <f>IF(ISERROR(VLOOKUP(K269,Proposito_programa!$C$2:$E$59,3,FALSE))," ",VLOOKUP(K269,Proposito_programa!$C$2:$E$59,3,FALSE))</f>
        <v>Propósito 5: Construir Bogotá - Región con gobierno abierto, transparente y ciudadanía consciente</v>
      </c>
      <c r="N269" s="387" t="s">
        <v>1335</v>
      </c>
      <c r="O269" s="388"/>
      <c r="P269" s="239">
        <v>80900825</v>
      </c>
      <c r="Q269" s="176" t="s">
        <v>976</v>
      </c>
      <c r="R269" s="180" t="s">
        <v>363</v>
      </c>
      <c r="S269" s="180"/>
      <c r="T269" s="181"/>
      <c r="U269" s="182"/>
      <c r="V269" s="241">
        <v>7126500</v>
      </c>
      <c r="W269" s="183"/>
      <c r="X269" s="184"/>
      <c r="Y269" s="241"/>
      <c r="Z269" s="285">
        <f t="shared" si="8"/>
        <v>7126500</v>
      </c>
      <c r="AA269" s="286">
        <v>0</v>
      </c>
      <c r="AB269" s="245">
        <v>44533</v>
      </c>
      <c r="AC269" s="245">
        <v>44536</v>
      </c>
      <c r="AD269" s="245">
        <v>44561</v>
      </c>
      <c r="AE269" s="188">
        <v>45</v>
      </c>
      <c r="AF269" s="188">
        <v>1</v>
      </c>
      <c r="AG269" s="186">
        <v>20</v>
      </c>
      <c r="AH269" s="187"/>
      <c r="AI269" s="185"/>
      <c r="AJ269" s="185"/>
      <c r="AK269" s="185"/>
      <c r="AL269" s="188"/>
      <c r="AM269" s="188"/>
      <c r="AN269" s="188" t="s">
        <v>1234</v>
      </c>
      <c r="AO269" s="188"/>
      <c r="AP269" s="189">
        <f t="shared" si="9"/>
        <v>0</v>
      </c>
      <c r="AQ269" s="37"/>
      <c r="AR269" s="37"/>
      <c r="AS269" s="37"/>
      <c r="AT269" s="37"/>
      <c r="AU269" s="37"/>
      <c r="AV269" s="37"/>
    </row>
    <row r="270" spans="1:48" s="190" customFormat="1" ht="27.95" customHeight="1" x14ac:dyDescent="0.25">
      <c r="A270" s="232">
        <v>256</v>
      </c>
      <c r="B270" s="173">
        <v>2021</v>
      </c>
      <c r="C270" s="226" t="s">
        <v>1706</v>
      </c>
      <c r="D270" s="227" t="s">
        <v>755</v>
      </c>
      <c r="E270" s="174" t="s">
        <v>90</v>
      </c>
      <c r="F270" s="175" t="s">
        <v>29</v>
      </c>
      <c r="G270" s="176" t="s">
        <v>111</v>
      </c>
      <c r="H270" s="235" t="s">
        <v>787</v>
      </c>
      <c r="I270" s="177" t="s">
        <v>85</v>
      </c>
      <c r="J270" s="221" t="s">
        <v>268</v>
      </c>
      <c r="K270" s="178">
        <v>57</v>
      </c>
      <c r="L270" s="179" t="str">
        <f>IF(ISERROR(VLOOKUP(K270,Proposito_programa!$C$2:$E$59,2,FALSE))," ",VLOOKUP(K270,Proposito_programa!$C$2:$E$59,2,FALSE))</f>
        <v>Gestión pública local</v>
      </c>
      <c r="M270" s="179" t="str">
        <f>IF(ISERROR(VLOOKUP(K270,Proposito_programa!$C$2:$E$59,3,FALSE))," ",VLOOKUP(K270,Proposito_programa!$C$2:$E$59,3,FALSE))</f>
        <v>Propósito 5: Construir Bogotá - Región con gobierno abierto, transparente y ciudadanía consciente</v>
      </c>
      <c r="N270" s="387" t="s">
        <v>1335</v>
      </c>
      <c r="O270" s="388"/>
      <c r="P270" s="239">
        <v>1014217624</v>
      </c>
      <c r="Q270" s="176" t="s">
        <v>1014</v>
      </c>
      <c r="R270" s="180" t="s">
        <v>363</v>
      </c>
      <c r="S270" s="180"/>
      <c r="T270" s="181"/>
      <c r="U270" s="182"/>
      <c r="V270" s="241">
        <v>7126500</v>
      </c>
      <c r="W270" s="183"/>
      <c r="X270" s="184"/>
      <c r="Y270" s="241"/>
      <c r="Z270" s="285">
        <f t="shared" si="8"/>
        <v>7126500</v>
      </c>
      <c r="AA270" s="286">
        <v>0</v>
      </c>
      <c r="AB270" s="245">
        <v>44533</v>
      </c>
      <c r="AC270" s="245">
        <v>44536</v>
      </c>
      <c r="AD270" s="245">
        <v>44561</v>
      </c>
      <c r="AE270" s="188">
        <v>45</v>
      </c>
      <c r="AF270" s="185"/>
      <c r="AG270" s="186"/>
      <c r="AH270" s="187"/>
      <c r="AI270" s="185"/>
      <c r="AJ270" s="185"/>
      <c r="AK270" s="185"/>
      <c r="AL270" s="188"/>
      <c r="AM270" s="188"/>
      <c r="AN270" s="188" t="s">
        <v>1234</v>
      </c>
      <c r="AO270" s="188"/>
      <c r="AP270" s="189">
        <f t="shared" si="9"/>
        <v>0</v>
      </c>
      <c r="AQ270" s="37"/>
      <c r="AR270" s="37"/>
      <c r="AS270" s="37"/>
      <c r="AT270" s="37"/>
      <c r="AU270" s="37"/>
      <c r="AV270" s="37"/>
    </row>
    <row r="271" spans="1:48" s="190" customFormat="1" ht="27.95" customHeight="1" x14ac:dyDescent="0.25">
      <c r="A271" s="232">
        <v>257</v>
      </c>
      <c r="B271" s="173">
        <v>2021</v>
      </c>
      <c r="C271" s="226" t="s">
        <v>1707</v>
      </c>
      <c r="D271" s="227" t="s">
        <v>756</v>
      </c>
      <c r="E271" s="174" t="s">
        <v>90</v>
      </c>
      <c r="F271" s="175" t="s">
        <v>29</v>
      </c>
      <c r="G271" s="176" t="s">
        <v>111</v>
      </c>
      <c r="H271" s="235" t="s">
        <v>787</v>
      </c>
      <c r="I271" s="177" t="s">
        <v>85</v>
      </c>
      <c r="J271" s="221" t="s">
        <v>268</v>
      </c>
      <c r="K271" s="178">
        <v>57</v>
      </c>
      <c r="L271" s="179" t="str">
        <f>IF(ISERROR(VLOOKUP(K271,Proposito_programa!$C$2:$E$59,2,FALSE))," ",VLOOKUP(K271,Proposito_programa!$C$2:$E$59,2,FALSE))</f>
        <v>Gestión pública local</v>
      </c>
      <c r="M271" s="179" t="str">
        <f>IF(ISERROR(VLOOKUP(K271,Proposito_programa!$C$2:$E$59,3,FALSE))," ",VLOOKUP(K271,Proposito_programa!$C$2:$E$59,3,FALSE))</f>
        <v>Propósito 5: Construir Bogotá - Región con gobierno abierto, transparente y ciudadanía consciente</v>
      </c>
      <c r="N271" s="387" t="s">
        <v>1335</v>
      </c>
      <c r="O271" s="388"/>
      <c r="P271" s="239">
        <v>93121368</v>
      </c>
      <c r="Q271" s="176" t="s">
        <v>1088</v>
      </c>
      <c r="R271" s="180" t="s">
        <v>363</v>
      </c>
      <c r="S271" s="180"/>
      <c r="T271" s="181"/>
      <c r="U271" s="182"/>
      <c r="V271" s="241">
        <v>7126500</v>
      </c>
      <c r="W271" s="183"/>
      <c r="X271" s="184"/>
      <c r="Y271" s="241"/>
      <c r="Z271" s="285">
        <f t="shared" si="8"/>
        <v>7126500</v>
      </c>
      <c r="AA271" s="286">
        <v>0</v>
      </c>
      <c r="AB271" s="245">
        <v>44533</v>
      </c>
      <c r="AC271" s="245">
        <v>44536</v>
      </c>
      <c r="AD271" s="245">
        <v>44561</v>
      </c>
      <c r="AE271" s="188">
        <v>45</v>
      </c>
      <c r="AF271" s="188">
        <v>1</v>
      </c>
      <c r="AG271" s="186">
        <v>20</v>
      </c>
      <c r="AH271" s="187"/>
      <c r="AI271" s="185"/>
      <c r="AJ271" s="185"/>
      <c r="AK271" s="185"/>
      <c r="AL271" s="188"/>
      <c r="AM271" s="188"/>
      <c r="AN271" s="188" t="s">
        <v>1234</v>
      </c>
      <c r="AO271" s="188"/>
      <c r="AP271" s="189">
        <f t="shared" si="9"/>
        <v>0</v>
      </c>
      <c r="AQ271" s="37"/>
      <c r="AR271" s="37"/>
      <c r="AS271" s="37"/>
      <c r="AT271" s="37"/>
      <c r="AU271" s="37"/>
      <c r="AV271" s="37"/>
    </row>
    <row r="272" spans="1:48" s="190" customFormat="1" ht="27.95" customHeight="1" x14ac:dyDescent="0.25">
      <c r="A272" s="232">
        <v>258</v>
      </c>
      <c r="B272" s="173">
        <v>2021</v>
      </c>
      <c r="C272" s="226" t="s">
        <v>1708</v>
      </c>
      <c r="D272" s="227" t="s">
        <v>757</v>
      </c>
      <c r="E272" s="174" t="s">
        <v>90</v>
      </c>
      <c r="F272" s="175" t="s">
        <v>29</v>
      </c>
      <c r="G272" s="176" t="s">
        <v>111</v>
      </c>
      <c r="H272" s="235" t="s">
        <v>797</v>
      </c>
      <c r="I272" s="177" t="s">
        <v>85</v>
      </c>
      <c r="J272" s="221" t="s">
        <v>268</v>
      </c>
      <c r="K272" s="178">
        <v>57</v>
      </c>
      <c r="L272" s="179" t="str">
        <f>IF(ISERROR(VLOOKUP(K272,Proposito_programa!$C$2:$E$59,2,FALSE))," ",VLOOKUP(K272,Proposito_programa!$C$2:$E$59,2,FALSE))</f>
        <v>Gestión pública local</v>
      </c>
      <c r="M272" s="179" t="str">
        <f>IF(ISERROR(VLOOKUP(K272,Proposito_programa!$C$2:$E$59,3,FALSE))," ",VLOOKUP(K272,Proposito_programa!$C$2:$E$59,3,FALSE))</f>
        <v>Propósito 5: Construir Bogotá - Región con gobierno abierto, transparente y ciudadanía consciente</v>
      </c>
      <c r="N272" s="387" t="s">
        <v>1335</v>
      </c>
      <c r="O272" s="388"/>
      <c r="P272" s="239">
        <v>53159645</v>
      </c>
      <c r="Q272" s="176" t="s">
        <v>983</v>
      </c>
      <c r="R272" s="180" t="s">
        <v>363</v>
      </c>
      <c r="S272" s="180"/>
      <c r="T272" s="181"/>
      <c r="U272" s="182"/>
      <c r="V272" s="241">
        <v>7126500</v>
      </c>
      <c r="W272" s="183"/>
      <c r="X272" s="184"/>
      <c r="Y272" s="241"/>
      <c r="Z272" s="285">
        <f t="shared" si="8"/>
        <v>7126500</v>
      </c>
      <c r="AA272" s="286">
        <v>0</v>
      </c>
      <c r="AB272" s="245">
        <v>44536</v>
      </c>
      <c r="AC272" s="245">
        <v>44543</v>
      </c>
      <c r="AD272" s="245">
        <v>44561</v>
      </c>
      <c r="AE272" s="188">
        <v>45</v>
      </c>
      <c r="AF272" s="188">
        <v>1</v>
      </c>
      <c r="AG272" s="186">
        <v>20</v>
      </c>
      <c r="AH272" s="187"/>
      <c r="AI272" s="185"/>
      <c r="AJ272" s="185"/>
      <c r="AK272" s="185"/>
      <c r="AL272" s="188"/>
      <c r="AM272" s="188"/>
      <c r="AN272" s="188" t="s">
        <v>1234</v>
      </c>
      <c r="AO272" s="188"/>
      <c r="AP272" s="189">
        <f t="shared" si="9"/>
        <v>0</v>
      </c>
      <c r="AQ272" s="37"/>
      <c r="AR272" s="37"/>
      <c r="AS272" s="37"/>
      <c r="AT272" s="37"/>
      <c r="AU272" s="37"/>
      <c r="AV272" s="37"/>
    </row>
    <row r="273" spans="1:48" s="190" customFormat="1" ht="27.95" customHeight="1" x14ac:dyDescent="0.25">
      <c r="A273" s="232">
        <v>259</v>
      </c>
      <c r="B273" s="173">
        <v>2021</v>
      </c>
      <c r="C273" s="226" t="s">
        <v>1709</v>
      </c>
      <c r="D273" s="227" t="s">
        <v>758</v>
      </c>
      <c r="E273" s="174" t="s">
        <v>90</v>
      </c>
      <c r="F273" s="175" t="s">
        <v>29</v>
      </c>
      <c r="G273" s="176" t="s">
        <v>111</v>
      </c>
      <c r="H273" s="235" t="s">
        <v>797</v>
      </c>
      <c r="I273" s="177" t="s">
        <v>85</v>
      </c>
      <c r="J273" s="221" t="s">
        <v>268</v>
      </c>
      <c r="K273" s="178">
        <v>57</v>
      </c>
      <c r="L273" s="179" t="str">
        <f>IF(ISERROR(VLOOKUP(K273,Proposito_programa!$C$2:$E$59,2,FALSE))," ",VLOOKUP(K273,Proposito_programa!$C$2:$E$59,2,FALSE))</f>
        <v>Gestión pública local</v>
      </c>
      <c r="M273" s="179" t="str">
        <f>IF(ISERROR(VLOOKUP(K273,Proposito_programa!$C$2:$E$59,3,FALSE))," ",VLOOKUP(K273,Proposito_programa!$C$2:$E$59,3,FALSE))</f>
        <v>Propósito 5: Construir Bogotá - Región con gobierno abierto, transparente y ciudadanía consciente</v>
      </c>
      <c r="N273" s="387" t="s">
        <v>1335</v>
      </c>
      <c r="O273" s="388"/>
      <c r="P273" s="239">
        <v>1094247295</v>
      </c>
      <c r="Q273" s="176" t="s">
        <v>1013</v>
      </c>
      <c r="R273" s="180" t="s">
        <v>363</v>
      </c>
      <c r="S273" s="180"/>
      <c r="T273" s="181"/>
      <c r="U273" s="182"/>
      <c r="V273" s="241">
        <v>7126500</v>
      </c>
      <c r="W273" s="183"/>
      <c r="X273" s="184"/>
      <c r="Y273" s="241"/>
      <c r="Z273" s="285">
        <f t="shared" si="8"/>
        <v>7126500</v>
      </c>
      <c r="AA273" s="286">
        <v>0</v>
      </c>
      <c r="AB273" s="245">
        <v>44533</v>
      </c>
      <c r="AC273" s="245">
        <v>44539</v>
      </c>
      <c r="AD273" s="245">
        <v>44561</v>
      </c>
      <c r="AE273" s="188">
        <v>45</v>
      </c>
      <c r="AF273" s="188">
        <v>1</v>
      </c>
      <c r="AG273" s="186">
        <v>20</v>
      </c>
      <c r="AH273" s="187"/>
      <c r="AI273" s="185"/>
      <c r="AJ273" s="185"/>
      <c r="AK273" s="185"/>
      <c r="AL273" s="188"/>
      <c r="AM273" s="188"/>
      <c r="AN273" s="188" t="s">
        <v>1234</v>
      </c>
      <c r="AO273" s="188"/>
      <c r="AP273" s="189">
        <f t="shared" si="9"/>
        <v>0</v>
      </c>
      <c r="AQ273" s="37"/>
      <c r="AR273" s="37"/>
      <c r="AS273" s="37"/>
      <c r="AT273" s="37"/>
      <c r="AU273" s="37"/>
      <c r="AV273" s="37"/>
    </row>
    <row r="274" spans="1:48" s="190" customFormat="1" ht="27.95" customHeight="1" x14ac:dyDescent="0.25">
      <c r="A274" s="232">
        <v>260</v>
      </c>
      <c r="B274" s="173">
        <v>2021</v>
      </c>
      <c r="C274" s="226" t="s">
        <v>1710</v>
      </c>
      <c r="D274" s="227" t="s">
        <v>759</v>
      </c>
      <c r="E274" s="174" t="s">
        <v>90</v>
      </c>
      <c r="F274" s="175" t="s">
        <v>29</v>
      </c>
      <c r="G274" s="176" t="s">
        <v>111</v>
      </c>
      <c r="H274" s="235" t="s">
        <v>797</v>
      </c>
      <c r="I274" s="177" t="s">
        <v>85</v>
      </c>
      <c r="J274" s="221" t="s">
        <v>268</v>
      </c>
      <c r="K274" s="178">
        <v>57</v>
      </c>
      <c r="L274" s="179" t="str">
        <f>IF(ISERROR(VLOOKUP(K274,Proposito_programa!$C$2:$E$59,2,FALSE))," ",VLOOKUP(K274,Proposito_programa!$C$2:$E$59,2,FALSE))</f>
        <v>Gestión pública local</v>
      </c>
      <c r="M274" s="179" t="str">
        <f>IF(ISERROR(VLOOKUP(K274,Proposito_programa!$C$2:$E$59,3,FALSE))," ",VLOOKUP(K274,Proposito_programa!$C$2:$E$59,3,FALSE))</f>
        <v>Propósito 5: Construir Bogotá - Región con gobierno abierto, transparente y ciudadanía consciente</v>
      </c>
      <c r="N274" s="387" t="s">
        <v>1335</v>
      </c>
      <c r="O274" s="388"/>
      <c r="P274" s="239">
        <v>52731958</v>
      </c>
      <c r="Q274" s="176" t="s">
        <v>1201</v>
      </c>
      <c r="R274" s="180" t="s">
        <v>363</v>
      </c>
      <c r="S274" s="180"/>
      <c r="T274" s="181"/>
      <c r="U274" s="182"/>
      <c r="V274" s="241">
        <v>7126500</v>
      </c>
      <c r="W274" s="183"/>
      <c r="X274" s="184"/>
      <c r="Y274" s="241"/>
      <c r="Z274" s="285">
        <f t="shared" si="8"/>
        <v>7126500</v>
      </c>
      <c r="AA274" s="286">
        <v>0</v>
      </c>
      <c r="AB274" s="245">
        <v>44533</v>
      </c>
      <c r="AC274" s="245">
        <v>44537</v>
      </c>
      <c r="AD274" s="245">
        <v>44561</v>
      </c>
      <c r="AE274" s="188">
        <v>45</v>
      </c>
      <c r="AF274" s="188">
        <v>1</v>
      </c>
      <c r="AG274" s="186">
        <v>20</v>
      </c>
      <c r="AH274" s="187"/>
      <c r="AI274" s="185"/>
      <c r="AJ274" s="185"/>
      <c r="AK274" s="185"/>
      <c r="AL274" s="188"/>
      <c r="AM274" s="188"/>
      <c r="AN274" s="188" t="s">
        <v>1234</v>
      </c>
      <c r="AO274" s="188"/>
      <c r="AP274" s="189">
        <f t="shared" si="9"/>
        <v>0</v>
      </c>
      <c r="AQ274" s="37"/>
      <c r="AR274" s="37"/>
      <c r="AS274" s="37"/>
      <c r="AT274" s="37"/>
      <c r="AU274" s="37"/>
      <c r="AV274" s="37"/>
    </row>
    <row r="275" spans="1:48" s="190" customFormat="1" ht="27.95" customHeight="1" x14ac:dyDescent="0.25">
      <c r="A275" s="232">
        <v>261</v>
      </c>
      <c r="B275" s="173">
        <v>2021</v>
      </c>
      <c r="C275" s="226" t="s">
        <v>1711</v>
      </c>
      <c r="D275" s="227" t="s">
        <v>760</v>
      </c>
      <c r="E275" s="174" t="s">
        <v>90</v>
      </c>
      <c r="F275" s="175" t="s">
        <v>29</v>
      </c>
      <c r="G275" s="176" t="s">
        <v>111</v>
      </c>
      <c r="H275" s="235" t="s">
        <v>797</v>
      </c>
      <c r="I275" s="177" t="s">
        <v>85</v>
      </c>
      <c r="J275" s="221" t="s">
        <v>268</v>
      </c>
      <c r="K275" s="178">
        <v>57</v>
      </c>
      <c r="L275" s="179" t="str">
        <f>IF(ISERROR(VLOOKUP(K275,Proposito_programa!$C$2:$E$59,2,FALSE))," ",VLOOKUP(K275,Proposito_programa!$C$2:$E$59,2,FALSE))</f>
        <v>Gestión pública local</v>
      </c>
      <c r="M275" s="179" t="str">
        <f>IF(ISERROR(VLOOKUP(K275,Proposito_programa!$C$2:$E$59,3,FALSE))," ",VLOOKUP(K275,Proposito_programa!$C$2:$E$59,3,FALSE))</f>
        <v>Propósito 5: Construir Bogotá - Región con gobierno abierto, transparente y ciudadanía consciente</v>
      </c>
      <c r="N275" s="387" t="s">
        <v>1335</v>
      </c>
      <c r="O275" s="388"/>
      <c r="P275" s="239">
        <v>35195802</v>
      </c>
      <c r="Q275" s="176" t="s">
        <v>1042</v>
      </c>
      <c r="R275" s="180" t="s">
        <v>363</v>
      </c>
      <c r="S275" s="180"/>
      <c r="T275" s="181"/>
      <c r="U275" s="182"/>
      <c r="V275" s="241">
        <v>7126500</v>
      </c>
      <c r="W275" s="183"/>
      <c r="X275" s="184"/>
      <c r="Y275" s="241"/>
      <c r="Z275" s="285">
        <f t="shared" si="8"/>
        <v>7126500</v>
      </c>
      <c r="AA275" s="286">
        <v>0</v>
      </c>
      <c r="AB275" s="245">
        <v>44533</v>
      </c>
      <c r="AC275" s="245">
        <v>44536</v>
      </c>
      <c r="AD275" s="245">
        <v>44561</v>
      </c>
      <c r="AE275" s="188">
        <v>45</v>
      </c>
      <c r="AF275" s="188">
        <v>1</v>
      </c>
      <c r="AG275" s="186">
        <v>20</v>
      </c>
      <c r="AH275" s="187"/>
      <c r="AI275" s="185"/>
      <c r="AJ275" s="185"/>
      <c r="AK275" s="185"/>
      <c r="AL275" s="188"/>
      <c r="AM275" s="188"/>
      <c r="AN275" s="188" t="s">
        <v>1234</v>
      </c>
      <c r="AO275" s="188"/>
      <c r="AP275" s="189">
        <f t="shared" si="9"/>
        <v>0</v>
      </c>
      <c r="AQ275" s="37"/>
      <c r="AR275" s="37"/>
      <c r="AS275" s="37"/>
      <c r="AT275" s="37"/>
      <c r="AU275" s="37"/>
      <c r="AV275" s="37"/>
    </row>
    <row r="276" spans="1:48" s="190" customFormat="1" ht="27.95" customHeight="1" x14ac:dyDescent="0.25">
      <c r="A276" s="232">
        <v>262</v>
      </c>
      <c r="B276" s="173">
        <v>2021</v>
      </c>
      <c r="C276" s="226" t="s">
        <v>1712</v>
      </c>
      <c r="D276" s="229" t="s">
        <v>761</v>
      </c>
      <c r="E276" s="174" t="s">
        <v>90</v>
      </c>
      <c r="F276" s="175" t="s">
        <v>29</v>
      </c>
      <c r="G276" s="176" t="s">
        <v>111</v>
      </c>
      <c r="H276" s="238" t="s">
        <v>790</v>
      </c>
      <c r="I276" s="177" t="s">
        <v>85</v>
      </c>
      <c r="J276" s="221" t="s">
        <v>268</v>
      </c>
      <c r="K276" s="178">
        <v>57</v>
      </c>
      <c r="L276" s="179" t="str">
        <f>IF(ISERROR(VLOOKUP(K276,Proposito_programa!$C$2:$E$59,2,FALSE))," ",VLOOKUP(K276,Proposito_programa!$C$2:$E$59,2,FALSE))</f>
        <v>Gestión pública local</v>
      </c>
      <c r="M276" s="179" t="str">
        <f>IF(ISERROR(VLOOKUP(K276,Proposito_programa!$C$2:$E$59,3,FALSE))," ",VLOOKUP(K276,Proposito_programa!$C$2:$E$59,3,FALSE))</f>
        <v>Propósito 5: Construir Bogotá - Región con gobierno abierto, transparente y ciudadanía consciente</v>
      </c>
      <c r="N276" s="387" t="s">
        <v>1335</v>
      </c>
      <c r="O276" s="388"/>
      <c r="P276" s="239">
        <v>52350012</v>
      </c>
      <c r="Q276" s="176" t="s">
        <v>1202</v>
      </c>
      <c r="R276" s="180" t="s">
        <v>363</v>
      </c>
      <c r="S276" s="180"/>
      <c r="T276" s="181"/>
      <c r="U276" s="182"/>
      <c r="V276" s="241">
        <v>3406500</v>
      </c>
      <c r="W276" s="183"/>
      <c r="X276" s="184"/>
      <c r="Y276" s="241"/>
      <c r="Z276" s="285">
        <f t="shared" si="8"/>
        <v>3406500</v>
      </c>
      <c r="AA276" s="286">
        <v>0</v>
      </c>
      <c r="AB276" s="250">
        <v>44543</v>
      </c>
      <c r="AC276" s="250" t="s">
        <v>1221</v>
      </c>
      <c r="AD276" s="250">
        <v>44561</v>
      </c>
      <c r="AE276" s="188">
        <v>45</v>
      </c>
      <c r="AF276" s="185"/>
      <c r="AG276" s="186"/>
      <c r="AH276" s="187"/>
      <c r="AI276" s="185"/>
      <c r="AJ276" s="185"/>
      <c r="AK276" s="185"/>
      <c r="AL276" s="188"/>
      <c r="AM276" s="188"/>
      <c r="AN276" s="188" t="s">
        <v>1234</v>
      </c>
      <c r="AO276" s="188"/>
      <c r="AP276" s="189">
        <f t="shared" si="9"/>
        <v>0</v>
      </c>
      <c r="AQ276" s="37"/>
      <c r="AR276" s="37"/>
      <c r="AS276" s="37"/>
      <c r="AT276" s="37"/>
      <c r="AU276" s="37"/>
      <c r="AV276" s="37"/>
    </row>
    <row r="277" spans="1:48" s="190" customFormat="1" ht="27.95" customHeight="1" x14ac:dyDescent="0.25">
      <c r="A277" s="232">
        <v>263</v>
      </c>
      <c r="B277" s="173">
        <v>2021</v>
      </c>
      <c r="C277" s="226" t="s">
        <v>1713</v>
      </c>
      <c r="D277" s="229" t="s">
        <v>762</v>
      </c>
      <c r="E277" s="174" t="s">
        <v>90</v>
      </c>
      <c r="F277" s="175" t="s">
        <v>29</v>
      </c>
      <c r="G277" s="176" t="s">
        <v>111</v>
      </c>
      <c r="H277" s="238" t="s">
        <v>797</v>
      </c>
      <c r="I277" s="177" t="s">
        <v>85</v>
      </c>
      <c r="J277" s="221" t="s">
        <v>268</v>
      </c>
      <c r="K277" s="178">
        <v>57</v>
      </c>
      <c r="L277" s="179" t="str">
        <f>IF(ISERROR(VLOOKUP(K277,Proposito_programa!$C$2:$E$59,2,FALSE))," ",VLOOKUP(K277,Proposito_programa!$C$2:$E$59,2,FALSE))</f>
        <v>Gestión pública local</v>
      </c>
      <c r="M277" s="179" t="str">
        <f>IF(ISERROR(VLOOKUP(K277,Proposito_programa!$C$2:$E$59,3,FALSE))," ",VLOOKUP(K277,Proposito_programa!$C$2:$E$59,3,FALSE))</f>
        <v>Propósito 5: Construir Bogotá - Región con gobierno abierto, transparente y ciudadanía consciente</v>
      </c>
      <c r="N277" s="387" t="s">
        <v>1335</v>
      </c>
      <c r="O277" s="388"/>
      <c r="P277" s="239">
        <v>52089587</v>
      </c>
      <c r="Q277" s="176" t="s">
        <v>1203</v>
      </c>
      <c r="R277" s="180" t="s">
        <v>363</v>
      </c>
      <c r="S277" s="180"/>
      <c r="T277" s="181"/>
      <c r="U277" s="182"/>
      <c r="V277" s="241">
        <v>7126500</v>
      </c>
      <c r="W277" s="183"/>
      <c r="X277" s="184"/>
      <c r="Y277" s="241"/>
      <c r="Z277" s="285">
        <f t="shared" ref="Z277:Z289" si="10">+V277+W277+Y277</f>
        <v>7126500</v>
      </c>
      <c r="AA277" s="286">
        <v>0</v>
      </c>
      <c r="AB277" s="250">
        <v>44540</v>
      </c>
      <c r="AC277" s="250">
        <v>44543</v>
      </c>
      <c r="AD277" s="250">
        <v>44561</v>
      </c>
      <c r="AE277" s="188">
        <v>45</v>
      </c>
      <c r="AF277" s="185"/>
      <c r="AG277" s="186"/>
      <c r="AH277" s="187"/>
      <c r="AI277" s="185"/>
      <c r="AJ277" s="185"/>
      <c r="AK277" s="185"/>
      <c r="AL277" s="188"/>
      <c r="AM277" s="188"/>
      <c r="AN277" s="188" t="s">
        <v>1234</v>
      </c>
      <c r="AO277" s="188"/>
      <c r="AP277" s="189">
        <f t="shared" ref="AP277:AP293" si="11">IF(ISERROR(AA277/Z277),"-",(AA277/Z277))</f>
        <v>0</v>
      </c>
      <c r="AQ277" s="37"/>
      <c r="AR277" s="37"/>
      <c r="AS277" s="37"/>
      <c r="AT277" s="37"/>
      <c r="AU277" s="37"/>
      <c r="AV277" s="37"/>
    </row>
    <row r="278" spans="1:48" s="190" customFormat="1" ht="27.95" customHeight="1" x14ac:dyDescent="0.25">
      <c r="A278" s="232">
        <v>264</v>
      </c>
      <c r="B278" s="173">
        <v>2021</v>
      </c>
      <c r="C278" s="226" t="s">
        <v>1714</v>
      </c>
      <c r="D278" s="229" t="s">
        <v>763</v>
      </c>
      <c r="E278" s="174" t="s">
        <v>90</v>
      </c>
      <c r="F278" s="175" t="s">
        <v>29</v>
      </c>
      <c r="G278" s="176" t="s">
        <v>111</v>
      </c>
      <c r="H278" s="238" t="s">
        <v>944</v>
      </c>
      <c r="I278" s="177" t="s">
        <v>85</v>
      </c>
      <c r="J278" s="221" t="s">
        <v>268</v>
      </c>
      <c r="K278" s="178">
        <v>20</v>
      </c>
      <c r="L278" s="179" t="str">
        <f>IF(ISERROR(VLOOKUP(K278,Proposito_programa!$C$2:$E$59,2,FALSE))," ",VLOOKUP(K278,Proposito_programa!$C$2:$E$59,2,FALSE))</f>
        <v>Bogotá, referente en cultura, deporte, recreación y actividad física, con parques para el desarrollo y la salud</v>
      </c>
      <c r="M278" s="179" t="str">
        <f>IF(ISERROR(VLOOKUP(K278,Proposito_programa!$C$2:$E$59,3,FALSE))," ",VLOOKUP(K278,Proposito_programa!$C$2:$E$59,3,FALSE))</f>
        <v>Propósito 1: Hacer un nuevo contrato social para incrementar la inclusión social, productiva y política</v>
      </c>
      <c r="N278" s="401" t="s">
        <v>1278</v>
      </c>
      <c r="O278" s="388"/>
      <c r="P278" s="239">
        <v>11809786</v>
      </c>
      <c r="Q278" s="176" t="s">
        <v>1204</v>
      </c>
      <c r="R278" s="180" t="s">
        <v>363</v>
      </c>
      <c r="S278" s="180"/>
      <c r="T278" s="181"/>
      <c r="U278" s="182"/>
      <c r="V278" s="241">
        <v>4542000</v>
      </c>
      <c r="W278" s="183"/>
      <c r="X278" s="184"/>
      <c r="Y278" s="241"/>
      <c r="Z278" s="285">
        <f t="shared" si="10"/>
        <v>4542000</v>
      </c>
      <c r="AA278" s="286">
        <v>0</v>
      </c>
      <c r="AB278" s="250">
        <v>44537</v>
      </c>
      <c r="AC278" s="250">
        <v>44543</v>
      </c>
      <c r="AD278" s="250">
        <v>44561</v>
      </c>
      <c r="AE278" s="188">
        <v>60</v>
      </c>
      <c r="AF278" s="188">
        <v>1</v>
      </c>
      <c r="AG278" s="186">
        <v>42</v>
      </c>
      <c r="AH278" s="187"/>
      <c r="AI278" s="185"/>
      <c r="AJ278" s="185"/>
      <c r="AK278" s="185"/>
      <c r="AL278" s="188"/>
      <c r="AM278" s="188" t="s">
        <v>1234</v>
      </c>
      <c r="AN278" s="188"/>
      <c r="AO278" s="188"/>
      <c r="AP278" s="189">
        <f t="shared" si="11"/>
        <v>0</v>
      </c>
      <c r="AQ278" s="37"/>
      <c r="AR278" s="37"/>
      <c r="AS278" s="37"/>
      <c r="AT278" s="37"/>
      <c r="AU278" s="37"/>
      <c r="AV278" s="37"/>
    </row>
    <row r="279" spans="1:48" s="190" customFormat="1" ht="27.95" customHeight="1" x14ac:dyDescent="0.25">
      <c r="A279" s="232">
        <v>265</v>
      </c>
      <c r="B279" s="173">
        <v>2021</v>
      </c>
      <c r="C279" s="226" t="s">
        <v>1715</v>
      </c>
      <c r="D279" s="229" t="s">
        <v>764</v>
      </c>
      <c r="E279" s="174" t="s">
        <v>90</v>
      </c>
      <c r="F279" s="175" t="s">
        <v>29</v>
      </c>
      <c r="G279" s="176" t="s">
        <v>111</v>
      </c>
      <c r="H279" s="238" t="s">
        <v>944</v>
      </c>
      <c r="I279" s="177" t="s">
        <v>85</v>
      </c>
      <c r="J279" s="221" t="s">
        <v>268</v>
      </c>
      <c r="K279" s="178">
        <v>20</v>
      </c>
      <c r="L279" s="179" t="str">
        <f>IF(ISERROR(VLOOKUP(K279,Proposito_programa!$C$2:$E$59,2,FALSE))," ",VLOOKUP(K279,Proposito_programa!$C$2:$E$59,2,FALSE))</f>
        <v>Bogotá, referente en cultura, deporte, recreación y actividad física, con parques para el desarrollo y la salud</v>
      </c>
      <c r="M279" s="179" t="str">
        <f>IF(ISERROR(VLOOKUP(K279,Proposito_programa!$C$2:$E$59,3,FALSE))," ",VLOOKUP(K279,Proposito_programa!$C$2:$E$59,3,FALSE))</f>
        <v>Propósito 1: Hacer un nuevo contrato social para incrementar la inclusión social, productiva y política</v>
      </c>
      <c r="N279" s="401" t="s">
        <v>1278</v>
      </c>
      <c r="O279" s="388"/>
      <c r="P279" s="239">
        <v>41958344</v>
      </c>
      <c r="Q279" s="176" t="s">
        <v>1205</v>
      </c>
      <c r="R279" s="180" t="s">
        <v>363</v>
      </c>
      <c r="S279" s="180"/>
      <c r="T279" s="181"/>
      <c r="U279" s="182"/>
      <c r="V279" s="241">
        <v>4542000</v>
      </c>
      <c r="W279" s="183"/>
      <c r="X279" s="184"/>
      <c r="Y279" s="241"/>
      <c r="Z279" s="285">
        <f t="shared" si="10"/>
        <v>4542000</v>
      </c>
      <c r="AA279" s="286">
        <v>0</v>
      </c>
      <c r="AB279" s="250">
        <v>44537</v>
      </c>
      <c r="AC279" s="250">
        <v>44543</v>
      </c>
      <c r="AD279" s="250">
        <v>44561</v>
      </c>
      <c r="AE279" s="188">
        <v>60</v>
      </c>
      <c r="AF279" s="185"/>
      <c r="AG279" s="186"/>
      <c r="AH279" s="187"/>
      <c r="AI279" s="185"/>
      <c r="AJ279" s="185"/>
      <c r="AK279" s="185"/>
      <c r="AL279" s="188"/>
      <c r="AM279" s="188"/>
      <c r="AN279" s="188" t="s">
        <v>1234</v>
      </c>
      <c r="AO279" s="188"/>
      <c r="AP279" s="189">
        <f t="shared" si="11"/>
        <v>0</v>
      </c>
      <c r="AQ279" s="37"/>
      <c r="AR279" s="37"/>
      <c r="AS279" s="37"/>
      <c r="AT279" s="37"/>
      <c r="AU279" s="37"/>
      <c r="AV279" s="37"/>
    </row>
    <row r="280" spans="1:48" s="190" customFormat="1" ht="27.95" customHeight="1" x14ac:dyDescent="0.25">
      <c r="A280" s="232">
        <v>266</v>
      </c>
      <c r="B280" s="173">
        <v>2021</v>
      </c>
      <c r="C280" s="226" t="s">
        <v>1716</v>
      </c>
      <c r="D280" s="229" t="s">
        <v>765</v>
      </c>
      <c r="E280" s="174" t="s">
        <v>88</v>
      </c>
      <c r="F280" s="175" t="s">
        <v>89</v>
      </c>
      <c r="G280" s="176" t="s">
        <v>98</v>
      </c>
      <c r="H280" s="238" t="s">
        <v>949</v>
      </c>
      <c r="I280" s="177" t="s">
        <v>85</v>
      </c>
      <c r="J280" s="221" t="s">
        <v>268</v>
      </c>
      <c r="K280" s="178">
        <v>21</v>
      </c>
      <c r="L280" s="179" t="str">
        <f>IF(ISERROR(VLOOKUP(K280,Proposito_programa!$C$2:$E$59,2,FALSE))," ",VLOOKUP(K280,Proposito_programa!$C$2:$E$59,2,FALSE))</f>
        <v>Creación y vida cotidiana: Apropiación ciudadana del arte, la cultura y el patrimonio, para la democracia cultural</v>
      </c>
      <c r="M280" s="179" t="str">
        <f>IF(ISERROR(VLOOKUP(K280,Proposito_programa!$C$2:$E$59,3,FALSE))," ",VLOOKUP(K280,Proposito_programa!$C$2:$E$59,3,FALSE))</f>
        <v>Propósito 1: Hacer un nuevo contrato social para incrementar la inclusión social, productiva y política</v>
      </c>
      <c r="N280" s="396" t="s">
        <v>1281</v>
      </c>
      <c r="O280" s="388">
        <v>18</v>
      </c>
      <c r="P280" s="239">
        <v>900360948</v>
      </c>
      <c r="Q280" s="176" t="s">
        <v>1206</v>
      </c>
      <c r="R280" s="180" t="s">
        <v>364</v>
      </c>
      <c r="S280" s="180"/>
      <c r="T280" s="181"/>
      <c r="U280" s="182"/>
      <c r="V280" s="241">
        <v>89771722</v>
      </c>
      <c r="W280" s="183"/>
      <c r="X280" s="184"/>
      <c r="Y280" s="241"/>
      <c r="Z280" s="285">
        <f t="shared" si="10"/>
        <v>89771722</v>
      </c>
      <c r="AA280" s="286">
        <v>0</v>
      </c>
      <c r="AB280" s="245">
        <v>44544</v>
      </c>
      <c r="AC280" s="245">
        <v>44557</v>
      </c>
      <c r="AD280" s="245">
        <v>44618</v>
      </c>
      <c r="AE280" s="188">
        <v>60</v>
      </c>
      <c r="AF280" s="185"/>
      <c r="AG280" s="186"/>
      <c r="AH280" s="187"/>
      <c r="AI280" s="185"/>
      <c r="AJ280" s="185"/>
      <c r="AK280" s="185"/>
      <c r="AL280" s="188"/>
      <c r="AM280" s="188" t="s">
        <v>1234</v>
      </c>
      <c r="AN280" s="188"/>
      <c r="AO280" s="188"/>
      <c r="AP280" s="189">
        <f t="shared" si="11"/>
        <v>0</v>
      </c>
      <c r="AQ280" s="37"/>
      <c r="AR280" s="37"/>
      <c r="AS280" s="37"/>
      <c r="AT280" s="37"/>
      <c r="AU280" s="37"/>
      <c r="AV280" s="37"/>
    </row>
    <row r="281" spans="1:48" s="190" customFormat="1" ht="27.95" customHeight="1" x14ac:dyDescent="0.25">
      <c r="A281" s="232">
        <v>267</v>
      </c>
      <c r="B281" s="173">
        <v>2021</v>
      </c>
      <c r="C281" s="226" t="s">
        <v>1717</v>
      </c>
      <c r="D281" s="229" t="s">
        <v>766</v>
      </c>
      <c r="E281" s="174" t="s">
        <v>90</v>
      </c>
      <c r="F281" s="175" t="s">
        <v>29</v>
      </c>
      <c r="G281" s="176" t="s">
        <v>111</v>
      </c>
      <c r="H281" s="238" t="s">
        <v>944</v>
      </c>
      <c r="I281" s="177" t="s">
        <v>85</v>
      </c>
      <c r="J281" s="221" t="s">
        <v>268</v>
      </c>
      <c r="K281" s="178">
        <v>20</v>
      </c>
      <c r="L281" s="179" t="str">
        <f>IF(ISERROR(VLOOKUP(K281,Proposito_programa!$C$2:$E$59,2,FALSE))," ",VLOOKUP(K281,Proposito_programa!$C$2:$E$59,2,FALSE))</f>
        <v>Bogotá, referente en cultura, deporte, recreación y actividad física, con parques para el desarrollo y la salud</v>
      </c>
      <c r="M281" s="179" t="str">
        <f>IF(ISERROR(VLOOKUP(K281,Proposito_programa!$C$2:$E$59,3,FALSE))," ",VLOOKUP(K281,Proposito_programa!$C$2:$E$59,3,FALSE))</f>
        <v>Propósito 1: Hacer un nuevo contrato social para incrementar la inclusión social, productiva y política</v>
      </c>
      <c r="N281" s="401" t="s">
        <v>1278</v>
      </c>
      <c r="O281" s="388"/>
      <c r="P281" s="239">
        <v>1013674757</v>
      </c>
      <c r="Q281" s="176" t="s">
        <v>1207</v>
      </c>
      <c r="R281" s="180" t="s">
        <v>363</v>
      </c>
      <c r="S281" s="180"/>
      <c r="T281" s="181"/>
      <c r="U281" s="182"/>
      <c r="V281" s="241">
        <v>4542000</v>
      </c>
      <c r="W281" s="183"/>
      <c r="X281" s="184"/>
      <c r="Y281" s="241"/>
      <c r="Z281" s="285">
        <f t="shared" si="10"/>
        <v>4542000</v>
      </c>
      <c r="AA281" s="286">
        <v>0</v>
      </c>
      <c r="AB281" s="250">
        <v>44546</v>
      </c>
      <c r="AC281" s="250">
        <v>44551</v>
      </c>
      <c r="AD281" s="250">
        <v>44561</v>
      </c>
      <c r="AE281" s="188">
        <v>60</v>
      </c>
      <c r="AF281" s="188">
        <v>1</v>
      </c>
      <c r="AG281" s="186">
        <v>15</v>
      </c>
      <c r="AH281" s="187"/>
      <c r="AI281" s="185"/>
      <c r="AJ281" s="185"/>
      <c r="AK281" s="185"/>
      <c r="AL281" s="188"/>
      <c r="AM281" s="188"/>
      <c r="AN281" s="188" t="s">
        <v>1234</v>
      </c>
      <c r="AO281" s="188"/>
      <c r="AP281" s="189">
        <f t="shared" si="11"/>
        <v>0</v>
      </c>
      <c r="AQ281" s="37"/>
      <c r="AR281" s="37"/>
      <c r="AS281" s="37"/>
      <c r="AT281" s="37"/>
      <c r="AU281" s="37"/>
      <c r="AV281" s="37"/>
    </row>
    <row r="282" spans="1:48" s="190" customFormat="1" ht="27.95" customHeight="1" x14ac:dyDescent="0.25">
      <c r="A282" s="232">
        <v>268</v>
      </c>
      <c r="B282" s="173">
        <v>2021</v>
      </c>
      <c r="C282" s="226" t="s">
        <v>1718</v>
      </c>
      <c r="D282" s="229" t="s">
        <v>767</v>
      </c>
      <c r="E282" s="174" t="s">
        <v>90</v>
      </c>
      <c r="F282" s="175" t="s">
        <v>29</v>
      </c>
      <c r="G282" s="176" t="s">
        <v>111</v>
      </c>
      <c r="H282" s="238" t="s">
        <v>944</v>
      </c>
      <c r="I282" s="177" t="s">
        <v>85</v>
      </c>
      <c r="J282" s="221" t="s">
        <v>268</v>
      </c>
      <c r="K282" s="178">
        <v>20</v>
      </c>
      <c r="L282" s="179" t="str">
        <f>IF(ISERROR(VLOOKUP(K282,Proposito_programa!$C$2:$E$59,2,FALSE))," ",VLOOKUP(K282,Proposito_programa!$C$2:$E$59,2,FALSE))</f>
        <v>Bogotá, referente en cultura, deporte, recreación y actividad física, con parques para el desarrollo y la salud</v>
      </c>
      <c r="M282" s="179" t="str">
        <f>IF(ISERROR(VLOOKUP(K282,Proposito_programa!$C$2:$E$59,3,FALSE))," ",VLOOKUP(K282,Proposito_programa!$C$2:$E$59,3,FALSE))</f>
        <v>Propósito 1: Hacer un nuevo contrato social para incrementar la inclusión social, productiva y política</v>
      </c>
      <c r="N282" s="401" t="s">
        <v>1278</v>
      </c>
      <c r="O282" s="388"/>
      <c r="P282" s="239">
        <v>1014261420</v>
      </c>
      <c r="Q282" s="176" t="s">
        <v>1208</v>
      </c>
      <c r="R282" s="180" t="s">
        <v>363</v>
      </c>
      <c r="S282" s="180"/>
      <c r="T282" s="181"/>
      <c r="U282" s="182"/>
      <c r="V282" s="241">
        <v>4542000</v>
      </c>
      <c r="W282" s="183"/>
      <c r="X282" s="184"/>
      <c r="Y282" s="241"/>
      <c r="Z282" s="285">
        <f t="shared" si="10"/>
        <v>4542000</v>
      </c>
      <c r="AA282" s="286">
        <v>0</v>
      </c>
      <c r="AB282" s="250">
        <v>44547</v>
      </c>
      <c r="AC282" s="250">
        <v>44552</v>
      </c>
      <c r="AD282" s="250">
        <v>44561</v>
      </c>
      <c r="AE282" s="188">
        <v>60</v>
      </c>
      <c r="AF282" s="188">
        <v>1</v>
      </c>
      <c r="AG282" s="186">
        <v>15</v>
      </c>
      <c r="AH282" s="187"/>
      <c r="AI282" s="185"/>
      <c r="AJ282" s="185"/>
      <c r="AK282" s="185"/>
      <c r="AL282" s="188"/>
      <c r="AM282" s="188"/>
      <c r="AN282" s="188" t="s">
        <v>1234</v>
      </c>
      <c r="AO282" s="188"/>
      <c r="AP282" s="189">
        <f t="shared" si="11"/>
        <v>0</v>
      </c>
      <c r="AQ282" s="37"/>
      <c r="AR282" s="37"/>
      <c r="AS282" s="37"/>
      <c r="AT282" s="37"/>
      <c r="AU282" s="37"/>
      <c r="AV282" s="37"/>
    </row>
    <row r="283" spans="1:48" s="190" customFormat="1" ht="27.95" customHeight="1" x14ac:dyDescent="0.25">
      <c r="A283" s="232" t="s">
        <v>490</v>
      </c>
      <c r="B283" s="173">
        <v>2021</v>
      </c>
      <c r="C283" s="226" t="s">
        <v>1719</v>
      </c>
      <c r="D283" s="227" t="s">
        <v>768</v>
      </c>
      <c r="E283" s="174" t="s">
        <v>65</v>
      </c>
      <c r="F283" s="175" t="s">
        <v>89</v>
      </c>
      <c r="G283" s="176" t="s">
        <v>96</v>
      </c>
      <c r="H283" s="238" t="s">
        <v>950</v>
      </c>
      <c r="I283" s="177" t="s">
        <v>84</v>
      </c>
      <c r="J283" s="393" t="s">
        <v>268</v>
      </c>
      <c r="K283" s="178"/>
      <c r="L283" s="179" t="str">
        <f>IF(ISERROR(VLOOKUP(K283,Proposito_programa!$C$2:$E$59,2,FALSE))," ",VLOOKUP(K283,Proposito_programa!$C$2:$E$59,2,FALSE))</f>
        <v xml:space="preserve"> </v>
      </c>
      <c r="M283" s="179" t="str">
        <f>IF(ISERROR(VLOOKUP(K283,Proposito_programa!$C$2:$E$59,3,FALSE))," ",VLOOKUP(K283,Proposito_programa!$C$2:$E$59,3,FALSE))</f>
        <v xml:space="preserve"> </v>
      </c>
      <c r="N283" s="403">
        <v>0</v>
      </c>
      <c r="O283" s="388">
        <v>1</v>
      </c>
      <c r="P283" s="239">
        <v>830095213</v>
      </c>
      <c r="Q283" s="176" t="s">
        <v>1209</v>
      </c>
      <c r="R283" s="180" t="s">
        <v>364</v>
      </c>
      <c r="S283" s="180"/>
      <c r="T283" s="181"/>
      <c r="U283" s="182"/>
      <c r="V283" s="356">
        <v>20018000</v>
      </c>
      <c r="W283" s="358"/>
      <c r="X283" s="184"/>
      <c r="Y283" s="241"/>
      <c r="Z283" s="353">
        <f t="shared" si="10"/>
        <v>20018000</v>
      </c>
      <c r="AA283" s="309">
        <v>0</v>
      </c>
      <c r="AB283" s="245">
        <v>44544</v>
      </c>
      <c r="AC283" s="245">
        <v>44560</v>
      </c>
      <c r="AD283" s="245">
        <v>44925</v>
      </c>
      <c r="AE283" s="188">
        <v>360</v>
      </c>
      <c r="AF283" s="185"/>
      <c r="AG283" s="186"/>
      <c r="AH283" s="187"/>
      <c r="AI283" s="185"/>
      <c r="AJ283" s="185"/>
      <c r="AK283" s="185"/>
      <c r="AL283" s="188"/>
      <c r="AM283" s="188" t="s">
        <v>1234</v>
      </c>
      <c r="AN283" s="188"/>
      <c r="AO283" s="188"/>
      <c r="AP283" s="189">
        <f t="shared" si="11"/>
        <v>0</v>
      </c>
      <c r="AQ283" s="37"/>
      <c r="AR283" s="37"/>
      <c r="AS283" s="37"/>
      <c r="AT283" s="37"/>
      <c r="AU283" s="37"/>
      <c r="AV283" s="37"/>
    </row>
    <row r="284" spans="1:48" s="190" customFormat="1" ht="27.95" customHeight="1" x14ac:dyDescent="0.25">
      <c r="A284" s="232">
        <v>269</v>
      </c>
      <c r="B284" s="173">
        <v>2021</v>
      </c>
      <c r="C284" s="226" t="s">
        <v>1720</v>
      </c>
      <c r="D284" s="227" t="s">
        <v>769</v>
      </c>
      <c r="E284" s="174" t="s">
        <v>88</v>
      </c>
      <c r="F284" s="175" t="s">
        <v>89</v>
      </c>
      <c r="G284" s="176" t="s">
        <v>98</v>
      </c>
      <c r="H284" s="238" t="s">
        <v>951</v>
      </c>
      <c r="I284" s="177" t="s">
        <v>85</v>
      </c>
      <c r="J284" s="393" t="s">
        <v>268</v>
      </c>
      <c r="K284" s="178">
        <v>24</v>
      </c>
      <c r="L284" s="179" t="str">
        <f>IF(ISERROR(VLOOKUP(K284,Proposito_programa!$C$2:$E$59,2,FALSE))," ",VLOOKUP(K284,Proposito_programa!$C$2:$E$59,2,FALSE))</f>
        <v>Bogotá región emprendedora e innovadora</v>
      </c>
      <c r="M284" s="179" t="str">
        <f>IF(ISERROR(VLOOKUP(K284,Proposito_programa!$C$2:$E$59,3,FALSE))," ",VLOOKUP(K284,Proposito_programa!$C$2:$E$59,3,FALSE))</f>
        <v>Propósito 1: Hacer un nuevo contrato social para incrementar la inclusión social, productiva y política</v>
      </c>
      <c r="N284" s="387" t="s">
        <v>1286</v>
      </c>
      <c r="O284" s="388">
        <v>4</v>
      </c>
      <c r="P284" s="239">
        <v>830053439</v>
      </c>
      <c r="Q284" s="176" t="s">
        <v>1210</v>
      </c>
      <c r="R284" s="180" t="s">
        <v>364</v>
      </c>
      <c r="S284" s="180"/>
      <c r="T284" s="181"/>
      <c r="U284" s="182"/>
      <c r="V284" s="241">
        <v>114620000</v>
      </c>
      <c r="W284" s="183"/>
      <c r="X284" s="184"/>
      <c r="Y284" s="241"/>
      <c r="Z284" s="285">
        <f t="shared" si="10"/>
        <v>114620000</v>
      </c>
      <c r="AA284" s="286">
        <v>0</v>
      </c>
      <c r="AB284" s="245">
        <v>44559</v>
      </c>
      <c r="AC284" s="245">
        <v>44559</v>
      </c>
      <c r="AD284" s="245">
        <v>44679</v>
      </c>
      <c r="AE284" s="188">
        <v>120</v>
      </c>
      <c r="AF284" s="185"/>
      <c r="AG284" s="186"/>
      <c r="AH284" s="187"/>
      <c r="AI284" s="185"/>
      <c r="AJ284" s="185"/>
      <c r="AK284" s="185"/>
      <c r="AL284" s="188"/>
      <c r="AM284" s="188" t="s">
        <v>1234</v>
      </c>
      <c r="AN284" s="188"/>
      <c r="AO284" s="188"/>
      <c r="AP284" s="189">
        <f t="shared" si="11"/>
        <v>0</v>
      </c>
      <c r="AQ284" s="37"/>
      <c r="AR284" s="37"/>
      <c r="AS284" s="37"/>
      <c r="AT284" s="37"/>
      <c r="AU284" s="37"/>
      <c r="AV284" s="37"/>
    </row>
    <row r="285" spans="1:48" s="190" customFormat="1" ht="27.95" customHeight="1" x14ac:dyDescent="0.25">
      <c r="A285" s="232">
        <v>270</v>
      </c>
      <c r="B285" s="173">
        <v>2021</v>
      </c>
      <c r="C285" s="226" t="s">
        <v>1721</v>
      </c>
      <c r="D285" s="227" t="s">
        <v>770</v>
      </c>
      <c r="E285" s="174" t="s">
        <v>88</v>
      </c>
      <c r="F285" s="175" t="s">
        <v>89</v>
      </c>
      <c r="G285" s="176" t="s">
        <v>98</v>
      </c>
      <c r="H285" s="238" t="s">
        <v>952</v>
      </c>
      <c r="I285" s="177" t="s">
        <v>85</v>
      </c>
      <c r="J285" s="393" t="s">
        <v>268</v>
      </c>
      <c r="K285" s="178">
        <v>6</v>
      </c>
      <c r="L285" s="179" t="str">
        <f>IF(ISERROR(VLOOKUP(K285,Proposito_programa!$C$2:$E$59,2,FALSE))," ",VLOOKUP(K285,Proposito_programa!$C$2:$E$59,2,FALSE))</f>
        <v>Sistema Distrital de Cuidado</v>
      </c>
      <c r="M285" s="179" t="str">
        <f>IF(ISERROR(VLOOKUP(K285,Proposito_programa!$C$2:$E$59,3,FALSE))," ",VLOOKUP(K285,Proposito_programa!$C$2:$E$59,3,FALSE))</f>
        <v>Propósito 1: Hacer un nuevo contrato social para incrementar la inclusión social, productiva y política</v>
      </c>
      <c r="N285" s="396" t="s">
        <v>1265</v>
      </c>
      <c r="O285" s="388">
        <v>2</v>
      </c>
      <c r="P285" s="239">
        <v>830123782</v>
      </c>
      <c r="Q285" s="176" t="s">
        <v>1211</v>
      </c>
      <c r="R285" s="180" t="s">
        <v>364</v>
      </c>
      <c r="S285" s="180"/>
      <c r="T285" s="181"/>
      <c r="U285" s="182"/>
      <c r="V285" s="241">
        <v>180626797</v>
      </c>
      <c r="W285" s="183"/>
      <c r="X285" s="184"/>
      <c r="Y285" s="241"/>
      <c r="Z285" s="285">
        <f t="shared" si="10"/>
        <v>180626797</v>
      </c>
      <c r="AA285" s="286">
        <v>0</v>
      </c>
      <c r="AB285" s="245">
        <v>44559</v>
      </c>
      <c r="AC285" s="245">
        <v>44559</v>
      </c>
      <c r="AD285" s="245">
        <v>44648</v>
      </c>
      <c r="AE285" s="188">
        <v>90</v>
      </c>
      <c r="AF285" s="185"/>
      <c r="AG285" s="186"/>
      <c r="AH285" s="187"/>
      <c r="AI285" s="185"/>
      <c r="AJ285" s="185"/>
      <c r="AK285" s="185"/>
      <c r="AL285" s="188"/>
      <c r="AM285" s="188" t="s">
        <v>1234</v>
      </c>
      <c r="AN285" s="188"/>
      <c r="AO285" s="188"/>
      <c r="AP285" s="189">
        <f t="shared" si="11"/>
        <v>0</v>
      </c>
      <c r="AQ285" s="37"/>
      <c r="AR285" s="37"/>
      <c r="AS285" s="37"/>
      <c r="AT285" s="37"/>
      <c r="AU285" s="37"/>
      <c r="AV285" s="37"/>
    </row>
    <row r="286" spans="1:48" s="190" customFormat="1" ht="27.95" customHeight="1" x14ac:dyDescent="0.25">
      <c r="A286" s="232">
        <v>271</v>
      </c>
      <c r="B286" s="173">
        <v>2021</v>
      </c>
      <c r="C286" s="226" t="s">
        <v>1722</v>
      </c>
      <c r="D286" s="229" t="s">
        <v>771</v>
      </c>
      <c r="E286" s="174" t="s">
        <v>88</v>
      </c>
      <c r="F286" s="175" t="s">
        <v>89</v>
      </c>
      <c r="G286" s="176" t="s">
        <v>98</v>
      </c>
      <c r="H286" s="238" t="s">
        <v>953</v>
      </c>
      <c r="I286" s="177" t="s">
        <v>85</v>
      </c>
      <c r="J286" s="393" t="s">
        <v>268</v>
      </c>
      <c r="K286" s="178">
        <v>39</v>
      </c>
      <c r="L286" s="179" t="str">
        <f>IF(ISERROR(VLOOKUP(K286,Proposito_programa!$C$2:$E$59,2,FALSE))," ",VLOOKUP(K286,Proposito_programa!$C$2:$E$59,2,FALSE))</f>
        <v>Bogotá territorio de paz y atención integral a las víctimas del conflicto armado</v>
      </c>
      <c r="M286" s="179" t="str">
        <f>IF(ISERROR(VLOOKUP(K286,Proposito_programa!$C$2:$E$59,3,FALSE))," ",VLOOKUP(K286,Proposito_programa!$C$2:$E$59,3,FALSE))</f>
        <v>Propósito 3: Inspirar confianza y legitimidad para vivir sin miedo y ser epicentro de cultura ciudadana, paz y reconciliación</v>
      </c>
      <c r="N286" s="404" t="s">
        <v>1308</v>
      </c>
      <c r="O286" s="388">
        <v>8</v>
      </c>
      <c r="P286" s="239">
        <v>80222117</v>
      </c>
      <c r="Q286" s="176" t="s">
        <v>1212</v>
      </c>
      <c r="R286" s="180" t="s">
        <v>363</v>
      </c>
      <c r="S286" s="180"/>
      <c r="T286" s="181"/>
      <c r="U286" s="182"/>
      <c r="V286" s="241">
        <v>136082906</v>
      </c>
      <c r="W286" s="183"/>
      <c r="X286" s="184"/>
      <c r="Y286" s="241"/>
      <c r="Z286" s="285">
        <f t="shared" si="10"/>
        <v>136082906</v>
      </c>
      <c r="AA286" s="286">
        <v>0</v>
      </c>
      <c r="AB286" s="250">
        <v>44553</v>
      </c>
      <c r="AC286" s="250">
        <v>44560</v>
      </c>
      <c r="AD286" s="250">
        <v>44649</v>
      </c>
      <c r="AE286" s="188">
        <v>90</v>
      </c>
      <c r="AF286" s="185"/>
      <c r="AG286" s="186"/>
      <c r="AH286" s="187"/>
      <c r="AI286" s="185"/>
      <c r="AJ286" s="185"/>
      <c r="AK286" s="185"/>
      <c r="AL286" s="188"/>
      <c r="AM286" s="188" t="s">
        <v>1234</v>
      </c>
      <c r="AN286" s="188"/>
      <c r="AO286" s="188"/>
      <c r="AP286" s="189">
        <f t="shared" si="11"/>
        <v>0</v>
      </c>
      <c r="AQ286" s="37"/>
      <c r="AR286" s="37"/>
      <c r="AS286" s="37"/>
      <c r="AT286" s="37"/>
      <c r="AU286" s="37"/>
      <c r="AV286" s="37"/>
    </row>
    <row r="287" spans="1:48" s="190" customFormat="1" ht="27.95" customHeight="1" x14ac:dyDescent="0.25">
      <c r="A287" s="232">
        <v>272</v>
      </c>
      <c r="B287" s="173">
        <v>2021</v>
      </c>
      <c r="C287" s="226" t="s">
        <v>1723</v>
      </c>
      <c r="D287" s="227" t="s">
        <v>772</v>
      </c>
      <c r="E287" s="174" t="s">
        <v>88</v>
      </c>
      <c r="F287" s="175" t="s">
        <v>91</v>
      </c>
      <c r="G287" s="176" t="s">
        <v>115</v>
      </c>
      <c r="H287" s="238" t="s">
        <v>954</v>
      </c>
      <c r="I287" s="177" t="s">
        <v>85</v>
      </c>
      <c r="J287" s="393" t="s">
        <v>268</v>
      </c>
      <c r="K287" s="178">
        <v>6</v>
      </c>
      <c r="L287" s="179" t="str">
        <f>IF(ISERROR(VLOOKUP(K287,Proposito_programa!$C$2:$E$59,2,FALSE))," ",VLOOKUP(K287,Proposito_programa!$C$2:$E$59,2,FALSE))</f>
        <v>Sistema Distrital de Cuidado</v>
      </c>
      <c r="M287" s="179" t="str">
        <f>IF(ISERROR(VLOOKUP(K287,Proposito_programa!$C$2:$E$59,3,FALSE))," ",VLOOKUP(K287,Proposito_programa!$C$2:$E$59,3,FALSE))</f>
        <v>Propósito 1: Hacer un nuevo contrato social para incrementar la inclusión social, productiva y política</v>
      </c>
      <c r="N287" s="387" t="s">
        <v>1267</v>
      </c>
      <c r="O287" s="388">
        <v>4</v>
      </c>
      <c r="P287" s="239">
        <v>830135007</v>
      </c>
      <c r="Q287" s="176" t="s">
        <v>1213</v>
      </c>
      <c r="R287" s="180" t="s">
        <v>364</v>
      </c>
      <c r="S287" s="180"/>
      <c r="T287" s="181"/>
      <c r="U287" s="182"/>
      <c r="V287" s="241">
        <v>660820000</v>
      </c>
      <c r="W287" s="183"/>
      <c r="X287" s="184"/>
      <c r="Y287" s="241"/>
      <c r="Z287" s="285">
        <f t="shared" si="10"/>
        <v>660820000</v>
      </c>
      <c r="AA287" s="286">
        <v>0</v>
      </c>
      <c r="AB287" s="243">
        <v>44558</v>
      </c>
      <c r="AC287" s="243">
        <v>44579</v>
      </c>
      <c r="AD287" s="243">
        <v>44759</v>
      </c>
      <c r="AE287" s="188">
        <v>180</v>
      </c>
      <c r="AF287" s="185"/>
      <c r="AG287" s="186"/>
      <c r="AH287" s="187"/>
      <c r="AI287" s="185"/>
      <c r="AJ287" s="185"/>
      <c r="AK287" s="185"/>
      <c r="AL287" s="188"/>
      <c r="AM287" s="188" t="s">
        <v>1234</v>
      </c>
      <c r="AN287" s="188"/>
      <c r="AO287" s="188"/>
      <c r="AP287" s="189">
        <f t="shared" si="11"/>
        <v>0</v>
      </c>
      <c r="AQ287" s="37"/>
      <c r="AR287" s="37"/>
      <c r="AS287" s="37"/>
      <c r="AT287" s="37"/>
      <c r="AU287" s="37"/>
      <c r="AV287" s="37"/>
    </row>
    <row r="288" spans="1:48" s="190" customFormat="1" ht="27.95" customHeight="1" x14ac:dyDescent="0.25">
      <c r="A288" s="232">
        <v>273</v>
      </c>
      <c r="B288" s="173">
        <v>2021</v>
      </c>
      <c r="C288" s="226" t="s">
        <v>1724</v>
      </c>
      <c r="D288" s="227" t="s">
        <v>773</v>
      </c>
      <c r="E288" s="174" t="s">
        <v>88</v>
      </c>
      <c r="F288" s="175" t="s">
        <v>86</v>
      </c>
      <c r="G288" s="176" t="s">
        <v>115</v>
      </c>
      <c r="H288" s="238" t="s">
        <v>955</v>
      </c>
      <c r="I288" s="177" t="s">
        <v>84</v>
      </c>
      <c r="J288" s="393" t="s">
        <v>268</v>
      </c>
      <c r="K288" s="178"/>
      <c r="L288" s="179" t="str">
        <f>IF(ISERROR(VLOOKUP(K288,Proposito_programa!$C$2:$E$59,2,FALSE))," ",VLOOKUP(K288,Proposito_programa!$C$2:$E$59,2,FALSE))</f>
        <v xml:space="preserve"> </v>
      </c>
      <c r="M288" s="179" t="str">
        <f>IF(ISERROR(VLOOKUP(K288,Proposito_programa!$C$2:$E$59,3,FALSE))," ",VLOOKUP(K288,Proposito_programa!$C$2:$E$59,3,FALSE))</f>
        <v xml:space="preserve"> </v>
      </c>
      <c r="N288" s="404">
        <v>0</v>
      </c>
      <c r="O288" s="388"/>
      <c r="P288" s="239">
        <v>900529261</v>
      </c>
      <c r="Q288" s="176" t="s">
        <v>1214</v>
      </c>
      <c r="R288" s="180" t="s">
        <v>364</v>
      </c>
      <c r="S288" s="180"/>
      <c r="T288" s="181"/>
      <c r="U288" s="182"/>
      <c r="V288" s="356">
        <v>1396655</v>
      </c>
      <c r="W288" s="358"/>
      <c r="X288" s="184"/>
      <c r="Y288" s="241"/>
      <c r="Z288" s="353">
        <f t="shared" si="10"/>
        <v>1396655</v>
      </c>
      <c r="AA288" s="309">
        <v>0</v>
      </c>
      <c r="AB288" s="245">
        <v>44560</v>
      </c>
      <c r="AC288" s="245">
        <v>44564</v>
      </c>
      <c r="AD288" s="245">
        <v>44594</v>
      </c>
      <c r="AE288" s="188">
        <v>30</v>
      </c>
      <c r="AF288" s="185"/>
      <c r="AG288" s="186"/>
      <c r="AH288" s="187"/>
      <c r="AI288" s="185"/>
      <c r="AJ288" s="185"/>
      <c r="AK288" s="185"/>
      <c r="AL288" s="188"/>
      <c r="AM288" s="188"/>
      <c r="AN288" s="188" t="s">
        <v>1234</v>
      </c>
      <c r="AO288" s="188"/>
      <c r="AP288" s="189">
        <f t="shared" si="11"/>
        <v>0</v>
      </c>
      <c r="AQ288" s="37"/>
      <c r="AR288" s="37"/>
      <c r="AS288" s="37"/>
      <c r="AT288" s="37"/>
      <c r="AU288" s="37"/>
      <c r="AV288" s="37"/>
    </row>
    <row r="289" spans="1:48" s="190" customFormat="1" ht="27.95" customHeight="1" x14ac:dyDescent="0.25">
      <c r="A289" s="232">
        <v>274</v>
      </c>
      <c r="B289" s="173">
        <v>2021</v>
      </c>
      <c r="C289" s="226" t="s">
        <v>1725</v>
      </c>
      <c r="D289" s="230" t="s">
        <v>774</v>
      </c>
      <c r="E289" s="174" t="s">
        <v>82</v>
      </c>
      <c r="F289" s="175" t="s">
        <v>91</v>
      </c>
      <c r="G289" s="176" t="s">
        <v>115</v>
      </c>
      <c r="H289" s="238" t="s">
        <v>956</v>
      </c>
      <c r="I289" s="177" t="s">
        <v>85</v>
      </c>
      <c r="J289" s="393" t="s">
        <v>268</v>
      </c>
      <c r="K289" s="178">
        <v>49</v>
      </c>
      <c r="L289" s="179" t="str">
        <f>IF(ISERROR(VLOOKUP(K289,Proposito_programa!$C$2:$E$59,2,FALSE))," ",VLOOKUP(K289,Proposito_programa!$C$2:$E$59,2,FALSE))</f>
        <v>Movilidad segura, sostenible y accesible</v>
      </c>
      <c r="M289" s="179" t="str">
        <f>IF(ISERROR(VLOOKUP(K289,Proposito_programa!$C$2:$E$59,3,FALSE))," ",VLOOKUP(K289,Proposito_programa!$C$2:$E$59,3,FALSE))</f>
        <v>Propósito 4: Hacer de Bogotá Región un modelo de movilidad multimodal, incluyente y sostenible</v>
      </c>
      <c r="N289" s="387" t="s">
        <v>1325</v>
      </c>
      <c r="O289" s="388">
        <v>4</v>
      </c>
      <c r="P289" s="239">
        <v>901535909</v>
      </c>
      <c r="Q289" s="176" t="s">
        <v>1215</v>
      </c>
      <c r="R289" s="180" t="s">
        <v>366</v>
      </c>
      <c r="S289" s="180" t="s">
        <v>1236</v>
      </c>
      <c r="T289" s="265">
        <v>79574741</v>
      </c>
      <c r="U289" s="182">
        <v>0.4</v>
      </c>
      <c r="V289" s="241">
        <v>790423297</v>
      </c>
      <c r="W289" s="183"/>
      <c r="X289" s="184"/>
      <c r="Y289" s="241"/>
      <c r="Z289" s="285">
        <f t="shared" si="10"/>
        <v>790423297</v>
      </c>
      <c r="AA289" s="286">
        <v>0</v>
      </c>
      <c r="AB289" s="243">
        <v>44559</v>
      </c>
      <c r="AC289" s="243"/>
      <c r="AD289" s="243"/>
      <c r="AE289" s="188">
        <v>150</v>
      </c>
      <c r="AF289" s="185"/>
      <c r="AG289" s="186"/>
      <c r="AH289" s="187"/>
      <c r="AI289" s="185"/>
      <c r="AJ289" s="185"/>
      <c r="AK289" s="185"/>
      <c r="AL289" s="188" t="s">
        <v>1234</v>
      </c>
      <c r="AM289" s="188"/>
      <c r="AN289" s="188"/>
      <c r="AO289" s="188"/>
      <c r="AP289" s="189">
        <f t="shared" si="11"/>
        <v>0</v>
      </c>
      <c r="AQ289" s="37"/>
      <c r="AR289" s="37"/>
      <c r="AS289" s="37"/>
      <c r="AT289" s="37"/>
      <c r="AU289" s="37"/>
      <c r="AV289" s="37"/>
    </row>
    <row r="290" spans="1:48" s="190" customFormat="1" ht="27.95" customHeight="1" x14ac:dyDescent="0.25">
      <c r="A290" s="232">
        <v>275</v>
      </c>
      <c r="B290" s="173">
        <v>2021</v>
      </c>
      <c r="C290" s="226" t="s">
        <v>1726</v>
      </c>
      <c r="D290" s="231" t="s">
        <v>775</v>
      </c>
      <c r="E290" s="174" t="s">
        <v>49</v>
      </c>
      <c r="F290" s="175" t="s">
        <v>83</v>
      </c>
      <c r="G290" s="176" t="s">
        <v>115</v>
      </c>
      <c r="H290" s="238" t="s">
        <v>957</v>
      </c>
      <c r="I290" s="177" t="s">
        <v>85</v>
      </c>
      <c r="J290" s="393" t="s">
        <v>268</v>
      </c>
      <c r="K290" s="178">
        <v>49</v>
      </c>
      <c r="L290" s="179" t="str">
        <f>IF(ISERROR(VLOOKUP(K290,Proposito_programa!$C$2:$E$59,2,FALSE))," ",VLOOKUP(K290,Proposito_programa!$C$2:$E$59,2,FALSE))</f>
        <v>Movilidad segura, sostenible y accesible</v>
      </c>
      <c r="M290" s="179" t="str">
        <f>IF(ISERROR(VLOOKUP(K290,Proposito_programa!$C$2:$E$59,3,FALSE))," ",VLOOKUP(K290,Proposito_programa!$C$2:$E$59,3,FALSE))</f>
        <v>Propósito 4: Hacer de Bogotá Región un modelo de movilidad multimodal, incluyente y sostenible</v>
      </c>
      <c r="N290" s="387" t="s">
        <v>1325</v>
      </c>
      <c r="O290" s="388">
        <v>3</v>
      </c>
      <c r="P290" s="239">
        <v>830028126</v>
      </c>
      <c r="Q290" s="176" t="s">
        <v>1216</v>
      </c>
      <c r="R290" s="180" t="s">
        <v>364</v>
      </c>
      <c r="S290" s="180"/>
      <c r="T290" s="181"/>
      <c r="U290" s="182"/>
      <c r="V290" s="241">
        <v>82931242</v>
      </c>
      <c r="W290" s="183"/>
      <c r="X290" s="184"/>
      <c r="Y290" s="241"/>
      <c r="Z290" s="285">
        <f>+V290+W290+Y290</f>
        <v>82931242</v>
      </c>
      <c r="AA290" s="286">
        <v>0</v>
      </c>
      <c r="AB290" s="243">
        <v>44559</v>
      </c>
      <c r="AC290" s="248"/>
      <c r="AD290" s="248"/>
      <c r="AE290" s="188">
        <v>150</v>
      </c>
      <c r="AF290" s="185"/>
      <c r="AG290" s="186"/>
      <c r="AH290" s="187"/>
      <c r="AI290" s="185"/>
      <c r="AJ290" s="185"/>
      <c r="AK290" s="185"/>
      <c r="AL290" s="188" t="s">
        <v>1234</v>
      </c>
      <c r="AM290" s="188"/>
      <c r="AN290" s="188"/>
      <c r="AO290" s="188"/>
      <c r="AP290" s="189">
        <f t="shared" si="11"/>
        <v>0</v>
      </c>
      <c r="AQ290" s="37"/>
      <c r="AR290" s="37"/>
      <c r="AS290" s="37"/>
      <c r="AT290" s="37"/>
      <c r="AU290" s="37"/>
      <c r="AV290" s="37"/>
    </row>
    <row r="291" spans="1:48" s="190" customFormat="1" ht="27.95" customHeight="1" x14ac:dyDescent="0.25">
      <c r="A291" s="232">
        <v>276</v>
      </c>
      <c r="B291" s="173">
        <v>2021</v>
      </c>
      <c r="C291" s="226" t="s">
        <v>1727</v>
      </c>
      <c r="D291" s="229" t="s">
        <v>776</v>
      </c>
      <c r="E291" s="174" t="s">
        <v>52</v>
      </c>
      <c r="F291" s="175" t="s">
        <v>86</v>
      </c>
      <c r="G291" s="176" t="s">
        <v>115</v>
      </c>
      <c r="H291" s="238" t="s">
        <v>958</v>
      </c>
      <c r="I291" s="177" t="s">
        <v>84</v>
      </c>
      <c r="J291" s="393" t="s">
        <v>268</v>
      </c>
      <c r="K291" s="178"/>
      <c r="L291" s="179" t="str">
        <f>IF(ISERROR(VLOOKUP(K291,Proposito_programa!$C$2:$E$59,2,FALSE))," ",VLOOKUP(K291,Proposito_programa!$C$2:$E$59,2,FALSE))</f>
        <v xml:space="preserve"> </v>
      </c>
      <c r="M291" s="179" t="str">
        <f>IF(ISERROR(VLOOKUP(K291,Proposito_programa!$C$2:$E$59,3,FALSE))," ",VLOOKUP(K291,Proposito_programa!$C$2:$E$59,3,FALSE))</f>
        <v xml:space="preserve"> </v>
      </c>
      <c r="N291" s="404">
        <v>0</v>
      </c>
      <c r="O291" s="388"/>
      <c r="P291" s="239">
        <v>900990752</v>
      </c>
      <c r="Q291" s="176" t="s">
        <v>1217</v>
      </c>
      <c r="R291" s="180" t="s">
        <v>364</v>
      </c>
      <c r="S291" s="180"/>
      <c r="T291" s="181"/>
      <c r="U291" s="182"/>
      <c r="V291" s="356">
        <v>6280820</v>
      </c>
      <c r="W291" s="358"/>
      <c r="X291" s="184"/>
      <c r="Y291" s="241"/>
      <c r="Z291" s="353">
        <f>+V291+W291+Y291</f>
        <v>6280820</v>
      </c>
      <c r="AA291" s="309">
        <v>0</v>
      </c>
      <c r="AB291" s="250">
        <v>44560</v>
      </c>
      <c r="AC291" s="250">
        <v>44564</v>
      </c>
      <c r="AD291" s="250">
        <v>44609</v>
      </c>
      <c r="AE291" s="188">
        <v>45</v>
      </c>
      <c r="AF291" s="185"/>
      <c r="AG291" s="186"/>
      <c r="AH291" s="187"/>
      <c r="AI291" s="185"/>
      <c r="AJ291" s="185"/>
      <c r="AK291" s="185"/>
      <c r="AL291" s="188"/>
      <c r="AM291" s="188" t="s">
        <v>1234</v>
      </c>
      <c r="AN291" s="188"/>
      <c r="AO291" s="188"/>
      <c r="AP291" s="189">
        <f t="shared" si="11"/>
        <v>0</v>
      </c>
      <c r="AQ291" s="37"/>
      <c r="AR291" s="37"/>
      <c r="AS291" s="37"/>
      <c r="AT291" s="37"/>
      <c r="AU291" s="37"/>
      <c r="AV291" s="37"/>
    </row>
    <row r="292" spans="1:48" s="190" customFormat="1" ht="27.95" customHeight="1" x14ac:dyDescent="0.25">
      <c r="A292" s="232">
        <v>277</v>
      </c>
      <c r="B292" s="173">
        <v>2021</v>
      </c>
      <c r="C292" s="226" t="s">
        <v>1728</v>
      </c>
      <c r="D292" s="227" t="s">
        <v>777</v>
      </c>
      <c r="E292" s="174" t="s">
        <v>82</v>
      </c>
      <c r="F292" s="175" t="s">
        <v>91</v>
      </c>
      <c r="G292" s="176" t="s">
        <v>115</v>
      </c>
      <c r="H292" s="238" t="s">
        <v>959</v>
      </c>
      <c r="I292" s="177" t="s">
        <v>85</v>
      </c>
      <c r="J292" s="221" t="s">
        <v>268</v>
      </c>
      <c r="K292" s="178">
        <v>21</v>
      </c>
      <c r="L292" s="179" t="str">
        <f>IF(ISERROR(VLOOKUP(K292,Proposito_programa!$C$2:$E$59,2,FALSE))," ",VLOOKUP(K292,Proposito_programa!$C$2:$E$59,2,FALSE))</f>
        <v>Creación y vida cotidiana: Apropiación ciudadana del arte, la cultura y el patrimonio, para la democracia cultural</v>
      </c>
      <c r="M292" s="179" t="str">
        <f>IF(ISERROR(VLOOKUP(K292,Proposito_programa!$C$2:$E$59,3,FALSE))," ",VLOOKUP(K292,Proposito_programa!$C$2:$E$59,3,FALSE))</f>
        <v>Propósito 1: Hacer un nuevo contrato social para incrementar la inclusión social, productiva y política</v>
      </c>
      <c r="N292" s="387" t="s">
        <v>1281</v>
      </c>
      <c r="O292" s="388">
        <v>5</v>
      </c>
      <c r="P292" s="239">
        <v>901319735</v>
      </c>
      <c r="Q292" s="176" t="s">
        <v>1218</v>
      </c>
      <c r="R292" s="180" t="s">
        <v>364</v>
      </c>
      <c r="S292" s="180"/>
      <c r="T292" s="181"/>
      <c r="U292" s="182"/>
      <c r="V292" s="241">
        <v>479898602</v>
      </c>
      <c r="W292" s="183"/>
      <c r="X292" s="184"/>
      <c r="Y292" s="241"/>
      <c r="Z292" s="285">
        <f>+V292+W292+Y292</f>
        <v>479898602</v>
      </c>
      <c r="AA292" s="286">
        <v>0</v>
      </c>
      <c r="AB292" s="250">
        <v>44560</v>
      </c>
      <c r="AC292" s="245"/>
      <c r="AD292" s="245"/>
      <c r="AE292" s="188">
        <v>80</v>
      </c>
      <c r="AF292" s="185"/>
      <c r="AG292" s="186"/>
      <c r="AH292" s="187"/>
      <c r="AI292" s="185"/>
      <c r="AJ292" s="185"/>
      <c r="AK292" s="185"/>
      <c r="AL292" s="188" t="s">
        <v>1234</v>
      </c>
      <c r="AM292" s="188"/>
      <c r="AN292" s="188"/>
      <c r="AO292" s="188"/>
      <c r="AP292" s="189">
        <f t="shared" si="11"/>
        <v>0</v>
      </c>
      <c r="AQ292" s="37"/>
      <c r="AR292" s="37"/>
      <c r="AS292" s="37"/>
      <c r="AT292" s="37"/>
      <c r="AU292" s="37"/>
      <c r="AV292" s="37"/>
    </row>
    <row r="293" spans="1:48" s="190" customFormat="1" ht="27.95" customHeight="1" x14ac:dyDescent="0.25">
      <c r="A293" s="359">
        <v>278</v>
      </c>
      <c r="B293" s="360">
        <v>2021</v>
      </c>
      <c r="C293" s="226" t="s">
        <v>1729</v>
      </c>
      <c r="D293" s="231" t="s">
        <v>778</v>
      </c>
      <c r="E293" s="361" t="s">
        <v>88</v>
      </c>
      <c r="F293" s="362" t="s">
        <v>91</v>
      </c>
      <c r="G293" s="363" t="s">
        <v>115</v>
      </c>
      <c r="H293" s="364" t="s">
        <v>960</v>
      </c>
      <c r="I293" s="365" t="s">
        <v>85</v>
      </c>
      <c r="J293" s="366" t="s">
        <v>268</v>
      </c>
      <c r="K293" s="367">
        <v>33</v>
      </c>
      <c r="L293" s="368" t="str">
        <f>IF(ISERROR(VLOOKUP(K293,Proposito_programa!$C$2:$E$59,2,FALSE))," ",VLOOKUP(K293,Proposito_programa!$C$2:$E$59,2,FALSE))</f>
        <v>Más árboles y más y mejor espacio público</v>
      </c>
      <c r="M293" s="368" t="str">
        <f>IF(ISERROR(VLOOKUP(K293,Proposito_programa!$C$2:$E$59,3,FALSE))," ",VLOOKUP(K293,Proposito_programa!$C$2:$E$59,3,FALSE))</f>
        <v>Propósito 2 : Cambiar Nuestros Hábitos de Vida para Reverdecer a Bogotá y Adaptarnos y Mitigar la Crisis Climática</v>
      </c>
      <c r="N293" s="402" t="s">
        <v>1297</v>
      </c>
      <c r="O293" s="405">
        <v>15</v>
      </c>
      <c r="P293" s="369">
        <v>830032102</v>
      </c>
      <c r="Q293" s="363" t="s">
        <v>1219</v>
      </c>
      <c r="R293" s="370" t="s">
        <v>364</v>
      </c>
      <c r="S293" s="370"/>
      <c r="T293" s="371"/>
      <c r="U293" s="372"/>
      <c r="V293" s="373">
        <v>283465805</v>
      </c>
      <c r="W293" s="374"/>
      <c r="X293" s="375"/>
      <c r="Y293" s="373"/>
      <c r="Z293" s="376">
        <f>+V293+W293+Y293</f>
        <v>283465805</v>
      </c>
      <c r="AA293" s="377">
        <v>0</v>
      </c>
      <c r="AB293" s="248">
        <v>44560</v>
      </c>
      <c r="AC293" s="248">
        <v>44573</v>
      </c>
      <c r="AD293" s="248">
        <v>44692</v>
      </c>
      <c r="AE293" s="378">
        <v>120</v>
      </c>
      <c r="AF293" s="379"/>
      <c r="AG293" s="380"/>
      <c r="AH293" s="381"/>
      <c r="AI293" s="379"/>
      <c r="AJ293" s="379"/>
      <c r="AK293" s="379"/>
      <c r="AL293" s="378"/>
      <c r="AM293" s="378" t="s">
        <v>1234</v>
      </c>
      <c r="AN293" s="378"/>
      <c r="AO293" s="378"/>
      <c r="AP293" s="382">
        <f t="shared" si="11"/>
        <v>0</v>
      </c>
      <c r="AQ293" s="37"/>
      <c r="AR293" s="37"/>
      <c r="AS293" s="37"/>
      <c r="AT293" s="37"/>
      <c r="AU293" s="37"/>
      <c r="AV293" s="37"/>
    </row>
    <row r="294" spans="1:48" s="190" customFormat="1" ht="27.95" customHeight="1" x14ac:dyDescent="0.25">
      <c r="A294" s="413"/>
      <c r="B294" s="173">
        <v>2021</v>
      </c>
      <c r="C294" s="414"/>
      <c r="D294" s="414"/>
      <c r="E294" s="174" t="s">
        <v>106</v>
      </c>
      <c r="F294" s="174" t="s">
        <v>106</v>
      </c>
      <c r="G294" s="176" t="s">
        <v>115</v>
      </c>
      <c r="H294" s="383" t="s">
        <v>1398</v>
      </c>
      <c r="I294" s="177" t="s">
        <v>84</v>
      </c>
      <c r="J294" s="393" t="s">
        <v>268</v>
      </c>
      <c r="K294" s="413"/>
      <c r="L294" s="413"/>
      <c r="M294" s="413"/>
      <c r="N294" s="413"/>
      <c r="O294" s="415"/>
      <c r="P294" s="393"/>
      <c r="Q294" s="176" t="s">
        <v>1399</v>
      </c>
      <c r="R294" s="180" t="s">
        <v>364</v>
      </c>
      <c r="S294" s="413"/>
      <c r="T294" s="413"/>
      <c r="U294" s="413"/>
      <c r="V294" s="416">
        <v>61518035</v>
      </c>
      <c r="W294" s="416">
        <v>-448703</v>
      </c>
      <c r="X294" s="413"/>
      <c r="Y294" s="413"/>
      <c r="Z294" s="416">
        <v>61069332</v>
      </c>
      <c r="AA294" s="416">
        <v>58163172</v>
      </c>
      <c r="AB294" s="413"/>
      <c r="AC294" s="413"/>
      <c r="AD294" s="415"/>
      <c r="AE294" s="393"/>
      <c r="AF294" s="413"/>
      <c r="AG294" s="417"/>
      <c r="AH294" s="413"/>
      <c r="AI294" s="413"/>
      <c r="AJ294" s="413"/>
      <c r="AK294" s="413"/>
      <c r="AL294" s="413"/>
      <c r="AM294" s="418"/>
      <c r="AN294" s="384"/>
      <c r="AO294" s="385"/>
      <c r="AP294" s="385"/>
      <c r="AQ294" s="37"/>
      <c r="AR294" s="37"/>
      <c r="AS294" s="37"/>
      <c r="AT294" s="37"/>
      <c r="AU294" s="37"/>
      <c r="AV294" s="37"/>
    </row>
    <row r="295" spans="1:48" s="190" customFormat="1" ht="27.95" customHeight="1" x14ac:dyDescent="0.25">
      <c r="A295" s="413"/>
      <c r="B295" s="173">
        <v>2021</v>
      </c>
      <c r="C295" s="414"/>
      <c r="D295" s="414"/>
      <c r="E295" s="174" t="s">
        <v>106</v>
      </c>
      <c r="F295" s="174" t="s">
        <v>106</v>
      </c>
      <c r="G295" s="176" t="s">
        <v>115</v>
      </c>
      <c r="H295" s="383" t="s">
        <v>1400</v>
      </c>
      <c r="I295" s="177" t="s">
        <v>84</v>
      </c>
      <c r="J295" s="393" t="s">
        <v>268</v>
      </c>
      <c r="K295" s="413"/>
      <c r="L295" s="413"/>
      <c r="M295" s="413"/>
      <c r="N295" s="413"/>
      <c r="O295" s="415"/>
      <c r="P295" s="393"/>
      <c r="Q295" s="176" t="s">
        <v>1400</v>
      </c>
      <c r="R295" s="413"/>
      <c r="S295" s="413"/>
      <c r="T295" s="413"/>
      <c r="U295" s="413"/>
      <c r="V295" s="416">
        <v>826136064</v>
      </c>
      <c r="W295" s="419">
        <v>-2</v>
      </c>
      <c r="X295" s="413"/>
      <c r="Y295" s="413"/>
      <c r="Z295" s="416">
        <v>826136062</v>
      </c>
      <c r="AA295" s="416">
        <v>826136062</v>
      </c>
      <c r="AB295" s="413"/>
      <c r="AC295" s="413"/>
      <c r="AD295" s="415"/>
      <c r="AE295" s="393"/>
      <c r="AF295" s="413"/>
      <c r="AG295" s="417"/>
      <c r="AH295" s="413"/>
      <c r="AI295" s="413"/>
      <c r="AJ295" s="413"/>
      <c r="AK295" s="413"/>
      <c r="AL295" s="413"/>
      <c r="AM295" s="418"/>
      <c r="AN295" s="384"/>
      <c r="AO295" s="385"/>
      <c r="AP295" s="385"/>
      <c r="AQ295" s="37"/>
      <c r="AR295" s="37"/>
      <c r="AS295" s="37"/>
      <c r="AT295" s="37"/>
      <c r="AU295" s="37"/>
      <c r="AV295" s="37"/>
    </row>
    <row r="296" spans="1:48" s="190" customFormat="1" ht="27.95" customHeight="1" x14ac:dyDescent="0.25">
      <c r="A296" s="413"/>
      <c r="B296" s="173">
        <v>2021</v>
      </c>
      <c r="C296" s="414"/>
      <c r="D296" s="414"/>
      <c r="E296" s="174" t="s">
        <v>106</v>
      </c>
      <c r="F296" s="174" t="s">
        <v>106</v>
      </c>
      <c r="G296" s="176" t="s">
        <v>115</v>
      </c>
      <c r="H296" s="383" t="s">
        <v>1422</v>
      </c>
      <c r="I296" s="177" t="s">
        <v>84</v>
      </c>
      <c r="J296" s="393" t="s">
        <v>268</v>
      </c>
      <c r="K296" s="413"/>
      <c r="L296" s="413"/>
      <c r="M296" s="413"/>
      <c r="N296" s="413"/>
      <c r="O296" s="415"/>
      <c r="P296" s="393"/>
      <c r="Q296" s="176" t="s">
        <v>1423</v>
      </c>
      <c r="R296" s="413"/>
      <c r="S296" s="413"/>
      <c r="T296" s="413"/>
      <c r="U296" s="413"/>
      <c r="V296" s="416">
        <v>104693000</v>
      </c>
      <c r="W296" s="425">
        <v>-1423400</v>
      </c>
      <c r="X296" s="413"/>
      <c r="Y296" s="413"/>
      <c r="Z296" s="416">
        <v>103269600</v>
      </c>
      <c r="AA296" s="416">
        <v>103269600</v>
      </c>
      <c r="AB296" s="413"/>
      <c r="AC296" s="413"/>
      <c r="AD296" s="415"/>
      <c r="AE296" s="393"/>
      <c r="AF296" s="413"/>
      <c r="AG296" s="417"/>
      <c r="AH296" s="413"/>
      <c r="AI296" s="413"/>
      <c r="AJ296" s="413"/>
      <c r="AK296" s="413"/>
      <c r="AL296" s="413"/>
      <c r="AM296" s="418"/>
      <c r="AN296" s="384"/>
      <c r="AO296" s="385"/>
      <c r="AP296" s="385"/>
      <c r="AQ296" s="37"/>
      <c r="AR296" s="37"/>
      <c r="AS296" s="37"/>
      <c r="AT296" s="37"/>
      <c r="AU296" s="37"/>
      <c r="AV296" s="37"/>
    </row>
    <row r="297" spans="1:48" s="190" customFormat="1" ht="27.95" customHeight="1" x14ac:dyDescent="0.25">
      <c r="A297" s="413"/>
      <c r="B297" s="173">
        <v>2021</v>
      </c>
      <c r="C297" s="414"/>
      <c r="D297" s="414"/>
      <c r="E297" s="174" t="s">
        <v>106</v>
      </c>
      <c r="F297" s="174" t="s">
        <v>106</v>
      </c>
      <c r="G297" s="176" t="s">
        <v>115</v>
      </c>
      <c r="H297" s="383" t="s">
        <v>1401</v>
      </c>
      <c r="I297" s="177" t="s">
        <v>84</v>
      </c>
      <c r="J297" s="393" t="s">
        <v>268</v>
      </c>
      <c r="K297" s="413"/>
      <c r="L297" s="413"/>
      <c r="M297" s="413"/>
      <c r="N297" s="413"/>
      <c r="O297" s="415"/>
      <c r="P297" s="393"/>
      <c r="Q297" s="176" t="s">
        <v>1402</v>
      </c>
      <c r="R297" s="413"/>
      <c r="S297" s="413"/>
      <c r="T297" s="413"/>
      <c r="U297" s="413"/>
      <c r="V297" s="416">
        <v>469512668</v>
      </c>
      <c r="W297" s="419">
        <v>-30656175</v>
      </c>
      <c r="X297" s="413"/>
      <c r="Y297" s="413"/>
      <c r="Z297" s="416">
        <v>438856493</v>
      </c>
      <c r="AA297" s="416">
        <v>427461968</v>
      </c>
      <c r="AB297" s="413"/>
      <c r="AC297" s="413"/>
      <c r="AD297" s="415"/>
      <c r="AE297" s="393"/>
      <c r="AF297" s="413"/>
      <c r="AG297" s="417"/>
      <c r="AH297" s="413"/>
      <c r="AI297" s="413"/>
      <c r="AJ297" s="413"/>
      <c r="AK297" s="413"/>
      <c r="AL297" s="413"/>
      <c r="AM297" s="418"/>
      <c r="AN297" s="384"/>
      <c r="AO297" s="385"/>
      <c r="AP297" s="385"/>
      <c r="AQ297" s="37"/>
      <c r="AR297" s="37"/>
      <c r="AS297" s="37"/>
      <c r="AT297" s="37"/>
      <c r="AU297" s="37"/>
      <c r="AV297" s="37"/>
    </row>
    <row r="298" spans="1:48" s="190" customFormat="1" ht="27.95" customHeight="1" x14ac:dyDescent="0.25">
      <c r="A298" s="413">
        <v>104</v>
      </c>
      <c r="B298" s="173">
        <v>2020</v>
      </c>
      <c r="C298" s="426" t="s">
        <v>1436</v>
      </c>
      <c r="D298" s="427" t="s">
        <v>1437</v>
      </c>
      <c r="E298" s="174" t="s">
        <v>88</v>
      </c>
      <c r="F298" s="175" t="s">
        <v>86</v>
      </c>
      <c r="G298" s="176" t="s">
        <v>115</v>
      </c>
      <c r="H298" s="421" t="s">
        <v>1403</v>
      </c>
      <c r="I298" s="177" t="s">
        <v>84</v>
      </c>
      <c r="J298" s="393" t="s">
        <v>268</v>
      </c>
      <c r="K298" s="413"/>
      <c r="L298" s="413"/>
      <c r="M298" s="413"/>
      <c r="N298" s="422">
        <v>0</v>
      </c>
      <c r="O298" s="415"/>
      <c r="P298" s="423" t="s">
        <v>1404</v>
      </c>
      <c r="Q298" s="424" t="s">
        <v>1405</v>
      </c>
      <c r="R298" s="180" t="s">
        <v>364</v>
      </c>
      <c r="S298" s="413"/>
      <c r="T298" s="413"/>
      <c r="U298" s="413"/>
      <c r="V298" s="416"/>
      <c r="W298" s="416"/>
      <c r="X298" s="413"/>
      <c r="Y298" s="416">
        <v>8233264</v>
      </c>
      <c r="Z298" s="416">
        <v>8233264</v>
      </c>
      <c r="AA298" s="416">
        <v>7782012</v>
      </c>
      <c r="AB298" s="428"/>
      <c r="AC298" s="428"/>
      <c r="AD298" s="428"/>
      <c r="AE298" s="226"/>
      <c r="AF298" s="413"/>
      <c r="AG298" s="417"/>
      <c r="AH298" s="413"/>
      <c r="AI298" s="413"/>
      <c r="AJ298" s="413"/>
      <c r="AK298" s="413"/>
      <c r="AL298" s="413"/>
      <c r="AM298" s="418"/>
      <c r="AN298" s="384"/>
      <c r="AO298" s="385"/>
      <c r="AP298" s="385"/>
      <c r="AQ298" s="37"/>
      <c r="AR298" s="37"/>
      <c r="AS298" s="37"/>
      <c r="AT298" s="37"/>
      <c r="AU298" s="37"/>
      <c r="AV298" s="37"/>
    </row>
    <row r="299" spans="1:48" s="190" customFormat="1" ht="27.95" customHeight="1" x14ac:dyDescent="0.25">
      <c r="A299" s="413">
        <v>159</v>
      </c>
      <c r="B299" s="173">
        <v>2020</v>
      </c>
      <c r="C299" s="426" t="s">
        <v>1438</v>
      </c>
      <c r="D299" s="429" t="s">
        <v>1439</v>
      </c>
      <c r="E299" s="421" t="s">
        <v>28</v>
      </c>
      <c r="F299" s="413" t="s">
        <v>89</v>
      </c>
      <c r="G299" s="413" t="s">
        <v>115</v>
      </c>
      <c r="H299" s="413" t="s">
        <v>1406</v>
      </c>
      <c r="I299" s="177" t="s">
        <v>84</v>
      </c>
      <c r="J299" s="393" t="s">
        <v>268</v>
      </c>
      <c r="K299" s="413"/>
      <c r="L299" s="413"/>
      <c r="M299" s="413"/>
      <c r="N299" s="422">
        <v>0</v>
      </c>
      <c r="O299" s="415"/>
      <c r="P299" s="423" t="s">
        <v>1407</v>
      </c>
      <c r="Q299" s="424" t="s">
        <v>1408</v>
      </c>
      <c r="R299" s="180" t="s">
        <v>364</v>
      </c>
      <c r="S299" s="413"/>
      <c r="T299" s="413"/>
      <c r="U299" s="413"/>
      <c r="V299" s="416"/>
      <c r="W299" s="416"/>
      <c r="X299" s="413"/>
      <c r="Y299" s="416">
        <v>6022459</v>
      </c>
      <c r="Z299" s="416">
        <v>6022459</v>
      </c>
      <c r="AA299" s="416">
        <v>6022459</v>
      </c>
      <c r="AB299" s="413"/>
      <c r="AC299" s="413"/>
      <c r="AD299" s="415"/>
      <c r="AE299" s="393"/>
      <c r="AF299" s="413"/>
      <c r="AG299" s="417"/>
      <c r="AH299" s="413"/>
      <c r="AI299" s="413"/>
      <c r="AJ299" s="413"/>
      <c r="AK299" s="413"/>
      <c r="AL299" s="413"/>
      <c r="AM299" s="418"/>
      <c r="AN299" s="384"/>
      <c r="AO299" s="385"/>
      <c r="AP299" s="385"/>
      <c r="AQ299" s="37"/>
      <c r="AR299" s="37"/>
      <c r="AS299" s="37"/>
      <c r="AT299" s="37"/>
      <c r="AU299" s="37"/>
      <c r="AV299" s="37"/>
    </row>
    <row r="300" spans="1:48" s="190" customFormat="1" ht="27.95" customHeight="1" x14ac:dyDescent="0.25">
      <c r="A300" s="413">
        <v>219</v>
      </c>
      <c r="B300" s="173">
        <v>2020</v>
      </c>
      <c r="C300" s="426" t="s">
        <v>1440</v>
      </c>
      <c r="D300" s="429" t="s">
        <v>1441</v>
      </c>
      <c r="E300" s="174" t="s">
        <v>88</v>
      </c>
      <c r="F300" s="413" t="s">
        <v>89</v>
      </c>
      <c r="G300" s="413" t="s">
        <v>115</v>
      </c>
      <c r="H300" s="413" t="s">
        <v>1409</v>
      </c>
      <c r="I300" s="177" t="s">
        <v>84</v>
      </c>
      <c r="J300" s="393" t="s">
        <v>268</v>
      </c>
      <c r="K300" s="413"/>
      <c r="L300" s="413"/>
      <c r="M300" s="413"/>
      <c r="N300" s="422">
        <v>0</v>
      </c>
      <c r="O300" s="415"/>
      <c r="P300" s="423" t="s">
        <v>1410</v>
      </c>
      <c r="Q300" s="424" t="s">
        <v>1411</v>
      </c>
      <c r="R300" s="180" t="s">
        <v>364</v>
      </c>
      <c r="S300" s="413"/>
      <c r="T300" s="413"/>
      <c r="U300" s="413"/>
      <c r="V300" s="416"/>
      <c r="W300" s="416"/>
      <c r="X300" s="413"/>
      <c r="Y300" s="416">
        <v>115524542</v>
      </c>
      <c r="Z300" s="416">
        <v>115524542</v>
      </c>
      <c r="AA300" s="416">
        <v>115221636</v>
      </c>
      <c r="AB300" s="413"/>
      <c r="AC300" s="413"/>
      <c r="AD300" s="415"/>
      <c r="AE300" s="393"/>
      <c r="AF300" s="413"/>
      <c r="AG300" s="417"/>
      <c r="AH300" s="413"/>
      <c r="AI300" s="413"/>
      <c r="AJ300" s="413"/>
      <c r="AK300" s="413"/>
      <c r="AL300" s="413"/>
      <c r="AM300" s="418"/>
      <c r="AN300" s="384"/>
      <c r="AO300" s="385"/>
      <c r="AP300" s="385"/>
      <c r="AQ300" s="37"/>
      <c r="AR300" s="37"/>
      <c r="AS300" s="37"/>
      <c r="AT300" s="37"/>
      <c r="AU300" s="37"/>
      <c r="AV300" s="37"/>
    </row>
    <row r="301" spans="1:48" s="190" customFormat="1" ht="27.95" customHeight="1" x14ac:dyDescent="0.25">
      <c r="A301" s="413">
        <v>225</v>
      </c>
      <c r="B301" s="173">
        <v>2019</v>
      </c>
      <c r="C301" s="433" t="s">
        <v>1445</v>
      </c>
      <c r="D301" s="434" t="s">
        <v>1446</v>
      </c>
      <c r="E301" s="174" t="s">
        <v>88</v>
      </c>
      <c r="F301" s="413" t="s">
        <v>29</v>
      </c>
      <c r="G301" s="176" t="s">
        <v>115</v>
      </c>
      <c r="H301" s="413" t="s">
        <v>1412</v>
      </c>
      <c r="I301" s="177" t="s">
        <v>84</v>
      </c>
      <c r="J301" s="393" t="s">
        <v>268</v>
      </c>
      <c r="K301" s="413"/>
      <c r="L301" s="413"/>
      <c r="M301" s="413"/>
      <c r="N301" s="422">
        <v>0</v>
      </c>
      <c r="O301" s="415"/>
      <c r="P301" s="423" t="s">
        <v>1413</v>
      </c>
      <c r="Q301" s="424" t="s">
        <v>1414</v>
      </c>
      <c r="R301" s="180" t="s">
        <v>364</v>
      </c>
      <c r="S301" s="413"/>
      <c r="T301" s="413"/>
      <c r="U301" s="413"/>
      <c r="V301" s="416"/>
      <c r="W301" s="416"/>
      <c r="X301" s="413"/>
      <c r="Y301" s="416">
        <v>38778551</v>
      </c>
      <c r="Z301" s="416">
        <v>38778551</v>
      </c>
      <c r="AA301" s="416">
        <v>0</v>
      </c>
      <c r="AB301" s="413"/>
      <c r="AC301" s="413"/>
      <c r="AD301" s="415"/>
      <c r="AE301" s="393"/>
      <c r="AF301" s="413"/>
      <c r="AG301" s="417"/>
      <c r="AH301" s="413"/>
      <c r="AI301" s="413"/>
      <c r="AJ301" s="413"/>
      <c r="AK301" s="413"/>
      <c r="AL301" s="413"/>
      <c r="AM301" s="418"/>
      <c r="AN301" s="384"/>
      <c r="AO301" s="385"/>
      <c r="AP301" s="385"/>
      <c r="AQ301" s="37"/>
      <c r="AR301" s="37"/>
      <c r="AS301" s="37"/>
      <c r="AT301" s="37"/>
      <c r="AU301" s="37"/>
      <c r="AV301" s="37"/>
    </row>
    <row r="302" spans="1:48" s="190" customFormat="1" ht="27.95" customHeight="1" x14ac:dyDescent="0.25">
      <c r="A302" s="413">
        <v>226</v>
      </c>
      <c r="B302" s="173">
        <v>2020</v>
      </c>
      <c r="C302" s="426" t="s">
        <v>1442</v>
      </c>
      <c r="D302" s="430" t="s">
        <v>1443</v>
      </c>
      <c r="E302" s="421" t="s">
        <v>28</v>
      </c>
      <c r="F302" s="175" t="s">
        <v>86</v>
      </c>
      <c r="G302" s="176" t="s">
        <v>115</v>
      </c>
      <c r="H302" s="421" t="s">
        <v>1415</v>
      </c>
      <c r="I302" s="177" t="s">
        <v>84</v>
      </c>
      <c r="J302" s="393" t="s">
        <v>268</v>
      </c>
      <c r="K302" s="413"/>
      <c r="L302" s="413"/>
      <c r="M302" s="413"/>
      <c r="N302" s="422">
        <v>0</v>
      </c>
      <c r="O302" s="415"/>
      <c r="P302" s="423" t="s">
        <v>1416</v>
      </c>
      <c r="Q302" s="424" t="s">
        <v>1417</v>
      </c>
      <c r="R302" s="180" t="s">
        <v>364</v>
      </c>
      <c r="S302" s="413"/>
      <c r="T302" s="413"/>
      <c r="U302" s="413"/>
      <c r="V302" s="416"/>
      <c r="W302" s="416"/>
      <c r="X302" s="413"/>
      <c r="Y302" s="416">
        <v>1130097</v>
      </c>
      <c r="Z302" s="416">
        <v>1130097</v>
      </c>
      <c r="AA302" s="416">
        <v>1130097</v>
      </c>
      <c r="AB302" s="413"/>
      <c r="AC302" s="413"/>
      <c r="AD302" s="415"/>
      <c r="AE302" s="393"/>
      <c r="AF302" s="413"/>
      <c r="AG302" s="417"/>
      <c r="AH302" s="413"/>
      <c r="AI302" s="413"/>
      <c r="AJ302" s="413"/>
      <c r="AK302" s="413"/>
      <c r="AL302" s="413"/>
      <c r="AM302" s="418"/>
      <c r="AN302" s="384"/>
      <c r="AO302" s="385"/>
      <c r="AP302" s="385"/>
      <c r="AQ302" s="37"/>
      <c r="AR302" s="37"/>
      <c r="AS302" s="37"/>
      <c r="AT302" s="37"/>
      <c r="AU302" s="37"/>
      <c r="AV302" s="37"/>
    </row>
    <row r="303" spans="1:48" s="190" customFormat="1" ht="27.95" customHeight="1" x14ac:dyDescent="0.25">
      <c r="A303" s="395" t="s">
        <v>1418</v>
      </c>
      <c r="B303" s="173">
        <v>2020</v>
      </c>
      <c r="C303" s="395" t="s">
        <v>1418</v>
      </c>
      <c r="D303" s="430" t="s">
        <v>1444</v>
      </c>
      <c r="E303" s="174" t="s">
        <v>65</v>
      </c>
      <c r="F303" s="175" t="s">
        <v>89</v>
      </c>
      <c r="G303" s="176" t="s">
        <v>96</v>
      </c>
      <c r="H303" s="421" t="s">
        <v>1419</v>
      </c>
      <c r="I303" s="177" t="s">
        <v>84</v>
      </c>
      <c r="J303" s="393" t="s">
        <v>268</v>
      </c>
      <c r="K303" s="413"/>
      <c r="L303" s="413"/>
      <c r="M303" s="413"/>
      <c r="N303" s="422">
        <v>0</v>
      </c>
      <c r="O303" s="415"/>
      <c r="P303" s="423" t="s">
        <v>1420</v>
      </c>
      <c r="Q303" s="424" t="s">
        <v>1421</v>
      </c>
      <c r="R303" s="180" t="s">
        <v>364</v>
      </c>
      <c r="S303" s="413"/>
      <c r="T303" s="413"/>
      <c r="U303" s="413"/>
      <c r="V303" s="416"/>
      <c r="W303" s="416"/>
      <c r="X303" s="413"/>
      <c r="Y303" s="416">
        <v>5665530</v>
      </c>
      <c r="Z303" s="416">
        <v>5665530</v>
      </c>
      <c r="AA303" s="416">
        <v>663665</v>
      </c>
      <c r="AB303" s="413"/>
      <c r="AC303" s="413"/>
      <c r="AD303" s="415"/>
      <c r="AE303" s="393"/>
      <c r="AF303" s="413"/>
      <c r="AG303" s="417"/>
      <c r="AH303" s="413"/>
      <c r="AI303" s="413"/>
      <c r="AJ303" s="413"/>
      <c r="AK303" s="413"/>
      <c r="AL303" s="413"/>
      <c r="AM303" s="418"/>
      <c r="AN303" s="384"/>
      <c r="AO303" s="385"/>
      <c r="AP303" s="385"/>
      <c r="AQ303" s="37"/>
      <c r="AR303" s="37"/>
      <c r="AS303" s="37"/>
      <c r="AT303" s="37"/>
      <c r="AU303" s="37"/>
      <c r="AV303" s="37"/>
    </row>
    <row r="304" spans="1:48" s="190" customFormat="1" ht="27.95" customHeight="1" x14ac:dyDescent="0.25">
      <c r="A304" s="413"/>
      <c r="B304" s="413">
        <v>2021</v>
      </c>
      <c r="C304" s="414"/>
      <c r="D304" s="414"/>
      <c r="E304" s="174" t="s">
        <v>106</v>
      </c>
      <c r="F304" s="174" t="s">
        <v>106</v>
      </c>
      <c r="G304" s="413" t="s">
        <v>115</v>
      </c>
      <c r="H304" s="421" t="s">
        <v>1424</v>
      </c>
      <c r="I304" s="177" t="s">
        <v>85</v>
      </c>
      <c r="J304" s="393" t="s">
        <v>268</v>
      </c>
      <c r="K304" s="178">
        <v>1</v>
      </c>
      <c r="L304" s="179" t="str">
        <f>IF(ISERROR(VLOOKUP(K304,Proposito_programa!$C$2:$E$59,2,FALSE))," ",VLOOKUP(K304,Proposito_programa!$C$2:$E$59,2,FALSE))</f>
        <v>Subsidios y transferencias para la equidad</v>
      </c>
      <c r="M304" s="179" t="str">
        <f>IF(ISERROR(VLOOKUP(K304,Proposito_programa!$C$2:$E$59,3,FALSE))," ",VLOOKUP(K304,Proposito_programa!$C$2:$E$59,3,FALSE))</f>
        <v>Propósito 1: Hacer un nuevo contrato social para incrementar la inclusión social, productiva y política</v>
      </c>
      <c r="N304" s="387" t="s">
        <v>1263</v>
      </c>
      <c r="O304" s="415"/>
      <c r="P304" s="423" t="s">
        <v>1425</v>
      </c>
      <c r="Q304" s="424" t="s">
        <v>1426</v>
      </c>
      <c r="R304" s="180" t="s">
        <v>364</v>
      </c>
      <c r="S304" s="413"/>
      <c r="T304" s="413"/>
      <c r="U304" s="413"/>
      <c r="V304" s="431">
        <v>405625000</v>
      </c>
      <c r="W304" s="416"/>
      <c r="X304" s="413"/>
      <c r="Y304" s="413"/>
      <c r="Z304" s="416">
        <v>405625000</v>
      </c>
      <c r="AA304" s="416">
        <v>403750000</v>
      </c>
      <c r="AB304" s="413"/>
      <c r="AC304" s="413"/>
      <c r="AD304" s="415"/>
      <c r="AE304" s="393"/>
      <c r="AF304" s="413"/>
      <c r="AG304" s="417"/>
      <c r="AH304" s="413"/>
      <c r="AI304" s="413"/>
      <c r="AJ304" s="413"/>
      <c r="AK304" s="413"/>
      <c r="AL304" s="413"/>
      <c r="AM304" s="418"/>
      <c r="AN304" s="384"/>
      <c r="AO304" s="385"/>
      <c r="AP304" s="385"/>
      <c r="AQ304" s="37"/>
      <c r="AR304" s="37"/>
      <c r="AS304" s="37"/>
      <c r="AT304" s="37"/>
      <c r="AU304" s="37"/>
      <c r="AV304" s="37"/>
    </row>
    <row r="305" spans="1:48" s="190" customFormat="1" ht="27.95" customHeight="1" x14ac:dyDescent="0.25">
      <c r="A305" s="413"/>
      <c r="B305" s="413">
        <v>2021</v>
      </c>
      <c r="C305" s="414"/>
      <c r="D305" s="414"/>
      <c r="E305" s="174" t="s">
        <v>106</v>
      </c>
      <c r="F305" s="174" t="s">
        <v>106</v>
      </c>
      <c r="G305" s="413" t="s">
        <v>115</v>
      </c>
      <c r="H305" s="421" t="s">
        <v>1427</v>
      </c>
      <c r="I305" s="177" t="s">
        <v>85</v>
      </c>
      <c r="J305" s="393" t="s">
        <v>268</v>
      </c>
      <c r="K305" s="178">
        <v>1</v>
      </c>
      <c r="L305" s="179" t="str">
        <f>IF(ISERROR(VLOOKUP(K305,Proposito_programa!$C$2:$E$59,2,FALSE))," ",VLOOKUP(K305,Proposito_programa!$C$2:$E$59,2,FALSE))</f>
        <v>Subsidios y transferencias para la equidad</v>
      </c>
      <c r="M305" s="179" t="str">
        <f>IF(ISERROR(VLOOKUP(K305,Proposito_programa!$C$2:$E$59,3,FALSE))," ",VLOOKUP(K305,Proposito_programa!$C$2:$E$59,3,FALSE))</f>
        <v>Propósito 1: Hacer un nuevo contrato social para incrementar la inclusión social, productiva y política</v>
      </c>
      <c r="N305" s="387" t="s">
        <v>1263</v>
      </c>
      <c r="O305" s="415"/>
      <c r="P305" s="423" t="s">
        <v>1425</v>
      </c>
      <c r="Q305" s="424" t="s">
        <v>1426</v>
      </c>
      <c r="R305" s="180" t="s">
        <v>364</v>
      </c>
      <c r="S305" s="413"/>
      <c r="T305" s="413"/>
      <c r="U305" s="413"/>
      <c r="V305" s="431">
        <v>6000000</v>
      </c>
      <c r="W305" s="416"/>
      <c r="X305" s="413"/>
      <c r="Y305" s="413"/>
      <c r="Z305" s="416">
        <v>6000000</v>
      </c>
      <c r="AA305" s="416">
        <v>5240357</v>
      </c>
      <c r="AB305" s="413"/>
      <c r="AC305" s="413"/>
      <c r="AD305" s="415"/>
      <c r="AE305" s="393"/>
      <c r="AF305" s="413"/>
      <c r="AG305" s="417"/>
      <c r="AH305" s="413"/>
      <c r="AI305" s="413"/>
      <c r="AJ305" s="413"/>
      <c r="AK305" s="413"/>
      <c r="AL305" s="413"/>
      <c r="AM305" s="418"/>
      <c r="AN305" s="384"/>
      <c r="AO305" s="385"/>
      <c r="AP305" s="385"/>
      <c r="AQ305" s="37"/>
      <c r="AR305" s="37"/>
      <c r="AS305" s="37"/>
      <c r="AT305" s="37"/>
      <c r="AU305" s="37"/>
      <c r="AV305" s="37"/>
    </row>
    <row r="306" spans="1:48" s="190" customFormat="1" ht="27.95" customHeight="1" x14ac:dyDescent="0.25">
      <c r="A306" s="413"/>
      <c r="B306" s="413">
        <v>2021</v>
      </c>
      <c r="C306" s="414"/>
      <c r="D306" s="414"/>
      <c r="E306" s="174" t="s">
        <v>106</v>
      </c>
      <c r="F306" s="174" t="s">
        <v>106</v>
      </c>
      <c r="G306" s="413" t="s">
        <v>115</v>
      </c>
      <c r="H306" s="421" t="s">
        <v>1428</v>
      </c>
      <c r="I306" s="177" t="s">
        <v>85</v>
      </c>
      <c r="J306" s="393" t="s">
        <v>268</v>
      </c>
      <c r="K306" s="178">
        <v>1</v>
      </c>
      <c r="L306" s="179" t="str">
        <f>IF(ISERROR(VLOOKUP(K306,Proposito_programa!$C$2:$E$59,2,FALSE))," ",VLOOKUP(K306,Proposito_programa!$C$2:$E$59,2,FALSE))</f>
        <v>Subsidios y transferencias para la equidad</v>
      </c>
      <c r="M306" s="179" t="str">
        <f>IF(ISERROR(VLOOKUP(K306,Proposito_programa!$C$2:$E$59,3,FALSE))," ",VLOOKUP(K306,Proposito_programa!$C$2:$E$59,3,FALSE))</f>
        <v>Propósito 1: Hacer un nuevo contrato social para incrementar la inclusión social, productiva y política</v>
      </c>
      <c r="N306" s="387" t="s">
        <v>1263</v>
      </c>
      <c r="O306" s="415"/>
      <c r="P306" s="423" t="s">
        <v>1429</v>
      </c>
      <c r="Q306" s="424" t="s">
        <v>1430</v>
      </c>
      <c r="R306" s="180" t="s">
        <v>364</v>
      </c>
      <c r="S306" s="413"/>
      <c r="T306" s="413"/>
      <c r="U306" s="413"/>
      <c r="V306" s="416">
        <v>2577120000</v>
      </c>
      <c r="W306" s="416"/>
      <c r="X306" s="413"/>
      <c r="Y306" s="413"/>
      <c r="Z306" s="416">
        <v>2577120000</v>
      </c>
      <c r="AA306" s="416">
        <v>2577120000</v>
      </c>
      <c r="AB306" s="413"/>
      <c r="AC306" s="413"/>
      <c r="AD306" s="415"/>
      <c r="AE306" s="393"/>
      <c r="AF306" s="413"/>
      <c r="AG306" s="417"/>
      <c r="AH306" s="413"/>
      <c r="AI306" s="413"/>
      <c r="AJ306" s="413"/>
      <c r="AK306" s="413"/>
      <c r="AL306" s="413"/>
      <c r="AM306" s="418"/>
      <c r="AN306" s="384"/>
      <c r="AO306" s="385"/>
      <c r="AP306" s="385"/>
      <c r="AQ306" s="37"/>
      <c r="AR306" s="37"/>
      <c r="AS306" s="37"/>
      <c r="AT306" s="37"/>
      <c r="AU306" s="37"/>
      <c r="AV306" s="37"/>
    </row>
    <row r="307" spans="1:48" s="190" customFormat="1" ht="27.95" customHeight="1" x14ac:dyDescent="0.25">
      <c r="A307" s="413"/>
      <c r="B307" s="413">
        <v>2021</v>
      </c>
      <c r="C307" s="414"/>
      <c r="D307" s="414"/>
      <c r="E307" s="174" t="s">
        <v>106</v>
      </c>
      <c r="F307" s="174" t="s">
        <v>106</v>
      </c>
      <c r="G307" s="413" t="s">
        <v>115</v>
      </c>
      <c r="H307" s="413" t="s">
        <v>1431</v>
      </c>
      <c r="I307" s="177" t="s">
        <v>85</v>
      </c>
      <c r="J307" s="393" t="s">
        <v>268</v>
      </c>
      <c r="K307" s="178">
        <v>1</v>
      </c>
      <c r="L307" s="179" t="str">
        <f>IF(ISERROR(VLOOKUP(K307,Proposito_programa!$C$2:$E$59,2,FALSE))," ",VLOOKUP(K307,Proposito_programa!$C$2:$E$59,2,FALSE))</f>
        <v>Subsidios y transferencias para la equidad</v>
      </c>
      <c r="M307" s="179" t="str">
        <f>IF(ISERROR(VLOOKUP(K307,Proposito_programa!$C$2:$E$59,3,FALSE))," ",VLOOKUP(K307,Proposito_programa!$C$2:$E$59,3,FALSE))</f>
        <v>Propósito 1: Hacer un nuevo contrato social para incrementar la inclusión social, productiva y política</v>
      </c>
      <c r="N307" s="387" t="s">
        <v>1263</v>
      </c>
      <c r="O307" s="415"/>
      <c r="P307" s="226" t="s">
        <v>1429</v>
      </c>
      <c r="Q307" s="432" t="s">
        <v>1430</v>
      </c>
      <c r="R307" s="180" t="s">
        <v>364</v>
      </c>
      <c r="S307" s="413"/>
      <c r="T307" s="413"/>
      <c r="U307" s="413"/>
      <c r="V307" s="416">
        <v>595366076</v>
      </c>
      <c r="W307" s="416"/>
      <c r="X307" s="413"/>
      <c r="Y307" s="413"/>
      <c r="Z307" s="416">
        <v>595366076</v>
      </c>
      <c r="AA307" s="416">
        <v>595366076</v>
      </c>
      <c r="AB307" s="413"/>
      <c r="AC307" s="413"/>
      <c r="AD307" s="415"/>
      <c r="AE307" s="393"/>
      <c r="AF307" s="413"/>
      <c r="AG307" s="417"/>
      <c r="AH307" s="413"/>
      <c r="AI307" s="413"/>
      <c r="AJ307" s="413"/>
      <c r="AK307" s="413"/>
      <c r="AL307" s="413"/>
      <c r="AM307" s="418"/>
      <c r="AN307" s="384"/>
      <c r="AO307" s="385"/>
      <c r="AP307" s="385"/>
      <c r="AQ307" s="37"/>
      <c r="AR307" s="37"/>
      <c r="AS307" s="37"/>
      <c r="AT307" s="37"/>
      <c r="AU307" s="37"/>
      <c r="AV307" s="37"/>
    </row>
    <row r="308" spans="1:48" s="190" customFormat="1" ht="27.95" customHeight="1" x14ac:dyDescent="0.25">
      <c r="A308" s="413"/>
      <c r="B308" s="413">
        <v>2021</v>
      </c>
      <c r="C308" s="414"/>
      <c r="D308" s="414"/>
      <c r="E308" s="174" t="s">
        <v>106</v>
      </c>
      <c r="F308" s="174" t="s">
        <v>106</v>
      </c>
      <c r="G308" s="413" t="s">
        <v>115</v>
      </c>
      <c r="H308" s="413" t="s">
        <v>1432</v>
      </c>
      <c r="I308" s="177" t="s">
        <v>85</v>
      </c>
      <c r="J308" s="393" t="s">
        <v>268</v>
      </c>
      <c r="K308" s="178">
        <v>1</v>
      </c>
      <c r="L308" s="179" t="str">
        <f>IF(ISERROR(VLOOKUP(K308,Proposito_programa!$C$2:$E$59,2,FALSE))," ",VLOOKUP(K308,Proposito_programa!$C$2:$E$59,2,FALSE))</f>
        <v>Subsidios y transferencias para la equidad</v>
      </c>
      <c r="M308" s="179" t="str">
        <f>IF(ISERROR(VLOOKUP(K308,Proposito_programa!$C$2:$E$59,3,FALSE))," ",VLOOKUP(K308,Proposito_programa!$C$2:$E$59,3,FALSE))</f>
        <v>Propósito 1: Hacer un nuevo contrato social para incrementar la inclusión social, productiva y política</v>
      </c>
      <c r="N308" s="387" t="s">
        <v>1263</v>
      </c>
      <c r="O308" s="415"/>
      <c r="P308" s="226" t="s">
        <v>1425</v>
      </c>
      <c r="Q308" s="432" t="s">
        <v>1426</v>
      </c>
      <c r="R308" s="180" t="s">
        <v>364</v>
      </c>
      <c r="S308" s="413"/>
      <c r="T308" s="413"/>
      <c r="U308" s="413"/>
      <c r="V308" s="416">
        <v>502975000</v>
      </c>
      <c r="W308" s="416"/>
      <c r="X308" s="413"/>
      <c r="Y308" s="413"/>
      <c r="Z308" s="416">
        <v>502975000</v>
      </c>
      <c r="AA308" s="416">
        <v>501045000</v>
      </c>
      <c r="AB308" s="413"/>
      <c r="AC308" s="413"/>
      <c r="AD308" s="415"/>
      <c r="AE308" s="393"/>
      <c r="AF308" s="413"/>
      <c r="AG308" s="417"/>
      <c r="AH308" s="413"/>
      <c r="AI308" s="413"/>
      <c r="AJ308" s="413"/>
      <c r="AK308" s="413"/>
      <c r="AL308" s="413"/>
      <c r="AM308" s="418"/>
      <c r="AN308" s="384"/>
      <c r="AO308" s="385"/>
      <c r="AP308" s="385"/>
      <c r="AQ308" s="37"/>
      <c r="AR308" s="37"/>
      <c r="AS308" s="37"/>
      <c r="AT308" s="37"/>
      <c r="AU308" s="37"/>
      <c r="AV308" s="37"/>
    </row>
    <row r="309" spans="1:48" s="190" customFormat="1" ht="27.95" customHeight="1" x14ac:dyDescent="0.25">
      <c r="A309" s="413"/>
      <c r="B309" s="413">
        <v>2021</v>
      </c>
      <c r="C309" s="414"/>
      <c r="D309" s="414"/>
      <c r="E309" s="174" t="s">
        <v>106</v>
      </c>
      <c r="F309" s="174" t="s">
        <v>106</v>
      </c>
      <c r="G309" s="413" t="s">
        <v>115</v>
      </c>
      <c r="H309" s="413" t="s">
        <v>1433</v>
      </c>
      <c r="I309" s="177" t="s">
        <v>85</v>
      </c>
      <c r="J309" s="393" t="s">
        <v>268</v>
      </c>
      <c r="K309" s="178">
        <v>1</v>
      </c>
      <c r="L309" s="179" t="str">
        <f>IF(ISERROR(VLOOKUP(K309,Proposito_programa!$C$2:$E$59,2,FALSE))," ",VLOOKUP(K309,Proposito_programa!$C$2:$E$59,2,FALSE))</f>
        <v>Subsidios y transferencias para la equidad</v>
      </c>
      <c r="M309" s="179" t="str">
        <f>IF(ISERROR(VLOOKUP(K309,Proposito_programa!$C$2:$E$59,3,FALSE))," ",VLOOKUP(K309,Proposito_programa!$C$2:$E$59,3,FALSE))</f>
        <v>Propósito 1: Hacer un nuevo contrato social para incrementar la inclusión social, productiva y política</v>
      </c>
      <c r="N309" s="387" t="s">
        <v>1263</v>
      </c>
      <c r="O309" s="415"/>
      <c r="P309" s="226" t="s">
        <v>1425</v>
      </c>
      <c r="Q309" s="432" t="s">
        <v>1426</v>
      </c>
      <c r="R309" s="180" t="s">
        <v>364</v>
      </c>
      <c r="S309" s="413"/>
      <c r="T309" s="413"/>
      <c r="U309" s="413"/>
      <c r="V309" s="416">
        <v>7200000</v>
      </c>
      <c r="W309" s="416"/>
      <c r="X309" s="413"/>
      <c r="Y309" s="413"/>
      <c r="Z309" s="416">
        <v>7200000</v>
      </c>
      <c r="AA309" s="416">
        <v>4246346</v>
      </c>
      <c r="AB309" s="413"/>
      <c r="AC309" s="413"/>
      <c r="AD309" s="415"/>
      <c r="AE309" s="393"/>
      <c r="AF309" s="413"/>
      <c r="AG309" s="417"/>
      <c r="AH309" s="413"/>
      <c r="AI309" s="413"/>
      <c r="AJ309" s="413"/>
      <c r="AK309" s="413"/>
      <c r="AL309" s="413"/>
      <c r="AM309" s="418"/>
      <c r="AN309" s="384"/>
      <c r="AO309" s="385"/>
      <c r="AP309" s="385"/>
      <c r="AQ309" s="37"/>
      <c r="AR309" s="37"/>
      <c r="AS309" s="37"/>
      <c r="AT309" s="37"/>
      <c r="AU309" s="37"/>
      <c r="AV309" s="37"/>
    </row>
    <row r="310" spans="1:48" s="190" customFormat="1" ht="27.95" customHeight="1" x14ac:dyDescent="0.25">
      <c r="A310" s="413"/>
      <c r="B310" s="413">
        <v>2021</v>
      </c>
      <c r="C310" s="414"/>
      <c r="D310" s="414"/>
      <c r="E310" s="174" t="s">
        <v>106</v>
      </c>
      <c r="F310" s="174" t="s">
        <v>106</v>
      </c>
      <c r="G310" s="413" t="s">
        <v>115</v>
      </c>
      <c r="H310" s="421" t="s">
        <v>1434</v>
      </c>
      <c r="I310" s="177" t="s">
        <v>85</v>
      </c>
      <c r="J310" s="393" t="s">
        <v>268</v>
      </c>
      <c r="K310" s="178">
        <v>57</v>
      </c>
      <c r="L310" s="179" t="str">
        <f>IF(ISERROR(VLOOKUP(K310,Proposito_programa!$C$2:$E$59,2,FALSE))," ",VLOOKUP(K310,Proposito_programa!$C$2:$E$59,2,FALSE))</f>
        <v>Gestión pública local</v>
      </c>
      <c r="M310" s="179" t="str">
        <f>IF(ISERROR(VLOOKUP(K310,Proposito_programa!$C$2:$E$59,3,FALSE))," ",VLOOKUP(K310,Proposito_programa!$C$2:$E$59,3,FALSE))</f>
        <v>Propósito 5: Construir Bogotá - Región con gobierno abierto, transparente y ciudadanía consciente</v>
      </c>
      <c r="N310" s="387" t="s">
        <v>1335</v>
      </c>
      <c r="O310" s="415"/>
      <c r="P310" s="423" t="s">
        <v>1416</v>
      </c>
      <c r="Q310" s="424" t="s">
        <v>1417</v>
      </c>
      <c r="R310" s="180" t="s">
        <v>364</v>
      </c>
      <c r="S310" s="413"/>
      <c r="T310" s="413"/>
      <c r="U310" s="413"/>
      <c r="V310" s="416">
        <v>44571241</v>
      </c>
      <c r="W310" s="416"/>
      <c r="X310" s="413"/>
      <c r="Y310" s="413"/>
      <c r="Z310" s="416">
        <v>44571241</v>
      </c>
      <c r="AA310" s="416">
        <v>37275413</v>
      </c>
      <c r="AB310" s="413"/>
      <c r="AC310" s="413"/>
      <c r="AD310" s="415"/>
      <c r="AE310" s="393"/>
      <c r="AF310" s="413"/>
      <c r="AG310" s="417"/>
      <c r="AH310" s="413"/>
      <c r="AI310" s="413"/>
      <c r="AJ310" s="413"/>
      <c r="AK310" s="413"/>
      <c r="AL310" s="413"/>
      <c r="AM310" s="418"/>
      <c r="AN310" s="384"/>
      <c r="AO310" s="385"/>
      <c r="AP310" s="385"/>
      <c r="AQ310" s="37"/>
      <c r="AR310" s="37"/>
      <c r="AS310" s="37"/>
      <c r="AT310" s="37"/>
      <c r="AU310" s="37"/>
      <c r="AV310" s="37"/>
    </row>
    <row r="311" spans="1:48" s="190" customFormat="1" ht="27.95" customHeight="1" x14ac:dyDescent="0.25">
      <c r="A311" s="413"/>
      <c r="B311" s="413">
        <v>2021</v>
      </c>
      <c r="C311" s="414"/>
      <c r="D311" s="414"/>
      <c r="E311" s="174" t="s">
        <v>106</v>
      </c>
      <c r="F311" s="174" t="s">
        <v>106</v>
      </c>
      <c r="G311" s="413" t="s">
        <v>115</v>
      </c>
      <c r="H311" s="413" t="s">
        <v>1434</v>
      </c>
      <c r="I311" s="177" t="s">
        <v>85</v>
      </c>
      <c r="J311" s="393" t="s">
        <v>268</v>
      </c>
      <c r="K311" s="178">
        <v>43</v>
      </c>
      <c r="L311" s="179" t="str">
        <f>IF(ISERROR(VLOOKUP(K311,Proposito_programa!$C$2:$E$59,2,FALSE))," ",VLOOKUP(K311,Proposito_programa!$C$2:$E$59,2,FALSE))</f>
        <v>Cultura ciudadana para la confianza, la convivencia y la participación desde la vida cotidiana</v>
      </c>
      <c r="M311" s="179" t="str">
        <f>IF(ISERROR(VLOOKUP(K311,Proposito_programa!$C$2:$E$59,3,FALSE))," ",VLOOKUP(K311,Proposito_programa!$C$2:$E$59,3,FALSE))</f>
        <v>Propósito 3: Inspirar confianza y legitimidad para vivir sin miedo y ser epicentro de cultura ciudadana, paz y reconciliación</v>
      </c>
      <c r="N311" s="387" t="s">
        <v>1314</v>
      </c>
      <c r="O311" s="415"/>
      <c r="P311" s="226" t="s">
        <v>1416</v>
      </c>
      <c r="Q311" s="432" t="s">
        <v>1417</v>
      </c>
      <c r="R311" s="180" t="s">
        <v>364</v>
      </c>
      <c r="S311" s="413"/>
      <c r="T311" s="413"/>
      <c r="U311" s="413"/>
      <c r="V311" s="416">
        <v>4328858</v>
      </c>
      <c r="W311" s="416"/>
      <c r="X311" s="413"/>
      <c r="Y311" s="413"/>
      <c r="Z311" s="416">
        <v>4328858</v>
      </c>
      <c r="AA311" s="416">
        <v>3940148</v>
      </c>
      <c r="AB311" s="413"/>
      <c r="AC311" s="413"/>
      <c r="AD311" s="415"/>
      <c r="AE311" s="393"/>
      <c r="AF311" s="413"/>
      <c r="AG311" s="417"/>
      <c r="AH311" s="413"/>
      <c r="AI311" s="413"/>
      <c r="AJ311" s="413"/>
      <c r="AK311" s="413"/>
      <c r="AL311" s="413"/>
      <c r="AM311" s="418"/>
      <c r="AN311" s="384"/>
      <c r="AO311" s="385"/>
      <c r="AP311" s="385"/>
      <c r="AQ311" s="37"/>
      <c r="AR311" s="37"/>
      <c r="AS311" s="37"/>
      <c r="AT311" s="37"/>
      <c r="AU311" s="37"/>
      <c r="AV311" s="37"/>
    </row>
    <row r="312" spans="1:48" s="190" customFormat="1" ht="27.95" customHeight="1" x14ac:dyDescent="0.25">
      <c r="A312" s="413"/>
      <c r="B312" s="413">
        <v>2021</v>
      </c>
      <c r="C312" s="414"/>
      <c r="D312" s="414"/>
      <c r="E312" s="174" t="s">
        <v>106</v>
      </c>
      <c r="F312" s="174" t="s">
        <v>106</v>
      </c>
      <c r="G312" s="413" t="s">
        <v>115</v>
      </c>
      <c r="H312" s="413" t="s">
        <v>1434</v>
      </c>
      <c r="I312" s="177" t="s">
        <v>85</v>
      </c>
      <c r="J312" s="393" t="s">
        <v>268</v>
      </c>
      <c r="K312" s="178">
        <v>48</v>
      </c>
      <c r="L312" s="179" t="str">
        <f>IF(ISERROR(VLOOKUP(K312,Proposito_programa!$C$2:$E$59,2,FALSE))," ",VLOOKUP(K312,Proposito_programa!$C$2:$E$59,2,FALSE))</f>
        <v>Plataforma institucional para la seguridad y justicia</v>
      </c>
      <c r="M312" s="179" t="str">
        <f>IF(ISERROR(VLOOKUP(K312,Proposito_programa!$C$2:$E$59,3,FALSE))," ",VLOOKUP(K312,Proposito_programa!$C$2:$E$59,3,FALSE))</f>
        <v>Propósito 3: Inspirar confianza y legitimidad para vivir sin miedo y ser epicentro de cultura ciudadana, paz y reconciliación</v>
      </c>
      <c r="N312" s="387" t="s">
        <v>1320</v>
      </c>
      <c r="O312" s="415"/>
      <c r="P312" s="226" t="s">
        <v>1416</v>
      </c>
      <c r="Q312" s="432" t="s">
        <v>1417</v>
      </c>
      <c r="R312" s="180" t="s">
        <v>364</v>
      </c>
      <c r="S312" s="413"/>
      <c r="T312" s="413"/>
      <c r="U312" s="413"/>
      <c r="V312" s="416">
        <v>3234788</v>
      </c>
      <c r="W312" s="416"/>
      <c r="X312" s="413"/>
      <c r="Y312" s="413"/>
      <c r="Z312" s="416">
        <v>3234788</v>
      </c>
      <c r="AA312" s="416">
        <v>1791586</v>
      </c>
      <c r="AB312" s="413"/>
      <c r="AC312" s="413"/>
      <c r="AD312" s="415"/>
      <c r="AE312" s="393"/>
      <c r="AF312" s="413"/>
      <c r="AG312" s="417"/>
      <c r="AH312" s="413"/>
      <c r="AI312" s="413"/>
      <c r="AJ312" s="413"/>
      <c r="AK312" s="413"/>
      <c r="AL312" s="413"/>
      <c r="AM312" s="418"/>
      <c r="AN312" s="384"/>
      <c r="AO312" s="385"/>
      <c r="AP312" s="385"/>
      <c r="AQ312" s="37"/>
      <c r="AR312" s="37"/>
      <c r="AS312" s="37"/>
      <c r="AT312" s="37"/>
      <c r="AU312" s="37"/>
      <c r="AV312" s="37"/>
    </row>
    <row r="313" spans="1:48" s="190" customFormat="1" ht="27.95" customHeight="1" x14ac:dyDescent="0.25">
      <c r="A313" s="413"/>
      <c r="B313" s="413">
        <v>2021</v>
      </c>
      <c r="C313" s="414"/>
      <c r="D313" s="414"/>
      <c r="E313" s="174" t="s">
        <v>106</v>
      </c>
      <c r="F313" s="174" t="s">
        <v>106</v>
      </c>
      <c r="G313" s="413" t="s">
        <v>115</v>
      </c>
      <c r="H313" s="413" t="s">
        <v>1434</v>
      </c>
      <c r="I313" s="177" t="s">
        <v>85</v>
      </c>
      <c r="J313" s="393" t="s">
        <v>268</v>
      </c>
      <c r="K313" s="178">
        <v>49</v>
      </c>
      <c r="L313" s="179" t="str">
        <f>IF(ISERROR(VLOOKUP(K313,Proposito_programa!$C$2:$E$59,2,FALSE))," ",VLOOKUP(K313,Proposito_programa!$C$2:$E$59,2,FALSE))</f>
        <v>Movilidad segura, sostenible y accesible</v>
      </c>
      <c r="M313" s="179" t="str">
        <f>IF(ISERROR(VLOOKUP(K313,Proposito_programa!$C$2:$E$59,3,FALSE))," ",VLOOKUP(K313,Proposito_programa!$C$2:$E$59,3,FALSE))</f>
        <v>Propósito 4: Hacer de Bogotá Región un modelo de movilidad multimodal, incluyente y sostenible</v>
      </c>
      <c r="N313" s="387" t="s">
        <v>1325</v>
      </c>
      <c r="O313" s="415"/>
      <c r="P313" s="226" t="s">
        <v>1416</v>
      </c>
      <c r="Q313" s="432" t="s">
        <v>1417</v>
      </c>
      <c r="R313" s="180" t="s">
        <v>364</v>
      </c>
      <c r="S313" s="413"/>
      <c r="T313" s="413"/>
      <c r="U313" s="413"/>
      <c r="V313" s="416">
        <v>2357753</v>
      </c>
      <c r="W313" s="416"/>
      <c r="X313" s="413"/>
      <c r="Y313" s="413"/>
      <c r="Z313" s="416">
        <v>2357753</v>
      </c>
      <c r="AA313" s="416">
        <v>2057753</v>
      </c>
      <c r="AB313" s="413"/>
      <c r="AC313" s="413"/>
      <c r="AD313" s="415"/>
      <c r="AE313" s="393"/>
      <c r="AF313" s="413"/>
      <c r="AG313" s="417"/>
      <c r="AH313" s="413"/>
      <c r="AI313" s="413"/>
      <c r="AJ313" s="413"/>
      <c r="AK313" s="413"/>
      <c r="AL313" s="413"/>
      <c r="AM313" s="418"/>
      <c r="AN313" s="384"/>
      <c r="AO313" s="385"/>
      <c r="AP313" s="385"/>
      <c r="AQ313" s="37"/>
      <c r="AR313" s="37"/>
      <c r="AS313" s="37"/>
      <c r="AT313" s="37"/>
      <c r="AU313" s="37"/>
      <c r="AV313" s="37"/>
    </row>
    <row r="314" spans="1:48" s="190" customFormat="1" ht="27.95" customHeight="1" x14ac:dyDescent="0.25">
      <c r="A314" s="200"/>
      <c r="B314" s="200"/>
      <c r="C314" s="406"/>
      <c r="D314" s="406"/>
      <c r="E314" s="412"/>
      <c r="F314" s="200"/>
      <c r="G314" s="200"/>
      <c r="H314" s="200"/>
      <c r="I314" s="200"/>
      <c r="J314" s="200"/>
      <c r="K314" s="200"/>
      <c r="L314" s="200"/>
      <c r="M314" s="200"/>
      <c r="N314" s="200"/>
      <c r="O314" s="407"/>
      <c r="P314" s="409"/>
      <c r="Q314" s="200"/>
      <c r="R314" s="200"/>
      <c r="S314" s="200"/>
      <c r="T314" s="200"/>
      <c r="U314" s="200"/>
      <c r="V314" s="408"/>
      <c r="W314" s="408"/>
      <c r="X314" s="200"/>
      <c r="Y314" s="200"/>
      <c r="Z314" s="408"/>
      <c r="AA314" s="408">
        <f>SUBTOTAL(9,AA14:AA313)</f>
        <v>15760471903</v>
      </c>
      <c r="AB314" s="200"/>
      <c r="AC314" s="200"/>
      <c r="AD314" s="407"/>
      <c r="AE314" s="409"/>
      <c r="AF314" s="200"/>
      <c r="AG314" s="410"/>
      <c r="AH314" s="200"/>
      <c r="AI314" s="200"/>
      <c r="AJ314" s="200"/>
      <c r="AK314" s="200"/>
      <c r="AL314" s="200"/>
      <c r="AM314" s="411"/>
      <c r="AN314" s="49"/>
      <c r="AO314" s="37"/>
      <c r="AP314" s="37"/>
      <c r="AQ314" s="37"/>
      <c r="AR314" s="37"/>
      <c r="AS314" s="37"/>
      <c r="AT314" s="37"/>
      <c r="AU314" s="37"/>
      <c r="AV314" s="37"/>
    </row>
    <row r="315" spans="1:48" s="190" customFormat="1" ht="27.95" customHeight="1" x14ac:dyDescent="0.25">
      <c r="A315" s="200"/>
      <c r="B315" s="200"/>
      <c r="C315" s="406"/>
      <c r="D315" s="406"/>
      <c r="E315" s="412"/>
      <c r="F315" s="200"/>
      <c r="G315" s="200"/>
      <c r="H315" s="200"/>
      <c r="I315" s="200"/>
      <c r="J315" s="200"/>
      <c r="K315" s="200"/>
      <c r="L315" s="200"/>
      <c r="M315" s="200"/>
      <c r="N315" s="200"/>
      <c r="O315" s="407"/>
      <c r="P315" s="409"/>
      <c r="Q315" s="200"/>
      <c r="R315" s="200"/>
      <c r="S315" s="200"/>
      <c r="T315" s="200"/>
      <c r="U315" s="200"/>
      <c r="V315" s="408"/>
      <c r="W315" s="408"/>
      <c r="X315" s="200"/>
      <c r="Y315" s="200"/>
      <c r="Z315" s="408"/>
      <c r="AA315" s="408">
        <v>13703234346</v>
      </c>
      <c r="AB315" s="200"/>
      <c r="AC315" s="200"/>
      <c r="AD315" s="407"/>
      <c r="AE315" s="409"/>
      <c r="AF315" s="200"/>
      <c r="AG315" s="410"/>
      <c r="AH315" s="200"/>
      <c r="AI315" s="200"/>
      <c r="AJ315" s="200"/>
      <c r="AK315" s="200"/>
      <c r="AL315" s="200"/>
      <c r="AM315" s="411"/>
      <c r="AN315" s="49"/>
      <c r="AO315" s="37"/>
      <c r="AP315" s="37"/>
      <c r="AQ315" s="37"/>
      <c r="AR315" s="37"/>
      <c r="AS315" s="37"/>
      <c r="AT315" s="37"/>
      <c r="AU315" s="37"/>
      <c r="AV315" s="37"/>
    </row>
    <row r="316" spans="1:48" s="190" customFormat="1" ht="27.95" customHeight="1" x14ac:dyDescent="0.25">
      <c r="A316" s="200"/>
      <c r="B316" s="200"/>
      <c r="C316" s="406"/>
      <c r="D316" s="406"/>
      <c r="E316" s="412"/>
      <c r="F316" s="200"/>
      <c r="G316" s="200"/>
      <c r="H316" s="200"/>
      <c r="I316" s="200"/>
      <c r="J316" s="200"/>
      <c r="K316" s="200"/>
      <c r="L316" s="200"/>
      <c r="M316" s="200"/>
      <c r="N316" s="200"/>
      <c r="O316" s="407"/>
      <c r="P316" s="409"/>
      <c r="Q316" s="200"/>
      <c r="R316" s="200"/>
      <c r="S316" s="200"/>
      <c r="T316" s="200"/>
      <c r="U316" s="200"/>
      <c r="V316" s="408"/>
      <c r="W316" s="408"/>
      <c r="X316" s="200"/>
      <c r="Y316" s="200"/>
      <c r="Z316" s="408"/>
      <c r="AA316" s="408">
        <f>AA315-AA314</f>
        <v>-2057237557</v>
      </c>
      <c r="AB316" s="200"/>
      <c r="AC316" s="200"/>
      <c r="AD316" s="407"/>
      <c r="AE316" s="409"/>
      <c r="AF316" s="200"/>
      <c r="AG316" s="410"/>
      <c r="AH316" s="200"/>
      <c r="AI316" s="200"/>
      <c r="AJ316" s="200"/>
      <c r="AK316" s="200"/>
      <c r="AL316" s="200"/>
      <c r="AM316" s="411"/>
      <c r="AN316" s="49"/>
      <c r="AO316" s="37"/>
      <c r="AP316" s="37"/>
      <c r="AQ316" s="37"/>
      <c r="AR316" s="37"/>
      <c r="AS316" s="37"/>
      <c r="AT316" s="37"/>
      <c r="AU316" s="37"/>
      <c r="AV316" s="37"/>
    </row>
    <row r="317" spans="1:48" s="190" customFormat="1" ht="27.95" customHeight="1" x14ac:dyDescent="0.25">
      <c r="A317" s="200"/>
      <c r="B317" s="200"/>
      <c r="C317" s="406"/>
      <c r="D317" s="406"/>
      <c r="E317" s="412"/>
      <c r="F317" s="200"/>
      <c r="G317" s="200"/>
      <c r="H317" s="200"/>
      <c r="I317" s="200"/>
      <c r="J317" s="200"/>
      <c r="K317" s="200"/>
      <c r="L317" s="200"/>
      <c r="M317" s="200"/>
      <c r="N317" s="200"/>
      <c r="O317" s="407"/>
      <c r="P317" s="409"/>
      <c r="Q317" s="200"/>
      <c r="R317" s="200"/>
      <c r="S317" s="200"/>
      <c r="T317" s="200"/>
      <c r="U317" s="200"/>
      <c r="V317" s="408"/>
      <c r="W317" s="408"/>
      <c r="X317" s="200"/>
      <c r="Y317" s="200"/>
      <c r="Z317" s="408"/>
      <c r="AA317" s="408"/>
      <c r="AB317" s="200"/>
      <c r="AC317" s="200"/>
      <c r="AD317" s="407"/>
      <c r="AE317" s="409"/>
      <c r="AF317" s="200"/>
      <c r="AG317" s="410"/>
      <c r="AH317" s="200"/>
      <c r="AI317" s="200"/>
      <c r="AJ317" s="200"/>
      <c r="AK317" s="200"/>
      <c r="AL317" s="200"/>
      <c r="AM317" s="411"/>
      <c r="AN317" s="49"/>
      <c r="AO317" s="37"/>
      <c r="AP317" s="37"/>
      <c r="AQ317" s="37"/>
      <c r="AR317" s="37"/>
      <c r="AS317" s="37"/>
      <c r="AT317" s="37"/>
      <c r="AU317" s="37"/>
      <c r="AV317" s="37"/>
    </row>
    <row r="318" spans="1:48" s="190" customFormat="1" ht="27.95" customHeight="1" x14ac:dyDescent="0.25">
      <c r="A318" s="200"/>
      <c r="B318" s="200"/>
      <c r="C318" s="406"/>
      <c r="D318" s="406"/>
      <c r="E318" s="412"/>
      <c r="F318" s="200"/>
      <c r="G318" s="200"/>
      <c r="H318" s="200"/>
      <c r="I318" s="200"/>
      <c r="J318" s="200"/>
      <c r="K318" s="200"/>
      <c r="L318" s="200"/>
      <c r="M318" s="200"/>
      <c r="N318" s="200"/>
      <c r="O318" s="407"/>
      <c r="P318" s="409"/>
      <c r="Q318" s="200"/>
      <c r="R318" s="200"/>
      <c r="S318" s="200"/>
      <c r="T318" s="200"/>
      <c r="U318" s="200"/>
      <c r="V318" s="408"/>
      <c r="W318" s="408"/>
      <c r="X318" s="200"/>
      <c r="Y318" s="200"/>
      <c r="Z318" s="408"/>
      <c r="AA318" s="408"/>
      <c r="AB318" s="200"/>
      <c r="AC318" s="200"/>
      <c r="AD318" s="407"/>
      <c r="AE318" s="409"/>
      <c r="AF318" s="200"/>
      <c r="AG318" s="410"/>
      <c r="AH318" s="200"/>
      <c r="AI318" s="200"/>
      <c r="AJ318" s="200"/>
      <c r="AK318" s="200"/>
      <c r="AL318" s="200"/>
      <c r="AM318" s="411"/>
      <c r="AN318" s="49"/>
      <c r="AO318" s="37"/>
      <c r="AP318" s="37"/>
      <c r="AQ318" s="37"/>
      <c r="AR318" s="37"/>
      <c r="AS318" s="37"/>
      <c r="AT318" s="37"/>
      <c r="AU318" s="37"/>
      <c r="AV318" s="37"/>
    </row>
    <row r="319" spans="1:48" s="190" customFormat="1" ht="27.95" customHeight="1" x14ac:dyDescent="0.25">
      <c r="A319" s="200"/>
      <c r="B319" s="200"/>
      <c r="C319" s="406"/>
      <c r="D319" s="406"/>
      <c r="E319" s="412"/>
      <c r="F319" s="200"/>
      <c r="G319" s="200"/>
      <c r="H319" s="200"/>
      <c r="I319" s="200"/>
      <c r="J319" s="200"/>
      <c r="K319" s="200"/>
      <c r="L319" s="200"/>
      <c r="M319" s="200"/>
      <c r="N319" s="200"/>
      <c r="O319" s="407"/>
      <c r="P319" s="409"/>
      <c r="Q319" s="200"/>
      <c r="R319" s="200"/>
      <c r="S319" s="200"/>
      <c r="T319" s="200"/>
      <c r="U319" s="200"/>
      <c r="V319" s="408"/>
      <c r="W319" s="408"/>
      <c r="X319" s="200"/>
      <c r="Y319" s="200"/>
      <c r="Z319" s="408"/>
      <c r="AA319" s="408"/>
      <c r="AB319" s="200"/>
      <c r="AC319" s="200"/>
      <c r="AD319" s="407"/>
      <c r="AE319" s="409"/>
      <c r="AF319" s="200"/>
      <c r="AG319" s="410"/>
      <c r="AH319" s="200"/>
      <c r="AI319" s="200"/>
      <c r="AJ319" s="200"/>
      <c r="AK319" s="200"/>
      <c r="AL319" s="200"/>
      <c r="AM319" s="411"/>
      <c r="AN319" s="49"/>
      <c r="AO319" s="37"/>
      <c r="AP319" s="37"/>
      <c r="AQ319" s="37"/>
      <c r="AR319" s="37"/>
      <c r="AS319" s="37"/>
      <c r="AT319" s="37"/>
      <c r="AU319" s="37"/>
      <c r="AV319" s="37"/>
    </row>
    <row r="320" spans="1:48" s="190" customFormat="1" ht="27.95" customHeight="1" x14ac:dyDescent="0.25">
      <c r="A320" s="200"/>
      <c r="B320" s="200"/>
      <c r="C320" s="406"/>
      <c r="D320" s="406"/>
      <c r="E320" s="412"/>
      <c r="F320" s="200"/>
      <c r="G320" s="200"/>
      <c r="H320" s="200"/>
      <c r="I320" s="200"/>
      <c r="J320" s="200"/>
      <c r="K320" s="200"/>
      <c r="L320" s="200"/>
      <c r="M320" s="200"/>
      <c r="N320" s="200"/>
      <c r="O320" s="407"/>
      <c r="P320" s="409"/>
      <c r="Q320" s="200"/>
      <c r="R320" s="200"/>
      <c r="S320" s="200"/>
      <c r="T320" s="200"/>
      <c r="U320" s="200"/>
      <c r="V320" s="408"/>
      <c r="W320" s="408"/>
      <c r="X320" s="200"/>
      <c r="Y320" s="200"/>
      <c r="Z320" s="408"/>
      <c r="AA320" s="408"/>
      <c r="AB320" s="200"/>
      <c r="AC320" s="200"/>
      <c r="AD320" s="407"/>
      <c r="AE320" s="409"/>
      <c r="AF320" s="200"/>
      <c r="AG320" s="410"/>
      <c r="AH320" s="200"/>
      <c r="AI320" s="200"/>
      <c r="AJ320" s="200"/>
      <c r="AK320" s="200"/>
      <c r="AL320" s="200"/>
      <c r="AM320" s="411"/>
      <c r="AN320" s="49"/>
      <c r="AO320" s="37"/>
      <c r="AP320" s="37"/>
      <c r="AQ320" s="37"/>
      <c r="AR320" s="37"/>
      <c r="AS320" s="37"/>
      <c r="AT320" s="37"/>
      <c r="AU320" s="37"/>
      <c r="AV320" s="37"/>
    </row>
    <row r="321" spans="1:48" s="190" customFormat="1" ht="27.95" customHeight="1" x14ac:dyDescent="0.25">
      <c r="A321" s="200"/>
      <c r="B321" s="200"/>
      <c r="C321" s="406"/>
      <c r="D321" s="406"/>
      <c r="E321" s="412"/>
      <c r="F321" s="200"/>
      <c r="G321" s="200"/>
      <c r="H321" s="200"/>
      <c r="I321" s="200"/>
      <c r="J321" s="200"/>
      <c r="K321" s="200"/>
      <c r="L321" s="200"/>
      <c r="M321" s="200"/>
      <c r="N321" s="200"/>
      <c r="O321" s="407"/>
      <c r="P321" s="409"/>
      <c r="Q321" s="200"/>
      <c r="R321" s="200"/>
      <c r="S321" s="200"/>
      <c r="T321" s="200"/>
      <c r="U321" s="200"/>
      <c r="V321" s="408"/>
      <c r="W321" s="408"/>
      <c r="X321" s="200"/>
      <c r="Y321" s="200"/>
      <c r="Z321" s="408"/>
      <c r="AA321" s="408"/>
      <c r="AB321" s="200"/>
      <c r="AC321" s="200"/>
      <c r="AD321" s="407"/>
      <c r="AE321" s="409"/>
      <c r="AF321" s="200"/>
      <c r="AG321" s="410"/>
      <c r="AH321" s="200"/>
      <c r="AI321" s="200"/>
      <c r="AJ321" s="200"/>
      <c r="AK321" s="200"/>
      <c r="AL321" s="200"/>
      <c r="AM321" s="411"/>
      <c r="AN321" s="49"/>
      <c r="AO321" s="37"/>
      <c r="AP321" s="37"/>
      <c r="AQ321" s="37"/>
      <c r="AR321" s="37"/>
      <c r="AS321" s="37"/>
      <c r="AT321" s="37"/>
      <c r="AU321" s="37"/>
      <c r="AV321" s="37"/>
    </row>
    <row r="322" spans="1:48" s="190" customFormat="1" ht="27.95" customHeight="1" x14ac:dyDescent="0.25">
      <c r="A322" s="200"/>
      <c r="B322" s="200"/>
      <c r="C322" s="406"/>
      <c r="D322" s="406"/>
      <c r="E322" s="412"/>
      <c r="F322" s="200"/>
      <c r="G322" s="200"/>
      <c r="H322" s="200"/>
      <c r="I322" s="200"/>
      <c r="J322" s="200"/>
      <c r="K322" s="200"/>
      <c r="L322" s="200"/>
      <c r="M322" s="200"/>
      <c r="N322" s="200"/>
      <c r="O322" s="407"/>
      <c r="P322" s="409"/>
      <c r="Q322" s="200"/>
      <c r="R322" s="200"/>
      <c r="S322" s="200"/>
      <c r="T322" s="200"/>
      <c r="U322" s="200"/>
      <c r="V322" s="408"/>
      <c r="W322" s="408"/>
      <c r="X322" s="200"/>
      <c r="Y322" s="200"/>
      <c r="Z322" s="408"/>
      <c r="AA322" s="408"/>
      <c r="AB322" s="200"/>
      <c r="AC322" s="200"/>
      <c r="AD322" s="407"/>
      <c r="AE322" s="409"/>
      <c r="AF322" s="200"/>
      <c r="AG322" s="410"/>
      <c r="AH322" s="200"/>
      <c r="AI322" s="200"/>
      <c r="AJ322" s="200"/>
      <c r="AK322" s="200"/>
      <c r="AL322" s="200"/>
      <c r="AM322" s="411"/>
      <c r="AN322" s="49"/>
      <c r="AO322" s="37"/>
      <c r="AP322" s="37"/>
      <c r="AQ322" s="37"/>
      <c r="AR322" s="37"/>
      <c r="AS322" s="37"/>
      <c r="AT322" s="37"/>
      <c r="AU322" s="37"/>
      <c r="AV322" s="37"/>
    </row>
    <row r="323" spans="1:48" s="190" customFormat="1" ht="27.95" customHeight="1" x14ac:dyDescent="0.25">
      <c r="A323" s="200"/>
      <c r="B323" s="200"/>
      <c r="C323" s="406"/>
      <c r="D323" s="406"/>
      <c r="E323" s="412"/>
      <c r="F323" s="200"/>
      <c r="G323" s="200"/>
      <c r="H323" s="200"/>
      <c r="I323" s="200"/>
      <c r="J323" s="200"/>
      <c r="K323" s="200"/>
      <c r="L323" s="200"/>
      <c r="M323" s="200"/>
      <c r="N323" s="200"/>
      <c r="O323" s="407"/>
      <c r="P323" s="409"/>
      <c r="Q323" s="200"/>
      <c r="R323" s="200"/>
      <c r="S323" s="200"/>
      <c r="T323" s="200"/>
      <c r="U323" s="200"/>
      <c r="V323" s="408"/>
      <c r="W323" s="408"/>
      <c r="X323" s="200"/>
      <c r="Y323" s="200"/>
      <c r="Z323" s="408"/>
      <c r="AA323" s="408"/>
      <c r="AB323" s="200"/>
      <c r="AC323" s="200"/>
      <c r="AD323" s="407"/>
      <c r="AE323" s="409"/>
      <c r="AF323" s="200"/>
      <c r="AG323" s="410"/>
      <c r="AH323" s="200"/>
      <c r="AI323" s="200"/>
      <c r="AJ323" s="200"/>
      <c r="AK323" s="200"/>
      <c r="AL323" s="200"/>
      <c r="AM323" s="411"/>
      <c r="AN323" s="49"/>
      <c r="AO323" s="37"/>
      <c r="AP323" s="37"/>
      <c r="AQ323" s="37"/>
      <c r="AR323" s="37"/>
      <c r="AS323" s="37"/>
      <c r="AT323" s="37"/>
      <c r="AU323" s="37"/>
      <c r="AV323" s="37"/>
    </row>
    <row r="324" spans="1:48" ht="27.95" customHeight="1" x14ac:dyDescent="0.25">
      <c r="M324" s="200"/>
      <c r="N324" s="200"/>
      <c r="O324" s="407"/>
      <c r="P324" s="409"/>
      <c r="Q324" s="200"/>
      <c r="R324" s="200"/>
      <c r="S324" s="200"/>
      <c r="T324" s="200"/>
      <c r="U324" s="200"/>
      <c r="V324" s="408"/>
      <c r="W324" s="408"/>
      <c r="X324" s="200"/>
      <c r="Y324" s="200"/>
      <c r="Z324" s="408"/>
      <c r="AA324" s="408"/>
      <c r="AB324" s="200"/>
      <c r="AC324" s="200"/>
      <c r="AD324" s="407"/>
      <c r="AE324" s="409"/>
    </row>
    <row r="325" spans="1:48" ht="27.95" customHeight="1" x14ac:dyDescent="0.25">
      <c r="M325" s="200"/>
      <c r="N325" s="200"/>
      <c r="O325" s="407"/>
      <c r="P325" s="409"/>
      <c r="Q325" s="200"/>
      <c r="R325" s="200"/>
      <c r="S325" s="200"/>
      <c r="T325" s="200"/>
      <c r="U325" s="200"/>
      <c r="V325" s="408"/>
      <c r="W325" s="408"/>
      <c r="X325" s="200"/>
      <c r="Y325" s="200"/>
      <c r="Z325" s="408"/>
      <c r="AA325" s="408"/>
      <c r="AB325" s="200"/>
      <c r="AC325" s="200"/>
      <c r="AD325" s="407"/>
      <c r="AE325" s="409"/>
    </row>
    <row r="326" spans="1:48" ht="27.95" customHeight="1" x14ac:dyDescent="0.25">
      <c r="M326" s="200"/>
      <c r="N326" s="200"/>
      <c r="O326" s="407"/>
      <c r="P326" s="409"/>
      <c r="Q326" s="200"/>
      <c r="R326" s="200"/>
      <c r="S326" s="200"/>
      <c r="T326" s="200"/>
      <c r="U326" s="200"/>
      <c r="V326" s="408"/>
      <c r="W326" s="408"/>
      <c r="X326" s="200"/>
      <c r="Y326" s="200"/>
      <c r="Z326" s="408"/>
      <c r="AA326" s="408"/>
      <c r="AB326" s="200"/>
      <c r="AC326" s="200"/>
      <c r="AD326" s="407"/>
      <c r="AE326" s="409"/>
    </row>
    <row r="327" spans="1:48" ht="27.95" customHeight="1" x14ac:dyDescent="0.25">
      <c r="M327" s="200"/>
      <c r="N327" s="200"/>
      <c r="O327" s="407"/>
      <c r="P327" s="409"/>
      <c r="Q327" s="200"/>
      <c r="R327" s="200"/>
      <c r="S327" s="200"/>
      <c r="T327" s="200"/>
      <c r="U327" s="200"/>
      <c r="V327" s="408"/>
      <c r="W327" s="408"/>
      <c r="X327" s="200"/>
      <c r="Y327" s="200"/>
      <c r="Z327" s="408"/>
      <c r="AA327" s="408"/>
      <c r="AB327" s="200"/>
      <c r="AC327" s="200"/>
      <c r="AD327" s="407"/>
      <c r="AE327" s="409"/>
    </row>
    <row r="328" spans="1:48" ht="27.95" customHeight="1" x14ac:dyDescent="0.25">
      <c r="M328" s="200"/>
      <c r="N328" s="200"/>
      <c r="O328" s="407"/>
      <c r="P328" s="409"/>
      <c r="Q328" s="200"/>
      <c r="R328" s="200"/>
      <c r="S328" s="200"/>
      <c r="T328" s="200"/>
      <c r="U328" s="200"/>
      <c r="V328" s="408"/>
      <c r="W328" s="408"/>
      <c r="X328" s="200"/>
      <c r="Y328" s="200"/>
      <c r="Z328" s="408"/>
      <c r="AA328" s="408"/>
      <c r="AB328" s="200"/>
      <c r="AC328" s="200"/>
      <c r="AD328" s="407"/>
      <c r="AE328" s="409"/>
    </row>
    <row r="329" spans="1:48" ht="27.95" customHeight="1" x14ac:dyDescent="0.25">
      <c r="M329" s="200"/>
      <c r="N329" s="200"/>
      <c r="O329" s="407"/>
      <c r="P329" s="409"/>
      <c r="Q329" s="200"/>
      <c r="R329" s="200"/>
      <c r="S329" s="200"/>
      <c r="T329" s="200"/>
      <c r="U329" s="200"/>
      <c r="V329" s="408"/>
      <c r="W329" s="408"/>
      <c r="X329" s="200"/>
      <c r="Y329" s="200"/>
      <c r="Z329" s="408"/>
      <c r="AA329" s="408"/>
      <c r="AB329" s="200"/>
      <c r="AC329" s="200"/>
      <c r="AD329" s="407"/>
      <c r="AE329" s="409"/>
    </row>
    <row r="330" spans="1:48" ht="27.95" customHeight="1" x14ac:dyDescent="0.25">
      <c r="M330" s="200"/>
      <c r="N330" s="200"/>
      <c r="O330" s="407"/>
      <c r="P330" s="409"/>
      <c r="Q330" s="200"/>
      <c r="R330" s="200"/>
      <c r="S330" s="200"/>
      <c r="T330" s="200"/>
      <c r="U330" s="200"/>
      <c r="V330" s="408"/>
      <c r="W330" s="408"/>
      <c r="X330" s="200"/>
      <c r="Y330" s="200"/>
      <c r="Z330" s="408"/>
      <c r="AA330" s="408"/>
      <c r="AB330" s="200"/>
      <c r="AC330" s="200"/>
      <c r="AD330" s="407"/>
      <c r="AE330" s="409"/>
    </row>
    <row r="331" spans="1:48" ht="27.95" customHeight="1" x14ac:dyDescent="0.25">
      <c r="M331" s="200"/>
      <c r="N331" s="200"/>
      <c r="O331" s="407"/>
      <c r="P331" s="409"/>
      <c r="Q331" s="200"/>
      <c r="R331" s="200"/>
      <c r="S331" s="200"/>
      <c r="T331" s="200"/>
      <c r="U331" s="200"/>
      <c r="V331" s="408"/>
      <c r="W331" s="408"/>
      <c r="X331" s="200"/>
      <c r="Y331" s="200"/>
      <c r="Z331" s="408"/>
      <c r="AA331" s="408"/>
      <c r="AB331" s="200"/>
      <c r="AC331" s="200"/>
      <c r="AD331" s="407"/>
      <c r="AE331" s="409"/>
    </row>
    <row r="332" spans="1:48" ht="27.95" customHeight="1" x14ac:dyDescent="0.25">
      <c r="M332" s="200"/>
      <c r="N332" s="200"/>
      <c r="O332" s="407"/>
      <c r="P332" s="409"/>
      <c r="Q332" s="200"/>
      <c r="R332" s="200"/>
      <c r="S332" s="200"/>
      <c r="T332" s="200"/>
      <c r="U332" s="200"/>
      <c r="V332" s="408"/>
      <c r="W332" s="408"/>
      <c r="X332" s="200"/>
      <c r="Y332" s="200"/>
      <c r="Z332" s="408"/>
      <c r="AA332" s="408"/>
      <c r="AB332" s="200"/>
      <c r="AC332" s="200"/>
      <c r="AD332" s="407"/>
      <c r="AE332" s="409"/>
    </row>
    <row r="333" spans="1:48" ht="27.95" customHeight="1" x14ac:dyDescent="0.25">
      <c r="M333" s="200"/>
      <c r="N333" s="200"/>
      <c r="O333" s="407"/>
      <c r="P333" s="409"/>
      <c r="Q333" s="200"/>
      <c r="R333" s="200"/>
      <c r="S333" s="200"/>
      <c r="T333" s="200"/>
      <c r="U333" s="200"/>
      <c r="V333" s="408"/>
      <c r="W333" s="408"/>
      <c r="X333" s="200"/>
      <c r="Y333" s="200"/>
      <c r="Z333" s="408"/>
      <c r="AA333" s="408"/>
      <c r="AB333" s="200"/>
      <c r="AC333" s="200"/>
      <c r="AD333" s="407"/>
      <c r="AE333" s="409"/>
    </row>
    <row r="334" spans="1:48" ht="27.95" customHeight="1" x14ac:dyDescent="0.25">
      <c r="M334" s="200"/>
      <c r="N334" s="200"/>
      <c r="O334" s="407"/>
      <c r="P334" s="409"/>
      <c r="Q334" s="200"/>
      <c r="R334" s="200"/>
      <c r="S334" s="200"/>
      <c r="T334" s="200"/>
      <c r="U334" s="200"/>
      <c r="V334" s="408"/>
      <c r="W334" s="408"/>
      <c r="X334" s="200"/>
      <c r="Y334" s="200"/>
      <c r="Z334" s="408"/>
      <c r="AA334" s="408"/>
      <c r="AB334" s="200"/>
      <c r="AC334" s="200"/>
      <c r="AD334" s="407"/>
      <c r="AE334" s="409"/>
    </row>
    <row r="335" spans="1:48" ht="27.95" customHeight="1" x14ac:dyDescent="0.25">
      <c r="M335" s="200"/>
      <c r="N335" s="200"/>
      <c r="O335" s="407"/>
      <c r="P335" s="409"/>
      <c r="Q335" s="200"/>
      <c r="R335" s="200"/>
      <c r="S335" s="200"/>
      <c r="T335" s="200"/>
      <c r="U335" s="200"/>
      <c r="V335" s="408"/>
      <c r="W335" s="408"/>
      <c r="X335" s="200"/>
      <c r="Y335" s="200"/>
      <c r="Z335" s="408"/>
      <c r="AA335" s="408"/>
      <c r="AB335" s="200"/>
      <c r="AC335" s="200"/>
      <c r="AD335" s="407"/>
      <c r="AE335" s="409"/>
    </row>
    <row r="336" spans="1:48" ht="27.95" customHeight="1" x14ac:dyDescent="0.25">
      <c r="M336" s="200"/>
      <c r="N336" s="200"/>
      <c r="O336" s="407"/>
      <c r="P336" s="409"/>
      <c r="Q336" s="200"/>
      <c r="R336" s="200"/>
      <c r="S336" s="200"/>
      <c r="T336" s="200"/>
      <c r="U336" s="200"/>
      <c r="V336" s="408"/>
      <c r="W336" s="408"/>
      <c r="X336" s="200"/>
      <c r="Y336" s="200"/>
      <c r="Z336" s="408"/>
      <c r="AA336" s="408"/>
      <c r="AB336" s="200"/>
      <c r="AC336" s="200"/>
      <c r="AD336" s="407"/>
      <c r="AE336" s="409"/>
    </row>
    <row r="337" spans="13:31" ht="27.95" customHeight="1" x14ac:dyDescent="0.25">
      <c r="M337" s="200"/>
      <c r="N337" s="200"/>
      <c r="O337" s="407"/>
      <c r="P337" s="409"/>
      <c r="Q337" s="200"/>
      <c r="R337" s="200"/>
      <c r="S337" s="200"/>
      <c r="T337" s="200"/>
      <c r="U337" s="200"/>
      <c r="V337" s="408"/>
      <c r="W337" s="408"/>
      <c r="X337" s="200"/>
      <c r="Y337" s="200"/>
      <c r="Z337" s="408"/>
      <c r="AA337" s="408"/>
      <c r="AB337" s="200"/>
      <c r="AC337" s="200"/>
      <c r="AD337" s="407"/>
      <c r="AE337" s="409"/>
    </row>
    <row r="338" spans="13:31" ht="27.95" customHeight="1" x14ac:dyDescent="0.25">
      <c r="M338" s="200"/>
      <c r="N338" s="200"/>
      <c r="O338" s="407"/>
      <c r="P338" s="409"/>
      <c r="Q338" s="200"/>
      <c r="R338" s="200"/>
      <c r="S338" s="200"/>
      <c r="T338" s="200"/>
      <c r="U338" s="200"/>
      <c r="V338" s="408"/>
      <c r="W338" s="408"/>
      <c r="X338" s="200"/>
      <c r="Y338" s="200"/>
      <c r="Z338" s="408"/>
      <c r="AA338" s="408"/>
      <c r="AB338" s="200"/>
      <c r="AC338" s="200"/>
      <c r="AD338" s="407"/>
      <c r="AE338" s="409"/>
    </row>
    <row r="339" spans="13:31" ht="27.95" customHeight="1" x14ac:dyDescent="0.25">
      <c r="M339" s="200"/>
      <c r="N339" s="200"/>
      <c r="O339" s="407"/>
      <c r="P339" s="409"/>
      <c r="Q339" s="200"/>
      <c r="R339" s="200"/>
      <c r="S339" s="200"/>
      <c r="T339" s="200"/>
      <c r="U339" s="200"/>
      <c r="V339" s="408"/>
      <c r="W339" s="408"/>
      <c r="X339" s="200"/>
      <c r="Y339" s="200"/>
      <c r="Z339" s="408"/>
      <c r="AA339" s="408"/>
      <c r="AB339" s="200"/>
      <c r="AC339" s="200"/>
      <c r="AD339" s="407"/>
      <c r="AE339" s="409"/>
    </row>
    <row r="340" spans="13:31" ht="27.95" customHeight="1" x14ac:dyDescent="0.25">
      <c r="M340" s="200"/>
      <c r="N340" s="200"/>
      <c r="O340" s="407"/>
      <c r="P340" s="409"/>
      <c r="Q340" s="200"/>
      <c r="R340" s="200"/>
      <c r="S340" s="200"/>
      <c r="T340" s="200"/>
      <c r="U340" s="200"/>
      <c r="V340" s="408"/>
      <c r="W340" s="408"/>
      <c r="X340" s="200"/>
      <c r="Y340" s="200"/>
      <c r="Z340" s="408"/>
      <c r="AA340" s="408"/>
      <c r="AB340" s="200"/>
      <c r="AC340" s="200"/>
      <c r="AD340" s="407"/>
      <c r="AE340" s="409"/>
    </row>
    <row r="341" spans="13:31" ht="27.95" customHeight="1" x14ac:dyDescent="0.25">
      <c r="M341" s="200"/>
      <c r="N341" s="200"/>
      <c r="O341" s="407"/>
      <c r="P341" s="409"/>
      <c r="Q341" s="200"/>
      <c r="R341" s="200"/>
      <c r="S341" s="200"/>
      <c r="T341" s="200"/>
      <c r="U341" s="200"/>
      <c r="V341" s="408"/>
      <c r="W341" s="408"/>
      <c r="X341" s="200"/>
      <c r="Y341" s="200"/>
      <c r="Z341" s="408"/>
      <c r="AA341" s="408"/>
      <c r="AB341" s="200"/>
      <c r="AC341" s="200"/>
      <c r="AD341" s="407"/>
      <c r="AE341" s="409"/>
    </row>
    <row r="342" spans="13:31" ht="27.95" customHeight="1" x14ac:dyDescent="0.25">
      <c r="M342" s="200"/>
      <c r="N342" s="200"/>
      <c r="O342" s="407"/>
      <c r="P342" s="409"/>
      <c r="Q342" s="200"/>
      <c r="R342" s="200"/>
      <c r="S342" s="200"/>
      <c r="T342" s="200"/>
      <c r="U342" s="200"/>
      <c r="V342" s="408"/>
      <c r="W342" s="408"/>
      <c r="X342" s="200"/>
      <c r="Y342" s="200"/>
      <c r="Z342" s="408"/>
      <c r="AA342" s="408"/>
      <c r="AB342" s="200"/>
      <c r="AC342" s="200"/>
      <c r="AD342" s="407"/>
      <c r="AE342" s="409"/>
    </row>
    <row r="343" spans="13:31" ht="27.95" customHeight="1" x14ac:dyDescent="0.25">
      <c r="M343" s="200"/>
      <c r="N343" s="200"/>
      <c r="O343" s="407"/>
      <c r="P343" s="409"/>
      <c r="Q343" s="200"/>
      <c r="R343" s="200"/>
      <c r="S343" s="200"/>
      <c r="T343" s="200"/>
      <c r="U343" s="200"/>
      <c r="V343" s="408"/>
      <c r="W343" s="408"/>
      <c r="X343" s="200"/>
      <c r="Y343" s="200"/>
      <c r="Z343" s="408"/>
      <c r="AA343" s="408"/>
      <c r="AB343" s="200"/>
      <c r="AC343" s="200"/>
      <c r="AD343" s="407"/>
      <c r="AE343" s="409"/>
    </row>
    <row r="344" spans="13:31" ht="27.95" customHeight="1" x14ac:dyDescent="0.25">
      <c r="M344" s="200"/>
      <c r="N344" s="200"/>
      <c r="O344" s="407"/>
      <c r="P344" s="409"/>
      <c r="Q344" s="200"/>
      <c r="R344" s="200"/>
      <c r="S344" s="200"/>
      <c r="T344" s="200"/>
      <c r="U344" s="200"/>
      <c r="V344" s="408"/>
      <c r="W344" s="408"/>
      <c r="X344" s="200"/>
      <c r="Y344" s="200"/>
      <c r="Z344" s="408"/>
      <c r="AA344" s="408"/>
      <c r="AB344" s="200"/>
      <c r="AC344" s="200"/>
      <c r="AD344" s="407"/>
      <c r="AE344" s="409"/>
    </row>
    <row r="345" spans="13:31" ht="27.95" customHeight="1" x14ac:dyDescent="0.25">
      <c r="M345" s="200"/>
      <c r="N345" s="200"/>
      <c r="O345" s="407"/>
      <c r="P345" s="409"/>
      <c r="Q345" s="200"/>
      <c r="R345" s="200"/>
      <c r="S345" s="200"/>
      <c r="T345" s="200"/>
      <c r="U345" s="200"/>
      <c r="V345" s="408"/>
      <c r="W345" s="408"/>
      <c r="X345" s="200"/>
      <c r="Y345" s="200"/>
      <c r="Z345" s="408"/>
      <c r="AA345" s="408"/>
      <c r="AB345" s="200"/>
      <c r="AC345" s="200"/>
      <c r="AD345" s="407"/>
      <c r="AE345" s="409"/>
    </row>
    <row r="346" spans="13:31" ht="27.95" customHeight="1" x14ac:dyDescent="0.25">
      <c r="M346" s="200"/>
      <c r="N346" s="200"/>
      <c r="O346" s="407"/>
      <c r="P346" s="409"/>
      <c r="Q346" s="200"/>
      <c r="R346" s="200"/>
      <c r="S346" s="200"/>
      <c r="T346" s="200"/>
      <c r="U346" s="200"/>
      <c r="V346" s="408"/>
      <c r="W346" s="408"/>
      <c r="X346" s="200"/>
      <c r="Y346" s="200"/>
      <c r="Z346" s="408"/>
      <c r="AA346" s="408"/>
      <c r="AB346" s="200"/>
      <c r="AC346" s="200"/>
      <c r="AD346" s="407"/>
      <c r="AE346" s="409"/>
    </row>
    <row r="347" spans="13:31" ht="27.95" customHeight="1" x14ac:dyDescent="0.25">
      <c r="M347" s="200"/>
      <c r="N347" s="200"/>
      <c r="O347" s="407"/>
      <c r="P347" s="409"/>
      <c r="Q347" s="200"/>
      <c r="R347" s="200"/>
      <c r="S347" s="200"/>
      <c r="T347" s="200"/>
      <c r="U347" s="200"/>
      <c r="V347" s="408"/>
      <c r="W347" s="408"/>
      <c r="X347" s="200"/>
      <c r="Y347" s="200"/>
      <c r="Z347" s="408"/>
      <c r="AA347" s="408"/>
      <c r="AB347" s="200"/>
      <c r="AC347" s="200"/>
      <c r="AD347" s="407"/>
      <c r="AE347" s="409"/>
    </row>
    <row r="348" spans="13:31" ht="27.95" customHeight="1" x14ac:dyDescent="0.25">
      <c r="M348" s="200"/>
      <c r="N348" s="200"/>
      <c r="O348" s="407"/>
      <c r="P348" s="409"/>
      <c r="Q348" s="200"/>
      <c r="R348" s="200"/>
      <c r="S348" s="200"/>
      <c r="T348" s="200"/>
      <c r="U348" s="200"/>
      <c r="V348" s="408"/>
      <c r="W348" s="408"/>
      <c r="X348" s="200"/>
      <c r="Y348" s="200"/>
      <c r="Z348" s="408"/>
      <c r="AA348" s="408"/>
      <c r="AB348" s="200"/>
      <c r="AC348" s="200"/>
      <c r="AD348" s="407"/>
      <c r="AE348" s="409"/>
    </row>
    <row r="349" spans="13:31" ht="27.95" customHeight="1" x14ac:dyDescent="0.25">
      <c r="M349" s="200"/>
      <c r="N349" s="200"/>
      <c r="O349" s="407"/>
      <c r="P349" s="409"/>
      <c r="Q349" s="200"/>
      <c r="R349" s="200"/>
      <c r="S349" s="200"/>
      <c r="T349" s="200"/>
      <c r="U349" s="200"/>
      <c r="V349" s="408"/>
      <c r="W349" s="408"/>
      <c r="X349" s="200"/>
      <c r="Y349" s="200"/>
      <c r="Z349" s="408"/>
      <c r="AA349" s="408"/>
      <c r="AB349" s="200"/>
      <c r="AC349" s="200"/>
      <c r="AD349" s="407"/>
      <c r="AE349" s="409"/>
    </row>
    <row r="350" spans="13:31" ht="27.95" customHeight="1" x14ac:dyDescent="0.25">
      <c r="M350" s="200"/>
      <c r="N350" s="200"/>
      <c r="O350" s="407"/>
      <c r="P350" s="409"/>
      <c r="Q350" s="200"/>
      <c r="R350" s="200"/>
      <c r="S350" s="200"/>
      <c r="T350" s="200"/>
      <c r="U350" s="200"/>
      <c r="V350" s="408"/>
      <c r="W350" s="408"/>
      <c r="X350" s="200"/>
      <c r="Y350" s="200"/>
      <c r="Z350" s="408"/>
      <c r="AA350" s="408"/>
      <c r="AB350" s="200"/>
      <c r="AC350" s="200"/>
      <c r="AD350" s="407"/>
      <c r="AE350" s="409"/>
    </row>
    <row r="351" spans="13:31" ht="27.95" customHeight="1" x14ac:dyDescent="0.25">
      <c r="M351" s="200"/>
      <c r="N351" s="200"/>
      <c r="O351" s="407"/>
      <c r="P351" s="409"/>
      <c r="Q351" s="200"/>
      <c r="R351" s="200"/>
      <c r="S351" s="200"/>
      <c r="T351" s="200"/>
      <c r="U351" s="200"/>
      <c r="V351" s="408"/>
      <c r="W351" s="408"/>
      <c r="X351" s="200"/>
      <c r="Y351" s="200"/>
      <c r="Z351" s="408"/>
      <c r="AA351" s="408"/>
      <c r="AB351" s="200"/>
      <c r="AC351" s="200"/>
      <c r="AD351" s="407"/>
      <c r="AE351" s="409"/>
    </row>
    <row r="352" spans="13:31" ht="27.95" customHeight="1" x14ac:dyDescent="0.25">
      <c r="M352" s="200"/>
      <c r="N352" s="200"/>
      <c r="O352" s="407"/>
      <c r="P352" s="409"/>
      <c r="Q352" s="200"/>
      <c r="R352" s="200"/>
      <c r="S352" s="200"/>
      <c r="T352" s="200"/>
      <c r="U352" s="200"/>
      <c r="V352" s="408"/>
      <c r="W352" s="408"/>
      <c r="X352" s="200"/>
      <c r="Y352" s="200"/>
      <c r="Z352" s="408"/>
      <c r="AA352" s="408"/>
      <c r="AB352" s="200"/>
      <c r="AC352" s="200"/>
      <c r="AD352" s="407"/>
      <c r="AE352" s="409"/>
    </row>
    <row r="353" spans="13:31" ht="27.95" customHeight="1" x14ac:dyDescent="0.25">
      <c r="M353" s="200"/>
      <c r="N353" s="200"/>
      <c r="O353" s="407"/>
      <c r="P353" s="409"/>
      <c r="Q353" s="200"/>
      <c r="R353" s="200"/>
      <c r="S353" s="200"/>
      <c r="T353" s="200"/>
      <c r="U353" s="200"/>
      <c r="V353" s="408"/>
      <c r="W353" s="408"/>
      <c r="X353" s="200"/>
      <c r="Y353" s="200"/>
      <c r="Z353" s="408"/>
      <c r="AA353" s="408"/>
      <c r="AB353" s="200"/>
      <c r="AC353" s="200"/>
      <c r="AD353" s="407"/>
      <c r="AE353" s="409"/>
    </row>
    <row r="354" spans="13:31" ht="27.95" customHeight="1" x14ac:dyDescent="0.25">
      <c r="M354" s="200"/>
      <c r="N354" s="200"/>
      <c r="O354" s="407"/>
      <c r="P354" s="409"/>
      <c r="Q354" s="200"/>
      <c r="R354" s="200"/>
      <c r="S354" s="200"/>
      <c r="T354" s="200"/>
      <c r="U354" s="200"/>
      <c r="V354" s="408"/>
      <c r="W354" s="408"/>
      <c r="X354" s="200"/>
      <c r="Y354" s="200"/>
      <c r="Z354" s="408"/>
      <c r="AA354" s="408"/>
      <c r="AB354" s="200"/>
      <c r="AC354" s="200"/>
      <c r="AD354" s="407"/>
      <c r="AE354" s="409"/>
    </row>
    <row r="355" spans="13:31" ht="27.95" customHeight="1" x14ac:dyDescent="0.25">
      <c r="M355" s="200"/>
      <c r="N355" s="200"/>
      <c r="O355" s="407"/>
      <c r="P355" s="409"/>
      <c r="Q355" s="200"/>
      <c r="R355" s="200"/>
      <c r="S355" s="200"/>
      <c r="T355" s="200"/>
      <c r="U355" s="200"/>
      <c r="V355" s="408"/>
      <c r="W355" s="408"/>
      <c r="X355" s="200"/>
      <c r="Y355" s="200"/>
      <c r="Z355" s="408"/>
      <c r="AA355" s="408"/>
      <c r="AB355" s="200"/>
      <c r="AC355" s="200"/>
      <c r="AD355" s="407"/>
      <c r="AE355" s="409"/>
    </row>
    <row r="356" spans="13:31" ht="27.95" customHeight="1" x14ac:dyDescent="0.25">
      <c r="M356" s="200"/>
      <c r="N356" s="200"/>
      <c r="O356" s="407"/>
      <c r="P356" s="409"/>
      <c r="Q356" s="200"/>
      <c r="R356" s="200"/>
      <c r="S356" s="200"/>
      <c r="T356" s="200"/>
      <c r="U356" s="200"/>
      <c r="V356" s="408"/>
      <c r="W356" s="408"/>
      <c r="X356" s="200"/>
      <c r="Y356" s="200"/>
      <c r="Z356" s="408"/>
      <c r="AA356" s="408"/>
      <c r="AB356" s="200"/>
      <c r="AC356" s="200"/>
      <c r="AD356" s="407"/>
      <c r="AE356" s="409"/>
    </row>
    <row r="357" spans="13:31" ht="27.95" customHeight="1" x14ac:dyDescent="0.25">
      <c r="M357" s="200"/>
      <c r="N357" s="200"/>
      <c r="O357" s="407"/>
      <c r="P357" s="409"/>
      <c r="Q357" s="200"/>
      <c r="R357" s="200"/>
      <c r="S357" s="200"/>
      <c r="T357" s="200"/>
      <c r="U357" s="200"/>
      <c r="V357" s="408"/>
      <c r="W357" s="408"/>
      <c r="X357" s="200"/>
      <c r="Y357" s="200"/>
      <c r="Z357" s="408"/>
      <c r="AA357" s="408"/>
      <c r="AB357" s="200"/>
      <c r="AC357" s="200"/>
      <c r="AD357" s="407"/>
      <c r="AE357" s="409"/>
    </row>
    <row r="358" spans="13:31" ht="27.95" customHeight="1" x14ac:dyDescent="0.25">
      <c r="M358" s="200"/>
      <c r="N358" s="200"/>
      <c r="O358" s="407"/>
      <c r="P358" s="409"/>
      <c r="Q358" s="200"/>
      <c r="R358" s="200"/>
      <c r="S358" s="200"/>
      <c r="T358" s="200"/>
      <c r="U358" s="200"/>
      <c r="V358" s="408"/>
      <c r="W358" s="408"/>
      <c r="X358" s="200"/>
      <c r="Y358" s="200"/>
      <c r="Z358" s="408"/>
      <c r="AA358" s="408"/>
      <c r="AB358" s="200"/>
      <c r="AC358" s="200"/>
      <c r="AD358" s="407"/>
      <c r="AE358" s="409"/>
    </row>
    <row r="359" spans="13:31" ht="27.95" customHeight="1" x14ac:dyDescent="0.25">
      <c r="M359" s="200"/>
      <c r="N359" s="200"/>
      <c r="O359" s="407"/>
      <c r="P359" s="409"/>
      <c r="Q359" s="200"/>
      <c r="R359" s="200"/>
      <c r="S359" s="200"/>
      <c r="T359" s="200"/>
      <c r="U359" s="200"/>
      <c r="V359" s="408"/>
      <c r="W359" s="408"/>
      <c r="X359" s="200"/>
      <c r="Y359" s="200"/>
      <c r="Z359" s="408"/>
      <c r="AA359" s="408"/>
      <c r="AB359" s="200"/>
      <c r="AC359" s="200"/>
      <c r="AD359" s="407"/>
      <c r="AE359" s="409"/>
    </row>
    <row r="360" spans="13:31" ht="27.95" customHeight="1" x14ac:dyDescent="0.25">
      <c r="M360" s="200"/>
      <c r="N360" s="200"/>
      <c r="O360" s="407"/>
      <c r="P360" s="409"/>
      <c r="Q360" s="200"/>
      <c r="R360" s="200"/>
      <c r="S360" s="200"/>
      <c r="T360" s="200"/>
      <c r="U360" s="200"/>
      <c r="V360" s="408"/>
      <c r="W360" s="408"/>
      <c r="X360" s="200"/>
      <c r="Y360" s="200"/>
      <c r="Z360" s="408"/>
      <c r="AA360" s="408"/>
      <c r="AB360" s="200"/>
      <c r="AC360" s="200"/>
      <c r="AD360" s="407"/>
      <c r="AE360" s="409"/>
    </row>
    <row r="361" spans="13:31" ht="27.95" customHeight="1" x14ac:dyDescent="0.25">
      <c r="M361" s="200"/>
      <c r="N361" s="200"/>
      <c r="O361" s="407"/>
      <c r="P361" s="409"/>
      <c r="Q361" s="200"/>
      <c r="R361" s="200"/>
      <c r="S361" s="200"/>
      <c r="T361" s="200"/>
      <c r="U361" s="200"/>
      <c r="V361" s="408"/>
      <c r="W361" s="408"/>
      <c r="X361" s="200"/>
      <c r="Y361" s="200"/>
      <c r="Z361" s="408"/>
      <c r="AA361" s="408"/>
      <c r="AB361" s="200"/>
      <c r="AC361" s="200"/>
      <c r="AD361" s="407"/>
      <c r="AE361" s="409"/>
    </row>
    <row r="362" spans="13:31" ht="27.95" customHeight="1" x14ac:dyDescent="0.25">
      <c r="M362" s="200"/>
      <c r="N362" s="200"/>
      <c r="O362" s="407"/>
      <c r="P362" s="409"/>
      <c r="Q362" s="200"/>
      <c r="R362" s="200"/>
      <c r="S362" s="200"/>
      <c r="T362" s="200"/>
      <c r="U362" s="200"/>
      <c r="V362" s="408"/>
      <c r="W362" s="408"/>
      <c r="X362" s="200"/>
      <c r="Y362" s="200"/>
      <c r="Z362" s="408"/>
      <c r="AA362" s="408"/>
      <c r="AB362" s="200"/>
      <c r="AC362" s="200"/>
      <c r="AD362" s="407"/>
      <c r="AE362" s="409"/>
    </row>
    <row r="363" spans="13:31" ht="27.95" customHeight="1" x14ac:dyDescent="0.25">
      <c r="M363" s="200"/>
      <c r="N363" s="200"/>
      <c r="O363" s="407"/>
      <c r="P363" s="409"/>
      <c r="Q363" s="200"/>
      <c r="R363" s="200"/>
      <c r="S363" s="200"/>
      <c r="T363" s="200"/>
      <c r="U363" s="200"/>
      <c r="V363" s="408"/>
      <c r="W363" s="408"/>
      <c r="X363" s="200"/>
      <c r="Y363" s="200"/>
      <c r="Z363" s="408"/>
      <c r="AA363" s="408"/>
      <c r="AB363" s="200"/>
      <c r="AC363" s="200"/>
      <c r="AD363" s="407"/>
      <c r="AE363" s="409"/>
    </row>
    <row r="364" spans="13:31" ht="27.95" customHeight="1" x14ac:dyDescent="0.25">
      <c r="M364" s="200"/>
      <c r="N364" s="200"/>
      <c r="O364" s="407"/>
      <c r="P364" s="409"/>
      <c r="Q364" s="200"/>
      <c r="R364" s="200"/>
      <c r="S364" s="200"/>
      <c r="T364" s="200"/>
      <c r="U364" s="200"/>
      <c r="V364" s="408"/>
      <c r="W364" s="408"/>
      <c r="X364" s="200"/>
      <c r="Y364" s="200"/>
      <c r="Z364" s="408"/>
      <c r="AA364" s="408"/>
      <c r="AB364" s="200"/>
      <c r="AC364" s="200"/>
      <c r="AD364" s="407"/>
      <c r="AE364" s="409"/>
    </row>
    <row r="365" spans="13:31" ht="27.95" customHeight="1" x14ac:dyDescent="0.25">
      <c r="M365" s="200"/>
      <c r="N365" s="200"/>
      <c r="O365" s="407"/>
      <c r="P365" s="409"/>
      <c r="Q365" s="200"/>
      <c r="R365" s="200"/>
      <c r="S365" s="200"/>
      <c r="T365" s="200"/>
      <c r="U365" s="200"/>
      <c r="V365" s="408"/>
      <c r="W365" s="408"/>
      <c r="X365" s="200"/>
      <c r="Y365" s="200"/>
      <c r="Z365" s="408"/>
      <c r="AA365" s="408"/>
      <c r="AB365" s="200"/>
      <c r="AC365" s="200"/>
      <c r="AD365" s="407"/>
      <c r="AE365" s="409"/>
    </row>
    <row r="366" spans="13:31" ht="27.95" customHeight="1" x14ac:dyDescent="0.25">
      <c r="M366" s="200"/>
      <c r="N366" s="200"/>
      <c r="O366" s="407"/>
      <c r="P366" s="409"/>
      <c r="Q366" s="200"/>
      <c r="R366" s="200"/>
      <c r="S366" s="200"/>
      <c r="T366" s="200"/>
      <c r="U366" s="200"/>
      <c r="V366" s="408"/>
      <c r="W366" s="408"/>
      <c r="X366" s="200"/>
      <c r="Y366" s="200"/>
      <c r="Z366" s="408"/>
      <c r="AA366" s="408"/>
      <c r="AB366" s="200"/>
      <c r="AC366" s="200"/>
      <c r="AD366" s="407"/>
      <c r="AE366" s="409"/>
    </row>
    <row r="367" spans="13:31" ht="27.95" customHeight="1" x14ac:dyDescent="0.25">
      <c r="M367" s="200"/>
      <c r="N367" s="200"/>
      <c r="O367" s="407"/>
      <c r="P367" s="409"/>
      <c r="Q367" s="200"/>
      <c r="R367" s="200"/>
      <c r="S367" s="200"/>
      <c r="T367" s="200"/>
      <c r="U367" s="200"/>
      <c r="V367" s="408"/>
      <c r="W367" s="408"/>
      <c r="X367" s="200"/>
      <c r="Y367" s="200"/>
      <c r="Z367" s="408"/>
      <c r="AA367" s="408"/>
      <c r="AB367" s="200"/>
      <c r="AC367" s="200"/>
      <c r="AD367" s="407"/>
      <c r="AE367" s="409"/>
    </row>
    <row r="368" spans="13:31" ht="27.95" customHeight="1" x14ac:dyDescent="0.25">
      <c r="M368" s="200"/>
      <c r="N368" s="200"/>
      <c r="O368" s="407"/>
      <c r="P368" s="409"/>
      <c r="Q368" s="200"/>
      <c r="R368" s="200"/>
      <c r="S368" s="200"/>
      <c r="T368" s="200"/>
      <c r="U368" s="200"/>
      <c r="V368" s="408"/>
      <c r="W368" s="408"/>
      <c r="X368" s="200"/>
      <c r="Y368" s="200"/>
      <c r="Z368" s="408"/>
      <c r="AA368" s="408"/>
      <c r="AB368" s="200"/>
      <c r="AC368" s="200"/>
      <c r="AD368" s="407"/>
      <c r="AE368" s="409"/>
    </row>
    <row r="369" spans="13:31" ht="27.95" customHeight="1" x14ac:dyDescent="0.25">
      <c r="M369" s="200"/>
      <c r="N369" s="200"/>
      <c r="O369" s="407"/>
      <c r="P369" s="409"/>
      <c r="Q369" s="200"/>
      <c r="R369" s="200"/>
      <c r="S369" s="200"/>
      <c r="T369" s="200"/>
      <c r="U369" s="200"/>
      <c r="V369" s="408"/>
      <c r="W369" s="408"/>
      <c r="X369" s="200"/>
      <c r="Y369" s="200"/>
      <c r="Z369" s="408"/>
      <c r="AA369" s="408"/>
      <c r="AB369" s="200"/>
      <c r="AC369" s="200"/>
      <c r="AD369" s="407"/>
      <c r="AE369" s="409"/>
    </row>
    <row r="370" spans="13:31" ht="27.95" customHeight="1" x14ac:dyDescent="0.25">
      <c r="M370" s="200"/>
      <c r="N370" s="200"/>
      <c r="O370" s="407"/>
      <c r="P370" s="409"/>
      <c r="Q370" s="200"/>
      <c r="R370" s="200"/>
      <c r="S370" s="200"/>
      <c r="T370" s="200"/>
      <c r="U370" s="200"/>
      <c r="V370" s="408"/>
      <c r="W370" s="408"/>
      <c r="X370" s="200"/>
      <c r="Y370" s="200"/>
      <c r="Z370" s="408"/>
      <c r="AA370" s="408"/>
      <c r="AB370" s="200"/>
      <c r="AC370" s="200"/>
      <c r="AD370" s="407"/>
      <c r="AE370" s="409"/>
    </row>
    <row r="371" spans="13:31" ht="27.95" customHeight="1" x14ac:dyDescent="0.25">
      <c r="M371" s="200"/>
      <c r="N371" s="200"/>
      <c r="O371" s="407"/>
      <c r="P371" s="409"/>
      <c r="Q371" s="200"/>
      <c r="R371" s="200"/>
      <c r="S371" s="200"/>
      <c r="T371" s="200"/>
      <c r="U371" s="200"/>
      <c r="V371" s="408"/>
      <c r="W371" s="408"/>
      <c r="X371" s="200"/>
      <c r="Y371" s="200"/>
      <c r="Z371" s="408"/>
      <c r="AA371" s="408"/>
      <c r="AB371" s="200"/>
      <c r="AC371" s="200"/>
      <c r="AD371" s="407"/>
      <c r="AE371" s="409"/>
    </row>
    <row r="372" spans="13:31" ht="27.95" customHeight="1" x14ac:dyDescent="0.25">
      <c r="M372" s="200"/>
      <c r="N372" s="200"/>
      <c r="O372" s="407"/>
      <c r="P372" s="409"/>
      <c r="Q372" s="200"/>
      <c r="R372" s="200"/>
      <c r="S372" s="200"/>
      <c r="T372" s="200"/>
      <c r="U372" s="200"/>
      <c r="V372" s="408"/>
      <c r="W372" s="408"/>
      <c r="X372" s="200"/>
      <c r="Y372" s="200"/>
      <c r="Z372" s="408"/>
      <c r="AA372" s="408"/>
      <c r="AB372" s="200"/>
      <c r="AC372" s="200"/>
      <c r="AD372" s="407"/>
      <c r="AE372" s="409"/>
    </row>
    <row r="373" spans="13:31" ht="27.95" customHeight="1" x14ac:dyDescent="0.25">
      <c r="M373" s="200"/>
      <c r="N373" s="200"/>
      <c r="O373" s="407"/>
      <c r="P373" s="409"/>
      <c r="Q373" s="200"/>
      <c r="R373" s="200"/>
      <c r="S373" s="200"/>
      <c r="T373" s="200"/>
      <c r="U373" s="200"/>
      <c r="V373" s="408"/>
      <c r="W373" s="408"/>
      <c r="X373" s="200"/>
      <c r="Y373" s="200"/>
      <c r="Z373" s="408"/>
      <c r="AA373" s="408"/>
      <c r="AB373" s="200"/>
      <c r="AC373" s="200"/>
      <c r="AD373" s="407"/>
      <c r="AE373" s="409"/>
    </row>
    <row r="374" spans="13:31" ht="27.95" customHeight="1" x14ac:dyDescent="0.25">
      <c r="M374" s="200"/>
      <c r="N374" s="200"/>
      <c r="O374" s="407"/>
      <c r="P374" s="409"/>
      <c r="Q374" s="200"/>
      <c r="R374" s="200"/>
      <c r="S374" s="200"/>
      <c r="T374" s="200"/>
      <c r="U374" s="200"/>
      <c r="V374" s="408"/>
      <c r="W374" s="408"/>
      <c r="X374" s="200"/>
      <c r="Y374" s="200"/>
      <c r="Z374" s="408"/>
      <c r="AA374" s="408"/>
      <c r="AB374" s="200"/>
      <c r="AC374" s="200"/>
      <c r="AD374" s="407"/>
      <c r="AE374" s="409"/>
    </row>
    <row r="375" spans="13:31" ht="27.95" customHeight="1" x14ac:dyDescent="0.25">
      <c r="M375" s="200"/>
      <c r="N375" s="200"/>
      <c r="O375" s="407"/>
      <c r="P375" s="409"/>
      <c r="Q375" s="200"/>
      <c r="R375" s="200"/>
      <c r="S375" s="200"/>
      <c r="T375" s="200"/>
      <c r="U375" s="200"/>
      <c r="V375" s="408"/>
      <c r="W375" s="408"/>
      <c r="X375" s="200"/>
      <c r="Y375" s="200"/>
      <c r="Z375" s="408"/>
      <c r="AA375" s="408"/>
      <c r="AB375" s="200"/>
      <c r="AC375" s="200"/>
      <c r="AD375" s="407"/>
      <c r="AE375" s="409"/>
    </row>
    <row r="376" spans="13:31" ht="27.95" customHeight="1" x14ac:dyDescent="0.25">
      <c r="M376" s="200"/>
      <c r="N376" s="200"/>
      <c r="O376" s="407"/>
      <c r="P376" s="409"/>
      <c r="Q376" s="200"/>
      <c r="R376" s="200"/>
      <c r="S376" s="200"/>
      <c r="T376" s="200"/>
      <c r="U376" s="200"/>
      <c r="V376" s="408"/>
      <c r="W376" s="408"/>
      <c r="X376" s="200"/>
      <c r="Y376" s="200"/>
      <c r="Z376" s="408"/>
      <c r="AA376" s="408"/>
      <c r="AB376" s="200"/>
      <c r="AC376" s="200"/>
      <c r="AD376" s="407"/>
      <c r="AE376" s="409"/>
    </row>
    <row r="377" spans="13:31" ht="27.95" customHeight="1" x14ac:dyDescent="0.25">
      <c r="M377" s="200"/>
      <c r="N377" s="200"/>
      <c r="O377" s="407"/>
      <c r="P377" s="409"/>
      <c r="Q377" s="200"/>
      <c r="R377" s="200"/>
      <c r="S377" s="200"/>
      <c r="T377" s="200"/>
      <c r="U377" s="200"/>
      <c r="V377" s="408"/>
      <c r="W377" s="408"/>
      <c r="X377" s="200"/>
      <c r="Y377" s="200"/>
      <c r="Z377" s="408"/>
      <c r="AA377" s="408"/>
      <c r="AB377" s="200"/>
      <c r="AC377" s="200"/>
      <c r="AD377" s="407"/>
      <c r="AE377" s="409"/>
    </row>
    <row r="378" spans="13:31" ht="27.95" customHeight="1" x14ac:dyDescent="0.25">
      <c r="M378" s="200"/>
      <c r="N378" s="200"/>
      <c r="O378" s="407"/>
      <c r="P378" s="409"/>
      <c r="Q378" s="200"/>
      <c r="R378" s="200"/>
      <c r="S378" s="200"/>
      <c r="T378" s="200"/>
      <c r="U378" s="200"/>
      <c r="V378" s="408"/>
      <c r="W378" s="408"/>
      <c r="X378" s="200"/>
      <c r="Y378" s="200"/>
      <c r="Z378" s="408"/>
      <c r="AA378" s="408"/>
      <c r="AB378" s="200"/>
      <c r="AC378" s="200"/>
      <c r="AD378" s="407"/>
      <c r="AE378" s="409"/>
    </row>
    <row r="379" spans="13:31" ht="27.95" customHeight="1" x14ac:dyDescent="0.25">
      <c r="M379" s="200"/>
      <c r="N379" s="200"/>
      <c r="O379" s="407"/>
      <c r="P379" s="409"/>
      <c r="Q379" s="200"/>
      <c r="R379" s="200"/>
      <c r="S379" s="200"/>
      <c r="T379" s="200"/>
      <c r="U379" s="200"/>
      <c r="V379" s="408"/>
      <c r="W379" s="408"/>
      <c r="X379" s="200"/>
      <c r="Y379" s="200"/>
      <c r="Z379" s="408"/>
      <c r="AA379" s="408"/>
      <c r="AB379" s="200"/>
      <c r="AC379" s="200"/>
      <c r="AD379" s="407"/>
      <c r="AE379" s="409"/>
    </row>
    <row r="380" spans="13:31" ht="27.95" customHeight="1" x14ac:dyDescent="0.25">
      <c r="M380" s="200"/>
      <c r="N380" s="200"/>
      <c r="O380" s="407"/>
      <c r="P380" s="409"/>
      <c r="Q380" s="200"/>
      <c r="R380" s="200"/>
      <c r="S380" s="200"/>
      <c r="T380" s="200"/>
      <c r="U380" s="200"/>
      <c r="V380" s="408"/>
      <c r="W380" s="408"/>
      <c r="X380" s="200"/>
      <c r="Y380" s="200"/>
      <c r="Z380" s="408"/>
      <c r="AA380" s="408"/>
      <c r="AB380" s="200"/>
      <c r="AC380" s="200"/>
      <c r="AD380" s="407"/>
      <c r="AE380" s="409"/>
    </row>
    <row r="381" spans="13:31" ht="27.95" customHeight="1" x14ac:dyDescent="0.25">
      <c r="M381" s="200"/>
      <c r="N381" s="200"/>
      <c r="O381" s="407"/>
      <c r="P381" s="409"/>
      <c r="Q381" s="200"/>
      <c r="R381" s="200"/>
      <c r="S381" s="200"/>
      <c r="T381" s="200"/>
      <c r="U381" s="200"/>
      <c r="V381" s="408"/>
      <c r="W381" s="408"/>
      <c r="X381" s="200"/>
      <c r="Y381" s="200"/>
      <c r="Z381" s="408"/>
      <c r="AA381" s="408"/>
      <c r="AB381" s="200"/>
      <c r="AC381" s="200"/>
      <c r="AD381" s="407"/>
      <c r="AE381" s="409"/>
    </row>
    <row r="382" spans="13:31" ht="27.95" customHeight="1" x14ac:dyDescent="0.25">
      <c r="M382" s="200"/>
      <c r="N382" s="200"/>
      <c r="O382" s="407"/>
      <c r="P382" s="409"/>
      <c r="Q382" s="200"/>
      <c r="R382" s="200"/>
      <c r="S382" s="200"/>
      <c r="T382" s="200"/>
      <c r="U382" s="200"/>
      <c r="V382" s="408"/>
      <c r="W382" s="408"/>
      <c r="X382" s="200"/>
      <c r="Y382" s="200"/>
      <c r="Z382" s="408"/>
      <c r="AA382" s="408"/>
      <c r="AB382" s="200"/>
      <c r="AC382" s="200"/>
      <c r="AD382" s="407"/>
      <c r="AE382" s="409"/>
    </row>
    <row r="383" spans="13:31" ht="27.95" customHeight="1" x14ac:dyDescent="0.25">
      <c r="M383" s="200"/>
      <c r="N383" s="200"/>
      <c r="O383" s="407"/>
      <c r="P383" s="409"/>
      <c r="Q383" s="200"/>
      <c r="R383" s="200"/>
      <c r="S383" s="200"/>
      <c r="T383" s="200"/>
      <c r="U383" s="200"/>
      <c r="V383" s="408"/>
      <c r="W383" s="408"/>
      <c r="X383" s="200"/>
      <c r="Y383" s="200"/>
      <c r="Z383" s="408"/>
      <c r="AA383" s="408"/>
      <c r="AB383" s="200"/>
      <c r="AC383" s="200"/>
      <c r="AD383" s="407"/>
      <c r="AE383" s="409"/>
    </row>
    <row r="384" spans="13:31" ht="27.95" customHeight="1" x14ac:dyDescent="0.25">
      <c r="M384" s="200"/>
      <c r="N384" s="200"/>
      <c r="O384" s="407"/>
      <c r="P384" s="409"/>
      <c r="Q384" s="200"/>
      <c r="R384" s="200"/>
      <c r="S384" s="200"/>
      <c r="T384" s="200"/>
      <c r="U384" s="200"/>
      <c r="V384" s="408"/>
      <c r="W384" s="408"/>
      <c r="X384" s="200"/>
      <c r="Y384" s="200"/>
      <c r="Z384" s="408"/>
      <c r="AA384" s="408"/>
      <c r="AB384" s="200"/>
      <c r="AC384" s="200"/>
      <c r="AD384" s="407"/>
      <c r="AE384" s="409"/>
    </row>
    <row r="385" spans="13:31" ht="27.95" customHeight="1" x14ac:dyDescent="0.25">
      <c r="M385" s="200"/>
      <c r="N385" s="200"/>
      <c r="O385" s="407"/>
      <c r="P385" s="409"/>
      <c r="Q385" s="200"/>
      <c r="R385" s="200"/>
      <c r="S385" s="200"/>
      <c r="T385" s="200"/>
      <c r="U385" s="200"/>
      <c r="V385" s="408"/>
      <c r="W385" s="408"/>
      <c r="X385" s="200"/>
      <c r="Y385" s="200"/>
      <c r="Z385" s="408"/>
      <c r="AA385" s="408"/>
      <c r="AB385" s="200"/>
      <c r="AC385" s="200"/>
      <c r="AD385" s="407"/>
      <c r="AE385" s="409"/>
    </row>
    <row r="386" spans="13:31" ht="27.95" customHeight="1" x14ac:dyDescent="0.25">
      <c r="M386" s="200"/>
      <c r="N386" s="200"/>
      <c r="O386" s="407"/>
      <c r="P386" s="409"/>
      <c r="Q386" s="200"/>
      <c r="R386" s="200"/>
      <c r="S386" s="200"/>
      <c r="T386" s="200"/>
      <c r="U386" s="200"/>
      <c r="V386" s="408"/>
      <c r="W386" s="408"/>
      <c r="X386" s="200"/>
      <c r="Y386" s="200"/>
      <c r="Z386" s="408"/>
      <c r="AA386" s="408"/>
      <c r="AB386" s="200"/>
      <c r="AC386" s="200"/>
      <c r="AD386" s="407"/>
      <c r="AE386" s="409"/>
    </row>
    <row r="387" spans="13:31" ht="27.95" customHeight="1" x14ac:dyDescent="0.25">
      <c r="M387" s="200"/>
      <c r="N387" s="200"/>
      <c r="O387" s="407"/>
      <c r="P387" s="409"/>
      <c r="Q387" s="200"/>
      <c r="R387" s="200"/>
      <c r="S387" s="200"/>
      <c r="T387" s="200"/>
      <c r="U387" s="200"/>
      <c r="V387" s="408"/>
      <c r="W387" s="408"/>
      <c r="X387" s="200"/>
      <c r="Y387" s="200"/>
      <c r="Z387" s="408"/>
      <c r="AA387" s="408"/>
      <c r="AB387" s="200"/>
      <c r="AC387" s="200"/>
      <c r="AD387" s="407"/>
      <c r="AE387" s="409"/>
    </row>
    <row r="388" spans="13:31" ht="27.95" customHeight="1" x14ac:dyDescent="0.25">
      <c r="M388" s="200"/>
      <c r="N388" s="200"/>
      <c r="O388" s="407"/>
      <c r="P388" s="409"/>
      <c r="Q388" s="200"/>
      <c r="R388" s="200"/>
      <c r="S388" s="200"/>
      <c r="T388" s="200"/>
      <c r="U388" s="200"/>
      <c r="V388" s="408"/>
      <c r="W388" s="408"/>
      <c r="X388" s="200"/>
      <c r="Y388" s="200"/>
      <c r="Z388" s="408"/>
      <c r="AA388" s="408"/>
      <c r="AB388" s="200"/>
      <c r="AC388" s="200"/>
      <c r="AD388" s="407"/>
      <c r="AE388" s="409"/>
    </row>
    <row r="389" spans="13:31" ht="27.95" customHeight="1" x14ac:dyDescent="0.25">
      <c r="M389" s="200"/>
      <c r="N389" s="200"/>
      <c r="O389" s="407"/>
      <c r="P389" s="409"/>
      <c r="Q389" s="200"/>
      <c r="R389" s="200"/>
      <c r="S389" s="200"/>
      <c r="T389" s="200"/>
      <c r="U389" s="200"/>
      <c r="V389" s="408"/>
      <c r="W389" s="408"/>
      <c r="X389" s="200"/>
      <c r="Y389" s="200"/>
      <c r="Z389" s="408"/>
      <c r="AA389" s="408"/>
      <c r="AB389" s="200"/>
      <c r="AC389" s="200"/>
      <c r="AD389" s="407"/>
      <c r="AE389" s="409"/>
    </row>
    <row r="390" spans="13:31" ht="27.95" customHeight="1" x14ac:dyDescent="0.25">
      <c r="M390" s="200"/>
      <c r="N390" s="200"/>
      <c r="O390" s="407"/>
      <c r="P390" s="409"/>
      <c r="Q390" s="200"/>
      <c r="R390" s="200"/>
      <c r="S390" s="200"/>
      <c r="T390" s="200"/>
      <c r="U390" s="200"/>
      <c r="V390" s="408"/>
      <c r="W390" s="408"/>
      <c r="X390" s="200"/>
      <c r="Y390" s="200"/>
      <c r="Z390" s="408"/>
      <c r="AA390" s="408"/>
      <c r="AB390" s="200"/>
      <c r="AC390" s="200"/>
      <c r="AD390" s="407"/>
      <c r="AE390" s="409"/>
    </row>
    <row r="391" spans="13:31" ht="27.95" customHeight="1" x14ac:dyDescent="0.25">
      <c r="M391" s="200"/>
      <c r="N391" s="200"/>
      <c r="O391" s="407"/>
      <c r="P391" s="409"/>
      <c r="Q391" s="200"/>
      <c r="R391" s="200"/>
      <c r="S391" s="200"/>
      <c r="T391" s="200"/>
      <c r="U391" s="200"/>
      <c r="V391" s="408"/>
      <c r="W391" s="408"/>
      <c r="X391" s="200"/>
      <c r="Y391" s="200"/>
      <c r="Z391" s="408"/>
      <c r="AA391" s="408"/>
      <c r="AB391" s="200"/>
      <c r="AC391" s="200"/>
      <c r="AD391" s="407"/>
      <c r="AE391" s="409"/>
    </row>
    <row r="392" spans="13:31" ht="27.95" customHeight="1" x14ac:dyDescent="0.25">
      <c r="M392" s="200"/>
      <c r="N392" s="200"/>
      <c r="O392" s="407"/>
      <c r="P392" s="409"/>
      <c r="Q392" s="200"/>
      <c r="R392" s="200"/>
      <c r="S392" s="200"/>
      <c r="T392" s="200"/>
      <c r="U392" s="200"/>
      <c r="V392" s="408"/>
      <c r="W392" s="408"/>
      <c r="X392" s="200"/>
      <c r="Y392" s="200"/>
      <c r="Z392" s="408"/>
      <c r="AA392" s="408"/>
      <c r="AB392" s="200"/>
      <c r="AC392" s="200"/>
      <c r="AD392" s="407"/>
      <c r="AE392" s="409"/>
    </row>
    <row r="393" spans="13:31" ht="27.95" customHeight="1" x14ac:dyDescent="0.25">
      <c r="M393" s="200"/>
      <c r="N393" s="200"/>
      <c r="O393" s="407"/>
      <c r="P393" s="409"/>
      <c r="Q393" s="200"/>
      <c r="R393" s="200"/>
      <c r="S393" s="200"/>
      <c r="T393" s="200"/>
      <c r="U393" s="200"/>
      <c r="V393" s="408"/>
      <c r="W393" s="408"/>
      <c r="X393" s="200"/>
      <c r="Y393" s="200"/>
      <c r="Z393" s="408"/>
      <c r="AA393" s="408"/>
      <c r="AB393" s="200"/>
      <c r="AC393" s="200"/>
      <c r="AD393" s="407"/>
      <c r="AE393" s="409"/>
    </row>
    <row r="394" spans="13:31" ht="27.95" customHeight="1" x14ac:dyDescent="0.25">
      <c r="M394" s="200"/>
      <c r="N394" s="200"/>
      <c r="O394" s="407"/>
      <c r="P394" s="409"/>
      <c r="Q394" s="200"/>
      <c r="R394" s="200"/>
      <c r="S394" s="200"/>
      <c r="T394" s="200"/>
      <c r="U394" s="200"/>
      <c r="V394" s="408"/>
      <c r="W394" s="408"/>
      <c r="X394" s="200"/>
      <c r="Y394" s="200"/>
      <c r="Z394" s="408"/>
      <c r="AA394" s="408"/>
      <c r="AB394" s="200"/>
      <c r="AC394" s="200"/>
      <c r="AD394" s="407"/>
      <c r="AE394" s="409"/>
    </row>
    <row r="395" spans="13:31" ht="27.95" customHeight="1" x14ac:dyDescent="0.25">
      <c r="M395" s="200"/>
      <c r="N395" s="200"/>
      <c r="O395" s="407"/>
      <c r="P395" s="409"/>
      <c r="Q395" s="200"/>
      <c r="R395" s="200"/>
      <c r="S395" s="200"/>
      <c r="T395" s="200"/>
      <c r="U395" s="200"/>
      <c r="V395" s="408"/>
      <c r="W395" s="408"/>
      <c r="X395" s="200"/>
      <c r="Y395" s="200"/>
      <c r="Z395" s="408"/>
      <c r="AA395" s="408"/>
      <c r="AB395" s="200"/>
      <c r="AC395" s="200"/>
      <c r="AD395" s="407"/>
      <c r="AE395" s="409"/>
    </row>
    <row r="396" spans="13:31" ht="27.95" customHeight="1" x14ac:dyDescent="0.25">
      <c r="M396" s="200"/>
      <c r="N396" s="200"/>
      <c r="O396" s="407"/>
      <c r="P396" s="409"/>
      <c r="Q396" s="200"/>
      <c r="R396" s="200"/>
      <c r="S396" s="200"/>
      <c r="T396" s="200"/>
      <c r="U396" s="200"/>
      <c r="V396" s="408"/>
      <c r="W396" s="408"/>
      <c r="X396" s="200"/>
      <c r="Y396" s="200"/>
      <c r="Z396" s="408"/>
      <c r="AA396" s="408"/>
      <c r="AB396" s="200"/>
      <c r="AC396" s="200"/>
      <c r="AD396" s="407"/>
      <c r="AE396" s="409"/>
    </row>
    <row r="397" spans="13:31" ht="27.95" customHeight="1" x14ac:dyDescent="0.25">
      <c r="M397" s="200"/>
      <c r="N397" s="200"/>
      <c r="O397" s="407"/>
      <c r="P397" s="409"/>
      <c r="Q397" s="200"/>
      <c r="R397" s="200"/>
      <c r="S397" s="200"/>
      <c r="T397" s="200"/>
      <c r="U397" s="200"/>
      <c r="V397" s="408"/>
      <c r="W397" s="408"/>
      <c r="X397" s="200"/>
      <c r="Y397" s="200"/>
      <c r="Z397" s="408"/>
      <c r="AA397" s="408"/>
      <c r="AB397" s="200"/>
      <c r="AC397" s="200"/>
      <c r="AD397" s="407"/>
      <c r="AE397" s="409"/>
    </row>
    <row r="398" spans="13:31" ht="27.95" customHeight="1" x14ac:dyDescent="0.25">
      <c r="M398" s="200"/>
      <c r="N398" s="200"/>
      <c r="O398" s="407"/>
      <c r="P398" s="409"/>
      <c r="Q398" s="200"/>
      <c r="R398" s="200"/>
      <c r="S398" s="200"/>
      <c r="T398" s="200"/>
      <c r="U398" s="200"/>
      <c r="V398" s="408"/>
      <c r="W398" s="408"/>
      <c r="X398" s="200"/>
      <c r="Y398" s="200"/>
      <c r="Z398" s="408"/>
      <c r="AA398" s="408"/>
      <c r="AB398" s="200"/>
      <c r="AC398" s="200"/>
      <c r="AD398" s="407"/>
      <c r="AE398" s="409"/>
    </row>
    <row r="399" spans="13:31" ht="27.95" customHeight="1" x14ac:dyDescent="0.25">
      <c r="M399" s="200"/>
      <c r="N399" s="200"/>
      <c r="O399" s="407"/>
      <c r="P399" s="409"/>
      <c r="Q399" s="200"/>
      <c r="R399" s="200"/>
      <c r="S399" s="200"/>
      <c r="T399" s="200"/>
      <c r="U399" s="200"/>
      <c r="V399" s="408"/>
      <c r="W399" s="408"/>
      <c r="X399" s="200"/>
      <c r="Y399" s="200"/>
      <c r="Z399" s="408"/>
      <c r="AA399" s="408"/>
      <c r="AB399" s="200"/>
      <c r="AC399" s="200"/>
      <c r="AD399" s="407"/>
      <c r="AE399" s="409"/>
    </row>
    <row r="400" spans="13:31" ht="27.95" customHeight="1" x14ac:dyDescent="0.25">
      <c r="M400" s="200"/>
      <c r="N400" s="200"/>
      <c r="O400" s="407"/>
      <c r="P400" s="409"/>
      <c r="Q400" s="200"/>
      <c r="R400" s="200"/>
      <c r="S400" s="200"/>
      <c r="T400" s="200"/>
      <c r="U400" s="200"/>
      <c r="V400" s="408"/>
      <c r="W400" s="408"/>
      <c r="X400" s="200"/>
      <c r="Y400" s="200"/>
      <c r="Z400" s="408"/>
      <c r="AA400" s="408"/>
      <c r="AB400" s="200"/>
      <c r="AC400" s="200"/>
      <c r="AD400" s="407"/>
      <c r="AE400" s="409"/>
    </row>
    <row r="401" spans="13:31" ht="27.95" customHeight="1" x14ac:dyDescent="0.25">
      <c r="M401" s="200"/>
      <c r="N401" s="200"/>
      <c r="O401" s="407"/>
      <c r="P401" s="409"/>
      <c r="Q401" s="200"/>
      <c r="R401" s="200"/>
      <c r="S401" s="200"/>
      <c r="T401" s="200"/>
      <c r="U401" s="200"/>
      <c r="V401" s="408"/>
      <c r="W401" s="408"/>
      <c r="X401" s="200"/>
      <c r="Y401" s="200"/>
      <c r="Z401" s="408"/>
      <c r="AA401" s="408"/>
      <c r="AB401" s="200"/>
      <c r="AC401" s="200"/>
      <c r="AD401" s="407"/>
      <c r="AE401" s="409"/>
    </row>
    <row r="402" spans="13:31" ht="27.95" customHeight="1" x14ac:dyDescent="0.25">
      <c r="M402" s="200"/>
      <c r="N402" s="200"/>
      <c r="O402" s="407"/>
      <c r="P402" s="409"/>
      <c r="Q402" s="200"/>
      <c r="R402" s="200"/>
      <c r="S402" s="200"/>
      <c r="T402" s="200"/>
      <c r="U402" s="200"/>
      <c r="V402" s="408"/>
      <c r="W402" s="408"/>
      <c r="X402" s="200"/>
      <c r="Y402" s="200"/>
      <c r="Z402" s="408"/>
      <c r="AA402" s="408"/>
      <c r="AB402" s="200"/>
      <c r="AC402" s="200"/>
      <c r="AD402" s="407"/>
      <c r="AE402" s="409"/>
    </row>
    <row r="403" spans="13:31" ht="27.95" customHeight="1" x14ac:dyDescent="0.25">
      <c r="M403" s="200"/>
      <c r="N403" s="200"/>
      <c r="O403" s="407"/>
      <c r="P403" s="409"/>
      <c r="Q403" s="200"/>
      <c r="R403" s="200"/>
      <c r="S403" s="200"/>
      <c r="T403" s="200"/>
      <c r="U403" s="200"/>
      <c r="V403" s="408"/>
      <c r="W403" s="408"/>
      <c r="X403" s="200"/>
      <c r="Y403" s="200"/>
      <c r="Z403" s="408"/>
      <c r="AA403" s="408"/>
      <c r="AB403" s="200"/>
      <c r="AC403" s="200"/>
      <c r="AD403" s="407"/>
      <c r="AE403" s="409"/>
    </row>
    <row r="404" spans="13:31" ht="27.95" customHeight="1" x14ac:dyDescent="0.25">
      <c r="M404" s="200"/>
      <c r="N404" s="200"/>
      <c r="O404" s="407"/>
      <c r="P404" s="409"/>
      <c r="Q404" s="200"/>
      <c r="R404" s="200"/>
      <c r="S404" s="200"/>
      <c r="T404" s="200"/>
      <c r="U404" s="200"/>
      <c r="V404" s="408"/>
      <c r="W404" s="408"/>
      <c r="X404" s="200"/>
      <c r="Y404" s="200"/>
      <c r="Z404" s="408"/>
      <c r="AA404" s="408"/>
      <c r="AB404" s="200"/>
      <c r="AC404" s="200"/>
      <c r="AD404" s="407"/>
      <c r="AE404" s="409"/>
    </row>
    <row r="405" spans="13:31" ht="27.95" customHeight="1" x14ac:dyDescent="0.25">
      <c r="M405" s="200"/>
      <c r="N405" s="200"/>
      <c r="O405" s="407"/>
      <c r="P405" s="409"/>
      <c r="Q405" s="200"/>
      <c r="R405" s="200"/>
      <c r="S405" s="200"/>
      <c r="T405" s="200"/>
      <c r="U405" s="200"/>
      <c r="V405" s="408"/>
      <c r="W405" s="408"/>
      <c r="X405" s="200"/>
      <c r="Y405" s="200"/>
      <c r="Z405" s="408"/>
      <c r="AA405" s="408"/>
      <c r="AB405" s="200"/>
      <c r="AC405" s="200"/>
      <c r="AD405" s="407"/>
      <c r="AE405" s="409"/>
    </row>
    <row r="406" spans="13:31" ht="27.95" customHeight="1" x14ac:dyDescent="0.25">
      <c r="M406" s="200"/>
      <c r="N406" s="200"/>
      <c r="O406" s="407"/>
      <c r="P406" s="409"/>
      <c r="Q406" s="200"/>
      <c r="R406" s="200"/>
      <c r="S406" s="200"/>
      <c r="T406" s="200"/>
      <c r="U406" s="200"/>
      <c r="V406" s="408"/>
      <c r="W406" s="408"/>
      <c r="X406" s="200"/>
      <c r="Y406" s="200"/>
      <c r="Z406" s="408"/>
      <c r="AA406" s="408"/>
      <c r="AB406" s="200"/>
      <c r="AC406" s="200"/>
      <c r="AD406" s="407"/>
      <c r="AE406" s="409"/>
    </row>
    <row r="407" spans="13:31" ht="27.95" customHeight="1" x14ac:dyDescent="0.25">
      <c r="M407" s="200"/>
      <c r="N407" s="200"/>
      <c r="O407" s="407"/>
      <c r="P407" s="409"/>
      <c r="Q407" s="200"/>
      <c r="R407" s="200"/>
      <c r="S407" s="200"/>
      <c r="T407" s="200"/>
      <c r="U407" s="200"/>
      <c r="V407" s="408"/>
      <c r="W407" s="408"/>
      <c r="X407" s="200"/>
      <c r="Y407" s="200"/>
      <c r="Z407" s="408"/>
      <c r="AA407" s="408"/>
      <c r="AB407" s="200"/>
      <c r="AC407" s="200"/>
      <c r="AD407" s="407"/>
      <c r="AE407" s="409"/>
    </row>
    <row r="408" spans="13:31" ht="27.95" customHeight="1" x14ac:dyDescent="0.25">
      <c r="M408" s="200"/>
      <c r="N408" s="200"/>
      <c r="O408" s="407"/>
      <c r="P408" s="409"/>
      <c r="Q408" s="200"/>
      <c r="R408" s="200"/>
      <c r="S408" s="200"/>
      <c r="T408" s="200"/>
      <c r="U408" s="200"/>
      <c r="V408" s="408"/>
      <c r="W408" s="408"/>
      <c r="X408" s="200"/>
      <c r="Y408" s="200"/>
      <c r="Z408" s="408"/>
      <c r="AA408" s="408"/>
      <c r="AB408" s="200"/>
      <c r="AC408" s="200"/>
      <c r="AD408" s="407"/>
      <c r="AE408" s="409"/>
    </row>
    <row r="409" spans="13:31" ht="27.95" customHeight="1" x14ac:dyDescent="0.25">
      <c r="M409" s="200"/>
      <c r="N409" s="200"/>
      <c r="O409" s="407"/>
      <c r="P409" s="409"/>
      <c r="Q409" s="200"/>
      <c r="R409" s="200"/>
      <c r="S409" s="200"/>
      <c r="T409" s="200"/>
      <c r="U409" s="200"/>
      <c r="V409" s="408"/>
      <c r="W409" s="408"/>
      <c r="X409" s="200"/>
      <c r="Y409" s="200"/>
      <c r="Z409" s="408"/>
      <c r="AA409" s="408"/>
      <c r="AB409" s="200"/>
      <c r="AC409" s="200"/>
      <c r="AD409" s="407"/>
      <c r="AE409" s="409"/>
    </row>
    <row r="410" spans="13:31" ht="27.95" customHeight="1" x14ac:dyDescent="0.25">
      <c r="M410" s="200"/>
      <c r="N410" s="200"/>
      <c r="O410" s="407"/>
      <c r="P410" s="409"/>
      <c r="Q410" s="200"/>
      <c r="R410" s="200"/>
      <c r="S410" s="200"/>
      <c r="T410" s="200"/>
      <c r="U410" s="200"/>
      <c r="V410" s="408"/>
      <c r="W410" s="408"/>
      <c r="X410" s="200"/>
      <c r="Y410" s="200"/>
      <c r="Z410" s="408"/>
      <c r="AA410" s="408"/>
      <c r="AB410" s="200"/>
      <c r="AC410" s="200"/>
      <c r="AD410" s="407"/>
      <c r="AE410" s="409"/>
    </row>
    <row r="411" spans="13:31" ht="27.95" customHeight="1" x14ac:dyDescent="0.25">
      <c r="M411" s="200"/>
      <c r="N411" s="200"/>
      <c r="O411" s="407"/>
      <c r="P411" s="409"/>
      <c r="Q411" s="200"/>
      <c r="R411" s="200"/>
      <c r="S411" s="200"/>
      <c r="T411" s="200"/>
      <c r="U411" s="200"/>
      <c r="V411" s="408"/>
      <c r="W411" s="408"/>
      <c r="X411" s="200"/>
      <c r="Y411" s="200"/>
      <c r="Z411" s="408"/>
      <c r="AA411" s="408"/>
      <c r="AB411" s="200"/>
      <c r="AC411" s="200"/>
      <c r="AD411" s="407"/>
      <c r="AE411" s="409"/>
    </row>
    <row r="412" spans="13:31" ht="27.95" customHeight="1" x14ac:dyDescent="0.25">
      <c r="M412" s="200"/>
      <c r="N412" s="200"/>
      <c r="O412" s="407"/>
      <c r="P412" s="409"/>
      <c r="Q412" s="200"/>
      <c r="R412" s="200"/>
      <c r="S412" s="200"/>
      <c r="T412" s="200"/>
      <c r="U412" s="200"/>
      <c r="V412" s="408"/>
      <c r="W412" s="408"/>
      <c r="X412" s="200"/>
      <c r="Y412" s="200"/>
      <c r="Z412" s="408"/>
      <c r="AA412" s="408"/>
      <c r="AB412" s="200"/>
      <c r="AC412" s="200"/>
      <c r="AD412" s="407"/>
      <c r="AE412" s="409"/>
    </row>
    <row r="413" spans="13:31" ht="27.95" customHeight="1" x14ac:dyDescent="0.25">
      <c r="M413" s="200"/>
      <c r="N413" s="200"/>
      <c r="O413" s="407"/>
      <c r="P413" s="409"/>
      <c r="Q413" s="200"/>
      <c r="R413" s="200"/>
      <c r="S413" s="200"/>
      <c r="T413" s="200"/>
      <c r="U413" s="200"/>
      <c r="V413" s="408"/>
      <c r="W413" s="408"/>
      <c r="X413" s="200"/>
      <c r="Y413" s="200"/>
      <c r="Z413" s="408"/>
      <c r="AA413" s="408"/>
      <c r="AB413" s="200"/>
      <c r="AC413" s="200"/>
      <c r="AD413" s="407"/>
      <c r="AE413" s="409"/>
    </row>
    <row r="414" spans="13:31" ht="27.95" customHeight="1" x14ac:dyDescent="0.25">
      <c r="M414" s="200"/>
      <c r="N414" s="200"/>
      <c r="O414" s="407"/>
      <c r="P414" s="409"/>
      <c r="Q414" s="200"/>
      <c r="R414" s="200"/>
      <c r="S414" s="200"/>
      <c r="T414" s="200"/>
      <c r="U414" s="200"/>
      <c r="V414" s="408"/>
      <c r="W414" s="408"/>
      <c r="X414" s="200"/>
      <c r="Y414" s="200"/>
      <c r="Z414" s="408"/>
      <c r="AA414" s="408"/>
      <c r="AB414" s="200"/>
      <c r="AC414" s="200"/>
      <c r="AD414" s="407"/>
      <c r="AE414" s="409"/>
    </row>
    <row r="415" spans="13:31" ht="27.95" customHeight="1" x14ac:dyDescent="0.25">
      <c r="M415" s="200"/>
      <c r="N415" s="200"/>
      <c r="O415" s="407"/>
      <c r="P415" s="409"/>
      <c r="Q415" s="200"/>
      <c r="R415" s="200"/>
      <c r="S415" s="200"/>
      <c r="T415" s="200"/>
      <c r="U415" s="200"/>
      <c r="V415" s="408"/>
      <c r="W415" s="408"/>
      <c r="X415" s="200"/>
      <c r="Y415" s="200"/>
      <c r="Z415" s="408"/>
      <c r="AA415" s="408"/>
      <c r="AB415" s="200"/>
      <c r="AC415" s="200"/>
      <c r="AD415" s="407"/>
      <c r="AE415" s="409"/>
    </row>
    <row r="416" spans="13:31" ht="27.95" customHeight="1" x14ac:dyDescent="0.25">
      <c r="M416" s="200"/>
      <c r="N416" s="200"/>
      <c r="O416" s="407"/>
      <c r="P416" s="409"/>
      <c r="Q416" s="200"/>
      <c r="R416" s="200"/>
      <c r="S416" s="200"/>
      <c r="T416" s="200"/>
      <c r="U416" s="200"/>
      <c r="V416" s="408"/>
      <c r="W416" s="408"/>
      <c r="X416" s="200"/>
      <c r="Y416" s="200"/>
      <c r="Z416" s="408"/>
      <c r="AA416" s="408"/>
      <c r="AB416" s="200"/>
      <c r="AC416" s="200"/>
      <c r="AD416" s="407"/>
      <c r="AE416" s="409"/>
    </row>
    <row r="417" spans="13:31" ht="27.95" customHeight="1" x14ac:dyDescent="0.25">
      <c r="M417" s="200"/>
      <c r="N417" s="200"/>
      <c r="O417" s="407"/>
      <c r="P417" s="409"/>
      <c r="Q417" s="200"/>
      <c r="R417" s="200"/>
      <c r="S417" s="200"/>
      <c r="T417" s="200"/>
      <c r="U417" s="200"/>
      <c r="V417" s="408"/>
      <c r="W417" s="408"/>
      <c r="X417" s="200"/>
      <c r="Y417" s="200"/>
      <c r="Z417" s="408"/>
      <c r="AA417" s="408"/>
      <c r="AB417" s="200"/>
      <c r="AC417" s="200"/>
      <c r="AD417" s="407"/>
      <c r="AE417" s="409"/>
    </row>
    <row r="418" spans="13:31" ht="27.95" customHeight="1" x14ac:dyDescent="0.25">
      <c r="M418" s="200"/>
      <c r="N418" s="200"/>
      <c r="O418" s="407"/>
      <c r="P418" s="409"/>
      <c r="Q418" s="200"/>
      <c r="R418" s="200"/>
      <c r="S418" s="200"/>
      <c r="T418" s="200"/>
      <c r="U418" s="200"/>
      <c r="V418" s="408"/>
      <c r="W418" s="408"/>
      <c r="X418" s="200"/>
      <c r="Y418" s="200"/>
      <c r="Z418" s="408"/>
      <c r="AA418" s="408"/>
      <c r="AB418" s="200"/>
      <c r="AC418" s="200"/>
      <c r="AD418" s="407"/>
      <c r="AE418" s="409"/>
    </row>
    <row r="419" spans="13:31" ht="27.95" customHeight="1" x14ac:dyDescent="0.25">
      <c r="M419" s="200"/>
      <c r="N419" s="200"/>
      <c r="O419" s="407"/>
      <c r="P419" s="409"/>
      <c r="Q419" s="200"/>
      <c r="R419" s="200"/>
      <c r="S419" s="200"/>
      <c r="T419" s="200"/>
      <c r="U419" s="200"/>
      <c r="V419" s="408"/>
      <c r="W419" s="408"/>
      <c r="X419" s="200"/>
      <c r="Y419" s="200"/>
      <c r="Z419" s="408"/>
      <c r="AA419" s="408"/>
      <c r="AB419" s="200"/>
      <c r="AC419" s="200"/>
      <c r="AD419" s="407"/>
      <c r="AE419" s="409"/>
    </row>
    <row r="420" spans="13:31" ht="27.95" customHeight="1" x14ac:dyDescent="0.25">
      <c r="M420" s="200"/>
      <c r="N420" s="200"/>
      <c r="O420" s="407"/>
      <c r="P420" s="409"/>
      <c r="Q420" s="200"/>
      <c r="R420" s="200"/>
      <c r="S420" s="200"/>
      <c r="T420" s="200"/>
      <c r="U420" s="200"/>
      <c r="V420" s="408"/>
      <c r="W420" s="408"/>
      <c r="X420" s="200"/>
      <c r="Y420" s="200"/>
      <c r="Z420" s="408"/>
      <c r="AA420" s="408"/>
      <c r="AB420" s="200"/>
      <c r="AC420" s="200"/>
      <c r="AD420" s="407"/>
      <c r="AE420" s="409"/>
    </row>
    <row r="421" spans="13:31" ht="27.95" customHeight="1" x14ac:dyDescent="0.25">
      <c r="M421" s="200"/>
      <c r="N421" s="200"/>
      <c r="O421" s="407"/>
      <c r="P421" s="409"/>
      <c r="Q421" s="200"/>
      <c r="R421" s="200"/>
      <c r="S421" s="200"/>
      <c r="T421" s="200"/>
      <c r="U421" s="200"/>
      <c r="V421" s="408"/>
      <c r="W421" s="408"/>
      <c r="X421" s="200"/>
      <c r="Y421" s="200"/>
      <c r="Z421" s="408"/>
      <c r="AA421" s="408"/>
      <c r="AB421" s="200"/>
      <c r="AC421" s="200"/>
      <c r="AD421" s="407"/>
      <c r="AE421" s="409"/>
    </row>
    <row r="422" spans="13:31" ht="27.95" customHeight="1" x14ac:dyDescent="0.25">
      <c r="M422" s="200"/>
      <c r="N422" s="200"/>
      <c r="O422" s="407"/>
      <c r="P422" s="409"/>
      <c r="Q422" s="200"/>
      <c r="R422" s="200"/>
      <c r="S422" s="200"/>
      <c r="T422" s="200"/>
      <c r="U422" s="200"/>
      <c r="V422" s="408"/>
      <c r="W422" s="408"/>
      <c r="X422" s="200"/>
      <c r="Y422" s="200"/>
      <c r="Z422" s="408"/>
      <c r="AA422" s="408"/>
      <c r="AB422" s="200"/>
      <c r="AC422" s="200"/>
      <c r="AD422" s="407"/>
      <c r="AE422" s="409"/>
    </row>
    <row r="423" spans="13:31" ht="27.95" customHeight="1" x14ac:dyDescent="0.25">
      <c r="M423" s="200"/>
      <c r="N423" s="200"/>
      <c r="O423" s="407"/>
      <c r="P423" s="409"/>
      <c r="Q423" s="200"/>
      <c r="R423" s="200"/>
      <c r="S423" s="200"/>
      <c r="T423" s="200"/>
      <c r="U423" s="200"/>
      <c r="V423" s="408"/>
      <c r="W423" s="408"/>
      <c r="X423" s="200"/>
      <c r="Y423" s="200"/>
      <c r="Z423" s="408"/>
      <c r="AA423" s="408"/>
      <c r="AB423" s="200"/>
      <c r="AC423" s="200"/>
      <c r="AD423" s="407"/>
      <c r="AE423" s="409"/>
    </row>
    <row r="424" spans="13:31" ht="27.95" customHeight="1" x14ac:dyDescent="0.25">
      <c r="M424" s="200"/>
      <c r="N424" s="200"/>
      <c r="O424" s="407"/>
      <c r="P424" s="409"/>
      <c r="Q424" s="200"/>
      <c r="R424" s="200"/>
      <c r="S424" s="200"/>
      <c r="T424" s="200"/>
      <c r="U424" s="200"/>
      <c r="V424" s="408"/>
      <c r="W424" s="408"/>
      <c r="X424" s="200"/>
      <c r="Y424" s="200"/>
      <c r="Z424" s="408"/>
      <c r="AA424" s="408"/>
      <c r="AB424" s="200"/>
      <c r="AC424" s="200"/>
      <c r="AD424" s="407"/>
      <c r="AE424" s="409"/>
    </row>
    <row r="425" spans="13:31" ht="27.95" customHeight="1" x14ac:dyDescent="0.25">
      <c r="M425" s="200"/>
      <c r="N425" s="200"/>
      <c r="O425" s="407"/>
      <c r="P425" s="409"/>
      <c r="Q425" s="200"/>
      <c r="R425" s="200"/>
      <c r="S425" s="200"/>
      <c r="T425" s="200"/>
      <c r="U425" s="200"/>
      <c r="V425" s="408"/>
      <c r="W425" s="408"/>
      <c r="X425" s="200"/>
      <c r="Y425" s="200"/>
      <c r="Z425" s="408"/>
      <c r="AA425" s="408"/>
      <c r="AB425" s="200"/>
      <c r="AC425" s="200"/>
      <c r="AD425" s="407"/>
      <c r="AE425" s="409"/>
    </row>
    <row r="426" spans="13:31" ht="27.95" customHeight="1" x14ac:dyDescent="0.25">
      <c r="M426" s="200"/>
      <c r="N426" s="200"/>
      <c r="O426" s="407"/>
      <c r="P426" s="409"/>
      <c r="Q426" s="200"/>
      <c r="R426" s="200"/>
      <c r="S426" s="200"/>
      <c r="T426" s="200"/>
      <c r="U426" s="200"/>
      <c r="V426" s="408"/>
      <c r="W426" s="408"/>
      <c r="X426" s="200"/>
      <c r="Y426" s="200"/>
      <c r="Z426" s="408"/>
      <c r="AA426" s="408"/>
      <c r="AB426" s="200"/>
      <c r="AC426" s="200"/>
      <c r="AD426" s="407"/>
      <c r="AE426" s="409"/>
    </row>
    <row r="427" spans="13:31" ht="27.95" customHeight="1" x14ac:dyDescent="0.25">
      <c r="M427" s="200"/>
      <c r="N427" s="200"/>
      <c r="O427" s="407"/>
      <c r="P427" s="409"/>
      <c r="Q427" s="200"/>
      <c r="R427" s="200"/>
      <c r="S427" s="200"/>
      <c r="T427" s="200"/>
      <c r="U427" s="200"/>
      <c r="V427" s="408"/>
      <c r="W427" s="408"/>
      <c r="X427" s="200"/>
      <c r="Y427" s="200"/>
      <c r="Z427" s="408"/>
      <c r="AA427" s="408"/>
      <c r="AB427" s="200"/>
      <c r="AC427" s="200"/>
      <c r="AD427" s="407"/>
      <c r="AE427" s="409"/>
    </row>
    <row r="428" spans="13:31" ht="27.95" customHeight="1" x14ac:dyDescent="0.25">
      <c r="M428" s="200"/>
      <c r="N428" s="200"/>
      <c r="O428" s="407"/>
      <c r="P428" s="409"/>
      <c r="Q428" s="200"/>
      <c r="R428" s="200"/>
      <c r="S428" s="200"/>
      <c r="T428" s="200"/>
      <c r="U428" s="200"/>
      <c r="V428" s="408"/>
      <c r="W428" s="408"/>
      <c r="X428" s="200"/>
      <c r="Y428" s="200"/>
      <c r="Z428" s="408"/>
      <c r="AA428" s="408"/>
      <c r="AB428" s="200"/>
      <c r="AC428" s="200"/>
      <c r="AD428" s="407"/>
      <c r="AE428" s="409"/>
    </row>
    <row r="429" spans="13:31" ht="27.95" customHeight="1" x14ac:dyDescent="0.25">
      <c r="M429" s="200"/>
      <c r="N429" s="200"/>
      <c r="O429" s="407"/>
      <c r="P429" s="409"/>
      <c r="Q429" s="200"/>
      <c r="R429" s="200"/>
      <c r="S429" s="200"/>
      <c r="T429" s="200"/>
      <c r="U429" s="200"/>
      <c r="V429" s="408"/>
      <c r="W429" s="408"/>
      <c r="X429" s="200"/>
      <c r="Y429" s="200"/>
      <c r="Z429" s="408"/>
      <c r="AA429" s="408"/>
      <c r="AB429" s="200"/>
      <c r="AC429" s="200"/>
      <c r="AD429" s="407"/>
      <c r="AE429" s="409"/>
    </row>
    <row r="430" spans="13:31" ht="27.95" customHeight="1" x14ac:dyDescent="0.25">
      <c r="M430" s="200"/>
      <c r="N430" s="200"/>
      <c r="O430" s="407"/>
      <c r="P430" s="409"/>
      <c r="Q430" s="200"/>
      <c r="R430" s="200"/>
      <c r="S430" s="200"/>
      <c r="T430" s="200"/>
      <c r="U430" s="200"/>
      <c r="V430" s="408"/>
      <c r="W430" s="408"/>
      <c r="X430" s="200"/>
      <c r="Y430" s="200"/>
      <c r="Z430" s="408"/>
      <c r="AA430" s="408"/>
      <c r="AB430" s="200"/>
      <c r="AC430" s="200"/>
      <c r="AD430" s="407"/>
      <c r="AE430" s="409"/>
    </row>
    <row r="431" spans="13:31" ht="27.95" customHeight="1" x14ac:dyDescent="0.25">
      <c r="M431" s="200"/>
      <c r="N431" s="200"/>
      <c r="O431" s="407"/>
      <c r="P431" s="409"/>
      <c r="Q431" s="200"/>
      <c r="R431" s="200"/>
      <c r="S431" s="200"/>
      <c r="T431" s="200"/>
      <c r="U431" s="200"/>
      <c r="V431" s="408"/>
      <c r="W431" s="408"/>
      <c r="X431" s="200"/>
      <c r="Y431" s="200"/>
      <c r="Z431" s="408"/>
      <c r="AA431" s="408"/>
      <c r="AB431" s="200"/>
      <c r="AC431" s="200"/>
      <c r="AD431" s="407"/>
      <c r="AE431" s="409"/>
    </row>
    <row r="432" spans="13:31" ht="27.95" customHeight="1" x14ac:dyDescent="0.25">
      <c r="M432" s="200"/>
      <c r="N432" s="200"/>
      <c r="O432" s="407"/>
      <c r="P432" s="409"/>
      <c r="Q432" s="200"/>
      <c r="R432" s="200"/>
      <c r="S432" s="200"/>
      <c r="T432" s="200"/>
      <c r="U432" s="200"/>
      <c r="V432" s="408"/>
      <c r="W432" s="408"/>
      <c r="X432" s="200"/>
      <c r="Y432" s="200"/>
      <c r="Z432" s="408"/>
      <c r="AA432" s="408"/>
      <c r="AB432" s="200"/>
      <c r="AC432" s="200"/>
      <c r="AD432" s="407"/>
      <c r="AE432" s="409"/>
    </row>
    <row r="433" spans="13:31" ht="27.95" customHeight="1" x14ac:dyDescent="0.25">
      <c r="M433" s="200"/>
      <c r="N433" s="200"/>
      <c r="O433" s="407"/>
      <c r="P433" s="409"/>
      <c r="Q433" s="200"/>
      <c r="R433" s="200"/>
      <c r="S433" s="200"/>
      <c r="T433" s="200"/>
      <c r="U433" s="200"/>
      <c r="V433" s="408"/>
      <c r="W433" s="408"/>
      <c r="X433" s="200"/>
      <c r="Y433" s="200"/>
      <c r="Z433" s="408"/>
      <c r="AA433" s="408"/>
      <c r="AB433" s="200"/>
      <c r="AC433" s="200"/>
      <c r="AD433" s="407"/>
      <c r="AE433" s="409"/>
    </row>
    <row r="434" spans="13:31" ht="27.95" customHeight="1" x14ac:dyDescent="0.25">
      <c r="M434" s="200"/>
      <c r="N434" s="200"/>
      <c r="O434" s="407"/>
      <c r="P434" s="409"/>
      <c r="Q434" s="200"/>
      <c r="R434" s="200"/>
      <c r="S434" s="200"/>
      <c r="T434" s="200"/>
      <c r="U434" s="200"/>
      <c r="V434" s="408"/>
      <c r="W434" s="408"/>
      <c r="X434" s="200"/>
      <c r="Y434" s="200"/>
      <c r="Z434" s="408"/>
      <c r="AA434" s="408"/>
      <c r="AB434" s="200"/>
      <c r="AC434" s="200"/>
      <c r="AD434" s="407"/>
      <c r="AE434" s="409"/>
    </row>
    <row r="435" spans="13:31" ht="27.95" customHeight="1" x14ac:dyDescent="0.25">
      <c r="M435" s="200"/>
      <c r="N435" s="200"/>
      <c r="O435" s="407"/>
      <c r="P435" s="409"/>
      <c r="Q435" s="200"/>
      <c r="R435" s="200"/>
      <c r="S435" s="200"/>
      <c r="T435" s="200"/>
      <c r="U435" s="200"/>
      <c r="V435" s="408"/>
      <c r="W435" s="408"/>
      <c r="X435" s="200"/>
      <c r="Y435" s="200"/>
      <c r="Z435" s="408"/>
      <c r="AA435" s="408"/>
      <c r="AB435" s="200"/>
      <c r="AC435" s="200"/>
      <c r="AD435" s="407"/>
      <c r="AE435" s="409"/>
    </row>
    <row r="436" spans="13:31" ht="27.95" customHeight="1" x14ac:dyDescent="0.25">
      <c r="M436" s="200"/>
      <c r="N436" s="200"/>
      <c r="O436" s="407"/>
      <c r="P436" s="409"/>
      <c r="Q436" s="200"/>
      <c r="R436" s="200"/>
      <c r="S436" s="200"/>
      <c r="T436" s="200"/>
      <c r="U436" s="200"/>
      <c r="V436" s="408"/>
      <c r="W436" s="408"/>
      <c r="X436" s="200"/>
      <c r="Y436" s="200"/>
      <c r="Z436" s="408"/>
      <c r="AA436" s="408"/>
      <c r="AB436" s="200"/>
      <c r="AC436" s="200"/>
      <c r="AD436" s="407"/>
      <c r="AE436" s="409"/>
    </row>
    <row r="437" spans="13:31" ht="27.95" customHeight="1" x14ac:dyDescent="0.25">
      <c r="M437" s="200"/>
      <c r="N437" s="200"/>
      <c r="O437" s="407"/>
      <c r="P437" s="409"/>
      <c r="Q437" s="200"/>
      <c r="R437" s="200"/>
      <c r="S437" s="200"/>
      <c r="T437" s="200"/>
      <c r="U437" s="200"/>
      <c r="V437" s="408"/>
      <c r="W437" s="408"/>
      <c r="X437" s="200"/>
      <c r="Y437" s="200"/>
      <c r="Z437" s="408"/>
      <c r="AA437" s="408"/>
      <c r="AB437" s="200"/>
      <c r="AC437" s="200"/>
      <c r="AD437" s="407"/>
      <c r="AE437" s="409"/>
    </row>
    <row r="438" spans="13:31" ht="27.95" customHeight="1" x14ac:dyDescent="0.25">
      <c r="M438" s="200"/>
      <c r="N438" s="200"/>
      <c r="O438" s="407"/>
      <c r="P438" s="409"/>
      <c r="Q438" s="200"/>
      <c r="R438" s="200"/>
      <c r="S438" s="200"/>
      <c r="T438" s="200"/>
      <c r="U438" s="200"/>
      <c r="V438" s="408"/>
      <c r="W438" s="408"/>
      <c r="X438" s="200"/>
      <c r="Y438" s="200"/>
      <c r="Z438" s="408"/>
      <c r="AA438" s="408"/>
      <c r="AB438" s="200"/>
      <c r="AC438" s="200"/>
      <c r="AD438" s="407"/>
      <c r="AE438" s="409"/>
    </row>
    <row r="439" spans="13:31" ht="27.95" customHeight="1" x14ac:dyDescent="0.25">
      <c r="M439" s="200"/>
      <c r="N439" s="200"/>
      <c r="O439" s="407"/>
      <c r="P439" s="409"/>
      <c r="Q439" s="200"/>
      <c r="R439" s="200"/>
      <c r="S439" s="200"/>
      <c r="T439" s="200"/>
      <c r="U439" s="200"/>
      <c r="V439" s="408"/>
      <c r="W439" s="408"/>
      <c r="X439" s="200"/>
      <c r="Y439" s="200"/>
      <c r="Z439" s="408"/>
      <c r="AA439" s="408"/>
      <c r="AB439" s="200"/>
      <c r="AC439" s="200"/>
      <c r="AD439" s="407"/>
      <c r="AE439" s="409"/>
    </row>
    <row r="440" spans="13:31" ht="27.95" customHeight="1" x14ac:dyDescent="0.25">
      <c r="M440" s="200"/>
      <c r="N440" s="200"/>
      <c r="O440" s="407"/>
      <c r="P440" s="409"/>
      <c r="Q440" s="200"/>
      <c r="R440" s="200"/>
      <c r="S440" s="200"/>
      <c r="T440" s="200"/>
      <c r="U440" s="200"/>
      <c r="V440" s="408"/>
      <c r="W440" s="408"/>
      <c r="X440" s="200"/>
      <c r="Y440" s="200"/>
      <c r="Z440" s="408"/>
      <c r="AA440" s="408"/>
      <c r="AB440" s="200"/>
      <c r="AC440" s="200"/>
      <c r="AD440" s="407"/>
      <c r="AE440" s="409"/>
    </row>
    <row r="441" spans="13:31" ht="27.95" customHeight="1" x14ac:dyDescent="0.25">
      <c r="M441" s="200"/>
      <c r="N441" s="200"/>
      <c r="O441" s="407"/>
      <c r="P441" s="409"/>
      <c r="Q441" s="200"/>
      <c r="R441" s="200"/>
      <c r="S441" s="200"/>
      <c r="T441" s="200"/>
      <c r="U441" s="200"/>
      <c r="V441" s="408"/>
      <c r="W441" s="408"/>
      <c r="X441" s="200"/>
      <c r="Y441" s="200"/>
      <c r="Z441" s="408"/>
      <c r="AA441" s="408"/>
      <c r="AB441" s="200"/>
      <c r="AC441" s="200"/>
      <c r="AD441" s="407"/>
      <c r="AE441" s="409"/>
    </row>
    <row r="442" spans="13:31" ht="27.95" customHeight="1" x14ac:dyDescent="0.25">
      <c r="M442" s="200"/>
      <c r="N442" s="200"/>
      <c r="O442" s="407"/>
      <c r="P442" s="409"/>
      <c r="Q442" s="200"/>
      <c r="R442" s="200"/>
      <c r="S442" s="200"/>
      <c r="T442" s="200"/>
      <c r="U442" s="200"/>
      <c r="V442" s="408"/>
      <c r="W442" s="408"/>
      <c r="X442" s="200"/>
      <c r="Y442" s="200"/>
      <c r="Z442" s="408"/>
      <c r="AA442" s="408"/>
      <c r="AB442" s="200"/>
      <c r="AC442" s="200"/>
      <c r="AD442" s="407"/>
      <c r="AE442" s="409"/>
    </row>
    <row r="443" spans="13:31" ht="27.95" customHeight="1" x14ac:dyDescent="0.25">
      <c r="M443" s="200"/>
      <c r="N443" s="200"/>
      <c r="O443" s="407"/>
      <c r="P443" s="409"/>
      <c r="Q443" s="200"/>
      <c r="R443" s="200"/>
      <c r="S443" s="200"/>
      <c r="T443" s="200"/>
      <c r="U443" s="200"/>
      <c r="V443" s="408"/>
      <c r="W443" s="408"/>
      <c r="X443" s="200"/>
      <c r="Y443" s="200"/>
      <c r="Z443" s="408"/>
      <c r="AA443" s="408"/>
      <c r="AB443" s="200"/>
      <c r="AC443" s="200"/>
      <c r="AD443" s="407"/>
      <c r="AE443" s="409"/>
    </row>
    <row r="444" spans="13:31" ht="27.95" customHeight="1" x14ac:dyDescent="0.25">
      <c r="M444" s="200"/>
      <c r="N444" s="200"/>
      <c r="O444" s="407"/>
      <c r="P444" s="409"/>
      <c r="Q444" s="200"/>
      <c r="R444" s="200"/>
      <c r="S444" s="200"/>
      <c r="T444" s="200"/>
      <c r="U444" s="200"/>
      <c r="V444" s="408"/>
      <c r="W444" s="408"/>
      <c r="X444" s="200"/>
      <c r="Y444" s="200"/>
      <c r="Z444" s="408"/>
      <c r="AA444" s="408"/>
      <c r="AB444" s="200"/>
      <c r="AC444" s="200"/>
      <c r="AD444" s="407"/>
      <c r="AE444" s="409"/>
    </row>
    <row r="445" spans="13:31" ht="27.95" customHeight="1" x14ac:dyDescent="0.25">
      <c r="M445" s="200"/>
      <c r="N445" s="200"/>
      <c r="O445" s="407"/>
      <c r="P445" s="409"/>
      <c r="Q445" s="200"/>
      <c r="R445" s="200"/>
      <c r="S445" s="200"/>
      <c r="T445" s="200"/>
      <c r="U445" s="200"/>
      <c r="V445" s="408"/>
      <c r="W445" s="408"/>
      <c r="X445" s="200"/>
      <c r="Y445" s="200"/>
      <c r="Z445" s="408"/>
      <c r="AA445" s="408"/>
      <c r="AB445" s="200"/>
      <c r="AC445" s="200"/>
      <c r="AD445" s="407"/>
      <c r="AE445" s="409"/>
    </row>
    <row r="446" spans="13:31" ht="27.95" customHeight="1" x14ac:dyDescent="0.25">
      <c r="M446" s="200"/>
      <c r="N446" s="200"/>
      <c r="O446" s="407"/>
      <c r="P446" s="409"/>
      <c r="Q446" s="200"/>
      <c r="R446" s="200"/>
      <c r="S446" s="200"/>
      <c r="T446" s="200"/>
      <c r="U446" s="200"/>
      <c r="V446" s="408"/>
      <c r="W446" s="408"/>
      <c r="X446" s="200"/>
      <c r="Y446" s="200"/>
      <c r="Z446" s="408"/>
      <c r="AA446" s="408"/>
      <c r="AB446" s="200"/>
      <c r="AC446" s="200"/>
      <c r="AD446" s="407"/>
      <c r="AE446" s="409"/>
    </row>
    <row r="447" spans="13:31" ht="27.95" customHeight="1" x14ac:dyDescent="0.25">
      <c r="M447" s="200"/>
      <c r="N447" s="200"/>
      <c r="O447" s="407"/>
      <c r="P447" s="409"/>
      <c r="Q447" s="200"/>
      <c r="R447" s="200"/>
      <c r="S447" s="200"/>
      <c r="T447" s="200"/>
      <c r="U447" s="200"/>
      <c r="V447" s="408"/>
      <c r="W447" s="408"/>
      <c r="X447" s="200"/>
      <c r="Y447" s="200"/>
      <c r="Z447" s="408"/>
      <c r="AA447" s="408"/>
      <c r="AB447" s="200"/>
      <c r="AC447" s="200"/>
      <c r="AD447" s="407"/>
      <c r="AE447" s="409"/>
    </row>
    <row r="448" spans="13:31" ht="27.95" customHeight="1" x14ac:dyDescent="0.25">
      <c r="M448" s="200"/>
      <c r="N448" s="200"/>
      <c r="O448" s="407"/>
      <c r="P448" s="409"/>
      <c r="Q448" s="200"/>
      <c r="R448" s="200"/>
      <c r="S448" s="200"/>
      <c r="T448" s="200"/>
      <c r="U448" s="200"/>
      <c r="V448" s="408"/>
      <c r="W448" s="408"/>
      <c r="X448" s="200"/>
      <c r="Y448" s="200"/>
      <c r="Z448" s="408"/>
      <c r="AA448" s="408"/>
      <c r="AB448" s="200"/>
      <c r="AC448" s="200"/>
      <c r="AD448" s="407"/>
      <c r="AE448" s="409"/>
    </row>
    <row r="449" spans="13:31" ht="27.95" customHeight="1" x14ac:dyDescent="0.25">
      <c r="M449" s="200"/>
      <c r="N449" s="200"/>
      <c r="O449" s="407"/>
      <c r="P449" s="409"/>
      <c r="Q449" s="200"/>
      <c r="R449" s="200"/>
      <c r="S449" s="200"/>
      <c r="T449" s="200"/>
      <c r="U449" s="200"/>
      <c r="V449" s="408"/>
      <c r="W449" s="408"/>
      <c r="X449" s="200"/>
      <c r="Y449" s="200"/>
      <c r="Z449" s="408"/>
      <c r="AA449" s="408"/>
      <c r="AB449" s="200"/>
      <c r="AC449" s="200"/>
      <c r="AD449" s="407"/>
      <c r="AE449" s="409"/>
    </row>
    <row r="450" spans="13:31" ht="27.95" customHeight="1" x14ac:dyDescent="0.25">
      <c r="M450" s="200"/>
      <c r="N450" s="200"/>
      <c r="O450" s="407"/>
      <c r="P450" s="409"/>
      <c r="Q450" s="200"/>
      <c r="R450" s="200"/>
      <c r="S450" s="200"/>
      <c r="T450" s="200"/>
      <c r="U450" s="200"/>
      <c r="V450" s="408"/>
      <c r="W450" s="408"/>
      <c r="X450" s="200"/>
      <c r="Y450" s="200"/>
      <c r="Z450" s="408"/>
      <c r="AA450" s="408"/>
      <c r="AB450" s="200"/>
      <c r="AC450" s="200"/>
      <c r="AD450" s="407"/>
      <c r="AE450" s="409"/>
    </row>
    <row r="451" spans="13:31" ht="27.95" customHeight="1" x14ac:dyDescent="0.25">
      <c r="M451" s="200"/>
      <c r="N451" s="200"/>
      <c r="O451" s="407"/>
      <c r="P451" s="409"/>
      <c r="Q451" s="200"/>
      <c r="R451" s="200"/>
      <c r="S451" s="200"/>
      <c r="T451" s="200"/>
      <c r="U451" s="200"/>
      <c r="V451" s="408"/>
      <c r="W451" s="408"/>
      <c r="X451" s="200"/>
      <c r="Y451" s="200"/>
      <c r="Z451" s="408"/>
      <c r="AA451" s="408"/>
      <c r="AB451" s="200"/>
      <c r="AC451" s="200"/>
      <c r="AD451" s="407"/>
      <c r="AE451" s="409"/>
    </row>
    <row r="452" spans="13:31" ht="27.95" customHeight="1" x14ac:dyDescent="0.25">
      <c r="M452" s="200"/>
      <c r="N452" s="200"/>
      <c r="O452" s="407"/>
      <c r="P452" s="409"/>
      <c r="Q452" s="200"/>
      <c r="R452" s="200"/>
      <c r="S452" s="200"/>
      <c r="T452" s="200"/>
      <c r="U452" s="200"/>
      <c r="V452" s="408"/>
      <c r="W452" s="408"/>
      <c r="X452" s="200"/>
      <c r="Y452" s="200"/>
      <c r="Z452" s="408"/>
      <c r="AA452" s="408"/>
      <c r="AB452" s="200"/>
      <c r="AC452" s="200"/>
      <c r="AD452" s="407"/>
      <c r="AE452" s="409"/>
    </row>
    <row r="453" spans="13:31" ht="27.95" customHeight="1" x14ac:dyDescent="0.25">
      <c r="M453" s="200"/>
      <c r="N453" s="200"/>
      <c r="O453" s="407"/>
      <c r="P453" s="409"/>
      <c r="Q453" s="200"/>
      <c r="R453" s="200"/>
      <c r="S453" s="200"/>
      <c r="T453" s="200"/>
      <c r="U453" s="200"/>
      <c r="V453" s="408"/>
      <c r="W453" s="408"/>
      <c r="X453" s="200"/>
      <c r="Y453" s="200"/>
      <c r="Z453" s="408"/>
      <c r="AA453" s="408"/>
      <c r="AB453" s="200"/>
      <c r="AC453" s="200"/>
      <c r="AD453" s="407"/>
      <c r="AE453" s="409"/>
    </row>
    <row r="454" spans="13:31" ht="27.95" customHeight="1" x14ac:dyDescent="0.25">
      <c r="M454" s="200"/>
      <c r="N454" s="200"/>
      <c r="O454" s="407"/>
      <c r="P454" s="409"/>
      <c r="Q454" s="200"/>
      <c r="R454" s="200"/>
      <c r="S454" s="200"/>
      <c r="T454" s="200"/>
      <c r="U454" s="200"/>
      <c r="V454" s="408"/>
      <c r="W454" s="408"/>
      <c r="X454" s="200"/>
      <c r="Y454" s="200"/>
      <c r="Z454" s="408"/>
      <c r="AA454" s="408"/>
      <c r="AB454" s="200"/>
      <c r="AC454" s="200"/>
      <c r="AD454" s="407"/>
      <c r="AE454" s="409"/>
    </row>
    <row r="455" spans="13:31" ht="27.95" customHeight="1" x14ac:dyDescent="0.25">
      <c r="M455" s="200"/>
      <c r="N455" s="200"/>
      <c r="O455" s="407"/>
      <c r="P455" s="409"/>
      <c r="Q455" s="200"/>
      <c r="R455" s="200"/>
      <c r="S455" s="200"/>
      <c r="T455" s="200"/>
      <c r="U455" s="200"/>
      <c r="V455" s="408"/>
      <c r="W455" s="408"/>
      <c r="X455" s="200"/>
      <c r="Y455" s="200"/>
      <c r="Z455" s="408"/>
      <c r="AA455" s="408"/>
      <c r="AB455" s="200"/>
      <c r="AC455" s="200"/>
      <c r="AD455" s="407"/>
      <c r="AE455" s="409"/>
    </row>
    <row r="456" spans="13:31" ht="27.95" customHeight="1" x14ac:dyDescent="0.25">
      <c r="M456" s="200"/>
      <c r="N456" s="200"/>
      <c r="O456" s="407"/>
      <c r="P456" s="409"/>
      <c r="Q456" s="200"/>
      <c r="R456" s="200"/>
      <c r="S456" s="200"/>
      <c r="T456" s="200"/>
      <c r="U456" s="200"/>
      <c r="V456" s="408"/>
      <c r="W456" s="408"/>
      <c r="X456" s="200"/>
      <c r="Y456" s="200"/>
      <c r="Z456" s="408"/>
      <c r="AA456" s="408"/>
      <c r="AB456" s="200"/>
      <c r="AC456" s="200"/>
      <c r="AD456" s="407"/>
      <c r="AE456" s="409"/>
    </row>
    <row r="457" spans="13:31" ht="27.95" customHeight="1" x14ac:dyDescent="0.25">
      <c r="M457" s="200"/>
      <c r="N457" s="200"/>
      <c r="O457" s="407"/>
      <c r="P457" s="409"/>
      <c r="Q457" s="200"/>
      <c r="R457" s="200"/>
      <c r="S457" s="200"/>
      <c r="T457" s="200"/>
      <c r="U457" s="200"/>
      <c r="V457" s="408"/>
      <c r="W457" s="408"/>
      <c r="X457" s="200"/>
      <c r="Y457" s="200"/>
      <c r="Z457" s="408"/>
      <c r="AA457" s="408"/>
      <c r="AB457" s="200"/>
      <c r="AC457" s="200"/>
      <c r="AD457" s="407"/>
      <c r="AE457" s="409"/>
    </row>
    <row r="458" spans="13:31" ht="27.95" customHeight="1" x14ac:dyDescent="0.25">
      <c r="M458" s="200"/>
      <c r="N458" s="200"/>
      <c r="O458" s="407"/>
      <c r="P458" s="409"/>
      <c r="Q458" s="200"/>
      <c r="R458" s="200"/>
      <c r="S458" s="200"/>
      <c r="T458" s="200"/>
      <c r="U458" s="200"/>
      <c r="V458" s="408"/>
      <c r="W458" s="408"/>
      <c r="X458" s="200"/>
      <c r="Y458" s="200"/>
      <c r="Z458" s="408"/>
      <c r="AA458" s="408"/>
      <c r="AB458" s="200"/>
      <c r="AC458" s="200"/>
      <c r="AD458" s="407"/>
      <c r="AE458" s="409"/>
    </row>
    <row r="459" spans="13:31" ht="27.95" customHeight="1" x14ac:dyDescent="0.25">
      <c r="M459" s="200"/>
      <c r="N459" s="200"/>
      <c r="O459" s="407"/>
      <c r="P459" s="409"/>
      <c r="Q459" s="200"/>
      <c r="R459" s="200"/>
      <c r="S459" s="200"/>
      <c r="T459" s="200"/>
      <c r="U459" s="200"/>
      <c r="V459" s="408"/>
      <c r="W459" s="408"/>
      <c r="X459" s="200"/>
      <c r="Y459" s="200"/>
      <c r="Z459" s="408"/>
      <c r="AA459" s="408"/>
      <c r="AB459" s="200"/>
      <c r="AC459" s="200"/>
      <c r="AD459" s="407"/>
      <c r="AE459" s="409"/>
    </row>
    <row r="460" spans="13:31" ht="27.95" customHeight="1" x14ac:dyDescent="0.25">
      <c r="M460" s="200"/>
      <c r="N460" s="200"/>
      <c r="O460" s="407"/>
      <c r="P460" s="409"/>
      <c r="Q460" s="200"/>
      <c r="R460" s="200"/>
      <c r="S460" s="200"/>
      <c r="T460" s="200"/>
      <c r="U460" s="200"/>
      <c r="V460" s="408"/>
      <c r="W460" s="408"/>
      <c r="X460" s="200"/>
      <c r="Y460" s="200"/>
      <c r="Z460" s="408"/>
      <c r="AA460" s="408"/>
      <c r="AB460" s="200"/>
      <c r="AC460" s="200"/>
      <c r="AD460" s="407"/>
      <c r="AE460" s="409"/>
    </row>
    <row r="461" spans="13:31" ht="27.95" customHeight="1" x14ac:dyDescent="0.25">
      <c r="M461" s="200"/>
      <c r="N461" s="200"/>
      <c r="O461" s="407"/>
      <c r="P461" s="409"/>
      <c r="Q461" s="200"/>
      <c r="R461" s="200"/>
      <c r="S461" s="200"/>
      <c r="T461" s="200"/>
      <c r="U461" s="200"/>
      <c r="V461" s="408"/>
      <c r="W461" s="408"/>
      <c r="X461" s="200"/>
      <c r="Y461" s="200"/>
      <c r="Z461" s="408"/>
      <c r="AA461" s="408"/>
      <c r="AB461" s="200"/>
      <c r="AC461" s="200"/>
      <c r="AD461" s="407"/>
      <c r="AE461" s="409"/>
    </row>
    <row r="462" spans="13:31" ht="27.95" customHeight="1" x14ac:dyDescent="0.25">
      <c r="M462" s="200"/>
      <c r="N462" s="200"/>
      <c r="O462" s="407"/>
      <c r="P462" s="409"/>
      <c r="Q462" s="200"/>
      <c r="R462" s="200"/>
      <c r="S462" s="200"/>
      <c r="T462" s="200"/>
      <c r="U462" s="200"/>
      <c r="V462" s="408"/>
      <c r="W462" s="408"/>
      <c r="X462" s="200"/>
      <c r="Y462" s="200"/>
      <c r="Z462" s="408"/>
      <c r="AA462" s="408"/>
      <c r="AB462" s="200"/>
      <c r="AC462" s="200"/>
      <c r="AD462" s="407"/>
      <c r="AE462" s="409"/>
    </row>
    <row r="463" spans="13:31" ht="27.95" customHeight="1" x14ac:dyDescent="0.25">
      <c r="M463" s="200"/>
      <c r="N463" s="200"/>
      <c r="O463" s="407"/>
      <c r="P463" s="409"/>
      <c r="Q463" s="200"/>
      <c r="R463" s="200"/>
      <c r="S463" s="200"/>
      <c r="T463" s="200"/>
      <c r="U463" s="200"/>
      <c r="V463" s="408"/>
      <c r="W463" s="408"/>
      <c r="X463" s="200"/>
      <c r="Y463" s="200"/>
      <c r="Z463" s="408"/>
      <c r="AA463" s="408"/>
      <c r="AB463" s="200"/>
      <c r="AC463" s="200"/>
      <c r="AD463" s="407"/>
      <c r="AE463" s="409"/>
    </row>
    <row r="464" spans="13:31" ht="27.95" customHeight="1" x14ac:dyDescent="0.25">
      <c r="M464" s="200"/>
      <c r="N464" s="200"/>
      <c r="O464" s="407"/>
      <c r="P464" s="409"/>
      <c r="Q464" s="200"/>
      <c r="R464" s="200"/>
      <c r="S464" s="200"/>
      <c r="T464" s="200"/>
      <c r="U464" s="200"/>
      <c r="V464" s="408"/>
      <c r="W464" s="408"/>
      <c r="X464" s="200"/>
      <c r="Y464" s="200"/>
      <c r="Z464" s="408"/>
      <c r="AA464" s="408"/>
      <c r="AB464" s="200"/>
      <c r="AC464" s="200"/>
      <c r="AD464" s="407"/>
      <c r="AE464" s="409"/>
    </row>
    <row r="465" spans="13:31" ht="27.95" customHeight="1" x14ac:dyDescent="0.25">
      <c r="M465" s="200"/>
      <c r="N465" s="200"/>
      <c r="O465" s="407"/>
      <c r="P465" s="409"/>
      <c r="Q465" s="200"/>
      <c r="R465" s="200"/>
      <c r="S465" s="200"/>
      <c r="T465" s="200"/>
      <c r="U465" s="200"/>
      <c r="V465" s="408"/>
      <c r="W465" s="408"/>
      <c r="X465" s="200"/>
      <c r="Y465" s="200"/>
      <c r="Z465" s="408"/>
      <c r="AA465" s="408"/>
      <c r="AB465" s="200"/>
      <c r="AC465" s="200"/>
      <c r="AD465" s="407"/>
      <c r="AE465" s="409"/>
    </row>
    <row r="466" spans="13:31" ht="27.95" customHeight="1" x14ac:dyDescent="0.25">
      <c r="M466" s="200"/>
      <c r="N466" s="200"/>
      <c r="O466" s="407"/>
      <c r="P466" s="409"/>
      <c r="Q466" s="200"/>
      <c r="R466" s="200"/>
      <c r="S466" s="200"/>
      <c r="T466" s="200"/>
      <c r="U466" s="200"/>
      <c r="V466" s="408"/>
      <c r="W466" s="408"/>
      <c r="X466" s="200"/>
      <c r="Y466" s="200"/>
      <c r="Z466" s="408"/>
      <c r="AA466" s="408"/>
      <c r="AB466" s="200"/>
      <c r="AC466" s="200"/>
      <c r="AD466" s="407"/>
      <c r="AE466" s="409"/>
    </row>
    <row r="467" spans="13:31" ht="27.95" customHeight="1" x14ac:dyDescent="0.25">
      <c r="M467" s="200"/>
      <c r="N467" s="200"/>
      <c r="O467" s="407"/>
      <c r="P467" s="409"/>
      <c r="Q467" s="200"/>
      <c r="R467" s="200"/>
      <c r="S467" s="200"/>
      <c r="T467" s="200"/>
      <c r="U467" s="200"/>
      <c r="V467" s="408"/>
      <c r="W467" s="408"/>
      <c r="X467" s="200"/>
      <c r="Y467" s="200"/>
      <c r="Z467" s="408"/>
      <c r="AA467" s="408"/>
      <c r="AB467" s="200"/>
      <c r="AC467" s="200"/>
      <c r="AD467" s="407"/>
      <c r="AE467" s="409"/>
    </row>
    <row r="468" spans="13:31" ht="27.95" customHeight="1" x14ac:dyDescent="0.25">
      <c r="M468" s="200"/>
      <c r="N468" s="200"/>
      <c r="O468" s="407"/>
      <c r="P468" s="409"/>
      <c r="Q468" s="200"/>
      <c r="R468" s="200"/>
      <c r="S468" s="200"/>
      <c r="T468" s="200"/>
      <c r="U468" s="200"/>
      <c r="V468" s="408"/>
      <c r="W468" s="408"/>
      <c r="X468" s="200"/>
      <c r="Y468" s="200"/>
      <c r="Z468" s="408"/>
      <c r="AA468" s="408"/>
      <c r="AB468" s="200"/>
      <c r="AC468" s="200"/>
      <c r="AD468" s="407"/>
      <c r="AE468" s="409"/>
    </row>
    <row r="469" spans="13:31" ht="27.95" customHeight="1" x14ac:dyDescent="0.25">
      <c r="M469" s="200"/>
      <c r="N469" s="200"/>
      <c r="O469" s="407"/>
      <c r="P469" s="409"/>
      <c r="Q469" s="200"/>
      <c r="R469" s="200"/>
      <c r="S469" s="200"/>
      <c r="T469" s="200"/>
      <c r="U469" s="200"/>
      <c r="V469" s="408"/>
      <c r="W469" s="408"/>
      <c r="X469" s="200"/>
      <c r="Y469" s="200"/>
      <c r="Z469" s="408"/>
      <c r="AA469" s="408"/>
      <c r="AB469" s="200"/>
      <c r="AC469" s="200"/>
      <c r="AD469" s="407"/>
      <c r="AE469" s="409"/>
    </row>
    <row r="470" spans="13:31" ht="27.95" customHeight="1" x14ac:dyDescent="0.25">
      <c r="M470" s="200"/>
      <c r="N470" s="200"/>
      <c r="O470" s="407"/>
      <c r="P470" s="409"/>
      <c r="Q470" s="200"/>
      <c r="R470" s="200"/>
      <c r="S470" s="200"/>
      <c r="T470" s="200"/>
      <c r="U470" s="200"/>
      <c r="V470" s="408"/>
      <c r="W470" s="408"/>
      <c r="X470" s="200"/>
      <c r="Y470" s="200"/>
      <c r="Z470" s="408"/>
      <c r="AA470" s="408"/>
      <c r="AB470" s="200"/>
      <c r="AC470" s="200"/>
      <c r="AD470" s="407"/>
      <c r="AE470" s="409"/>
    </row>
    <row r="471" spans="13:31" ht="27.95" customHeight="1" x14ac:dyDescent="0.25">
      <c r="M471" s="200"/>
      <c r="N471" s="200"/>
      <c r="O471" s="407"/>
      <c r="P471" s="409"/>
      <c r="Q471" s="200"/>
      <c r="R471" s="200"/>
      <c r="S471" s="200"/>
      <c r="T471" s="200"/>
      <c r="U471" s="200"/>
      <c r="V471" s="408"/>
      <c r="W471" s="408"/>
      <c r="X471" s="200"/>
      <c r="Y471" s="200"/>
      <c r="Z471" s="408"/>
      <c r="AA471" s="408"/>
      <c r="AB471" s="200"/>
      <c r="AC471" s="200"/>
      <c r="AD471" s="407"/>
      <c r="AE471" s="409"/>
    </row>
    <row r="472" spans="13:31" ht="27.95" customHeight="1" x14ac:dyDescent="0.25">
      <c r="M472" s="200"/>
      <c r="N472" s="200"/>
      <c r="O472" s="407"/>
      <c r="P472" s="409"/>
      <c r="Q472" s="200"/>
      <c r="R472" s="200"/>
      <c r="S472" s="200"/>
      <c r="T472" s="200"/>
      <c r="U472" s="200"/>
      <c r="V472" s="408"/>
      <c r="W472" s="408"/>
      <c r="X472" s="200"/>
      <c r="Y472" s="200"/>
      <c r="Z472" s="408"/>
      <c r="AA472" s="408"/>
      <c r="AB472" s="200"/>
      <c r="AC472" s="200"/>
      <c r="AD472" s="407"/>
      <c r="AE472" s="409"/>
    </row>
    <row r="473" spans="13:31" ht="27.95" customHeight="1" x14ac:dyDescent="0.25">
      <c r="M473" s="200"/>
      <c r="N473" s="200"/>
      <c r="O473" s="407"/>
      <c r="P473" s="409"/>
      <c r="Q473" s="200"/>
      <c r="R473" s="200"/>
      <c r="S473" s="200"/>
      <c r="T473" s="200"/>
      <c r="U473" s="200"/>
      <c r="V473" s="408"/>
      <c r="W473" s="408"/>
      <c r="X473" s="200"/>
      <c r="Y473" s="200"/>
      <c r="Z473" s="408"/>
      <c r="AA473" s="408"/>
      <c r="AB473" s="200"/>
      <c r="AC473" s="200"/>
      <c r="AD473" s="407"/>
      <c r="AE473" s="409"/>
    </row>
    <row r="474" spans="13:31" ht="27.95" customHeight="1" x14ac:dyDescent="0.25">
      <c r="M474" s="200"/>
      <c r="N474" s="200"/>
      <c r="O474" s="407"/>
      <c r="P474" s="409"/>
      <c r="Q474" s="200"/>
      <c r="R474" s="200"/>
      <c r="S474" s="200"/>
      <c r="T474" s="200"/>
      <c r="U474" s="200"/>
      <c r="V474" s="408"/>
      <c r="W474" s="408"/>
      <c r="X474" s="200"/>
      <c r="Y474" s="200"/>
      <c r="Z474" s="408"/>
      <c r="AA474" s="408"/>
      <c r="AB474" s="200"/>
      <c r="AC474" s="200"/>
      <c r="AD474" s="407"/>
      <c r="AE474" s="409"/>
    </row>
    <row r="475" spans="13:31" ht="27.95" customHeight="1" x14ac:dyDescent="0.25">
      <c r="M475" s="200"/>
      <c r="N475" s="200"/>
      <c r="O475" s="407"/>
      <c r="P475" s="409"/>
      <c r="Q475" s="200"/>
      <c r="R475" s="200"/>
      <c r="S475" s="200"/>
      <c r="T475" s="200"/>
      <c r="U475" s="200"/>
      <c r="V475" s="408"/>
      <c r="W475" s="408"/>
      <c r="X475" s="200"/>
      <c r="Y475" s="200"/>
      <c r="Z475" s="408"/>
      <c r="AA475" s="408"/>
      <c r="AB475" s="200"/>
      <c r="AC475" s="200"/>
      <c r="AD475" s="407"/>
      <c r="AE475" s="409"/>
    </row>
    <row r="476" spans="13:31" ht="27.95" customHeight="1" x14ac:dyDescent="0.25">
      <c r="M476" s="200"/>
      <c r="N476" s="200"/>
      <c r="O476" s="407"/>
      <c r="P476" s="409"/>
      <c r="Q476" s="200"/>
      <c r="R476" s="200"/>
      <c r="S476" s="200"/>
      <c r="T476" s="200"/>
      <c r="U476" s="200"/>
      <c r="V476" s="408"/>
      <c r="W476" s="408"/>
      <c r="X476" s="200"/>
      <c r="Y476" s="200"/>
      <c r="Z476" s="408"/>
      <c r="AA476" s="408"/>
      <c r="AB476" s="200"/>
      <c r="AC476" s="200"/>
      <c r="AD476" s="407"/>
      <c r="AE476" s="409"/>
    </row>
    <row r="477" spans="13:31" ht="27.95" customHeight="1" x14ac:dyDescent="0.25">
      <c r="M477" s="200"/>
      <c r="N477" s="200"/>
      <c r="O477" s="407"/>
      <c r="P477" s="409"/>
      <c r="Q477" s="200"/>
      <c r="R477" s="200"/>
      <c r="S477" s="200"/>
      <c r="T477" s="200"/>
      <c r="U477" s="200"/>
      <c r="V477" s="408"/>
      <c r="W477" s="408"/>
      <c r="X477" s="200"/>
      <c r="Y477" s="200"/>
      <c r="Z477" s="408"/>
      <c r="AA477" s="408"/>
      <c r="AB477" s="200"/>
      <c r="AC477" s="200"/>
      <c r="AD477" s="407"/>
      <c r="AE477" s="409"/>
    </row>
    <row r="478" spans="13:31" ht="27.95" customHeight="1" x14ac:dyDescent="0.25">
      <c r="M478" s="200"/>
      <c r="N478" s="200"/>
      <c r="O478" s="407"/>
      <c r="P478" s="409"/>
      <c r="Q478" s="200"/>
      <c r="R478" s="200"/>
      <c r="S478" s="200"/>
      <c r="T478" s="200"/>
      <c r="U478" s="200"/>
      <c r="V478" s="408"/>
      <c r="W478" s="408"/>
      <c r="X478" s="200"/>
      <c r="Y478" s="200"/>
      <c r="Z478" s="408"/>
      <c r="AA478" s="408"/>
      <c r="AB478" s="200"/>
      <c r="AC478" s="200"/>
      <c r="AD478" s="407"/>
      <c r="AE478" s="409"/>
    </row>
    <row r="479" spans="13:31" ht="27.95" customHeight="1" x14ac:dyDescent="0.25">
      <c r="M479" s="200"/>
      <c r="N479" s="200"/>
      <c r="O479" s="407"/>
      <c r="P479" s="409"/>
      <c r="Q479" s="200"/>
      <c r="R479" s="200"/>
      <c r="S479" s="200"/>
      <c r="T479" s="200"/>
      <c r="U479" s="200"/>
      <c r="V479" s="408"/>
      <c r="W479" s="408"/>
      <c r="X479" s="200"/>
      <c r="Y479" s="200"/>
      <c r="Z479" s="408"/>
      <c r="AA479" s="408"/>
      <c r="AB479" s="200"/>
      <c r="AC479" s="200"/>
      <c r="AD479" s="407"/>
      <c r="AE479" s="409"/>
    </row>
    <row r="480" spans="13:31" ht="27.95" customHeight="1" x14ac:dyDescent="0.25">
      <c r="M480" s="200"/>
      <c r="N480" s="200"/>
      <c r="O480" s="407"/>
      <c r="P480" s="409"/>
      <c r="Q480" s="200"/>
      <c r="R480" s="200"/>
      <c r="S480" s="200"/>
      <c r="T480" s="200"/>
      <c r="U480" s="200"/>
      <c r="V480" s="408"/>
      <c r="W480" s="408"/>
      <c r="X480" s="200"/>
      <c r="Y480" s="200"/>
      <c r="Z480" s="408"/>
      <c r="AA480" s="408"/>
      <c r="AB480" s="200"/>
      <c r="AC480" s="200"/>
      <c r="AD480" s="407"/>
      <c r="AE480" s="409"/>
    </row>
    <row r="481" spans="13:31" ht="27.95" customHeight="1" x14ac:dyDescent="0.25">
      <c r="M481" s="200"/>
      <c r="N481" s="200"/>
      <c r="O481" s="407"/>
      <c r="P481" s="409"/>
      <c r="Q481" s="200"/>
      <c r="R481" s="200"/>
      <c r="S481" s="200"/>
      <c r="T481" s="200"/>
      <c r="U481" s="200"/>
      <c r="V481" s="408"/>
      <c r="W481" s="408"/>
      <c r="X481" s="200"/>
      <c r="Y481" s="200"/>
      <c r="Z481" s="408"/>
      <c r="AA481" s="408"/>
      <c r="AB481" s="200"/>
      <c r="AC481" s="200"/>
      <c r="AD481" s="407"/>
      <c r="AE481" s="409"/>
    </row>
    <row r="482" spans="13:31" ht="27.95" customHeight="1" x14ac:dyDescent="0.25">
      <c r="M482" s="200"/>
      <c r="N482" s="200"/>
      <c r="O482" s="407"/>
      <c r="P482" s="409"/>
      <c r="Q482" s="200"/>
      <c r="R482" s="200"/>
      <c r="S482" s="200"/>
      <c r="T482" s="200"/>
      <c r="U482" s="200"/>
      <c r="V482" s="408"/>
      <c r="W482" s="408"/>
      <c r="X482" s="200"/>
      <c r="Y482" s="200"/>
      <c r="Z482" s="408"/>
      <c r="AA482" s="408"/>
      <c r="AB482" s="200"/>
      <c r="AC482" s="200"/>
      <c r="AD482" s="407"/>
      <c r="AE482" s="409"/>
    </row>
    <row r="483" spans="13:31" ht="27.95" customHeight="1" x14ac:dyDescent="0.25">
      <c r="M483" s="200"/>
      <c r="N483" s="200"/>
      <c r="O483" s="407"/>
      <c r="P483" s="409"/>
      <c r="Q483" s="200"/>
      <c r="R483" s="200"/>
      <c r="S483" s="200"/>
      <c r="T483" s="200"/>
      <c r="U483" s="200"/>
      <c r="V483" s="408"/>
      <c r="W483" s="408"/>
      <c r="X483" s="200"/>
      <c r="Y483" s="200"/>
      <c r="Z483" s="408"/>
      <c r="AA483" s="408"/>
      <c r="AB483" s="200"/>
      <c r="AC483" s="200"/>
      <c r="AD483" s="407"/>
      <c r="AE483" s="409"/>
    </row>
    <row r="484" spans="13:31" ht="27.95" customHeight="1" x14ac:dyDescent="0.25">
      <c r="M484" s="200"/>
      <c r="N484" s="200"/>
      <c r="O484" s="407"/>
      <c r="P484" s="409"/>
      <c r="Q484" s="200"/>
      <c r="R484" s="200"/>
      <c r="S484" s="200"/>
      <c r="T484" s="200"/>
      <c r="U484" s="200"/>
      <c r="V484" s="408"/>
      <c r="W484" s="408"/>
      <c r="X484" s="200"/>
      <c r="Y484" s="200"/>
      <c r="Z484" s="408"/>
      <c r="AA484" s="408"/>
      <c r="AB484" s="200"/>
      <c r="AC484" s="200"/>
      <c r="AD484" s="407"/>
      <c r="AE484" s="409"/>
    </row>
    <row r="485" spans="13:31" ht="27.95" customHeight="1" x14ac:dyDescent="0.25">
      <c r="M485" s="200"/>
      <c r="N485" s="200"/>
      <c r="O485" s="407"/>
      <c r="P485" s="409"/>
      <c r="Q485" s="200"/>
      <c r="R485" s="200"/>
      <c r="S485" s="200"/>
      <c r="T485" s="200"/>
      <c r="U485" s="200"/>
      <c r="V485" s="408"/>
      <c r="W485" s="408"/>
      <c r="X485" s="200"/>
      <c r="Y485" s="200"/>
      <c r="Z485" s="408"/>
      <c r="AA485" s="408"/>
      <c r="AB485" s="200"/>
      <c r="AC485" s="200"/>
      <c r="AD485" s="407"/>
      <c r="AE485" s="409"/>
    </row>
    <row r="486" spans="13:31" ht="27.95" customHeight="1" x14ac:dyDescent="0.25">
      <c r="M486" s="200"/>
      <c r="N486" s="200"/>
      <c r="O486" s="407"/>
      <c r="P486" s="409"/>
      <c r="Q486" s="200"/>
      <c r="R486" s="200"/>
      <c r="S486" s="200"/>
      <c r="T486" s="200"/>
      <c r="U486" s="200"/>
      <c r="V486" s="408"/>
      <c r="W486" s="408"/>
      <c r="X486" s="200"/>
      <c r="Y486" s="200"/>
      <c r="Z486" s="408"/>
      <c r="AA486" s="408"/>
      <c r="AB486" s="200"/>
      <c r="AC486" s="200"/>
      <c r="AD486" s="407"/>
      <c r="AE486" s="409"/>
    </row>
    <row r="487" spans="13:31" ht="27.95" customHeight="1" x14ac:dyDescent="0.25">
      <c r="M487" s="200"/>
      <c r="N487" s="200"/>
      <c r="O487" s="407"/>
      <c r="P487" s="409"/>
      <c r="Q487" s="200"/>
      <c r="R487" s="200"/>
      <c r="S487" s="200"/>
      <c r="T487" s="200"/>
      <c r="U487" s="200"/>
      <c r="V487" s="408"/>
      <c r="W487" s="408"/>
      <c r="X487" s="200"/>
      <c r="Y487" s="200"/>
      <c r="Z487" s="408"/>
      <c r="AA487" s="408"/>
      <c r="AB487" s="200"/>
      <c r="AC487" s="200"/>
      <c r="AD487" s="407"/>
      <c r="AE487" s="409"/>
    </row>
    <row r="488" spans="13:31" ht="27.95" customHeight="1" x14ac:dyDescent="0.25">
      <c r="M488" s="200"/>
      <c r="N488" s="200"/>
      <c r="O488" s="407"/>
      <c r="P488" s="409"/>
      <c r="Q488" s="200"/>
      <c r="R488" s="200"/>
      <c r="S488" s="200"/>
      <c r="T488" s="200"/>
      <c r="U488" s="200"/>
      <c r="V488" s="408"/>
      <c r="W488" s="408"/>
      <c r="X488" s="200"/>
      <c r="Y488" s="200"/>
      <c r="Z488" s="408"/>
      <c r="AA488" s="408"/>
      <c r="AB488" s="200"/>
      <c r="AC488" s="200"/>
      <c r="AD488" s="407"/>
      <c r="AE488" s="409"/>
    </row>
    <row r="489" spans="13:31" ht="27.95" customHeight="1" x14ac:dyDescent="0.25">
      <c r="M489" s="200"/>
      <c r="N489" s="200"/>
      <c r="O489" s="407"/>
      <c r="P489" s="409"/>
      <c r="Q489" s="200"/>
      <c r="R489" s="200"/>
      <c r="S489" s="200"/>
      <c r="T489" s="200"/>
      <c r="U489" s="200"/>
      <c r="V489" s="408"/>
      <c r="W489" s="408"/>
      <c r="X489" s="200"/>
      <c r="Y489" s="200"/>
      <c r="Z489" s="408"/>
      <c r="AA489" s="408"/>
      <c r="AB489" s="200"/>
      <c r="AC489" s="200"/>
      <c r="AD489" s="407"/>
      <c r="AE489" s="409"/>
    </row>
    <row r="490" spans="13:31" ht="27.95" customHeight="1" x14ac:dyDescent="0.25">
      <c r="M490" s="200"/>
      <c r="N490" s="200"/>
      <c r="O490" s="407"/>
      <c r="P490" s="409"/>
      <c r="Q490" s="200"/>
      <c r="R490" s="200"/>
      <c r="S490" s="200"/>
      <c r="T490" s="200"/>
      <c r="U490" s="200"/>
      <c r="V490" s="408"/>
      <c r="W490" s="408"/>
      <c r="X490" s="200"/>
      <c r="Y490" s="200"/>
      <c r="Z490" s="408"/>
      <c r="AA490" s="408"/>
      <c r="AB490" s="200"/>
      <c r="AC490" s="200"/>
      <c r="AD490" s="407"/>
      <c r="AE490" s="409"/>
    </row>
    <row r="491" spans="13:31" ht="27.95" customHeight="1" x14ac:dyDescent="0.25">
      <c r="M491" s="200"/>
      <c r="N491" s="200"/>
      <c r="O491" s="407"/>
      <c r="P491" s="409"/>
      <c r="Q491" s="200"/>
      <c r="R491" s="200"/>
      <c r="S491" s="200"/>
      <c r="T491" s="200"/>
      <c r="U491" s="200"/>
      <c r="V491" s="408"/>
      <c r="W491" s="408"/>
      <c r="X491" s="200"/>
      <c r="Y491" s="200"/>
      <c r="Z491" s="408"/>
      <c r="AA491" s="408"/>
      <c r="AB491" s="200"/>
      <c r="AC491" s="200"/>
      <c r="AD491" s="407"/>
      <c r="AE491" s="409"/>
    </row>
    <row r="492" spans="13:31" ht="27.95" customHeight="1" x14ac:dyDescent="0.25">
      <c r="M492" s="200"/>
      <c r="N492" s="200"/>
      <c r="O492" s="407"/>
      <c r="P492" s="409"/>
      <c r="Q492" s="200"/>
      <c r="R492" s="200"/>
      <c r="S492" s="200"/>
      <c r="T492" s="200"/>
      <c r="U492" s="200"/>
      <c r="V492" s="408"/>
      <c r="W492" s="408"/>
      <c r="X492" s="200"/>
      <c r="Y492" s="200"/>
      <c r="Z492" s="408"/>
      <c r="AA492" s="408"/>
      <c r="AB492" s="200"/>
      <c r="AC492" s="200"/>
      <c r="AD492" s="407"/>
      <c r="AE492" s="409"/>
    </row>
    <row r="493" spans="13:31" ht="27.95" customHeight="1" x14ac:dyDescent="0.25">
      <c r="M493" s="200"/>
      <c r="N493" s="200"/>
      <c r="O493" s="407"/>
      <c r="P493" s="409"/>
      <c r="Q493" s="200"/>
      <c r="R493" s="200"/>
      <c r="S493" s="200"/>
      <c r="T493" s="200"/>
      <c r="U493" s="200"/>
      <c r="V493" s="408"/>
      <c r="W493" s="408"/>
      <c r="X493" s="200"/>
      <c r="Y493" s="200"/>
      <c r="Z493" s="408"/>
      <c r="AA493" s="408"/>
      <c r="AB493" s="200"/>
      <c r="AC493" s="200"/>
      <c r="AD493" s="407"/>
      <c r="AE493" s="409"/>
    </row>
    <row r="494" spans="13:31" ht="27.95" customHeight="1" x14ac:dyDescent="0.25">
      <c r="M494" s="200"/>
      <c r="N494" s="200"/>
      <c r="O494" s="407"/>
      <c r="P494" s="409"/>
      <c r="Q494" s="200"/>
      <c r="R494" s="200"/>
      <c r="S494" s="200"/>
      <c r="T494" s="200"/>
      <c r="U494" s="200"/>
      <c r="V494" s="408"/>
      <c r="W494" s="408"/>
      <c r="X494" s="200"/>
      <c r="Y494" s="200"/>
      <c r="Z494" s="408"/>
      <c r="AA494" s="408"/>
      <c r="AB494" s="200"/>
      <c r="AC494" s="200"/>
      <c r="AD494" s="407"/>
      <c r="AE494" s="409"/>
    </row>
    <row r="495" spans="13:31" ht="27.95" customHeight="1" x14ac:dyDescent="0.25">
      <c r="M495" s="200"/>
      <c r="N495" s="200"/>
      <c r="O495" s="407"/>
      <c r="P495" s="409"/>
      <c r="Q495" s="200"/>
      <c r="R495" s="200"/>
      <c r="S495" s="200"/>
      <c r="T495" s="200"/>
      <c r="U495" s="200"/>
      <c r="V495" s="408"/>
      <c r="W495" s="408"/>
      <c r="X495" s="200"/>
      <c r="Y495" s="200"/>
      <c r="Z495" s="408"/>
      <c r="AA495" s="408"/>
      <c r="AB495" s="200"/>
      <c r="AC495" s="200"/>
      <c r="AD495" s="407"/>
      <c r="AE495" s="409"/>
    </row>
    <row r="496" spans="13:31" ht="27.95" customHeight="1" x14ac:dyDescent="0.25">
      <c r="M496" s="200"/>
      <c r="N496" s="200"/>
      <c r="O496" s="407"/>
      <c r="P496" s="409"/>
      <c r="Q496" s="200"/>
      <c r="R496" s="200"/>
      <c r="S496" s="200"/>
      <c r="T496" s="200"/>
      <c r="U496" s="200"/>
      <c r="V496" s="408"/>
      <c r="W496" s="408"/>
      <c r="X496" s="200"/>
      <c r="Y496" s="200"/>
      <c r="Z496" s="408"/>
      <c r="AA496" s="408"/>
      <c r="AB496" s="200"/>
      <c r="AC496" s="200"/>
      <c r="AD496" s="407"/>
      <c r="AE496" s="409"/>
    </row>
    <row r="497" spans="13:31" ht="27.95" customHeight="1" x14ac:dyDescent="0.25">
      <c r="M497" s="200"/>
      <c r="N497" s="200"/>
      <c r="O497" s="407"/>
      <c r="P497" s="409"/>
      <c r="Q497" s="200"/>
      <c r="R497" s="200"/>
      <c r="S497" s="200"/>
      <c r="T497" s="200"/>
      <c r="U497" s="200"/>
      <c r="V497" s="408"/>
      <c r="W497" s="408"/>
      <c r="X497" s="200"/>
      <c r="Y497" s="200"/>
      <c r="Z497" s="408"/>
      <c r="AA497" s="408"/>
      <c r="AB497" s="200"/>
      <c r="AC497" s="200"/>
      <c r="AD497" s="407"/>
      <c r="AE497" s="409"/>
    </row>
    <row r="498" spans="13:31" ht="27.95" customHeight="1" x14ac:dyDescent="0.25">
      <c r="M498" s="200"/>
      <c r="N498" s="200"/>
      <c r="O498" s="407"/>
      <c r="P498" s="409"/>
      <c r="Q498" s="200"/>
      <c r="R498" s="200"/>
      <c r="S498" s="200"/>
      <c r="T498" s="200"/>
      <c r="U498" s="200"/>
      <c r="V498" s="408"/>
      <c r="W498" s="408"/>
      <c r="X498" s="200"/>
      <c r="Y498" s="200"/>
      <c r="Z498" s="408"/>
      <c r="AA498" s="408"/>
      <c r="AB498" s="200"/>
      <c r="AC498" s="200"/>
      <c r="AD498" s="407"/>
      <c r="AE498" s="409"/>
    </row>
    <row r="499" spans="13:31" ht="27.95" customHeight="1" x14ac:dyDescent="0.25">
      <c r="M499" s="200"/>
      <c r="N499" s="200"/>
      <c r="O499" s="407"/>
      <c r="P499" s="409"/>
      <c r="Q499" s="200"/>
      <c r="R499" s="200"/>
      <c r="S499" s="200"/>
      <c r="T499" s="200"/>
      <c r="U499" s="200"/>
      <c r="V499" s="408"/>
      <c r="W499" s="408"/>
      <c r="X499" s="200"/>
      <c r="Y499" s="200"/>
      <c r="Z499" s="408"/>
      <c r="AA499" s="408"/>
      <c r="AB499" s="200"/>
      <c r="AC499" s="200"/>
      <c r="AD499" s="407"/>
      <c r="AE499" s="409"/>
    </row>
    <row r="500" spans="13:31" ht="27.95" customHeight="1" x14ac:dyDescent="0.25">
      <c r="M500" s="200"/>
      <c r="N500" s="200"/>
      <c r="O500" s="407"/>
      <c r="P500" s="409"/>
      <c r="Q500" s="200"/>
      <c r="R500" s="200"/>
      <c r="S500" s="200"/>
      <c r="T500" s="200"/>
      <c r="U500" s="200"/>
      <c r="V500" s="408"/>
      <c r="W500" s="408"/>
      <c r="X500" s="200"/>
      <c r="Y500" s="200"/>
      <c r="Z500" s="408"/>
      <c r="AA500" s="408"/>
      <c r="AB500" s="200"/>
      <c r="AC500" s="200"/>
      <c r="AD500" s="407"/>
      <c r="AE500" s="409"/>
    </row>
    <row r="501" spans="13:31" ht="27.95" customHeight="1" x14ac:dyDescent="0.25">
      <c r="M501" s="200"/>
      <c r="N501" s="200"/>
      <c r="O501" s="407"/>
      <c r="P501" s="409"/>
      <c r="Q501" s="200"/>
      <c r="R501" s="200"/>
      <c r="S501" s="200"/>
      <c r="T501" s="200"/>
      <c r="U501" s="200"/>
      <c r="V501" s="408"/>
      <c r="W501" s="408"/>
      <c r="X501" s="200"/>
      <c r="Y501" s="200"/>
      <c r="Z501" s="408"/>
      <c r="AA501" s="408"/>
      <c r="AB501" s="200"/>
      <c r="AC501" s="200"/>
      <c r="AD501" s="407"/>
      <c r="AE501" s="409"/>
    </row>
    <row r="502" spans="13:31" ht="27.95" customHeight="1" x14ac:dyDescent="0.25">
      <c r="M502" s="200"/>
      <c r="N502" s="200"/>
      <c r="O502" s="407"/>
      <c r="P502" s="409"/>
      <c r="Q502" s="200"/>
      <c r="R502" s="200"/>
      <c r="S502" s="200"/>
      <c r="T502" s="200"/>
      <c r="U502" s="200"/>
      <c r="V502" s="408"/>
      <c r="W502" s="408"/>
      <c r="X502" s="200"/>
      <c r="Y502" s="200"/>
      <c r="Z502" s="408"/>
      <c r="AA502" s="408"/>
      <c r="AB502" s="200"/>
      <c r="AC502" s="200"/>
      <c r="AD502" s="407"/>
      <c r="AE502" s="409"/>
    </row>
    <row r="503" spans="13:31" ht="27.95" customHeight="1" x14ac:dyDescent="0.25">
      <c r="M503" s="200"/>
      <c r="N503" s="200"/>
      <c r="O503" s="407"/>
      <c r="P503" s="409"/>
      <c r="Q503" s="200"/>
      <c r="R503" s="200"/>
      <c r="S503" s="200"/>
      <c r="T503" s="200"/>
      <c r="U503" s="200"/>
      <c r="V503" s="408"/>
      <c r="W503" s="408"/>
      <c r="X503" s="200"/>
      <c r="Y503" s="200"/>
      <c r="Z503" s="408"/>
      <c r="AA503" s="408"/>
      <c r="AB503" s="200"/>
      <c r="AC503" s="200"/>
      <c r="AD503" s="407"/>
      <c r="AE503" s="409"/>
    </row>
    <row r="504" spans="13:31" ht="27.95" customHeight="1" x14ac:dyDescent="0.25">
      <c r="M504" s="200"/>
      <c r="N504" s="200"/>
      <c r="O504" s="407"/>
      <c r="P504" s="409"/>
      <c r="Q504" s="200"/>
      <c r="R504" s="200"/>
      <c r="S504" s="200"/>
      <c r="T504" s="200"/>
      <c r="U504" s="200"/>
      <c r="V504" s="408"/>
      <c r="W504" s="408"/>
      <c r="X504" s="200"/>
      <c r="Y504" s="200"/>
      <c r="Z504" s="408"/>
      <c r="AA504" s="408"/>
      <c r="AB504" s="200"/>
      <c r="AC504" s="200"/>
      <c r="AD504" s="407"/>
      <c r="AE504" s="409"/>
    </row>
    <row r="505" spans="13:31" ht="27.95" customHeight="1" x14ac:dyDescent="0.25">
      <c r="M505" s="200"/>
      <c r="N505" s="200"/>
      <c r="O505" s="407"/>
      <c r="P505" s="409"/>
      <c r="Q505" s="200"/>
      <c r="R505" s="200"/>
      <c r="S505" s="200"/>
      <c r="T505" s="200"/>
      <c r="U505" s="200"/>
      <c r="V505" s="408"/>
      <c r="W505" s="408"/>
      <c r="X505" s="200"/>
      <c r="Y505" s="200"/>
      <c r="Z505" s="408"/>
      <c r="AA505" s="408"/>
      <c r="AB505" s="200"/>
      <c r="AC505" s="200"/>
      <c r="AD505" s="407"/>
      <c r="AE505" s="409"/>
    </row>
    <row r="506" spans="13:31" ht="27.95" customHeight="1" x14ac:dyDescent="0.25">
      <c r="M506" s="200"/>
      <c r="N506" s="200"/>
      <c r="O506" s="407"/>
      <c r="P506" s="409"/>
      <c r="Q506" s="200"/>
      <c r="R506" s="200"/>
      <c r="S506" s="200"/>
      <c r="T506" s="200"/>
      <c r="U506" s="200"/>
      <c r="V506" s="408"/>
      <c r="W506" s="408"/>
      <c r="X506" s="200"/>
      <c r="Y506" s="200"/>
      <c r="Z506" s="408"/>
      <c r="AA506" s="408"/>
      <c r="AB506" s="200"/>
      <c r="AC506" s="200"/>
      <c r="AD506" s="407"/>
      <c r="AE506" s="409"/>
    </row>
    <row r="507" spans="13:31" ht="27.95" customHeight="1" x14ac:dyDescent="0.25">
      <c r="M507" s="200"/>
      <c r="N507" s="200"/>
      <c r="O507" s="407"/>
      <c r="P507" s="409"/>
      <c r="Q507" s="200"/>
      <c r="R507" s="200"/>
      <c r="S507" s="200"/>
      <c r="T507" s="200"/>
      <c r="U507" s="200"/>
      <c r="V507" s="408"/>
      <c r="W507" s="408"/>
      <c r="X507" s="200"/>
      <c r="Y507" s="200"/>
      <c r="Z507" s="408"/>
      <c r="AA507" s="408"/>
      <c r="AB507" s="200"/>
      <c r="AC507" s="200"/>
      <c r="AD507" s="407"/>
      <c r="AE507" s="409"/>
    </row>
    <row r="508" spans="13:31" ht="27.95" customHeight="1" x14ac:dyDescent="0.25">
      <c r="M508" s="200"/>
      <c r="N508" s="200"/>
      <c r="O508" s="407"/>
      <c r="P508" s="409"/>
      <c r="Q508" s="200"/>
      <c r="R508" s="200"/>
      <c r="S508" s="200"/>
      <c r="T508" s="200"/>
      <c r="U508" s="200"/>
      <c r="V508" s="408"/>
      <c r="W508" s="408"/>
      <c r="X508" s="200"/>
      <c r="Y508" s="200"/>
      <c r="Z508" s="408"/>
      <c r="AA508" s="408"/>
      <c r="AB508" s="200"/>
      <c r="AC508" s="200"/>
      <c r="AD508" s="407"/>
      <c r="AE508" s="409"/>
    </row>
    <row r="509" spans="13:31" ht="27.95" customHeight="1" x14ac:dyDescent="0.25">
      <c r="M509" s="200"/>
      <c r="N509" s="200"/>
      <c r="O509" s="407"/>
      <c r="P509" s="409"/>
      <c r="Q509" s="200"/>
      <c r="R509" s="200"/>
      <c r="S509" s="200"/>
      <c r="T509" s="200"/>
      <c r="U509" s="200"/>
      <c r="V509" s="408"/>
      <c r="W509" s="408"/>
      <c r="X509" s="200"/>
      <c r="Y509" s="200"/>
      <c r="Z509" s="408"/>
      <c r="AA509" s="408"/>
      <c r="AB509" s="200"/>
      <c r="AC509" s="200"/>
      <c r="AD509" s="407"/>
      <c r="AE509" s="409"/>
    </row>
    <row r="510" spans="13:31" ht="27.95" customHeight="1" x14ac:dyDescent="0.25">
      <c r="M510" s="200"/>
      <c r="N510" s="200"/>
      <c r="O510" s="407"/>
      <c r="P510" s="409"/>
      <c r="Q510" s="200"/>
      <c r="R510" s="200"/>
      <c r="S510" s="200"/>
      <c r="T510" s="200"/>
      <c r="U510" s="200"/>
      <c r="V510" s="408"/>
      <c r="W510" s="408"/>
      <c r="X510" s="200"/>
      <c r="Y510" s="200"/>
      <c r="Z510" s="408"/>
      <c r="AA510" s="408"/>
      <c r="AB510" s="200"/>
      <c r="AC510" s="200"/>
      <c r="AD510" s="407"/>
      <c r="AE510" s="409"/>
    </row>
    <row r="511" spans="13:31" ht="27.95" customHeight="1" x14ac:dyDescent="0.25">
      <c r="M511" s="200"/>
      <c r="N511" s="200"/>
      <c r="O511" s="407"/>
      <c r="P511" s="409"/>
      <c r="Q511" s="200"/>
      <c r="R511" s="200"/>
      <c r="S511" s="200"/>
      <c r="T511" s="200"/>
      <c r="U511" s="200"/>
      <c r="V511" s="408"/>
      <c r="W511" s="408"/>
      <c r="X511" s="200"/>
      <c r="Y511" s="200"/>
      <c r="Z511" s="408"/>
      <c r="AA511" s="408"/>
      <c r="AB511" s="200"/>
      <c r="AC511" s="200"/>
      <c r="AD511" s="407"/>
      <c r="AE511" s="409"/>
    </row>
    <row r="512" spans="13:31" ht="27.95" customHeight="1" x14ac:dyDescent="0.25">
      <c r="M512" s="200"/>
      <c r="N512" s="200"/>
      <c r="O512" s="407"/>
      <c r="P512" s="409"/>
      <c r="Q512" s="200"/>
      <c r="R512" s="200"/>
      <c r="S512" s="200"/>
      <c r="T512" s="200"/>
      <c r="U512" s="200"/>
      <c r="V512" s="408"/>
      <c r="W512" s="408"/>
      <c r="X512" s="200"/>
      <c r="Y512" s="200"/>
      <c r="Z512" s="408"/>
      <c r="AA512" s="408"/>
      <c r="AB512" s="200"/>
      <c r="AC512" s="200"/>
      <c r="AD512" s="407"/>
      <c r="AE512" s="409"/>
    </row>
    <row r="513" spans="13:31" ht="27.95" customHeight="1" x14ac:dyDescent="0.25">
      <c r="M513" s="200"/>
      <c r="N513" s="200"/>
      <c r="O513" s="407"/>
      <c r="P513" s="409"/>
      <c r="Q513" s="200"/>
      <c r="R513" s="200"/>
      <c r="S513" s="200"/>
      <c r="T513" s="200"/>
      <c r="U513" s="200"/>
      <c r="V513" s="408"/>
      <c r="W513" s="408"/>
      <c r="X513" s="200"/>
      <c r="Y513" s="200"/>
      <c r="Z513" s="408"/>
      <c r="AA513" s="408"/>
      <c r="AB513" s="200"/>
      <c r="AC513" s="200"/>
      <c r="AD513" s="407"/>
      <c r="AE513" s="409"/>
    </row>
    <row r="514" spans="13:31" ht="27.95" customHeight="1" x14ac:dyDescent="0.25">
      <c r="M514" s="200"/>
      <c r="N514" s="200"/>
      <c r="O514" s="407"/>
      <c r="P514" s="409"/>
      <c r="Q514" s="200"/>
      <c r="R514" s="200"/>
      <c r="S514" s="200"/>
      <c r="T514" s="200"/>
      <c r="U514" s="200"/>
      <c r="V514" s="408"/>
      <c r="W514" s="408"/>
      <c r="X514" s="200"/>
      <c r="Y514" s="200"/>
      <c r="Z514" s="408"/>
      <c r="AA514" s="408"/>
      <c r="AB514" s="200"/>
      <c r="AC514" s="200"/>
      <c r="AD514" s="407"/>
      <c r="AE514" s="409"/>
    </row>
    <row r="515" spans="13:31" ht="27.95" customHeight="1" x14ac:dyDescent="0.25">
      <c r="M515" s="200"/>
      <c r="N515" s="200"/>
      <c r="O515" s="407"/>
      <c r="P515" s="409"/>
      <c r="Q515" s="200"/>
      <c r="R515" s="200"/>
      <c r="S515" s="200"/>
      <c r="T515" s="200"/>
      <c r="U515" s="200"/>
      <c r="V515" s="408"/>
      <c r="W515" s="408"/>
      <c r="X515" s="200"/>
      <c r="Y515" s="200"/>
      <c r="Z515" s="408"/>
      <c r="AA515" s="408"/>
      <c r="AB515" s="200"/>
      <c r="AC515" s="200"/>
      <c r="AD515" s="407"/>
      <c r="AE515" s="409"/>
    </row>
    <row r="516" spans="13:31" ht="27.95" customHeight="1" x14ac:dyDescent="0.25">
      <c r="M516" s="200"/>
      <c r="N516" s="200"/>
      <c r="O516" s="407"/>
      <c r="P516" s="409"/>
      <c r="Q516" s="200"/>
      <c r="R516" s="200"/>
      <c r="S516" s="200"/>
      <c r="T516" s="200"/>
      <c r="U516" s="200"/>
      <c r="V516" s="408"/>
      <c r="W516" s="408"/>
      <c r="X516" s="200"/>
      <c r="Y516" s="200"/>
      <c r="Z516" s="408"/>
      <c r="AA516" s="408"/>
      <c r="AB516" s="200"/>
      <c r="AC516" s="200"/>
      <c r="AD516" s="407"/>
      <c r="AE516" s="409"/>
    </row>
    <row r="517" spans="13:31" ht="27.95" customHeight="1" x14ac:dyDescent="0.25">
      <c r="M517" s="200"/>
      <c r="N517" s="200"/>
      <c r="O517" s="407"/>
      <c r="P517" s="409"/>
      <c r="Q517" s="200"/>
      <c r="R517" s="200"/>
      <c r="S517" s="200"/>
      <c r="T517" s="200"/>
      <c r="U517" s="200"/>
      <c r="V517" s="408"/>
      <c r="W517" s="408"/>
      <c r="X517" s="200"/>
      <c r="Y517" s="200"/>
      <c r="Z517" s="408"/>
      <c r="AA517" s="408"/>
      <c r="AB517" s="200"/>
      <c r="AC517" s="200"/>
      <c r="AD517" s="407"/>
      <c r="AE517" s="409"/>
    </row>
    <row r="518" spans="13:31" ht="27.95" customHeight="1" x14ac:dyDescent="0.25">
      <c r="M518" s="200"/>
      <c r="N518" s="200"/>
      <c r="O518" s="407"/>
      <c r="P518" s="409"/>
      <c r="Q518" s="200"/>
      <c r="R518" s="200"/>
      <c r="S518" s="200"/>
      <c r="T518" s="200"/>
      <c r="U518" s="200"/>
      <c r="V518" s="408"/>
      <c r="W518" s="408"/>
      <c r="X518" s="200"/>
      <c r="Y518" s="200"/>
      <c r="Z518" s="408"/>
      <c r="AA518" s="408"/>
      <c r="AB518" s="200"/>
      <c r="AC518" s="200"/>
      <c r="AD518" s="407"/>
      <c r="AE518" s="409"/>
    </row>
    <row r="519" spans="13:31" ht="27.95" customHeight="1" x14ac:dyDescent="0.25">
      <c r="M519" s="200"/>
      <c r="N519" s="200"/>
      <c r="O519" s="407"/>
      <c r="P519" s="409"/>
      <c r="Q519" s="200"/>
      <c r="R519" s="200"/>
      <c r="S519" s="200"/>
      <c r="T519" s="200"/>
      <c r="U519" s="200"/>
      <c r="V519" s="408"/>
      <c r="W519" s="408"/>
      <c r="X519" s="200"/>
      <c r="Y519" s="200"/>
      <c r="Z519" s="408"/>
      <c r="AA519" s="408"/>
      <c r="AB519" s="200"/>
      <c r="AC519" s="200"/>
      <c r="AD519" s="407"/>
      <c r="AE519" s="409"/>
    </row>
    <row r="520" spans="13:31" ht="27.95" customHeight="1" x14ac:dyDescent="0.25">
      <c r="M520" s="200"/>
      <c r="N520" s="200"/>
      <c r="O520" s="407"/>
      <c r="P520" s="409"/>
      <c r="Q520" s="200"/>
      <c r="R520" s="200"/>
      <c r="S520" s="200"/>
      <c r="T520" s="200"/>
      <c r="U520" s="200"/>
      <c r="V520" s="408"/>
      <c r="W520" s="408"/>
      <c r="X520" s="200"/>
      <c r="Y520" s="200"/>
      <c r="Z520" s="408"/>
      <c r="AA520" s="408"/>
      <c r="AB520" s="200"/>
      <c r="AC520" s="200"/>
      <c r="AD520" s="407"/>
      <c r="AE520" s="409"/>
    </row>
    <row r="521" spans="13:31" ht="27.95" customHeight="1" x14ac:dyDescent="0.25">
      <c r="M521" s="200"/>
      <c r="N521" s="200"/>
      <c r="O521" s="407"/>
      <c r="P521" s="409"/>
      <c r="Q521" s="200"/>
      <c r="R521" s="200"/>
      <c r="S521" s="200"/>
      <c r="T521" s="200"/>
      <c r="U521" s="200"/>
      <c r="V521" s="408"/>
      <c r="W521" s="408"/>
      <c r="X521" s="200"/>
      <c r="Y521" s="200"/>
      <c r="Z521" s="408"/>
      <c r="AA521" s="408"/>
      <c r="AB521" s="200"/>
      <c r="AC521" s="200"/>
      <c r="AD521" s="407"/>
      <c r="AE521" s="409"/>
    </row>
    <row r="522" spans="13:31" ht="27.95" customHeight="1" x14ac:dyDescent="0.25">
      <c r="M522" s="200"/>
      <c r="N522" s="200"/>
      <c r="O522" s="407"/>
      <c r="P522" s="409"/>
      <c r="Q522" s="200"/>
      <c r="R522" s="200"/>
      <c r="S522" s="200"/>
      <c r="T522" s="200"/>
      <c r="U522" s="200"/>
      <c r="V522" s="408"/>
      <c r="W522" s="408"/>
      <c r="X522" s="200"/>
      <c r="Y522" s="200"/>
      <c r="Z522" s="408"/>
      <c r="AA522" s="408"/>
      <c r="AB522" s="200"/>
      <c r="AC522" s="200"/>
      <c r="AD522" s="407"/>
      <c r="AE522" s="409"/>
    </row>
    <row r="523" spans="13:31" ht="27.95" customHeight="1" x14ac:dyDescent="0.25">
      <c r="M523" s="200"/>
      <c r="N523" s="200"/>
      <c r="O523" s="407"/>
      <c r="P523" s="409"/>
      <c r="Q523" s="200"/>
      <c r="R523" s="200"/>
      <c r="S523" s="200"/>
      <c r="T523" s="200"/>
      <c r="U523" s="200"/>
      <c r="V523" s="408"/>
      <c r="W523" s="408"/>
      <c r="X523" s="200"/>
      <c r="Y523" s="200"/>
      <c r="Z523" s="408"/>
      <c r="AA523" s="408"/>
      <c r="AB523" s="200"/>
      <c r="AC523" s="200"/>
      <c r="AD523" s="407"/>
      <c r="AE523" s="409"/>
    </row>
    <row r="524" spans="13:31" ht="27.95" customHeight="1" x14ac:dyDescent="0.25">
      <c r="M524" s="200"/>
      <c r="N524" s="200"/>
      <c r="O524" s="407"/>
      <c r="P524" s="409"/>
      <c r="Q524" s="200"/>
      <c r="R524" s="200"/>
      <c r="S524" s="200"/>
      <c r="T524" s="200"/>
      <c r="U524" s="200"/>
      <c r="V524" s="408"/>
      <c r="W524" s="408"/>
      <c r="X524" s="200"/>
      <c r="Y524" s="200"/>
      <c r="Z524" s="408"/>
      <c r="AA524" s="408"/>
      <c r="AB524" s="200"/>
      <c r="AC524" s="200"/>
      <c r="AD524" s="407"/>
      <c r="AE524" s="409"/>
    </row>
    <row r="525" spans="13:31" ht="27.95" customHeight="1" x14ac:dyDescent="0.25">
      <c r="M525" s="200"/>
      <c r="N525" s="200"/>
      <c r="O525" s="407"/>
      <c r="P525" s="409"/>
      <c r="Q525" s="200"/>
      <c r="R525" s="200"/>
      <c r="S525" s="200"/>
      <c r="T525" s="200"/>
      <c r="U525" s="200"/>
      <c r="V525" s="408"/>
      <c r="W525" s="408"/>
      <c r="X525" s="200"/>
      <c r="Y525" s="200"/>
      <c r="Z525" s="408"/>
      <c r="AA525" s="408"/>
      <c r="AB525" s="200"/>
      <c r="AC525" s="200"/>
      <c r="AD525" s="407"/>
      <c r="AE525" s="409"/>
    </row>
    <row r="526" spans="13:31" ht="27.95" customHeight="1" x14ac:dyDescent="0.25">
      <c r="M526" s="200"/>
      <c r="N526" s="200"/>
      <c r="O526" s="407"/>
      <c r="P526" s="409"/>
      <c r="Q526" s="200"/>
      <c r="R526" s="200"/>
      <c r="S526" s="200"/>
      <c r="T526" s="200"/>
      <c r="U526" s="200"/>
      <c r="V526" s="408"/>
      <c r="W526" s="408"/>
      <c r="X526" s="200"/>
      <c r="Y526" s="200"/>
      <c r="Z526" s="408"/>
      <c r="AA526" s="408"/>
      <c r="AB526" s="200"/>
      <c r="AC526" s="200"/>
      <c r="AD526" s="407"/>
      <c r="AE526" s="409"/>
    </row>
    <row r="527" spans="13:31" ht="27.95" customHeight="1" x14ac:dyDescent="0.25">
      <c r="M527" s="200"/>
      <c r="N527" s="200"/>
      <c r="O527" s="407"/>
      <c r="P527" s="409"/>
      <c r="Q527" s="200"/>
      <c r="R527" s="200"/>
      <c r="S527" s="200"/>
      <c r="T527" s="200"/>
      <c r="U527" s="200"/>
      <c r="V527" s="408"/>
      <c r="W527" s="408"/>
      <c r="X527" s="200"/>
      <c r="Y527" s="200"/>
      <c r="Z527" s="408"/>
      <c r="AA527" s="408"/>
      <c r="AB527" s="200"/>
      <c r="AC527" s="200"/>
      <c r="AD527" s="407"/>
      <c r="AE527" s="409"/>
    </row>
    <row r="528" spans="13:31" ht="27.95" customHeight="1" x14ac:dyDescent="0.25">
      <c r="M528" s="200"/>
      <c r="N528" s="200"/>
      <c r="O528" s="407"/>
      <c r="P528" s="409"/>
      <c r="Q528" s="200"/>
      <c r="R528" s="200"/>
      <c r="S528" s="200"/>
      <c r="T528" s="200"/>
      <c r="U528" s="200"/>
      <c r="V528" s="408"/>
      <c r="W528" s="408"/>
      <c r="X528" s="200"/>
      <c r="Y528" s="200"/>
      <c r="Z528" s="408"/>
      <c r="AA528" s="408"/>
      <c r="AB528" s="200"/>
      <c r="AC528" s="200"/>
      <c r="AD528" s="407"/>
      <c r="AE528" s="409"/>
    </row>
    <row r="529" spans="13:31" ht="27.95" customHeight="1" x14ac:dyDescent="0.25">
      <c r="M529" s="200"/>
      <c r="N529" s="200"/>
      <c r="O529" s="407"/>
      <c r="P529" s="409"/>
      <c r="Q529" s="200"/>
      <c r="R529" s="200"/>
      <c r="S529" s="200"/>
      <c r="T529" s="200"/>
      <c r="U529" s="200"/>
      <c r="V529" s="408"/>
      <c r="W529" s="408"/>
      <c r="X529" s="200"/>
      <c r="Y529" s="200"/>
      <c r="Z529" s="408"/>
      <c r="AA529" s="408"/>
      <c r="AB529" s="200"/>
      <c r="AC529" s="200"/>
      <c r="AD529" s="407"/>
      <c r="AE529" s="409"/>
    </row>
    <row r="530" spans="13:31" ht="27.95" customHeight="1" x14ac:dyDescent="0.25">
      <c r="M530" s="200"/>
      <c r="N530" s="200"/>
      <c r="O530" s="407"/>
      <c r="P530" s="409"/>
      <c r="Q530" s="200"/>
      <c r="R530" s="200"/>
      <c r="S530" s="200"/>
      <c r="T530" s="200"/>
      <c r="U530" s="200"/>
      <c r="V530" s="408"/>
      <c r="W530" s="408"/>
      <c r="X530" s="200"/>
      <c r="Y530" s="200"/>
      <c r="Z530" s="408"/>
      <c r="AA530" s="408"/>
      <c r="AB530" s="200"/>
      <c r="AC530" s="200"/>
      <c r="AD530" s="407"/>
      <c r="AE530" s="409"/>
    </row>
    <row r="531" spans="13:31" ht="27.95" customHeight="1" x14ac:dyDescent="0.25">
      <c r="M531" s="200"/>
      <c r="N531" s="200"/>
      <c r="O531" s="407"/>
      <c r="P531" s="409"/>
      <c r="Q531" s="200"/>
      <c r="R531" s="200"/>
      <c r="S531" s="200"/>
      <c r="T531" s="200"/>
      <c r="U531" s="200"/>
      <c r="V531" s="408"/>
      <c r="W531" s="408"/>
      <c r="X531" s="200"/>
      <c r="Y531" s="200"/>
      <c r="Z531" s="408"/>
      <c r="AA531" s="408"/>
      <c r="AB531" s="200"/>
      <c r="AC531" s="200"/>
      <c r="AD531" s="407"/>
      <c r="AE531" s="409"/>
    </row>
    <row r="532" spans="13:31" ht="27.95" customHeight="1" x14ac:dyDescent="0.25">
      <c r="M532" s="200"/>
      <c r="N532" s="200"/>
      <c r="O532" s="407"/>
      <c r="P532" s="409"/>
      <c r="Q532" s="200"/>
      <c r="R532" s="200"/>
      <c r="S532" s="200"/>
      <c r="T532" s="200"/>
      <c r="U532" s="200"/>
      <c r="V532" s="408"/>
      <c r="W532" s="408"/>
      <c r="X532" s="200"/>
      <c r="Y532" s="200"/>
      <c r="Z532" s="408"/>
      <c r="AA532" s="408"/>
      <c r="AB532" s="200"/>
      <c r="AC532" s="200"/>
      <c r="AD532" s="407"/>
      <c r="AE532" s="409"/>
    </row>
    <row r="533" spans="13:31" ht="27.95" customHeight="1" x14ac:dyDescent="0.25">
      <c r="M533" s="200"/>
      <c r="N533" s="200"/>
      <c r="O533" s="407"/>
      <c r="P533" s="409"/>
      <c r="Q533" s="200"/>
      <c r="R533" s="200"/>
      <c r="S533" s="200"/>
      <c r="T533" s="200"/>
      <c r="U533" s="200"/>
      <c r="V533" s="408"/>
      <c r="W533" s="408"/>
      <c r="X533" s="200"/>
      <c r="Y533" s="200"/>
      <c r="Z533" s="408"/>
      <c r="AA533" s="408"/>
      <c r="AB533" s="200"/>
      <c r="AC533" s="200"/>
      <c r="AD533" s="407"/>
      <c r="AE533" s="409"/>
    </row>
    <row r="534" spans="13:31" ht="27.95" customHeight="1" x14ac:dyDescent="0.25">
      <c r="M534" s="200"/>
      <c r="N534" s="200"/>
      <c r="O534" s="407"/>
      <c r="P534" s="409"/>
      <c r="Q534" s="200"/>
      <c r="R534" s="200"/>
      <c r="S534" s="200"/>
      <c r="T534" s="200"/>
      <c r="U534" s="200"/>
      <c r="V534" s="408"/>
      <c r="W534" s="408"/>
      <c r="X534" s="200"/>
      <c r="Y534" s="200"/>
      <c r="Z534" s="408"/>
      <c r="AA534" s="408"/>
      <c r="AB534" s="200"/>
      <c r="AC534" s="200"/>
      <c r="AD534" s="407"/>
      <c r="AE534" s="409"/>
    </row>
    <row r="535" spans="13:31" ht="27.95" customHeight="1" x14ac:dyDescent="0.25">
      <c r="M535" s="200"/>
      <c r="N535" s="200"/>
      <c r="O535" s="407"/>
      <c r="P535" s="409"/>
      <c r="Q535" s="200"/>
      <c r="R535" s="200"/>
      <c r="S535" s="200"/>
      <c r="T535" s="200"/>
      <c r="U535" s="200"/>
      <c r="V535" s="408"/>
      <c r="W535" s="408"/>
      <c r="X535" s="200"/>
      <c r="Y535" s="200"/>
      <c r="Z535" s="408"/>
      <c r="AA535" s="408"/>
      <c r="AB535" s="200"/>
      <c r="AC535" s="200"/>
      <c r="AD535" s="407"/>
      <c r="AE535" s="409"/>
    </row>
    <row r="536" spans="13:31" ht="27.95" customHeight="1" x14ac:dyDescent="0.25">
      <c r="M536" s="200"/>
      <c r="N536" s="200"/>
      <c r="O536" s="407"/>
      <c r="P536" s="409"/>
      <c r="Q536" s="200"/>
      <c r="R536" s="200"/>
      <c r="S536" s="200"/>
      <c r="T536" s="200"/>
      <c r="U536" s="200"/>
      <c r="V536" s="408"/>
      <c r="W536" s="408"/>
      <c r="X536" s="200"/>
      <c r="Y536" s="200"/>
      <c r="Z536" s="408"/>
      <c r="AA536" s="408"/>
      <c r="AB536" s="200"/>
      <c r="AC536" s="200"/>
      <c r="AD536" s="407"/>
      <c r="AE536" s="409"/>
    </row>
    <row r="537" spans="13:31" ht="27.95" customHeight="1" x14ac:dyDescent="0.25">
      <c r="M537" s="200"/>
      <c r="N537" s="200"/>
      <c r="O537" s="407"/>
      <c r="P537" s="409"/>
      <c r="Q537" s="200"/>
      <c r="R537" s="200"/>
      <c r="S537" s="200"/>
      <c r="T537" s="200"/>
      <c r="U537" s="200"/>
      <c r="V537" s="408"/>
      <c r="W537" s="408"/>
      <c r="X537" s="200"/>
      <c r="Y537" s="200"/>
      <c r="Z537" s="408"/>
      <c r="AA537" s="408"/>
      <c r="AB537" s="200"/>
      <c r="AC537" s="200"/>
      <c r="AD537" s="407"/>
      <c r="AE537" s="409"/>
    </row>
    <row r="538" spans="13:31" ht="27.95" customHeight="1" x14ac:dyDescent="0.25">
      <c r="M538" s="200"/>
      <c r="N538" s="200"/>
      <c r="O538" s="407"/>
      <c r="P538" s="409"/>
      <c r="Q538" s="200"/>
      <c r="R538" s="200"/>
      <c r="S538" s="200"/>
      <c r="T538" s="200"/>
      <c r="U538" s="200"/>
      <c r="V538" s="408"/>
      <c r="W538" s="408"/>
      <c r="X538" s="200"/>
      <c r="Y538" s="200"/>
      <c r="Z538" s="408"/>
      <c r="AA538" s="408"/>
      <c r="AB538" s="200"/>
      <c r="AC538" s="200"/>
      <c r="AD538" s="407"/>
      <c r="AE538" s="409"/>
    </row>
    <row r="539" spans="13:31" ht="27.95" customHeight="1" x14ac:dyDescent="0.25">
      <c r="M539" s="200"/>
      <c r="N539" s="200"/>
      <c r="O539" s="407"/>
      <c r="P539" s="409"/>
      <c r="Q539" s="200"/>
      <c r="R539" s="200"/>
      <c r="S539" s="200"/>
      <c r="T539" s="200"/>
      <c r="U539" s="200"/>
      <c r="V539" s="408"/>
      <c r="W539" s="408"/>
      <c r="X539" s="200"/>
      <c r="Y539" s="200"/>
      <c r="Z539" s="408"/>
      <c r="AA539" s="408"/>
      <c r="AB539" s="200"/>
      <c r="AC539" s="200"/>
      <c r="AD539" s="407"/>
      <c r="AE539" s="409"/>
    </row>
    <row r="540" spans="13:31" ht="27.95" customHeight="1" x14ac:dyDescent="0.25">
      <c r="M540" s="200"/>
      <c r="N540" s="200"/>
      <c r="O540" s="407"/>
      <c r="P540" s="409"/>
      <c r="Q540" s="200"/>
      <c r="R540" s="200"/>
      <c r="S540" s="200"/>
      <c r="T540" s="200"/>
      <c r="U540" s="200"/>
      <c r="V540" s="408"/>
      <c r="W540" s="408"/>
      <c r="X540" s="200"/>
      <c r="Y540" s="200"/>
      <c r="Z540" s="408"/>
      <c r="AA540" s="408"/>
      <c r="AB540" s="200"/>
      <c r="AC540" s="200"/>
      <c r="AD540" s="407"/>
      <c r="AE540" s="409"/>
    </row>
    <row r="541" spans="13:31" ht="27.95" customHeight="1" x14ac:dyDescent="0.25">
      <c r="M541" s="200"/>
      <c r="N541" s="200"/>
      <c r="O541" s="407"/>
      <c r="P541" s="409"/>
      <c r="Q541" s="200"/>
      <c r="R541" s="200"/>
      <c r="S541" s="200"/>
      <c r="T541" s="200"/>
      <c r="U541" s="200"/>
      <c r="V541" s="408"/>
      <c r="W541" s="408"/>
      <c r="X541" s="200"/>
      <c r="Y541" s="200"/>
      <c r="Z541" s="408"/>
      <c r="AA541" s="408"/>
      <c r="AB541" s="200"/>
      <c r="AC541" s="200"/>
      <c r="AD541" s="407"/>
      <c r="AE541" s="409"/>
    </row>
    <row r="542" spans="13:31" ht="27.95" customHeight="1" x14ac:dyDescent="0.25">
      <c r="M542" s="200"/>
      <c r="N542" s="200"/>
      <c r="O542" s="407"/>
      <c r="P542" s="409"/>
      <c r="Q542" s="200"/>
      <c r="R542" s="200"/>
      <c r="S542" s="200"/>
      <c r="T542" s="200"/>
      <c r="U542" s="200"/>
      <c r="V542" s="408"/>
      <c r="W542" s="408"/>
      <c r="X542" s="200"/>
      <c r="Y542" s="200"/>
      <c r="Z542" s="408"/>
      <c r="AA542" s="408"/>
      <c r="AB542" s="200"/>
      <c r="AC542" s="200"/>
      <c r="AD542" s="407"/>
      <c r="AE542" s="409"/>
    </row>
    <row r="543" spans="13:31" ht="27.95" customHeight="1" x14ac:dyDescent="0.25">
      <c r="M543" s="200"/>
      <c r="N543" s="200"/>
      <c r="O543" s="407"/>
      <c r="P543" s="409"/>
      <c r="Q543" s="200"/>
      <c r="R543" s="200"/>
      <c r="S543" s="200"/>
      <c r="T543" s="200"/>
      <c r="U543" s="200"/>
      <c r="V543" s="408"/>
      <c r="W543" s="408"/>
      <c r="X543" s="200"/>
      <c r="Y543" s="200"/>
      <c r="Z543" s="408"/>
      <c r="AA543" s="408"/>
      <c r="AB543" s="200"/>
      <c r="AC543" s="200"/>
      <c r="AD543" s="407"/>
      <c r="AE543" s="409"/>
    </row>
    <row r="544" spans="13:31" ht="27.95" customHeight="1" x14ac:dyDescent="0.25">
      <c r="M544" s="200"/>
      <c r="N544" s="200"/>
      <c r="O544" s="407"/>
      <c r="P544" s="409"/>
      <c r="Q544" s="200"/>
      <c r="R544" s="200"/>
      <c r="S544" s="200"/>
      <c r="T544" s="200"/>
      <c r="U544" s="200"/>
      <c r="V544" s="408"/>
      <c r="W544" s="408"/>
      <c r="X544" s="200"/>
      <c r="Y544" s="200"/>
      <c r="Z544" s="408"/>
      <c r="AA544" s="408"/>
      <c r="AB544" s="200"/>
      <c r="AC544" s="200"/>
      <c r="AD544" s="407"/>
      <c r="AE544" s="409"/>
    </row>
    <row r="545" spans="13:31" ht="27.95" customHeight="1" x14ac:dyDescent="0.25">
      <c r="M545" s="200"/>
      <c r="N545" s="200"/>
      <c r="O545" s="407"/>
      <c r="P545" s="409"/>
      <c r="Q545" s="200"/>
      <c r="R545" s="200"/>
      <c r="S545" s="200"/>
      <c r="T545" s="200"/>
      <c r="U545" s="200"/>
      <c r="V545" s="408"/>
      <c r="W545" s="408"/>
      <c r="X545" s="200"/>
      <c r="Y545" s="200"/>
      <c r="Z545" s="408"/>
      <c r="AA545" s="408"/>
      <c r="AB545" s="200"/>
      <c r="AC545" s="200"/>
      <c r="AD545" s="407"/>
      <c r="AE545" s="409"/>
    </row>
    <row r="546" spans="13:31" ht="27.95" customHeight="1" x14ac:dyDescent="0.25">
      <c r="M546" s="200"/>
      <c r="N546" s="200"/>
      <c r="O546" s="407"/>
      <c r="P546" s="409"/>
      <c r="Q546" s="200"/>
      <c r="R546" s="200"/>
      <c r="S546" s="200"/>
      <c r="T546" s="200"/>
      <c r="U546" s="200"/>
      <c r="V546" s="408"/>
      <c r="W546" s="408"/>
      <c r="X546" s="200"/>
      <c r="Y546" s="200"/>
      <c r="Z546" s="408"/>
      <c r="AA546" s="408"/>
      <c r="AB546" s="200"/>
      <c r="AC546" s="200"/>
      <c r="AD546" s="407"/>
      <c r="AE546" s="409"/>
    </row>
    <row r="547" spans="13:31" ht="27.95" customHeight="1" x14ac:dyDescent="0.25">
      <c r="M547" s="200"/>
      <c r="N547" s="200"/>
      <c r="O547" s="407"/>
      <c r="P547" s="409"/>
      <c r="Q547" s="200"/>
      <c r="R547" s="200"/>
      <c r="S547" s="200"/>
      <c r="T547" s="200"/>
      <c r="U547" s="200"/>
      <c r="V547" s="408"/>
      <c r="W547" s="408"/>
      <c r="X547" s="200"/>
      <c r="Y547" s="200"/>
      <c r="Z547" s="408"/>
      <c r="AA547" s="408"/>
      <c r="AB547" s="200"/>
      <c r="AC547" s="200"/>
      <c r="AD547" s="407"/>
      <c r="AE547" s="409"/>
    </row>
    <row r="548" spans="13:31" ht="27.95" customHeight="1" x14ac:dyDescent="0.25">
      <c r="M548" s="200"/>
      <c r="N548" s="200"/>
      <c r="O548" s="407"/>
      <c r="P548" s="409"/>
      <c r="Q548" s="200"/>
      <c r="R548" s="200"/>
      <c r="S548" s="200"/>
      <c r="T548" s="200"/>
      <c r="U548" s="200"/>
      <c r="V548" s="408"/>
      <c r="W548" s="408"/>
      <c r="X548" s="200"/>
      <c r="Y548" s="200"/>
      <c r="Z548" s="408"/>
      <c r="AA548" s="408"/>
      <c r="AB548" s="200"/>
      <c r="AC548" s="200"/>
      <c r="AD548" s="407"/>
      <c r="AE548" s="409"/>
    </row>
    <row r="549" spans="13:31" ht="27.95" customHeight="1" x14ac:dyDescent="0.25">
      <c r="M549" s="200"/>
      <c r="N549" s="200"/>
      <c r="O549" s="407"/>
      <c r="P549" s="409"/>
      <c r="Q549" s="200"/>
      <c r="R549" s="200"/>
      <c r="S549" s="200"/>
      <c r="T549" s="200"/>
      <c r="U549" s="200"/>
      <c r="V549" s="408"/>
      <c r="W549" s="408"/>
      <c r="X549" s="200"/>
      <c r="Y549" s="200"/>
      <c r="Z549" s="408"/>
      <c r="AA549" s="408"/>
      <c r="AB549" s="200"/>
      <c r="AC549" s="200"/>
      <c r="AD549" s="407"/>
      <c r="AE549" s="409"/>
    </row>
    <row r="550" spans="13:31" ht="27.95" customHeight="1" x14ac:dyDescent="0.25">
      <c r="M550" s="200"/>
      <c r="N550" s="200"/>
      <c r="O550" s="407"/>
      <c r="P550" s="409"/>
      <c r="Q550" s="200"/>
      <c r="R550" s="200"/>
      <c r="S550" s="200"/>
      <c r="T550" s="200"/>
      <c r="U550" s="200"/>
      <c r="V550" s="408"/>
      <c r="W550" s="408"/>
      <c r="X550" s="200"/>
      <c r="Y550" s="200"/>
      <c r="Z550" s="408"/>
      <c r="AA550" s="408"/>
      <c r="AB550" s="200"/>
      <c r="AC550" s="200"/>
      <c r="AD550" s="407"/>
      <c r="AE550" s="409"/>
    </row>
    <row r="551" spans="13:31" ht="27.95" customHeight="1" x14ac:dyDescent="0.25">
      <c r="M551" s="200"/>
      <c r="N551" s="200"/>
      <c r="O551" s="407"/>
      <c r="P551" s="409"/>
      <c r="Q551" s="200"/>
      <c r="R551" s="200"/>
      <c r="S551" s="200"/>
      <c r="T551" s="200"/>
      <c r="U551" s="200"/>
      <c r="V551" s="408"/>
      <c r="W551" s="408"/>
      <c r="X551" s="200"/>
      <c r="Y551" s="200"/>
      <c r="Z551" s="408"/>
      <c r="AA551" s="408"/>
      <c r="AB551" s="200"/>
      <c r="AC551" s="200"/>
      <c r="AD551" s="407"/>
      <c r="AE551" s="409"/>
    </row>
    <row r="552" spans="13:31" ht="27.95" customHeight="1" x14ac:dyDescent="0.25">
      <c r="M552" s="200"/>
      <c r="N552" s="200"/>
      <c r="O552" s="407"/>
      <c r="P552" s="409"/>
      <c r="Q552" s="200"/>
      <c r="R552" s="200"/>
      <c r="S552" s="200"/>
      <c r="T552" s="200"/>
      <c r="U552" s="200"/>
      <c r="V552" s="408"/>
      <c r="W552" s="408"/>
      <c r="X552" s="200"/>
      <c r="Y552" s="200"/>
      <c r="Z552" s="408"/>
      <c r="AA552" s="408"/>
      <c r="AB552" s="200"/>
      <c r="AC552" s="200"/>
      <c r="AD552" s="407"/>
      <c r="AE552" s="409"/>
    </row>
    <row r="553" spans="13:31" ht="27.95" customHeight="1" x14ac:dyDescent="0.25">
      <c r="M553" s="200"/>
      <c r="N553" s="200"/>
      <c r="O553" s="407"/>
      <c r="P553" s="409"/>
      <c r="Q553" s="200"/>
      <c r="R553" s="200"/>
      <c r="S553" s="200"/>
      <c r="T553" s="200"/>
      <c r="U553" s="200"/>
      <c r="V553" s="408"/>
      <c r="W553" s="408"/>
      <c r="X553" s="200"/>
      <c r="Y553" s="200"/>
      <c r="Z553" s="408"/>
      <c r="AA553" s="408"/>
      <c r="AB553" s="200"/>
      <c r="AC553" s="200"/>
      <c r="AD553" s="407"/>
      <c r="AE553" s="409"/>
    </row>
    <row r="554" spans="13:31" ht="27.95" customHeight="1" x14ac:dyDescent="0.25">
      <c r="M554" s="200"/>
      <c r="N554" s="200"/>
      <c r="O554" s="407"/>
      <c r="P554" s="409"/>
      <c r="Q554" s="200"/>
      <c r="R554" s="200"/>
      <c r="S554" s="200"/>
      <c r="T554" s="200"/>
      <c r="U554" s="200"/>
      <c r="V554" s="408"/>
      <c r="W554" s="408"/>
      <c r="X554" s="200"/>
      <c r="Y554" s="200"/>
      <c r="Z554" s="408"/>
      <c r="AA554" s="408"/>
      <c r="AB554" s="200"/>
      <c r="AC554" s="200"/>
      <c r="AD554" s="407"/>
      <c r="AE554" s="409"/>
    </row>
    <row r="555" spans="13:31" ht="27.95" customHeight="1" x14ac:dyDescent="0.25">
      <c r="M555" s="200"/>
      <c r="N555" s="200"/>
      <c r="O555" s="407"/>
      <c r="P555" s="409"/>
      <c r="Q555" s="200"/>
      <c r="R555" s="200"/>
      <c r="S555" s="200"/>
      <c r="T555" s="200"/>
      <c r="U555" s="200"/>
      <c r="V555" s="408"/>
      <c r="W555" s="408"/>
      <c r="X555" s="200"/>
      <c r="Y555" s="200"/>
      <c r="Z555" s="408"/>
      <c r="AA555" s="408"/>
      <c r="AB555" s="200"/>
      <c r="AC555" s="200"/>
      <c r="AD555" s="407"/>
      <c r="AE555" s="409"/>
    </row>
    <row r="556" spans="13:31" ht="27.95" customHeight="1" x14ac:dyDescent="0.25">
      <c r="M556" s="200"/>
      <c r="N556" s="200"/>
      <c r="O556" s="407"/>
      <c r="P556" s="409"/>
      <c r="Q556" s="200"/>
      <c r="R556" s="200"/>
      <c r="S556" s="200"/>
      <c r="T556" s="200"/>
      <c r="U556" s="200"/>
      <c r="V556" s="408"/>
      <c r="W556" s="408"/>
      <c r="X556" s="200"/>
      <c r="Y556" s="200"/>
      <c r="Z556" s="408"/>
      <c r="AA556" s="408"/>
      <c r="AB556" s="200"/>
      <c r="AC556" s="200"/>
      <c r="AD556" s="407"/>
      <c r="AE556" s="409"/>
    </row>
    <row r="557" spans="13:31" ht="27.95" customHeight="1" x14ac:dyDescent="0.25">
      <c r="M557" s="200"/>
      <c r="N557" s="200"/>
      <c r="O557" s="407"/>
      <c r="P557" s="409"/>
      <c r="Q557" s="200"/>
      <c r="R557" s="200"/>
      <c r="S557" s="200"/>
      <c r="T557" s="200"/>
      <c r="U557" s="200"/>
      <c r="V557" s="408"/>
      <c r="W557" s="408"/>
      <c r="X557" s="200"/>
      <c r="Y557" s="200"/>
      <c r="Z557" s="408"/>
      <c r="AA557" s="408"/>
      <c r="AB557" s="200"/>
      <c r="AC557" s="200"/>
      <c r="AD557" s="407"/>
      <c r="AE557" s="409"/>
    </row>
    <row r="558" spans="13:31" ht="27.95" customHeight="1" x14ac:dyDescent="0.25">
      <c r="M558" s="200"/>
      <c r="N558" s="200"/>
      <c r="O558" s="407"/>
      <c r="P558" s="409"/>
      <c r="Q558" s="200"/>
      <c r="R558" s="200"/>
      <c r="S558" s="200"/>
      <c r="T558" s="200"/>
      <c r="U558" s="200"/>
      <c r="V558" s="408"/>
      <c r="W558" s="408"/>
      <c r="X558" s="200"/>
      <c r="Y558" s="200"/>
      <c r="Z558" s="408"/>
      <c r="AA558" s="408"/>
      <c r="AB558" s="200"/>
      <c r="AC558" s="200"/>
      <c r="AD558" s="407"/>
      <c r="AE558" s="409"/>
    </row>
    <row r="559" spans="13:31" ht="27.95" customHeight="1" x14ac:dyDescent="0.25">
      <c r="M559" s="200"/>
      <c r="N559" s="200"/>
      <c r="O559" s="407"/>
      <c r="P559" s="409"/>
      <c r="Q559" s="200"/>
      <c r="R559" s="200"/>
      <c r="S559" s="200"/>
      <c r="T559" s="200"/>
      <c r="U559" s="200"/>
      <c r="V559" s="408"/>
      <c r="W559" s="408"/>
      <c r="X559" s="200"/>
      <c r="Y559" s="200"/>
      <c r="Z559" s="408"/>
      <c r="AA559" s="408"/>
      <c r="AB559" s="200"/>
      <c r="AC559" s="200"/>
      <c r="AD559" s="407"/>
      <c r="AE559" s="409"/>
    </row>
    <row r="560" spans="13:31" ht="27.95" customHeight="1" x14ac:dyDescent="0.25">
      <c r="M560" s="200"/>
      <c r="N560" s="200"/>
      <c r="O560" s="407"/>
      <c r="P560" s="409"/>
      <c r="Q560" s="200"/>
      <c r="R560" s="200"/>
      <c r="S560" s="200"/>
      <c r="T560" s="200"/>
      <c r="U560" s="200"/>
      <c r="V560" s="408"/>
      <c r="W560" s="408"/>
      <c r="X560" s="200"/>
      <c r="Y560" s="200"/>
      <c r="Z560" s="408"/>
      <c r="AA560" s="408"/>
      <c r="AB560" s="200"/>
      <c r="AC560" s="200"/>
      <c r="AD560" s="407"/>
      <c r="AE560" s="409"/>
    </row>
    <row r="561" spans="13:31" ht="27.95" customHeight="1" x14ac:dyDescent="0.25">
      <c r="M561" s="200"/>
      <c r="N561" s="200"/>
      <c r="O561" s="407"/>
      <c r="P561" s="409"/>
      <c r="Q561" s="200"/>
      <c r="R561" s="200"/>
      <c r="S561" s="200"/>
      <c r="T561" s="200"/>
      <c r="U561" s="200"/>
      <c r="V561" s="408"/>
      <c r="W561" s="408"/>
      <c r="X561" s="200"/>
      <c r="Y561" s="200"/>
      <c r="Z561" s="408"/>
      <c r="AA561" s="408"/>
      <c r="AB561" s="200"/>
      <c r="AC561" s="200"/>
      <c r="AD561" s="407"/>
      <c r="AE561" s="409"/>
    </row>
    <row r="562" spans="13:31" ht="27.95" customHeight="1" x14ac:dyDescent="0.25">
      <c r="M562" s="200"/>
      <c r="N562" s="200"/>
      <c r="O562" s="407"/>
      <c r="P562" s="409"/>
      <c r="Q562" s="200"/>
      <c r="R562" s="200"/>
      <c r="S562" s="200"/>
      <c r="T562" s="200"/>
      <c r="U562" s="200"/>
      <c r="V562" s="408"/>
      <c r="W562" s="408"/>
      <c r="X562" s="200"/>
      <c r="Y562" s="200"/>
      <c r="Z562" s="408"/>
      <c r="AA562" s="408"/>
      <c r="AB562" s="200"/>
      <c r="AC562" s="200"/>
      <c r="AD562" s="407"/>
      <c r="AE562" s="409"/>
    </row>
    <row r="563" spans="13:31" ht="27.95" customHeight="1" x14ac:dyDescent="0.25">
      <c r="M563" s="200"/>
      <c r="N563" s="200"/>
      <c r="O563" s="407"/>
      <c r="P563" s="409"/>
      <c r="Q563" s="200"/>
      <c r="R563" s="200"/>
      <c r="S563" s="200"/>
      <c r="T563" s="200"/>
      <c r="U563" s="200"/>
      <c r="V563" s="408"/>
      <c r="W563" s="408"/>
      <c r="X563" s="200"/>
      <c r="Y563" s="200"/>
      <c r="Z563" s="408"/>
      <c r="AA563" s="408"/>
      <c r="AB563" s="200"/>
      <c r="AC563" s="200"/>
      <c r="AD563" s="407"/>
      <c r="AE563" s="409"/>
    </row>
    <row r="564" spans="13:31" ht="27.95" customHeight="1" x14ac:dyDescent="0.25">
      <c r="M564" s="200"/>
      <c r="N564" s="200"/>
      <c r="O564" s="407"/>
      <c r="P564" s="409"/>
      <c r="Q564" s="200"/>
      <c r="R564" s="200"/>
      <c r="S564" s="200"/>
      <c r="T564" s="200"/>
      <c r="U564" s="200"/>
      <c r="V564" s="408"/>
      <c r="W564" s="408"/>
      <c r="X564" s="200"/>
      <c r="Y564" s="200"/>
      <c r="Z564" s="408"/>
      <c r="AA564" s="408"/>
      <c r="AB564" s="200"/>
      <c r="AC564" s="200"/>
      <c r="AD564" s="407"/>
      <c r="AE564" s="409"/>
    </row>
    <row r="565" spans="13:31" ht="27.95" customHeight="1" x14ac:dyDescent="0.25">
      <c r="M565" s="200"/>
      <c r="N565" s="200"/>
      <c r="O565" s="407"/>
      <c r="P565" s="409"/>
      <c r="Q565" s="200"/>
      <c r="R565" s="200"/>
      <c r="S565" s="200"/>
      <c r="T565" s="200"/>
      <c r="U565" s="200"/>
      <c r="V565" s="408"/>
      <c r="W565" s="408"/>
      <c r="X565" s="200"/>
      <c r="Y565" s="200"/>
      <c r="Z565" s="408"/>
      <c r="AA565" s="408"/>
      <c r="AB565" s="200"/>
      <c r="AC565" s="200"/>
      <c r="AD565" s="407"/>
      <c r="AE565" s="409"/>
    </row>
    <row r="566" spans="13:31" ht="27.95" customHeight="1" x14ac:dyDescent="0.25">
      <c r="M566" s="200"/>
      <c r="N566" s="200"/>
      <c r="O566" s="407"/>
      <c r="P566" s="409"/>
      <c r="Q566" s="200"/>
      <c r="R566" s="200"/>
      <c r="S566" s="200"/>
      <c r="T566" s="200"/>
      <c r="U566" s="200"/>
      <c r="V566" s="408"/>
      <c r="W566" s="408"/>
      <c r="X566" s="200"/>
      <c r="Y566" s="200"/>
      <c r="Z566" s="408"/>
      <c r="AA566" s="408"/>
      <c r="AB566" s="200"/>
      <c r="AC566" s="200"/>
      <c r="AD566" s="407"/>
      <c r="AE566" s="409"/>
    </row>
    <row r="567" spans="13:31" ht="27.95" customHeight="1" x14ac:dyDescent="0.25">
      <c r="M567" s="200"/>
      <c r="N567" s="200"/>
      <c r="O567" s="407"/>
      <c r="P567" s="409"/>
      <c r="Q567" s="200"/>
      <c r="R567" s="200"/>
      <c r="S567" s="200"/>
      <c r="T567" s="200"/>
      <c r="U567" s="200"/>
      <c r="V567" s="408"/>
      <c r="W567" s="408"/>
      <c r="X567" s="200"/>
      <c r="Y567" s="200"/>
      <c r="Z567" s="408"/>
      <c r="AA567" s="408"/>
      <c r="AB567" s="200"/>
      <c r="AC567" s="200"/>
      <c r="AD567" s="407"/>
      <c r="AE567" s="409"/>
    </row>
    <row r="568" spans="13:31" ht="27.95" customHeight="1" x14ac:dyDescent="0.25">
      <c r="M568" s="200"/>
      <c r="N568" s="200"/>
      <c r="O568" s="407"/>
      <c r="P568" s="409"/>
      <c r="Q568" s="200"/>
      <c r="R568" s="200"/>
      <c r="S568" s="200"/>
      <c r="T568" s="200"/>
      <c r="U568" s="200"/>
      <c r="V568" s="408"/>
      <c r="W568" s="408"/>
      <c r="X568" s="200"/>
      <c r="Y568" s="200"/>
      <c r="Z568" s="408"/>
      <c r="AA568" s="408"/>
      <c r="AB568" s="200"/>
      <c r="AC568" s="200"/>
      <c r="AD568" s="407"/>
      <c r="AE568" s="409"/>
    </row>
    <row r="569" spans="13:31" ht="27.95" customHeight="1" x14ac:dyDescent="0.25">
      <c r="M569" s="200"/>
      <c r="N569" s="200"/>
      <c r="O569" s="407"/>
      <c r="P569" s="409"/>
      <c r="Q569" s="200"/>
      <c r="R569" s="200"/>
      <c r="S569" s="200"/>
      <c r="T569" s="200"/>
      <c r="U569" s="200"/>
      <c r="V569" s="408"/>
      <c r="W569" s="408"/>
      <c r="X569" s="200"/>
      <c r="Y569" s="200"/>
      <c r="Z569" s="408"/>
      <c r="AA569" s="408"/>
      <c r="AB569" s="200"/>
      <c r="AC569" s="200"/>
      <c r="AD569" s="407"/>
      <c r="AE569" s="409"/>
    </row>
    <row r="570" spans="13:31" ht="27.95" customHeight="1" x14ac:dyDescent="0.25">
      <c r="M570" s="200"/>
      <c r="N570" s="200"/>
      <c r="O570" s="407"/>
      <c r="P570" s="409"/>
      <c r="Q570" s="200"/>
      <c r="R570" s="200"/>
      <c r="S570" s="200"/>
      <c r="T570" s="200"/>
      <c r="U570" s="200"/>
      <c r="V570" s="408"/>
      <c r="W570" s="408"/>
      <c r="X570" s="200"/>
      <c r="Y570" s="200"/>
      <c r="Z570" s="408"/>
      <c r="AA570" s="408"/>
      <c r="AB570" s="200"/>
      <c r="AC570" s="200"/>
      <c r="AD570" s="407"/>
      <c r="AE570" s="409"/>
    </row>
    <row r="571" spans="13:31" ht="27.95" customHeight="1" x14ac:dyDescent="0.25">
      <c r="M571" s="200"/>
      <c r="N571" s="200"/>
      <c r="O571" s="407"/>
      <c r="P571" s="409"/>
      <c r="Q571" s="200"/>
      <c r="R571" s="200"/>
      <c r="S571" s="200"/>
      <c r="T571" s="200"/>
      <c r="U571" s="200"/>
      <c r="V571" s="408"/>
      <c r="W571" s="408"/>
      <c r="X571" s="200"/>
      <c r="Y571" s="200"/>
      <c r="Z571" s="408"/>
      <c r="AA571" s="408"/>
      <c r="AB571" s="200"/>
      <c r="AC571" s="200"/>
      <c r="AD571" s="407"/>
      <c r="AE571" s="409"/>
    </row>
    <row r="572" spans="13:31" ht="27.95" customHeight="1" x14ac:dyDescent="0.25">
      <c r="M572" s="200"/>
      <c r="N572" s="200"/>
      <c r="O572" s="407"/>
      <c r="P572" s="409"/>
      <c r="Q572" s="200"/>
      <c r="R572" s="200"/>
      <c r="S572" s="200"/>
      <c r="T572" s="200"/>
      <c r="U572" s="200"/>
      <c r="V572" s="408"/>
      <c r="W572" s="408"/>
      <c r="X572" s="200"/>
      <c r="Y572" s="200"/>
      <c r="Z572" s="408"/>
      <c r="AA572" s="408"/>
      <c r="AB572" s="200"/>
      <c r="AC572" s="200"/>
      <c r="AD572" s="407"/>
      <c r="AE572" s="409"/>
    </row>
    <row r="573" spans="13:31" ht="27.95" customHeight="1" x14ac:dyDescent="0.25">
      <c r="M573" s="200"/>
      <c r="N573" s="200"/>
      <c r="O573" s="407"/>
      <c r="P573" s="409"/>
      <c r="Q573" s="200"/>
      <c r="R573" s="200"/>
      <c r="S573" s="200"/>
      <c r="T573" s="200"/>
      <c r="U573" s="200"/>
      <c r="V573" s="408"/>
      <c r="W573" s="408"/>
      <c r="X573" s="200"/>
      <c r="Y573" s="200"/>
      <c r="Z573" s="408"/>
      <c r="AA573" s="408"/>
      <c r="AB573" s="200"/>
      <c r="AC573" s="200"/>
      <c r="AD573" s="407"/>
      <c r="AE573" s="409"/>
    </row>
    <row r="574" spans="13:31" ht="27.95" customHeight="1" x14ac:dyDescent="0.25">
      <c r="M574" s="200"/>
      <c r="N574" s="200"/>
      <c r="O574" s="407"/>
      <c r="P574" s="409"/>
      <c r="Q574" s="200"/>
      <c r="R574" s="200"/>
      <c r="S574" s="200"/>
      <c r="T574" s="200"/>
      <c r="U574" s="200"/>
      <c r="V574" s="408"/>
      <c r="W574" s="408"/>
      <c r="X574" s="200"/>
      <c r="Y574" s="200"/>
      <c r="Z574" s="408"/>
      <c r="AA574" s="408"/>
      <c r="AB574" s="200"/>
      <c r="AC574" s="200"/>
      <c r="AD574" s="407"/>
      <c r="AE574" s="409"/>
    </row>
    <row r="575" spans="13:31" ht="27.95" customHeight="1" x14ac:dyDescent="0.25">
      <c r="M575" s="200"/>
      <c r="N575" s="200"/>
      <c r="O575" s="407"/>
      <c r="P575" s="409"/>
      <c r="Q575" s="200"/>
      <c r="R575" s="200"/>
      <c r="S575" s="200"/>
      <c r="T575" s="200"/>
      <c r="U575" s="200"/>
      <c r="V575" s="408"/>
      <c r="W575" s="408"/>
      <c r="X575" s="200"/>
      <c r="Y575" s="200"/>
      <c r="Z575" s="408"/>
      <c r="AA575" s="408"/>
      <c r="AB575" s="200"/>
      <c r="AC575" s="200"/>
      <c r="AD575" s="407"/>
      <c r="AE575" s="409"/>
    </row>
    <row r="576" spans="13:31" ht="27.95" customHeight="1" x14ac:dyDescent="0.25">
      <c r="M576" s="200"/>
      <c r="N576" s="200"/>
      <c r="O576" s="407"/>
      <c r="P576" s="409"/>
      <c r="Q576" s="200"/>
      <c r="R576" s="200"/>
      <c r="S576" s="200"/>
      <c r="T576" s="200"/>
      <c r="U576" s="200"/>
      <c r="V576" s="408"/>
      <c r="W576" s="408"/>
      <c r="X576" s="200"/>
      <c r="Y576" s="200"/>
      <c r="Z576" s="408"/>
      <c r="AA576" s="408"/>
      <c r="AB576" s="200"/>
      <c r="AC576" s="200"/>
      <c r="AD576" s="407"/>
      <c r="AE576" s="409"/>
    </row>
    <row r="577" spans="13:31" ht="27.95" customHeight="1" x14ac:dyDescent="0.25">
      <c r="M577" s="200"/>
      <c r="N577" s="200"/>
      <c r="O577" s="407"/>
      <c r="P577" s="409"/>
      <c r="Q577" s="200"/>
      <c r="R577" s="200"/>
      <c r="S577" s="200"/>
      <c r="T577" s="200"/>
      <c r="U577" s="200"/>
      <c r="V577" s="408"/>
      <c r="W577" s="408"/>
      <c r="X577" s="200"/>
      <c r="Y577" s="200"/>
      <c r="Z577" s="408"/>
      <c r="AA577" s="408"/>
      <c r="AB577" s="200"/>
      <c r="AC577" s="200"/>
      <c r="AD577" s="407"/>
      <c r="AE577" s="409"/>
    </row>
    <row r="578" spans="13:31" ht="27.95" customHeight="1" x14ac:dyDescent="0.25">
      <c r="M578" s="200"/>
      <c r="N578" s="200"/>
      <c r="O578" s="407"/>
      <c r="P578" s="409"/>
      <c r="Q578" s="200"/>
      <c r="R578" s="200"/>
      <c r="S578" s="200"/>
      <c r="T578" s="200"/>
      <c r="U578" s="200"/>
      <c r="V578" s="408"/>
      <c r="W578" s="408"/>
      <c r="X578" s="200"/>
      <c r="Y578" s="200"/>
      <c r="Z578" s="408"/>
      <c r="AA578" s="408"/>
      <c r="AB578" s="200"/>
      <c r="AC578" s="200"/>
      <c r="AD578" s="407"/>
      <c r="AE578" s="409"/>
    </row>
    <row r="579" spans="13:31" ht="27.95" customHeight="1" x14ac:dyDescent="0.25">
      <c r="M579" s="200"/>
      <c r="N579" s="200"/>
      <c r="O579" s="407"/>
      <c r="P579" s="409"/>
      <c r="Q579" s="200"/>
      <c r="R579" s="200"/>
      <c r="S579" s="200"/>
      <c r="T579" s="200"/>
      <c r="U579" s="200"/>
      <c r="V579" s="408"/>
      <c r="W579" s="408"/>
      <c r="X579" s="200"/>
      <c r="Y579" s="200"/>
      <c r="Z579" s="408"/>
      <c r="AA579" s="408"/>
      <c r="AB579" s="200"/>
      <c r="AC579" s="200"/>
      <c r="AD579" s="407"/>
      <c r="AE579" s="409"/>
    </row>
    <row r="580" spans="13:31" ht="27.95" customHeight="1" x14ac:dyDescent="0.25">
      <c r="M580" s="200"/>
      <c r="N580" s="200"/>
      <c r="O580" s="407"/>
      <c r="P580" s="409"/>
      <c r="Q580" s="200"/>
      <c r="R580" s="200"/>
      <c r="S580" s="200"/>
      <c r="T580" s="200"/>
      <c r="U580" s="200"/>
      <c r="V580" s="408"/>
      <c r="W580" s="408"/>
      <c r="X580" s="200"/>
      <c r="Y580" s="200"/>
      <c r="Z580" s="408"/>
      <c r="AA580" s="408"/>
      <c r="AB580" s="200"/>
      <c r="AC580" s="200"/>
      <c r="AD580" s="407"/>
      <c r="AE580" s="409"/>
    </row>
    <row r="581" spans="13:31" ht="27.95" customHeight="1" x14ac:dyDescent="0.25">
      <c r="M581" s="200"/>
      <c r="N581" s="200"/>
      <c r="O581" s="407"/>
      <c r="P581" s="409"/>
      <c r="Q581" s="200"/>
      <c r="R581" s="200"/>
      <c r="S581" s="200"/>
      <c r="T581" s="200"/>
      <c r="U581" s="200"/>
      <c r="V581" s="408"/>
      <c r="W581" s="408"/>
      <c r="X581" s="200"/>
      <c r="Y581" s="200"/>
      <c r="Z581" s="408"/>
      <c r="AA581" s="408"/>
      <c r="AB581" s="200"/>
      <c r="AC581" s="200"/>
      <c r="AD581" s="407"/>
      <c r="AE581" s="409"/>
    </row>
    <row r="582" spans="13:31" ht="27.95" customHeight="1" x14ac:dyDescent="0.25">
      <c r="M582" s="200"/>
      <c r="N582" s="200"/>
      <c r="O582" s="407"/>
      <c r="P582" s="409"/>
      <c r="Q582" s="200"/>
      <c r="R582" s="200"/>
      <c r="S582" s="200"/>
      <c r="T582" s="200"/>
      <c r="U582" s="200"/>
      <c r="V582" s="408"/>
      <c r="W582" s="408"/>
      <c r="X582" s="200"/>
      <c r="Y582" s="200"/>
      <c r="Z582" s="408"/>
      <c r="AA582" s="408"/>
      <c r="AB582" s="200"/>
      <c r="AC582" s="200"/>
      <c r="AD582" s="407"/>
      <c r="AE582" s="409"/>
    </row>
    <row r="583" spans="13:31" ht="27.95" customHeight="1" x14ac:dyDescent="0.25">
      <c r="M583" s="200"/>
      <c r="N583" s="200"/>
      <c r="O583" s="407"/>
      <c r="P583" s="409"/>
      <c r="Q583" s="200"/>
      <c r="R583" s="200"/>
      <c r="S583" s="200"/>
      <c r="T583" s="200"/>
      <c r="U583" s="200"/>
      <c r="V583" s="408"/>
      <c r="W583" s="408"/>
      <c r="X583" s="200"/>
      <c r="Y583" s="200"/>
      <c r="Z583" s="408"/>
      <c r="AA583" s="408"/>
      <c r="AB583" s="200"/>
      <c r="AC583" s="200"/>
      <c r="AD583" s="407"/>
      <c r="AE583" s="409"/>
    </row>
    <row r="584" spans="13:31" ht="27.95" customHeight="1" x14ac:dyDescent="0.25">
      <c r="M584" s="200"/>
      <c r="N584" s="200"/>
      <c r="O584" s="407"/>
      <c r="P584" s="409"/>
      <c r="Q584" s="200"/>
      <c r="R584" s="200"/>
      <c r="S584" s="200"/>
      <c r="T584" s="200"/>
      <c r="U584" s="200"/>
      <c r="V584" s="408"/>
      <c r="W584" s="408"/>
      <c r="X584" s="200"/>
      <c r="Y584" s="200"/>
      <c r="Z584" s="408"/>
      <c r="AA584" s="408"/>
      <c r="AB584" s="200"/>
      <c r="AC584" s="200"/>
      <c r="AD584" s="407"/>
      <c r="AE584" s="409"/>
    </row>
    <row r="585" spans="13:31" ht="27.95" customHeight="1" x14ac:dyDescent="0.25">
      <c r="M585" s="200"/>
      <c r="N585" s="200"/>
      <c r="O585" s="407"/>
      <c r="P585" s="409"/>
      <c r="Q585" s="200"/>
      <c r="R585" s="200"/>
      <c r="S585" s="200"/>
      <c r="T585" s="200"/>
      <c r="U585" s="200"/>
      <c r="V585" s="408"/>
      <c r="W585" s="408"/>
      <c r="X585" s="200"/>
      <c r="Y585" s="200"/>
      <c r="Z585" s="408"/>
      <c r="AA585" s="408"/>
      <c r="AB585" s="200"/>
      <c r="AC585" s="200"/>
      <c r="AD585" s="407"/>
      <c r="AE585" s="409"/>
    </row>
    <row r="586" spans="13:31" ht="27.95" customHeight="1" x14ac:dyDescent="0.25">
      <c r="M586" s="200"/>
      <c r="N586" s="200"/>
      <c r="O586" s="407"/>
      <c r="P586" s="409"/>
      <c r="Q586" s="200"/>
      <c r="R586" s="200"/>
      <c r="S586" s="200"/>
      <c r="T586" s="200"/>
      <c r="U586" s="200"/>
      <c r="V586" s="408"/>
      <c r="W586" s="408"/>
      <c r="X586" s="200"/>
      <c r="Y586" s="200"/>
      <c r="Z586" s="408"/>
      <c r="AA586" s="408"/>
      <c r="AB586" s="200"/>
      <c r="AC586" s="200"/>
      <c r="AD586" s="407"/>
      <c r="AE586" s="409"/>
    </row>
    <row r="587" spans="13:31" ht="27.95" customHeight="1" x14ac:dyDescent="0.25">
      <c r="M587" s="200"/>
      <c r="N587" s="200"/>
      <c r="O587" s="407"/>
      <c r="P587" s="409"/>
      <c r="Q587" s="200"/>
      <c r="R587" s="200"/>
      <c r="S587" s="200"/>
      <c r="T587" s="200"/>
      <c r="U587" s="200"/>
      <c r="V587" s="408"/>
      <c r="W587" s="408"/>
      <c r="X587" s="200"/>
      <c r="Y587" s="200"/>
      <c r="Z587" s="408"/>
      <c r="AA587" s="408"/>
      <c r="AB587" s="200"/>
      <c r="AC587" s="200"/>
      <c r="AD587" s="407"/>
      <c r="AE587" s="409"/>
    </row>
    <row r="588" spans="13:31" ht="27.95" customHeight="1" x14ac:dyDescent="0.25">
      <c r="M588" s="200"/>
      <c r="N588" s="200"/>
      <c r="O588" s="407"/>
      <c r="P588" s="409"/>
      <c r="Q588" s="200"/>
      <c r="R588" s="200"/>
      <c r="S588" s="200"/>
      <c r="T588" s="200"/>
      <c r="U588" s="200"/>
      <c r="V588" s="408"/>
      <c r="W588" s="408"/>
      <c r="X588" s="200"/>
      <c r="Y588" s="200"/>
      <c r="Z588" s="408"/>
      <c r="AA588" s="408"/>
      <c r="AB588" s="200"/>
      <c r="AC588" s="200"/>
      <c r="AD588" s="407"/>
      <c r="AE588" s="409"/>
    </row>
    <row r="589" spans="13:31" ht="27.95" customHeight="1" x14ac:dyDescent="0.25">
      <c r="M589" s="200"/>
      <c r="N589" s="200"/>
      <c r="O589" s="407"/>
      <c r="P589" s="409"/>
      <c r="Q589" s="200"/>
      <c r="R589" s="200"/>
      <c r="S589" s="200"/>
      <c r="T589" s="200"/>
      <c r="U589" s="200"/>
      <c r="V589" s="408"/>
      <c r="W589" s="408"/>
      <c r="X589" s="200"/>
      <c r="Y589" s="200"/>
      <c r="Z589" s="408"/>
      <c r="AA589" s="408"/>
      <c r="AB589" s="200"/>
      <c r="AC589" s="200"/>
      <c r="AD589" s="407"/>
      <c r="AE589" s="409"/>
    </row>
    <row r="590" spans="13:31" ht="27.95" customHeight="1" x14ac:dyDescent="0.25">
      <c r="M590" s="200"/>
      <c r="N590" s="200"/>
      <c r="O590" s="407"/>
      <c r="P590" s="409"/>
      <c r="Q590" s="200"/>
      <c r="R590" s="200"/>
      <c r="S590" s="200"/>
      <c r="T590" s="200"/>
      <c r="U590" s="200"/>
      <c r="V590" s="408"/>
      <c r="W590" s="408"/>
      <c r="X590" s="200"/>
      <c r="Y590" s="200"/>
      <c r="Z590" s="408"/>
      <c r="AA590" s="408"/>
      <c r="AB590" s="200"/>
      <c r="AC590" s="200"/>
      <c r="AD590" s="407"/>
      <c r="AE590" s="409"/>
    </row>
    <row r="591" spans="13:31" ht="27.95" customHeight="1" x14ac:dyDescent="0.25">
      <c r="M591" s="200"/>
      <c r="N591" s="200"/>
      <c r="O591" s="407"/>
      <c r="P591" s="409"/>
      <c r="Q591" s="200"/>
      <c r="R591" s="200"/>
      <c r="S591" s="200"/>
      <c r="T591" s="200"/>
      <c r="U591" s="200"/>
      <c r="V591" s="408"/>
      <c r="W591" s="408"/>
      <c r="X591" s="200"/>
      <c r="Y591" s="200"/>
      <c r="Z591" s="408"/>
      <c r="AA591" s="408"/>
      <c r="AB591" s="200"/>
      <c r="AC591" s="200"/>
      <c r="AD591" s="407"/>
      <c r="AE591" s="409"/>
    </row>
    <row r="592" spans="13:31" ht="27.95" customHeight="1" x14ac:dyDescent="0.25">
      <c r="M592" s="200"/>
      <c r="N592" s="200"/>
      <c r="O592" s="407"/>
      <c r="P592" s="409"/>
      <c r="Q592" s="200"/>
      <c r="R592" s="200"/>
      <c r="S592" s="200"/>
      <c r="T592" s="200"/>
      <c r="U592" s="200"/>
      <c r="V592" s="408"/>
      <c r="W592" s="408"/>
      <c r="X592" s="200"/>
      <c r="Y592" s="200"/>
      <c r="Z592" s="408"/>
      <c r="AA592" s="408"/>
      <c r="AB592" s="200"/>
      <c r="AC592" s="200"/>
      <c r="AD592" s="407"/>
      <c r="AE592" s="409"/>
    </row>
    <row r="593" spans="13:31" ht="27.95" customHeight="1" x14ac:dyDescent="0.25">
      <c r="M593" s="200"/>
      <c r="N593" s="200"/>
      <c r="O593" s="407"/>
      <c r="P593" s="409"/>
      <c r="Q593" s="200"/>
      <c r="R593" s="200"/>
      <c r="S593" s="200"/>
      <c r="T593" s="200"/>
      <c r="U593" s="200"/>
      <c r="V593" s="408"/>
      <c r="W593" s="408"/>
      <c r="X593" s="200"/>
      <c r="Y593" s="200"/>
      <c r="Z593" s="408"/>
      <c r="AA593" s="408"/>
      <c r="AB593" s="200"/>
      <c r="AC593" s="200"/>
      <c r="AD593" s="407"/>
      <c r="AE593" s="409"/>
    </row>
    <row r="594" spans="13:31" ht="27.95" customHeight="1" x14ac:dyDescent="0.25">
      <c r="M594" s="200"/>
      <c r="N594" s="200"/>
      <c r="O594" s="407"/>
      <c r="P594" s="409"/>
      <c r="Q594" s="200"/>
      <c r="R594" s="200"/>
      <c r="S594" s="200"/>
      <c r="T594" s="200"/>
      <c r="U594" s="200"/>
      <c r="V594" s="408"/>
      <c r="W594" s="408"/>
      <c r="X594" s="200"/>
      <c r="Y594" s="200"/>
      <c r="Z594" s="408"/>
      <c r="AA594" s="408"/>
      <c r="AB594" s="200"/>
      <c r="AC594" s="200"/>
      <c r="AD594" s="407"/>
      <c r="AE594" s="409"/>
    </row>
    <row r="595" spans="13:31" ht="27.95" customHeight="1" x14ac:dyDescent="0.25">
      <c r="M595" s="200"/>
      <c r="N595" s="200"/>
      <c r="O595" s="407"/>
      <c r="P595" s="409"/>
      <c r="Q595" s="200"/>
      <c r="R595" s="200"/>
      <c r="S595" s="200"/>
      <c r="T595" s="200"/>
      <c r="U595" s="200"/>
      <c r="V595" s="408"/>
      <c r="W595" s="408"/>
      <c r="X595" s="200"/>
      <c r="Y595" s="200"/>
      <c r="Z595" s="408"/>
      <c r="AA595" s="408"/>
      <c r="AB595" s="200"/>
      <c r="AC595" s="200"/>
      <c r="AD595" s="407"/>
      <c r="AE595" s="409"/>
    </row>
    <row r="596" spans="13:31" ht="27.95" customHeight="1" x14ac:dyDescent="0.25">
      <c r="M596" s="200"/>
      <c r="N596" s="200"/>
      <c r="O596" s="407"/>
      <c r="P596" s="409"/>
      <c r="Q596" s="200"/>
      <c r="R596" s="200"/>
      <c r="S596" s="200"/>
      <c r="T596" s="200"/>
      <c r="U596" s="200"/>
      <c r="V596" s="408"/>
      <c r="W596" s="408"/>
      <c r="X596" s="200"/>
      <c r="Y596" s="200"/>
      <c r="Z596" s="408"/>
      <c r="AA596" s="408"/>
      <c r="AB596" s="200"/>
      <c r="AC596" s="200"/>
      <c r="AD596" s="407"/>
      <c r="AE596" s="409"/>
    </row>
    <row r="597" spans="13:31" ht="27.95" customHeight="1" x14ac:dyDescent="0.25">
      <c r="M597" s="200"/>
      <c r="N597" s="200"/>
      <c r="O597" s="407"/>
      <c r="P597" s="409"/>
      <c r="Q597" s="200"/>
      <c r="R597" s="200"/>
      <c r="S597" s="200"/>
      <c r="T597" s="200"/>
      <c r="U597" s="200"/>
      <c r="V597" s="408"/>
      <c r="W597" s="408"/>
      <c r="X597" s="200"/>
      <c r="Y597" s="200"/>
      <c r="Z597" s="408"/>
      <c r="AA597" s="408"/>
      <c r="AB597" s="200"/>
      <c r="AC597" s="200"/>
      <c r="AD597" s="407"/>
      <c r="AE597" s="409"/>
    </row>
    <row r="598" spans="13:31" ht="27.95" customHeight="1" x14ac:dyDescent="0.25">
      <c r="M598" s="200"/>
      <c r="N598" s="200"/>
      <c r="O598" s="407"/>
      <c r="P598" s="409"/>
      <c r="Q598" s="200"/>
      <c r="R598" s="200"/>
      <c r="S598" s="200"/>
      <c r="T598" s="200"/>
      <c r="U598" s="200"/>
      <c r="V598" s="408"/>
      <c r="W598" s="408"/>
      <c r="X598" s="200"/>
      <c r="Y598" s="200"/>
      <c r="Z598" s="408"/>
      <c r="AA598" s="408"/>
      <c r="AB598" s="200"/>
      <c r="AC598" s="200"/>
      <c r="AD598" s="407"/>
      <c r="AE598" s="409"/>
    </row>
    <row r="599" spans="13:31" ht="27.95" customHeight="1" x14ac:dyDescent="0.25">
      <c r="M599" s="200"/>
      <c r="N599" s="200"/>
      <c r="O599" s="407"/>
      <c r="P599" s="409"/>
      <c r="Q599" s="200"/>
      <c r="R599" s="200"/>
      <c r="S599" s="200"/>
      <c r="T599" s="200"/>
      <c r="U599" s="200"/>
      <c r="V599" s="408"/>
      <c r="W599" s="408"/>
      <c r="X599" s="200"/>
      <c r="Y599" s="200"/>
      <c r="Z599" s="408"/>
      <c r="AA599" s="408"/>
      <c r="AB599" s="200"/>
      <c r="AC599" s="200"/>
      <c r="AD599" s="407"/>
      <c r="AE599" s="409"/>
    </row>
    <row r="600" spans="13:31" ht="27.95" customHeight="1" x14ac:dyDescent="0.25">
      <c r="M600" s="200"/>
      <c r="N600" s="200"/>
      <c r="O600" s="407"/>
      <c r="P600" s="409"/>
      <c r="Q600" s="200"/>
      <c r="R600" s="200"/>
      <c r="S600" s="200"/>
      <c r="T600" s="200"/>
      <c r="U600" s="200"/>
      <c r="V600" s="408"/>
      <c r="W600" s="408"/>
      <c r="X600" s="200"/>
      <c r="Y600" s="200"/>
      <c r="Z600" s="408"/>
      <c r="AA600" s="408"/>
      <c r="AB600" s="200"/>
      <c r="AC600" s="200"/>
      <c r="AD600" s="407"/>
      <c r="AE600" s="409"/>
    </row>
    <row r="601" spans="13:31" ht="27.95" customHeight="1" x14ac:dyDescent="0.25">
      <c r="M601" s="200"/>
      <c r="N601" s="200"/>
      <c r="O601" s="407"/>
      <c r="P601" s="409"/>
      <c r="Q601" s="200"/>
      <c r="R601" s="200"/>
      <c r="S601" s="200"/>
      <c r="T601" s="200"/>
      <c r="U601" s="200"/>
      <c r="V601" s="408"/>
      <c r="W601" s="408"/>
      <c r="X601" s="200"/>
      <c r="Y601" s="200"/>
      <c r="Z601" s="408"/>
      <c r="AA601" s="408"/>
      <c r="AB601" s="200"/>
      <c r="AC601" s="200"/>
      <c r="AD601" s="407"/>
      <c r="AE601" s="409"/>
    </row>
    <row r="602" spans="13:31" ht="27.95" customHeight="1" x14ac:dyDescent="0.25">
      <c r="M602" s="200"/>
      <c r="N602" s="200"/>
      <c r="O602" s="407"/>
      <c r="P602" s="409"/>
      <c r="Q602" s="200"/>
      <c r="R602" s="200"/>
      <c r="S602" s="200"/>
      <c r="T602" s="200"/>
      <c r="U602" s="200"/>
      <c r="V602" s="408"/>
      <c r="W602" s="408"/>
      <c r="X602" s="200"/>
      <c r="Y602" s="200"/>
      <c r="Z602" s="408"/>
      <c r="AA602" s="408"/>
      <c r="AB602" s="200"/>
      <c r="AC602" s="200"/>
      <c r="AD602" s="407"/>
      <c r="AE602" s="409"/>
    </row>
    <row r="603" spans="13:31" ht="27.95" customHeight="1" x14ac:dyDescent="0.25">
      <c r="M603" s="200"/>
      <c r="N603" s="200"/>
      <c r="O603" s="407"/>
      <c r="P603" s="409"/>
      <c r="Q603" s="200"/>
      <c r="R603" s="200"/>
      <c r="S603" s="200"/>
      <c r="T603" s="200"/>
      <c r="U603" s="200"/>
      <c r="V603" s="408"/>
      <c r="W603" s="408"/>
      <c r="X603" s="200"/>
      <c r="Y603" s="200"/>
      <c r="Z603" s="408"/>
      <c r="AA603" s="408"/>
      <c r="AB603" s="200"/>
      <c r="AC603" s="200"/>
      <c r="AD603" s="407"/>
      <c r="AE603" s="409"/>
    </row>
    <row r="604" spans="13:31" ht="27.95" customHeight="1" x14ac:dyDescent="0.25">
      <c r="M604" s="200"/>
      <c r="N604" s="200"/>
      <c r="O604" s="407"/>
      <c r="P604" s="409"/>
      <c r="Q604" s="200"/>
      <c r="R604" s="200"/>
      <c r="S604" s="200"/>
      <c r="T604" s="200"/>
      <c r="U604" s="200"/>
      <c r="V604" s="408"/>
      <c r="W604" s="408"/>
      <c r="X604" s="200"/>
      <c r="Y604" s="200"/>
      <c r="Z604" s="408"/>
      <c r="AA604" s="408"/>
      <c r="AB604" s="200"/>
      <c r="AC604" s="200"/>
      <c r="AD604" s="407"/>
      <c r="AE604" s="409"/>
    </row>
    <row r="605" spans="13:31" ht="27.95" customHeight="1" x14ac:dyDescent="0.25">
      <c r="M605" s="200"/>
      <c r="N605" s="200"/>
      <c r="O605" s="407"/>
      <c r="P605" s="409"/>
      <c r="Q605" s="200"/>
      <c r="R605" s="200"/>
      <c r="S605" s="200"/>
      <c r="T605" s="200"/>
      <c r="U605" s="200"/>
      <c r="V605" s="408"/>
      <c r="W605" s="408"/>
      <c r="X605" s="200"/>
      <c r="Y605" s="200"/>
      <c r="Z605" s="408"/>
      <c r="AA605" s="408"/>
      <c r="AB605" s="200"/>
      <c r="AC605" s="200"/>
      <c r="AD605" s="407"/>
      <c r="AE605" s="409"/>
    </row>
    <row r="606" spans="13:31" ht="27.95" customHeight="1" x14ac:dyDescent="0.25">
      <c r="M606" s="200"/>
      <c r="N606" s="200"/>
      <c r="O606" s="407"/>
      <c r="P606" s="409"/>
      <c r="Q606" s="200"/>
      <c r="R606" s="200"/>
      <c r="S606" s="200"/>
      <c r="T606" s="200"/>
      <c r="U606" s="200"/>
      <c r="V606" s="408"/>
      <c r="W606" s="408"/>
      <c r="X606" s="200"/>
      <c r="Y606" s="200"/>
      <c r="Z606" s="408"/>
      <c r="AA606" s="408"/>
      <c r="AB606" s="200"/>
      <c r="AC606" s="200"/>
      <c r="AD606" s="407"/>
      <c r="AE606" s="409"/>
    </row>
    <row r="607" spans="13:31" ht="27.95" customHeight="1" x14ac:dyDescent="0.25">
      <c r="M607" s="200"/>
      <c r="N607" s="200"/>
      <c r="O607" s="407"/>
      <c r="P607" s="409"/>
      <c r="Q607" s="200"/>
      <c r="R607" s="200"/>
      <c r="S607" s="200"/>
      <c r="T607" s="200"/>
      <c r="U607" s="200"/>
      <c r="V607" s="408"/>
      <c r="W607" s="408"/>
      <c r="X607" s="200"/>
      <c r="Y607" s="200"/>
      <c r="Z607" s="408"/>
      <c r="AA607" s="408"/>
      <c r="AB607" s="200"/>
      <c r="AC607" s="200"/>
      <c r="AD607" s="407"/>
      <c r="AE607" s="409"/>
    </row>
    <row r="608" spans="13:31" ht="27.95" customHeight="1" x14ac:dyDescent="0.25">
      <c r="M608" s="200"/>
      <c r="N608" s="200"/>
      <c r="O608" s="407"/>
      <c r="P608" s="409"/>
      <c r="Q608" s="200"/>
      <c r="R608" s="200"/>
      <c r="S608" s="200"/>
      <c r="T608" s="200"/>
      <c r="U608" s="200"/>
      <c r="V608" s="408"/>
      <c r="W608" s="408"/>
      <c r="X608" s="200"/>
      <c r="Y608" s="200"/>
      <c r="Z608" s="408"/>
      <c r="AA608" s="408"/>
      <c r="AB608" s="200"/>
      <c r="AC608" s="200"/>
      <c r="AD608" s="407"/>
      <c r="AE608" s="409"/>
    </row>
    <row r="609" spans="13:31" ht="27.95" customHeight="1" x14ac:dyDescent="0.25">
      <c r="M609" s="200"/>
      <c r="N609" s="200"/>
      <c r="O609" s="407"/>
      <c r="P609" s="409"/>
      <c r="Q609" s="200"/>
      <c r="R609" s="200"/>
      <c r="S609" s="200"/>
      <c r="T609" s="200"/>
      <c r="U609" s="200"/>
      <c r="V609" s="408"/>
      <c r="W609" s="408"/>
      <c r="X609" s="200"/>
      <c r="Y609" s="200"/>
      <c r="Z609" s="408"/>
      <c r="AA609" s="408"/>
      <c r="AB609" s="200"/>
      <c r="AC609" s="200"/>
      <c r="AD609" s="407"/>
      <c r="AE609" s="409"/>
    </row>
    <row r="610" spans="13:31" ht="27.95" customHeight="1" x14ac:dyDescent="0.25">
      <c r="M610" s="200"/>
      <c r="N610" s="200"/>
      <c r="O610" s="407"/>
      <c r="P610" s="409"/>
      <c r="Q610" s="200"/>
      <c r="R610" s="200"/>
      <c r="S610" s="200"/>
      <c r="T610" s="200"/>
      <c r="U610" s="200"/>
      <c r="V610" s="408"/>
      <c r="W610" s="408"/>
      <c r="X610" s="200"/>
      <c r="Y610" s="200"/>
      <c r="Z610" s="408"/>
      <c r="AA610" s="408"/>
      <c r="AB610" s="200"/>
      <c r="AC610" s="200"/>
      <c r="AD610" s="407"/>
      <c r="AE610" s="409"/>
    </row>
    <row r="611" spans="13:31" ht="27.95" customHeight="1" x14ac:dyDescent="0.25">
      <c r="M611" s="200"/>
      <c r="N611" s="200"/>
      <c r="O611" s="407"/>
      <c r="P611" s="409"/>
      <c r="Q611" s="200"/>
      <c r="R611" s="200"/>
      <c r="S611" s="200"/>
      <c r="T611" s="200"/>
      <c r="U611" s="200"/>
      <c r="V611" s="408"/>
      <c r="W611" s="408"/>
      <c r="X611" s="200"/>
      <c r="Y611" s="200"/>
      <c r="Z611" s="408"/>
      <c r="AA611" s="408"/>
      <c r="AB611" s="200"/>
      <c r="AC611" s="200"/>
      <c r="AD611" s="407"/>
      <c r="AE611" s="409"/>
    </row>
    <row r="612" spans="13:31" ht="27.95" customHeight="1" x14ac:dyDescent="0.25">
      <c r="M612" s="200"/>
      <c r="N612" s="200"/>
      <c r="O612" s="407"/>
      <c r="P612" s="409"/>
      <c r="Q612" s="200"/>
      <c r="R612" s="200"/>
      <c r="S612" s="200"/>
      <c r="T612" s="200"/>
      <c r="U612" s="200"/>
      <c r="V612" s="408"/>
      <c r="W612" s="408"/>
      <c r="X612" s="200"/>
      <c r="Y612" s="200"/>
      <c r="Z612" s="408"/>
      <c r="AA612" s="408"/>
      <c r="AB612" s="200"/>
      <c r="AC612" s="200"/>
      <c r="AD612" s="407"/>
      <c r="AE612" s="409"/>
    </row>
    <row r="613" spans="13:31" ht="27.95" customHeight="1" x14ac:dyDescent="0.25">
      <c r="M613" s="200"/>
      <c r="N613" s="200"/>
      <c r="O613" s="407"/>
      <c r="P613" s="409"/>
      <c r="Q613" s="200"/>
      <c r="R613" s="200"/>
      <c r="S613" s="200"/>
      <c r="T613" s="200"/>
      <c r="U613" s="200"/>
      <c r="V613" s="408"/>
      <c r="W613" s="408"/>
      <c r="X613" s="200"/>
      <c r="Y613" s="200"/>
      <c r="Z613" s="408"/>
      <c r="AA613" s="408"/>
      <c r="AB613" s="200"/>
      <c r="AC613" s="200"/>
      <c r="AD613" s="407"/>
      <c r="AE613" s="409"/>
    </row>
    <row r="614" spans="13:31" ht="27.95" customHeight="1" x14ac:dyDescent="0.25">
      <c r="M614" s="200"/>
      <c r="N614" s="200"/>
      <c r="O614" s="407"/>
      <c r="P614" s="409"/>
      <c r="Q614" s="200"/>
      <c r="R614" s="200"/>
      <c r="S614" s="200"/>
      <c r="T614" s="200"/>
      <c r="U614" s="200"/>
      <c r="V614" s="408"/>
      <c r="W614" s="408"/>
      <c r="X614" s="200"/>
      <c r="Y614" s="200"/>
      <c r="Z614" s="408"/>
      <c r="AA614" s="408"/>
      <c r="AB614" s="200"/>
      <c r="AC614" s="200"/>
      <c r="AD614" s="407"/>
      <c r="AE614" s="409"/>
    </row>
    <row r="615" spans="13:31" ht="27.95" customHeight="1" x14ac:dyDescent="0.25">
      <c r="M615" s="200"/>
      <c r="N615" s="200"/>
      <c r="O615" s="407"/>
      <c r="P615" s="409"/>
      <c r="Q615" s="200"/>
      <c r="R615" s="200"/>
      <c r="S615" s="200"/>
      <c r="T615" s="200"/>
      <c r="U615" s="200"/>
      <c r="V615" s="408"/>
      <c r="W615" s="408"/>
      <c r="X615" s="200"/>
      <c r="Y615" s="200"/>
      <c r="Z615" s="408"/>
      <c r="AA615" s="408"/>
      <c r="AB615" s="200"/>
      <c r="AC615" s="200"/>
      <c r="AD615" s="407"/>
      <c r="AE615" s="409"/>
    </row>
    <row r="616" spans="13:31" ht="27.95" customHeight="1" x14ac:dyDescent="0.25">
      <c r="M616" s="200"/>
      <c r="N616" s="200"/>
      <c r="O616" s="407"/>
      <c r="P616" s="409"/>
      <c r="Q616" s="200"/>
      <c r="R616" s="200"/>
      <c r="S616" s="200"/>
      <c r="T616" s="200"/>
      <c r="U616" s="200"/>
      <c r="V616" s="408"/>
      <c r="W616" s="408"/>
      <c r="X616" s="200"/>
      <c r="Y616" s="200"/>
      <c r="Z616" s="408"/>
      <c r="AA616" s="408"/>
      <c r="AB616" s="200"/>
      <c r="AC616" s="200"/>
      <c r="AD616" s="407"/>
      <c r="AE616" s="409"/>
    </row>
    <row r="617" spans="13:31" ht="27.95" customHeight="1" x14ac:dyDescent="0.25">
      <c r="M617" s="200"/>
      <c r="N617" s="200"/>
      <c r="O617" s="407"/>
      <c r="P617" s="409"/>
      <c r="Q617" s="200"/>
      <c r="R617" s="200"/>
      <c r="S617" s="200"/>
      <c r="T617" s="200"/>
      <c r="U617" s="200"/>
      <c r="V617" s="408"/>
      <c r="W617" s="408"/>
      <c r="X617" s="200"/>
      <c r="Y617" s="200"/>
      <c r="Z617" s="408"/>
      <c r="AA617" s="408"/>
      <c r="AB617" s="200"/>
      <c r="AC617" s="200"/>
      <c r="AD617" s="407"/>
      <c r="AE617" s="409"/>
    </row>
    <row r="618" spans="13:31" ht="27.95" customHeight="1" x14ac:dyDescent="0.25">
      <c r="M618" s="200"/>
      <c r="N618" s="200"/>
      <c r="O618" s="407"/>
      <c r="P618" s="409"/>
      <c r="Q618" s="200"/>
      <c r="R618" s="200"/>
      <c r="S618" s="200"/>
      <c r="T618" s="200"/>
      <c r="U618" s="200"/>
      <c r="V618" s="408"/>
      <c r="W618" s="408"/>
      <c r="X618" s="200"/>
      <c r="Y618" s="200"/>
      <c r="Z618" s="408"/>
      <c r="AA618" s="408"/>
      <c r="AB618" s="200"/>
      <c r="AC618" s="200"/>
      <c r="AD618" s="407"/>
      <c r="AE618" s="409"/>
    </row>
    <row r="619" spans="13:31" ht="27.95" customHeight="1" x14ac:dyDescent="0.25">
      <c r="M619" s="200"/>
      <c r="N619" s="200"/>
      <c r="O619" s="407"/>
      <c r="P619" s="409"/>
      <c r="Q619" s="200"/>
      <c r="R619" s="200"/>
      <c r="S619" s="200"/>
      <c r="T619" s="200"/>
      <c r="U619" s="200"/>
      <c r="V619" s="408"/>
      <c r="W619" s="408"/>
      <c r="X619" s="200"/>
      <c r="Y619" s="200"/>
      <c r="Z619" s="408"/>
      <c r="AA619" s="408"/>
      <c r="AB619" s="200"/>
      <c r="AC619" s="200"/>
      <c r="AD619" s="407"/>
      <c r="AE619" s="409"/>
    </row>
    <row r="620" spans="13:31" ht="27.95" customHeight="1" x14ac:dyDescent="0.25">
      <c r="M620" s="200"/>
      <c r="N620" s="200"/>
      <c r="O620" s="407"/>
      <c r="P620" s="409"/>
      <c r="Q620" s="200"/>
      <c r="R620" s="200"/>
      <c r="S620" s="200"/>
      <c r="T620" s="200"/>
      <c r="U620" s="200"/>
      <c r="V620" s="408"/>
      <c r="W620" s="408"/>
      <c r="X620" s="200"/>
      <c r="Y620" s="200"/>
      <c r="Z620" s="408"/>
      <c r="AA620" s="408"/>
      <c r="AB620" s="200"/>
      <c r="AC620" s="200"/>
      <c r="AD620" s="407"/>
      <c r="AE620" s="409"/>
    </row>
    <row r="621" spans="13:31" ht="27.95" customHeight="1" x14ac:dyDescent="0.25">
      <c r="M621" s="200"/>
      <c r="N621" s="200"/>
      <c r="O621" s="407"/>
      <c r="P621" s="409"/>
      <c r="Q621" s="200"/>
      <c r="R621" s="200"/>
      <c r="S621" s="200"/>
      <c r="T621" s="200"/>
      <c r="U621" s="200"/>
      <c r="V621" s="408"/>
      <c r="W621" s="408"/>
      <c r="X621" s="200"/>
      <c r="Y621" s="200"/>
      <c r="Z621" s="408"/>
      <c r="AA621" s="408"/>
      <c r="AB621" s="200"/>
      <c r="AC621" s="200"/>
      <c r="AD621" s="407"/>
      <c r="AE621" s="409"/>
    </row>
    <row r="622" spans="13:31" ht="27.95" customHeight="1" x14ac:dyDescent="0.25">
      <c r="M622" s="200"/>
      <c r="N622" s="200"/>
      <c r="O622" s="407"/>
      <c r="P622" s="409"/>
      <c r="Q622" s="200"/>
      <c r="R622" s="200"/>
      <c r="S622" s="200"/>
      <c r="T622" s="200"/>
      <c r="U622" s="200"/>
      <c r="V622" s="408"/>
      <c r="W622" s="408"/>
      <c r="X622" s="200"/>
      <c r="Y622" s="200"/>
      <c r="Z622" s="408"/>
      <c r="AA622" s="408"/>
      <c r="AB622" s="200"/>
      <c r="AC622" s="200"/>
      <c r="AD622" s="407"/>
      <c r="AE622" s="409"/>
    </row>
    <row r="623" spans="13:31" ht="27.95" customHeight="1" x14ac:dyDescent="0.25">
      <c r="M623" s="200"/>
      <c r="N623" s="200"/>
      <c r="O623" s="407"/>
      <c r="P623" s="409"/>
      <c r="Q623" s="200"/>
      <c r="R623" s="200"/>
      <c r="S623" s="200"/>
      <c r="T623" s="200"/>
      <c r="U623" s="200"/>
      <c r="V623" s="408"/>
      <c r="W623" s="408"/>
      <c r="X623" s="200"/>
      <c r="Y623" s="200"/>
      <c r="Z623" s="408"/>
      <c r="AA623" s="408"/>
      <c r="AB623" s="200"/>
      <c r="AC623" s="200"/>
      <c r="AD623" s="407"/>
      <c r="AE623" s="409"/>
    </row>
    <row r="624" spans="13:31" ht="27.95" customHeight="1" x14ac:dyDescent="0.25">
      <c r="M624" s="200"/>
      <c r="N624" s="200"/>
      <c r="O624" s="407"/>
      <c r="P624" s="409"/>
      <c r="Q624" s="200"/>
      <c r="R624" s="200"/>
      <c r="S624" s="200"/>
      <c r="T624" s="200"/>
      <c r="U624" s="200"/>
      <c r="V624" s="408"/>
      <c r="W624" s="408"/>
      <c r="X624" s="200"/>
      <c r="Y624" s="200"/>
      <c r="Z624" s="408"/>
      <c r="AA624" s="408"/>
      <c r="AB624" s="200"/>
      <c r="AC624" s="200"/>
      <c r="AD624" s="407"/>
      <c r="AE624" s="409"/>
    </row>
    <row r="625" spans="13:31" ht="27.95" customHeight="1" x14ac:dyDescent="0.25">
      <c r="M625" s="200"/>
      <c r="N625" s="200"/>
      <c r="O625" s="407"/>
      <c r="P625" s="409"/>
      <c r="Q625" s="200"/>
      <c r="R625" s="200"/>
      <c r="S625" s="200"/>
      <c r="T625" s="200"/>
      <c r="U625" s="200"/>
      <c r="V625" s="408"/>
      <c r="W625" s="408"/>
      <c r="X625" s="200"/>
      <c r="Y625" s="200"/>
      <c r="Z625" s="408"/>
      <c r="AA625" s="408"/>
      <c r="AB625" s="200"/>
      <c r="AC625" s="200"/>
      <c r="AD625" s="407"/>
      <c r="AE625" s="409"/>
    </row>
    <row r="626" spans="13:31" ht="27.95" customHeight="1" x14ac:dyDescent="0.25">
      <c r="M626" s="200"/>
      <c r="N626" s="200"/>
      <c r="O626" s="407"/>
      <c r="P626" s="409"/>
      <c r="Q626" s="200"/>
      <c r="R626" s="200"/>
      <c r="S626" s="200"/>
      <c r="T626" s="200"/>
      <c r="U626" s="200"/>
      <c r="V626" s="408"/>
      <c r="W626" s="408"/>
      <c r="X626" s="200"/>
      <c r="Y626" s="200"/>
      <c r="Z626" s="408"/>
      <c r="AA626" s="408"/>
      <c r="AB626" s="200"/>
      <c r="AC626" s="200"/>
      <c r="AD626" s="407"/>
      <c r="AE626" s="409"/>
    </row>
    <row r="627" spans="13:31" ht="27.95" customHeight="1" x14ac:dyDescent="0.25">
      <c r="M627" s="200"/>
      <c r="N627" s="200"/>
      <c r="O627" s="407"/>
      <c r="P627" s="409"/>
      <c r="Q627" s="200"/>
      <c r="R627" s="200"/>
      <c r="S627" s="200"/>
      <c r="T627" s="200"/>
      <c r="U627" s="200"/>
      <c r="V627" s="408"/>
      <c r="W627" s="408"/>
      <c r="X627" s="200"/>
      <c r="Y627" s="200"/>
      <c r="Z627" s="408"/>
      <c r="AA627" s="408"/>
      <c r="AB627" s="200"/>
      <c r="AC627" s="200"/>
      <c r="AD627" s="407"/>
      <c r="AE627" s="409"/>
    </row>
    <row r="628" spans="13:31" ht="27.95" customHeight="1" x14ac:dyDescent="0.25">
      <c r="M628" s="200"/>
      <c r="N628" s="200"/>
      <c r="O628" s="407"/>
      <c r="P628" s="409"/>
      <c r="Q628" s="200"/>
      <c r="R628" s="200"/>
      <c r="S628" s="200"/>
      <c r="T628" s="200"/>
      <c r="U628" s="200"/>
      <c r="V628" s="408"/>
      <c r="W628" s="408"/>
      <c r="X628" s="200"/>
      <c r="Y628" s="200"/>
      <c r="Z628" s="408"/>
      <c r="AA628" s="408"/>
      <c r="AB628" s="200"/>
      <c r="AC628" s="200"/>
      <c r="AD628" s="407"/>
      <c r="AE628" s="409"/>
    </row>
    <row r="629" spans="13:31" ht="27.95" customHeight="1" x14ac:dyDescent="0.25">
      <c r="M629" s="200"/>
      <c r="N629" s="200"/>
      <c r="O629" s="407"/>
      <c r="P629" s="409"/>
      <c r="Q629" s="200"/>
      <c r="R629" s="200"/>
      <c r="S629" s="200"/>
      <c r="T629" s="200"/>
      <c r="U629" s="200"/>
      <c r="V629" s="408"/>
      <c r="W629" s="408"/>
      <c r="X629" s="200"/>
      <c r="Y629" s="200"/>
      <c r="Z629" s="408"/>
      <c r="AA629" s="408"/>
      <c r="AB629" s="200"/>
      <c r="AC629" s="200"/>
      <c r="AD629" s="407"/>
      <c r="AE629" s="409"/>
    </row>
    <row r="630" spans="13:31" ht="27.95" customHeight="1" x14ac:dyDescent="0.25">
      <c r="M630" s="200"/>
      <c r="N630" s="200"/>
      <c r="O630" s="407"/>
      <c r="P630" s="409"/>
      <c r="Q630" s="200"/>
      <c r="R630" s="200"/>
      <c r="S630" s="200"/>
      <c r="T630" s="200"/>
      <c r="U630" s="200"/>
      <c r="V630" s="408"/>
      <c r="W630" s="408"/>
      <c r="X630" s="200"/>
      <c r="Y630" s="200"/>
      <c r="Z630" s="408"/>
      <c r="AA630" s="408"/>
      <c r="AB630" s="200"/>
      <c r="AC630" s="200"/>
      <c r="AD630" s="407"/>
      <c r="AE630" s="409"/>
    </row>
    <row r="631" spans="13:31" ht="27.95" customHeight="1" x14ac:dyDescent="0.25">
      <c r="M631" s="200"/>
      <c r="N631" s="200"/>
      <c r="O631" s="407"/>
      <c r="P631" s="409"/>
      <c r="Q631" s="200"/>
      <c r="R631" s="200"/>
      <c r="S631" s="200"/>
      <c r="T631" s="200"/>
      <c r="U631" s="200"/>
      <c r="V631" s="408"/>
      <c r="W631" s="408"/>
      <c r="X631" s="200"/>
      <c r="Y631" s="200"/>
      <c r="Z631" s="408"/>
      <c r="AA631" s="408"/>
      <c r="AB631" s="200"/>
      <c r="AC631" s="200"/>
      <c r="AD631" s="407"/>
      <c r="AE631" s="409"/>
    </row>
    <row r="632" spans="13:31" ht="27.95" customHeight="1" x14ac:dyDescent="0.25">
      <c r="M632" s="200"/>
      <c r="N632" s="200"/>
      <c r="O632" s="407"/>
      <c r="P632" s="409"/>
      <c r="Q632" s="200"/>
      <c r="R632" s="200"/>
      <c r="S632" s="200"/>
      <c r="T632" s="200"/>
      <c r="U632" s="200"/>
      <c r="V632" s="408"/>
      <c r="W632" s="408"/>
      <c r="X632" s="200"/>
      <c r="Y632" s="200"/>
      <c r="Z632" s="408"/>
      <c r="AA632" s="408"/>
      <c r="AB632" s="200"/>
      <c r="AC632" s="200"/>
      <c r="AD632" s="407"/>
      <c r="AE632" s="409"/>
    </row>
    <row r="633" spans="13:31" ht="27.95" customHeight="1" x14ac:dyDescent="0.25">
      <c r="M633" s="200"/>
      <c r="N633" s="200"/>
      <c r="O633" s="407"/>
      <c r="P633" s="409"/>
      <c r="Q633" s="200"/>
      <c r="R633" s="200"/>
      <c r="S633" s="200"/>
      <c r="T633" s="200"/>
      <c r="U633" s="200"/>
      <c r="V633" s="408"/>
      <c r="W633" s="408"/>
      <c r="X633" s="200"/>
      <c r="Y633" s="200"/>
      <c r="Z633" s="408"/>
      <c r="AA633" s="408"/>
      <c r="AB633" s="200"/>
      <c r="AC633" s="200"/>
      <c r="AD633" s="407"/>
      <c r="AE633" s="409"/>
    </row>
    <row r="634" spans="13:31" ht="27.95" customHeight="1" x14ac:dyDescent="0.25">
      <c r="M634" s="200"/>
      <c r="N634" s="200"/>
      <c r="O634" s="407"/>
      <c r="P634" s="409"/>
      <c r="Q634" s="200"/>
      <c r="R634" s="200"/>
      <c r="S634" s="200"/>
      <c r="T634" s="200"/>
      <c r="U634" s="200"/>
      <c r="V634" s="408"/>
      <c r="W634" s="408"/>
      <c r="X634" s="200"/>
      <c r="Y634" s="200"/>
      <c r="Z634" s="408"/>
      <c r="AA634" s="408"/>
      <c r="AB634" s="200"/>
      <c r="AC634" s="200"/>
      <c r="AD634" s="407"/>
      <c r="AE634" s="409"/>
    </row>
    <row r="635" spans="13:31" ht="27.95" customHeight="1" x14ac:dyDescent="0.25">
      <c r="M635" s="200"/>
      <c r="N635" s="200"/>
      <c r="O635" s="407"/>
      <c r="P635" s="409"/>
      <c r="Q635" s="200"/>
      <c r="R635" s="200"/>
      <c r="S635" s="200"/>
      <c r="T635" s="200"/>
      <c r="U635" s="200"/>
      <c r="V635" s="408"/>
      <c r="W635" s="408"/>
      <c r="X635" s="200"/>
      <c r="Y635" s="200"/>
      <c r="Z635" s="408"/>
      <c r="AA635" s="408"/>
      <c r="AB635" s="200"/>
      <c r="AC635" s="200"/>
      <c r="AD635" s="407"/>
      <c r="AE635" s="409"/>
    </row>
    <row r="636" spans="13:31" ht="27.95" customHeight="1" x14ac:dyDescent="0.25">
      <c r="M636" s="200"/>
      <c r="N636" s="200"/>
      <c r="O636" s="407"/>
      <c r="P636" s="409"/>
      <c r="Q636" s="200"/>
      <c r="R636" s="200"/>
      <c r="S636" s="200"/>
      <c r="T636" s="200"/>
      <c r="U636" s="200"/>
      <c r="V636" s="408"/>
      <c r="W636" s="408"/>
      <c r="X636" s="200"/>
      <c r="Y636" s="200"/>
      <c r="Z636" s="408"/>
      <c r="AA636" s="408"/>
      <c r="AB636" s="200"/>
      <c r="AC636" s="200"/>
      <c r="AD636" s="407"/>
      <c r="AE636" s="409"/>
    </row>
    <row r="637" spans="13:31" ht="27.95" customHeight="1" x14ac:dyDescent="0.25">
      <c r="M637" s="200"/>
      <c r="N637" s="200"/>
      <c r="O637" s="407"/>
      <c r="P637" s="409"/>
      <c r="Q637" s="200"/>
      <c r="R637" s="200"/>
      <c r="S637" s="200"/>
      <c r="T637" s="200"/>
      <c r="U637" s="200"/>
      <c r="V637" s="408"/>
      <c r="W637" s="408"/>
      <c r="X637" s="200"/>
      <c r="Y637" s="200"/>
      <c r="Z637" s="408"/>
      <c r="AA637" s="408"/>
      <c r="AB637" s="200"/>
      <c r="AC637" s="200"/>
      <c r="AD637" s="407"/>
      <c r="AE637" s="409"/>
    </row>
    <row r="638" spans="13:31" ht="27.95" customHeight="1" x14ac:dyDescent="0.25">
      <c r="M638" s="200"/>
      <c r="N638" s="200"/>
      <c r="O638" s="407"/>
      <c r="P638" s="409"/>
      <c r="Q638" s="200"/>
      <c r="R638" s="200"/>
      <c r="S638" s="200"/>
      <c r="T638" s="200"/>
      <c r="U638" s="200"/>
      <c r="V638" s="408"/>
      <c r="W638" s="408"/>
      <c r="X638" s="200"/>
      <c r="Y638" s="200"/>
      <c r="Z638" s="408"/>
      <c r="AA638" s="408"/>
      <c r="AB638" s="200"/>
      <c r="AC638" s="200"/>
      <c r="AD638" s="407"/>
      <c r="AE638" s="409"/>
    </row>
    <row r="639" spans="13:31" ht="27.95" customHeight="1" x14ac:dyDescent="0.25">
      <c r="M639" s="200"/>
      <c r="N639" s="200"/>
      <c r="O639" s="407"/>
      <c r="P639" s="409"/>
      <c r="Q639" s="200"/>
      <c r="R639" s="200"/>
      <c r="S639" s="200"/>
      <c r="T639" s="200"/>
      <c r="U639" s="200"/>
      <c r="V639" s="408"/>
      <c r="W639" s="408"/>
      <c r="X639" s="200"/>
      <c r="Y639" s="200"/>
      <c r="Z639" s="408"/>
      <c r="AA639" s="408"/>
      <c r="AB639" s="200"/>
      <c r="AC639" s="200"/>
      <c r="AD639" s="407"/>
      <c r="AE639" s="409"/>
    </row>
    <row r="640" spans="13:31" ht="27.95" customHeight="1" x14ac:dyDescent="0.25">
      <c r="M640" s="200"/>
      <c r="N640" s="200"/>
      <c r="O640" s="407"/>
      <c r="P640" s="409"/>
      <c r="Q640" s="200"/>
      <c r="R640" s="200"/>
      <c r="S640" s="200"/>
      <c r="T640" s="200"/>
      <c r="U640" s="200"/>
      <c r="V640" s="408"/>
      <c r="W640" s="408"/>
      <c r="X640" s="200"/>
      <c r="Y640" s="200"/>
      <c r="Z640" s="408"/>
      <c r="AA640" s="408"/>
      <c r="AB640" s="200"/>
      <c r="AC640" s="200"/>
      <c r="AD640" s="407"/>
      <c r="AE640" s="409"/>
    </row>
    <row r="641" spans="13:31" ht="27.95" customHeight="1" x14ac:dyDescent="0.25">
      <c r="M641" s="200"/>
      <c r="N641" s="200"/>
      <c r="O641" s="407"/>
      <c r="P641" s="409"/>
      <c r="Q641" s="200"/>
      <c r="R641" s="200"/>
      <c r="S641" s="200"/>
      <c r="T641" s="200"/>
      <c r="U641" s="200"/>
      <c r="V641" s="408"/>
      <c r="W641" s="408"/>
      <c r="X641" s="200"/>
      <c r="Y641" s="200"/>
      <c r="Z641" s="408"/>
      <c r="AA641" s="408"/>
      <c r="AB641" s="200"/>
      <c r="AC641" s="200"/>
      <c r="AD641" s="407"/>
      <c r="AE641" s="409"/>
    </row>
    <row r="642" spans="13:31" ht="27.95" customHeight="1" x14ac:dyDescent="0.25">
      <c r="M642" s="200"/>
      <c r="N642" s="200"/>
      <c r="O642" s="407"/>
      <c r="P642" s="409"/>
      <c r="Q642" s="200"/>
      <c r="R642" s="200"/>
      <c r="S642" s="200"/>
      <c r="T642" s="200"/>
      <c r="U642" s="200"/>
      <c r="V642" s="408"/>
      <c r="W642" s="408"/>
      <c r="X642" s="200"/>
      <c r="Y642" s="200"/>
      <c r="Z642" s="408"/>
      <c r="AA642" s="408"/>
      <c r="AB642" s="200"/>
      <c r="AC642" s="200"/>
      <c r="AD642" s="407"/>
      <c r="AE642" s="409"/>
    </row>
    <row r="643" spans="13:31" ht="27.95" customHeight="1" x14ac:dyDescent="0.25">
      <c r="M643" s="200"/>
      <c r="N643" s="200"/>
      <c r="O643" s="407"/>
      <c r="P643" s="409"/>
      <c r="Q643" s="200"/>
      <c r="R643" s="200"/>
      <c r="S643" s="200"/>
      <c r="T643" s="200"/>
      <c r="U643" s="200"/>
      <c r="V643" s="408"/>
      <c r="W643" s="408"/>
      <c r="X643" s="200"/>
      <c r="Y643" s="200"/>
      <c r="Z643" s="408"/>
      <c r="AA643" s="408"/>
      <c r="AB643" s="200"/>
      <c r="AC643" s="200"/>
      <c r="AD643" s="407"/>
      <c r="AE643" s="409"/>
    </row>
    <row r="644" spans="13:31" ht="27.95" customHeight="1" x14ac:dyDescent="0.25">
      <c r="M644" s="200"/>
      <c r="N644" s="200"/>
      <c r="O644" s="407"/>
      <c r="P644" s="409"/>
      <c r="Q644" s="200"/>
      <c r="R644" s="200"/>
      <c r="S644" s="200"/>
      <c r="T644" s="200"/>
      <c r="U644" s="200"/>
      <c r="V644" s="408"/>
      <c r="W644" s="408"/>
      <c r="X644" s="200"/>
      <c r="Y644" s="200"/>
      <c r="Z644" s="408"/>
      <c r="AA644" s="408"/>
      <c r="AB644" s="200"/>
      <c r="AC644" s="200"/>
      <c r="AD644" s="407"/>
      <c r="AE644" s="409"/>
    </row>
    <row r="645" spans="13:31" ht="27.95" customHeight="1" x14ac:dyDescent="0.25">
      <c r="M645" s="200"/>
      <c r="N645" s="200"/>
      <c r="O645" s="407"/>
      <c r="P645" s="409"/>
      <c r="Q645" s="200"/>
      <c r="R645" s="200"/>
      <c r="S645" s="200"/>
      <c r="T645" s="200"/>
      <c r="U645" s="200"/>
      <c r="V645" s="408"/>
      <c r="W645" s="408"/>
      <c r="X645" s="200"/>
      <c r="Y645" s="200"/>
      <c r="Z645" s="408"/>
      <c r="AA645" s="408"/>
      <c r="AB645" s="200"/>
      <c r="AC645" s="200"/>
      <c r="AD645" s="407"/>
      <c r="AE645" s="409"/>
    </row>
    <row r="646" spans="13:31" ht="27.95" customHeight="1" x14ac:dyDescent="0.25">
      <c r="M646" s="200"/>
      <c r="N646" s="200"/>
      <c r="O646" s="407"/>
      <c r="P646" s="409"/>
      <c r="Q646" s="200"/>
      <c r="R646" s="200"/>
      <c r="S646" s="200"/>
      <c r="T646" s="200"/>
      <c r="U646" s="200"/>
      <c r="V646" s="408"/>
      <c r="W646" s="408"/>
      <c r="X646" s="200"/>
      <c r="Y646" s="200"/>
      <c r="Z646" s="408"/>
      <c r="AA646" s="408"/>
      <c r="AB646" s="200"/>
      <c r="AC646" s="200"/>
      <c r="AD646" s="407"/>
      <c r="AE646" s="409"/>
    </row>
    <row r="647" spans="13:31" ht="27.95" customHeight="1" x14ac:dyDescent="0.25">
      <c r="M647" s="200"/>
      <c r="N647" s="200"/>
      <c r="O647" s="407"/>
      <c r="P647" s="409"/>
      <c r="Q647" s="200"/>
      <c r="R647" s="200"/>
      <c r="S647" s="200"/>
      <c r="T647" s="200"/>
      <c r="U647" s="200"/>
      <c r="V647" s="408"/>
      <c r="W647" s="408"/>
      <c r="X647" s="200"/>
      <c r="Y647" s="200"/>
      <c r="Z647" s="408"/>
      <c r="AA647" s="408"/>
      <c r="AB647" s="200"/>
      <c r="AC647" s="200"/>
      <c r="AD647" s="407"/>
      <c r="AE647" s="409"/>
    </row>
    <row r="648" spans="13:31" ht="27.95" customHeight="1" x14ac:dyDescent="0.25">
      <c r="M648" s="200"/>
      <c r="N648" s="200"/>
      <c r="O648" s="407"/>
      <c r="P648" s="409"/>
      <c r="Q648" s="200"/>
      <c r="R648" s="200"/>
      <c r="S648" s="200"/>
      <c r="T648" s="200"/>
      <c r="U648" s="200"/>
      <c r="V648" s="408"/>
      <c r="W648" s="408"/>
      <c r="X648" s="200"/>
      <c r="Y648" s="200"/>
      <c r="Z648" s="408"/>
      <c r="AA648" s="408"/>
      <c r="AB648" s="200"/>
      <c r="AC648" s="200"/>
      <c r="AD648" s="407"/>
      <c r="AE648" s="409"/>
    </row>
    <row r="649" spans="13:31" ht="27.95" customHeight="1" x14ac:dyDescent="0.25">
      <c r="M649" s="200"/>
      <c r="N649" s="200"/>
      <c r="O649" s="407"/>
      <c r="P649" s="409"/>
      <c r="Q649" s="200"/>
      <c r="R649" s="200"/>
      <c r="S649" s="200"/>
      <c r="T649" s="200"/>
      <c r="U649" s="200"/>
      <c r="V649" s="408"/>
      <c r="W649" s="408"/>
      <c r="X649" s="200"/>
      <c r="Y649" s="200"/>
      <c r="Z649" s="408"/>
      <c r="AA649" s="408"/>
      <c r="AB649" s="200"/>
      <c r="AC649" s="200"/>
      <c r="AD649" s="407"/>
      <c r="AE649" s="409"/>
    </row>
    <row r="650" spans="13:31" ht="27.95" customHeight="1" x14ac:dyDescent="0.25">
      <c r="M650" s="200"/>
      <c r="N650" s="200"/>
      <c r="O650" s="407"/>
      <c r="P650" s="409"/>
      <c r="Q650" s="200"/>
      <c r="R650" s="200"/>
      <c r="S650" s="200"/>
      <c r="T650" s="200"/>
      <c r="U650" s="200"/>
      <c r="V650" s="408"/>
      <c r="W650" s="408"/>
      <c r="X650" s="200"/>
      <c r="Y650" s="200"/>
      <c r="Z650" s="408"/>
      <c r="AA650" s="408"/>
      <c r="AB650" s="200"/>
      <c r="AC650" s="200"/>
      <c r="AD650" s="407"/>
      <c r="AE650" s="409"/>
    </row>
    <row r="651" spans="13:31" ht="27.95" customHeight="1" x14ac:dyDescent="0.25">
      <c r="M651" s="200"/>
      <c r="N651" s="200"/>
      <c r="O651" s="407"/>
      <c r="P651" s="409"/>
      <c r="Q651" s="200"/>
      <c r="R651" s="200"/>
      <c r="S651" s="200"/>
      <c r="T651" s="200"/>
      <c r="U651" s="200"/>
      <c r="V651" s="408"/>
      <c r="W651" s="408"/>
      <c r="X651" s="200"/>
      <c r="Y651" s="200"/>
      <c r="Z651" s="408"/>
      <c r="AA651" s="408"/>
      <c r="AB651" s="200"/>
      <c r="AC651" s="200"/>
      <c r="AD651" s="407"/>
      <c r="AE651" s="409"/>
    </row>
    <row r="652" spans="13:31" ht="27.95" customHeight="1" x14ac:dyDescent="0.25">
      <c r="M652" s="200"/>
      <c r="N652" s="200"/>
      <c r="O652" s="407"/>
      <c r="P652" s="409"/>
      <c r="Q652" s="200"/>
      <c r="R652" s="200"/>
      <c r="S652" s="200"/>
      <c r="T652" s="200"/>
      <c r="U652" s="200"/>
      <c r="V652" s="408"/>
      <c r="W652" s="408"/>
      <c r="X652" s="200"/>
      <c r="Y652" s="200"/>
      <c r="Z652" s="408"/>
      <c r="AA652" s="408"/>
      <c r="AB652" s="200"/>
      <c r="AC652" s="200"/>
      <c r="AD652" s="407"/>
      <c r="AE652" s="409"/>
    </row>
    <row r="653" spans="13:31" ht="27.95" customHeight="1" x14ac:dyDescent="0.25">
      <c r="M653" s="200"/>
      <c r="N653" s="200"/>
      <c r="O653" s="407"/>
      <c r="P653" s="409"/>
      <c r="Q653" s="200"/>
      <c r="R653" s="200"/>
      <c r="S653" s="200"/>
      <c r="T653" s="200"/>
      <c r="U653" s="200"/>
      <c r="V653" s="408"/>
      <c r="W653" s="408"/>
      <c r="X653" s="200"/>
      <c r="Y653" s="200"/>
      <c r="Z653" s="408"/>
      <c r="AA653" s="408"/>
      <c r="AB653" s="200"/>
      <c r="AC653" s="200"/>
      <c r="AD653" s="407"/>
      <c r="AE653" s="409"/>
    </row>
    <row r="654" spans="13:31" ht="27.95" customHeight="1" x14ac:dyDescent="0.25">
      <c r="M654" s="200"/>
      <c r="N654" s="200"/>
      <c r="O654" s="407"/>
      <c r="P654" s="409"/>
      <c r="Q654" s="200"/>
      <c r="R654" s="200"/>
      <c r="S654" s="200"/>
      <c r="T654" s="200"/>
      <c r="U654" s="200"/>
      <c r="V654" s="408"/>
      <c r="W654" s="408"/>
      <c r="X654" s="200"/>
      <c r="Y654" s="200"/>
      <c r="Z654" s="408"/>
      <c r="AA654" s="408"/>
      <c r="AB654" s="200"/>
      <c r="AC654" s="200"/>
      <c r="AD654" s="407"/>
      <c r="AE654" s="409"/>
    </row>
    <row r="655" spans="13:31" ht="27.95" customHeight="1" x14ac:dyDescent="0.25">
      <c r="M655" s="200"/>
      <c r="N655" s="200"/>
      <c r="O655" s="407"/>
      <c r="P655" s="409"/>
      <c r="Q655" s="200"/>
      <c r="R655" s="200"/>
      <c r="S655" s="200"/>
      <c r="T655" s="200"/>
      <c r="U655" s="200"/>
      <c r="V655" s="408"/>
      <c r="W655" s="408"/>
      <c r="X655" s="200"/>
      <c r="Y655" s="200"/>
      <c r="Z655" s="408"/>
      <c r="AA655" s="408"/>
      <c r="AB655" s="200"/>
      <c r="AC655" s="200"/>
      <c r="AD655" s="407"/>
      <c r="AE655" s="409"/>
    </row>
    <row r="656" spans="13:31" ht="27.95" customHeight="1" x14ac:dyDescent="0.25">
      <c r="M656" s="200"/>
      <c r="N656" s="200"/>
      <c r="O656" s="407"/>
      <c r="P656" s="409"/>
      <c r="Q656" s="200"/>
      <c r="R656" s="200"/>
      <c r="S656" s="200"/>
      <c r="T656" s="200"/>
      <c r="U656" s="200"/>
      <c r="V656" s="408"/>
      <c r="W656" s="408"/>
      <c r="X656" s="200"/>
      <c r="Y656" s="200"/>
      <c r="Z656" s="408"/>
      <c r="AA656" s="408"/>
      <c r="AB656" s="200"/>
      <c r="AC656" s="200"/>
      <c r="AD656" s="407"/>
      <c r="AE656" s="409"/>
    </row>
    <row r="657" spans="13:31" ht="27.95" customHeight="1" x14ac:dyDescent="0.25">
      <c r="M657" s="200"/>
      <c r="N657" s="200"/>
      <c r="O657" s="407"/>
      <c r="P657" s="409"/>
      <c r="Q657" s="200"/>
      <c r="R657" s="200"/>
      <c r="S657" s="200"/>
      <c r="T657" s="200"/>
      <c r="U657" s="200"/>
      <c r="V657" s="408"/>
      <c r="W657" s="408"/>
      <c r="X657" s="200"/>
      <c r="Y657" s="200"/>
      <c r="Z657" s="408"/>
      <c r="AA657" s="408"/>
      <c r="AB657" s="200"/>
      <c r="AC657" s="200"/>
      <c r="AD657" s="407"/>
      <c r="AE657" s="409"/>
    </row>
    <row r="658" spans="13:31" ht="27.95" customHeight="1" x14ac:dyDescent="0.25">
      <c r="M658" s="200"/>
      <c r="N658" s="200"/>
      <c r="O658" s="407"/>
      <c r="P658" s="409"/>
      <c r="Q658" s="200"/>
      <c r="R658" s="200"/>
      <c r="S658" s="200"/>
      <c r="T658" s="200"/>
      <c r="U658" s="200"/>
      <c r="V658" s="408"/>
      <c r="W658" s="408"/>
      <c r="X658" s="200"/>
      <c r="Y658" s="200"/>
      <c r="Z658" s="408"/>
      <c r="AA658" s="408"/>
      <c r="AB658" s="200"/>
      <c r="AC658" s="200"/>
      <c r="AD658" s="407"/>
      <c r="AE658" s="409"/>
    </row>
    <row r="659" spans="13:31" ht="27.95" customHeight="1" x14ac:dyDescent="0.25">
      <c r="M659" s="200"/>
      <c r="N659" s="200"/>
      <c r="O659" s="407"/>
      <c r="P659" s="409"/>
      <c r="Q659" s="200"/>
      <c r="R659" s="200"/>
      <c r="S659" s="200"/>
      <c r="T659" s="200"/>
      <c r="U659" s="200"/>
      <c r="V659" s="408"/>
      <c r="W659" s="408"/>
      <c r="X659" s="200"/>
      <c r="Y659" s="200"/>
      <c r="Z659" s="408"/>
      <c r="AA659" s="408"/>
      <c r="AB659" s="200"/>
      <c r="AC659" s="200"/>
      <c r="AD659" s="407"/>
      <c r="AE659" s="409"/>
    </row>
    <row r="660" spans="13:31" ht="27.95" customHeight="1" x14ac:dyDescent="0.25">
      <c r="M660" s="200"/>
      <c r="N660" s="200"/>
      <c r="O660" s="407"/>
      <c r="P660" s="409"/>
      <c r="Q660" s="200"/>
      <c r="R660" s="200"/>
      <c r="S660" s="200"/>
      <c r="T660" s="200"/>
      <c r="U660" s="200"/>
      <c r="V660" s="408"/>
      <c r="W660" s="408"/>
      <c r="X660" s="200"/>
      <c r="Y660" s="200"/>
      <c r="Z660" s="408"/>
      <c r="AA660" s="408"/>
      <c r="AB660" s="200"/>
      <c r="AC660" s="200"/>
      <c r="AD660" s="407"/>
      <c r="AE660" s="409"/>
    </row>
    <row r="661" spans="13:31" ht="27.95" customHeight="1" x14ac:dyDescent="0.25">
      <c r="M661" s="200"/>
      <c r="N661" s="200"/>
      <c r="O661" s="407"/>
      <c r="P661" s="409"/>
      <c r="Q661" s="200"/>
      <c r="R661" s="200"/>
      <c r="S661" s="200"/>
      <c r="T661" s="200"/>
      <c r="U661" s="200"/>
      <c r="V661" s="408"/>
      <c r="W661" s="408"/>
      <c r="X661" s="200"/>
      <c r="Y661" s="200"/>
      <c r="Z661" s="408"/>
      <c r="AA661" s="408"/>
      <c r="AB661" s="200"/>
      <c r="AC661" s="200"/>
      <c r="AD661" s="407"/>
      <c r="AE661" s="409"/>
    </row>
    <row r="662" spans="13:31" ht="27.95" customHeight="1" x14ac:dyDescent="0.25">
      <c r="M662" s="200"/>
      <c r="N662" s="200"/>
      <c r="O662" s="407"/>
      <c r="P662" s="409"/>
      <c r="Q662" s="200"/>
      <c r="R662" s="200"/>
      <c r="S662" s="200"/>
      <c r="T662" s="200"/>
      <c r="U662" s="200"/>
      <c r="V662" s="408"/>
      <c r="W662" s="408"/>
      <c r="X662" s="200"/>
      <c r="Y662" s="200"/>
      <c r="Z662" s="408"/>
      <c r="AA662" s="408"/>
      <c r="AB662" s="200"/>
      <c r="AC662" s="200"/>
      <c r="AD662" s="407"/>
      <c r="AE662" s="409"/>
    </row>
    <row r="663" spans="13:31" ht="27.95" customHeight="1" x14ac:dyDescent="0.25">
      <c r="M663" s="200"/>
      <c r="N663" s="200"/>
      <c r="O663" s="407"/>
      <c r="P663" s="409"/>
      <c r="Q663" s="200"/>
      <c r="R663" s="200"/>
      <c r="S663" s="200"/>
      <c r="T663" s="200"/>
      <c r="U663" s="200"/>
      <c r="V663" s="408"/>
      <c r="W663" s="408"/>
      <c r="X663" s="200"/>
      <c r="Y663" s="200"/>
      <c r="Z663" s="408"/>
      <c r="AA663" s="408"/>
      <c r="AB663" s="200"/>
      <c r="AC663" s="200"/>
      <c r="AD663" s="407"/>
      <c r="AE663" s="409"/>
    </row>
    <row r="664" spans="13:31" ht="27.95" customHeight="1" x14ac:dyDescent="0.25">
      <c r="M664" s="200"/>
      <c r="N664" s="200"/>
      <c r="O664" s="407"/>
      <c r="P664" s="409"/>
      <c r="Q664" s="200"/>
      <c r="R664" s="200"/>
      <c r="S664" s="200"/>
      <c r="T664" s="200"/>
      <c r="U664" s="200"/>
      <c r="V664" s="408"/>
      <c r="W664" s="408"/>
      <c r="X664" s="200"/>
      <c r="Y664" s="200"/>
      <c r="Z664" s="408"/>
      <c r="AA664" s="408"/>
      <c r="AB664" s="200"/>
      <c r="AC664" s="200"/>
      <c r="AD664" s="407"/>
      <c r="AE664" s="409"/>
    </row>
    <row r="665" spans="13:31" ht="27.95" customHeight="1" x14ac:dyDescent="0.25">
      <c r="M665" s="200"/>
      <c r="N665" s="200"/>
      <c r="O665" s="407"/>
      <c r="P665" s="409"/>
      <c r="Q665" s="200"/>
      <c r="R665" s="200"/>
      <c r="S665" s="200"/>
      <c r="T665" s="200"/>
      <c r="U665" s="200"/>
      <c r="V665" s="408"/>
      <c r="W665" s="408"/>
      <c r="X665" s="200"/>
      <c r="Y665" s="200"/>
      <c r="Z665" s="408"/>
      <c r="AA665" s="408"/>
      <c r="AB665" s="200"/>
      <c r="AC665" s="200"/>
      <c r="AD665" s="407"/>
      <c r="AE665" s="409"/>
    </row>
    <row r="666" spans="13:31" ht="27.95" customHeight="1" x14ac:dyDescent="0.25">
      <c r="M666" s="200"/>
      <c r="N666" s="200"/>
      <c r="O666" s="407"/>
      <c r="P666" s="409"/>
      <c r="Q666" s="200"/>
      <c r="R666" s="200"/>
      <c r="S666" s="200"/>
      <c r="T666" s="200"/>
      <c r="U666" s="200"/>
      <c r="V666" s="408"/>
      <c r="W666" s="408"/>
      <c r="X666" s="200"/>
      <c r="Y666" s="200"/>
      <c r="Z666" s="408"/>
      <c r="AA666" s="408"/>
      <c r="AB666" s="200"/>
      <c r="AC666" s="200"/>
      <c r="AD666" s="407"/>
      <c r="AE666" s="409"/>
    </row>
    <row r="667" spans="13:31" ht="27.95" customHeight="1" x14ac:dyDescent="0.25">
      <c r="M667" s="200"/>
      <c r="N667" s="200"/>
      <c r="O667" s="407"/>
      <c r="P667" s="409"/>
      <c r="Q667" s="200"/>
      <c r="R667" s="200"/>
      <c r="S667" s="200"/>
      <c r="T667" s="200"/>
      <c r="U667" s="200"/>
      <c r="V667" s="408"/>
      <c r="W667" s="408"/>
      <c r="X667" s="200"/>
      <c r="Y667" s="200"/>
      <c r="Z667" s="408"/>
      <c r="AA667" s="408"/>
      <c r="AB667" s="200"/>
      <c r="AC667" s="200"/>
      <c r="AD667" s="407"/>
      <c r="AE667" s="409"/>
    </row>
    <row r="668" spans="13:31" ht="27.95" customHeight="1" x14ac:dyDescent="0.25">
      <c r="M668" s="200"/>
      <c r="N668" s="200"/>
      <c r="O668" s="407"/>
      <c r="P668" s="409"/>
      <c r="Q668" s="200"/>
      <c r="R668" s="200"/>
      <c r="S668" s="200"/>
      <c r="T668" s="200"/>
      <c r="U668" s="200"/>
      <c r="V668" s="408"/>
      <c r="W668" s="408"/>
      <c r="X668" s="200"/>
      <c r="Y668" s="200"/>
      <c r="Z668" s="408"/>
      <c r="AA668" s="408"/>
      <c r="AB668" s="200"/>
      <c r="AC668" s="200"/>
      <c r="AD668" s="407"/>
      <c r="AE668" s="409"/>
    </row>
    <row r="669" spans="13:31" ht="27.95" customHeight="1" x14ac:dyDescent="0.25">
      <c r="M669" s="200"/>
      <c r="N669" s="200"/>
      <c r="O669" s="407"/>
      <c r="P669" s="409"/>
      <c r="Q669" s="200"/>
      <c r="R669" s="200"/>
      <c r="S669" s="200"/>
      <c r="T669" s="200"/>
      <c r="U669" s="200"/>
      <c r="V669" s="408"/>
      <c r="W669" s="408"/>
      <c r="X669" s="200"/>
      <c r="Y669" s="200"/>
      <c r="Z669" s="408"/>
      <c r="AA669" s="408"/>
      <c r="AB669" s="200"/>
      <c r="AC669" s="200"/>
      <c r="AD669" s="407"/>
      <c r="AE669" s="409"/>
    </row>
    <row r="670" spans="13:31" ht="27.95" customHeight="1" x14ac:dyDescent="0.25">
      <c r="M670" s="200"/>
      <c r="N670" s="200"/>
      <c r="O670" s="407"/>
      <c r="P670" s="409"/>
      <c r="Q670" s="200"/>
      <c r="R670" s="200"/>
      <c r="S670" s="200"/>
      <c r="T670" s="200"/>
      <c r="U670" s="200"/>
      <c r="V670" s="408"/>
      <c r="W670" s="408"/>
      <c r="X670" s="200"/>
      <c r="Y670" s="200"/>
      <c r="Z670" s="408"/>
      <c r="AA670" s="408"/>
      <c r="AB670" s="200"/>
      <c r="AC670" s="200"/>
      <c r="AD670" s="407"/>
      <c r="AE670" s="409"/>
    </row>
    <row r="671" spans="13:31" ht="27.95" customHeight="1" x14ac:dyDescent="0.25">
      <c r="M671" s="200"/>
      <c r="N671" s="200"/>
      <c r="O671" s="407"/>
      <c r="P671" s="409"/>
      <c r="Q671" s="200"/>
      <c r="R671" s="200"/>
      <c r="S671" s="200"/>
      <c r="T671" s="200"/>
      <c r="U671" s="200"/>
      <c r="V671" s="408"/>
      <c r="W671" s="408"/>
      <c r="X671" s="200"/>
      <c r="Y671" s="200"/>
      <c r="Z671" s="408"/>
      <c r="AA671" s="408"/>
      <c r="AB671" s="200"/>
      <c r="AC671" s="200"/>
      <c r="AD671" s="407"/>
      <c r="AE671" s="409"/>
    </row>
    <row r="672" spans="13:31" ht="27.95" customHeight="1" x14ac:dyDescent="0.25">
      <c r="M672" s="200"/>
      <c r="N672" s="200"/>
      <c r="O672" s="407"/>
      <c r="P672" s="409"/>
      <c r="Q672" s="200"/>
      <c r="R672" s="200"/>
      <c r="S672" s="200"/>
      <c r="T672" s="200"/>
      <c r="U672" s="200"/>
      <c r="V672" s="408"/>
      <c r="W672" s="408"/>
      <c r="X672" s="200"/>
      <c r="Y672" s="200"/>
      <c r="Z672" s="408"/>
      <c r="AA672" s="408"/>
      <c r="AB672" s="200"/>
      <c r="AC672" s="200"/>
      <c r="AD672" s="407"/>
      <c r="AE672" s="409"/>
    </row>
    <row r="673" spans="13:31" ht="27.95" customHeight="1" x14ac:dyDescent="0.25">
      <c r="M673" s="200"/>
      <c r="N673" s="200"/>
      <c r="O673" s="407"/>
      <c r="P673" s="409"/>
      <c r="Q673" s="200"/>
      <c r="R673" s="200"/>
      <c r="S673" s="200"/>
      <c r="T673" s="200"/>
      <c r="U673" s="200"/>
      <c r="V673" s="408"/>
      <c r="W673" s="408"/>
      <c r="X673" s="200"/>
      <c r="Y673" s="200"/>
      <c r="Z673" s="408"/>
      <c r="AA673" s="408"/>
      <c r="AB673" s="200"/>
      <c r="AC673" s="200"/>
      <c r="AD673" s="407"/>
      <c r="AE673" s="409"/>
    </row>
    <row r="674" spans="13:31" ht="27.95" customHeight="1" x14ac:dyDescent="0.25">
      <c r="M674" s="200"/>
      <c r="N674" s="200"/>
      <c r="O674" s="407"/>
      <c r="P674" s="409"/>
      <c r="Q674" s="200"/>
      <c r="R674" s="200"/>
      <c r="S674" s="200"/>
      <c r="T674" s="200"/>
      <c r="U674" s="200"/>
      <c r="V674" s="408"/>
      <c r="W674" s="408"/>
      <c r="X674" s="200"/>
      <c r="Y674" s="200"/>
      <c r="Z674" s="408"/>
      <c r="AA674" s="408"/>
      <c r="AB674" s="200"/>
      <c r="AC674" s="200"/>
      <c r="AD674" s="407"/>
      <c r="AE674" s="409"/>
    </row>
    <row r="675" spans="13:31" ht="27.95" customHeight="1" x14ac:dyDescent="0.25">
      <c r="M675" s="200"/>
      <c r="N675" s="200"/>
      <c r="O675" s="407"/>
      <c r="P675" s="409"/>
      <c r="Q675" s="200"/>
      <c r="R675" s="200"/>
      <c r="S675" s="200"/>
      <c r="T675" s="200"/>
      <c r="U675" s="200"/>
      <c r="V675" s="408"/>
      <c r="W675" s="408"/>
      <c r="X675" s="200"/>
      <c r="Y675" s="200"/>
      <c r="Z675" s="408"/>
      <c r="AA675" s="408"/>
      <c r="AB675" s="200"/>
      <c r="AC675" s="200"/>
      <c r="AD675" s="407"/>
      <c r="AE675" s="409"/>
    </row>
    <row r="676" spans="13:31" ht="27.95" customHeight="1" x14ac:dyDescent="0.25">
      <c r="M676" s="200"/>
      <c r="N676" s="200"/>
      <c r="O676" s="407"/>
      <c r="P676" s="409"/>
      <c r="Q676" s="200"/>
      <c r="R676" s="200"/>
      <c r="S676" s="200"/>
      <c r="T676" s="200"/>
      <c r="U676" s="200"/>
      <c r="V676" s="408"/>
      <c r="W676" s="408"/>
      <c r="X676" s="200"/>
      <c r="Y676" s="200"/>
      <c r="Z676" s="408"/>
      <c r="AA676" s="408"/>
      <c r="AB676" s="200"/>
      <c r="AC676" s="200"/>
      <c r="AD676" s="407"/>
      <c r="AE676" s="409"/>
    </row>
    <row r="677" spans="13:31" ht="27.95" customHeight="1" x14ac:dyDescent="0.25">
      <c r="M677" s="200"/>
      <c r="N677" s="200"/>
      <c r="O677" s="407"/>
      <c r="P677" s="409"/>
      <c r="Q677" s="200"/>
      <c r="R677" s="200"/>
      <c r="S677" s="200"/>
      <c r="T677" s="200"/>
      <c r="U677" s="200"/>
      <c r="V677" s="408"/>
      <c r="W677" s="408"/>
      <c r="X677" s="200"/>
      <c r="Y677" s="200"/>
      <c r="Z677" s="408"/>
      <c r="AA677" s="408"/>
      <c r="AB677" s="200"/>
      <c r="AC677" s="200"/>
      <c r="AD677" s="407"/>
      <c r="AE677" s="409"/>
    </row>
    <row r="678" spans="13:31" ht="27.95" customHeight="1" x14ac:dyDescent="0.25">
      <c r="M678" s="200"/>
      <c r="N678" s="200"/>
      <c r="O678" s="407"/>
      <c r="P678" s="409"/>
      <c r="Q678" s="200"/>
      <c r="R678" s="200"/>
      <c r="S678" s="200"/>
      <c r="T678" s="200"/>
      <c r="U678" s="200"/>
      <c r="V678" s="408"/>
      <c r="W678" s="408"/>
      <c r="X678" s="200"/>
      <c r="Y678" s="200"/>
      <c r="Z678" s="408"/>
      <c r="AA678" s="408"/>
      <c r="AB678" s="200"/>
      <c r="AC678" s="200"/>
      <c r="AD678" s="407"/>
      <c r="AE678" s="409"/>
    </row>
    <row r="679" spans="13:31" ht="27.95" customHeight="1" x14ac:dyDescent="0.25">
      <c r="M679" s="200"/>
      <c r="N679" s="200"/>
      <c r="O679" s="407"/>
      <c r="P679" s="409"/>
      <c r="Q679" s="200"/>
      <c r="R679" s="200"/>
      <c r="S679" s="200"/>
      <c r="T679" s="200"/>
      <c r="U679" s="200"/>
      <c r="V679" s="408"/>
      <c r="W679" s="408"/>
      <c r="X679" s="200"/>
      <c r="Y679" s="200"/>
      <c r="Z679" s="408"/>
      <c r="AA679" s="408"/>
      <c r="AB679" s="200"/>
      <c r="AC679" s="200"/>
      <c r="AD679" s="407"/>
      <c r="AE679" s="409"/>
    </row>
    <row r="680" spans="13:31" ht="27.95" customHeight="1" x14ac:dyDescent="0.25">
      <c r="M680" s="200"/>
      <c r="N680" s="200"/>
      <c r="O680" s="407"/>
      <c r="P680" s="409"/>
      <c r="Q680" s="200"/>
      <c r="R680" s="200"/>
      <c r="S680" s="200"/>
      <c r="T680" s="200"/>
      <c r="U680" s="200"/>
      <c r="V680" s="408"/>
      <c r="W680" s="408"/>
      <c r="X680" s="200"/>
      <c r="Y680" s="200"/>
      <c r="Z680" s="408"/>
      <c r="AA680" s="408"/>
      <c r="AB680" s="200"/>
      <c r="AC680" s="200"/>
      <c r="AD680" s="407"/>
      <c r="AE680" s="409"/>
    </row>
    <row r="681" spans="13:31" ht="27.95" customHeight="1" x14ac:dyDescent="0.25">
      <c r="M681" s="200"/>
      <c r="N681" s="200"/>
      <c r="O681" s="407"/>
      <c r="P681" s="409"/>
      <c r="Q681" s="200"/>
      <c r="R681" s="200"/>
      <c r="S681" s="200"/>
      <c r="T681" s="200"/>
      <c r="U681" s="200"/>
      <c r="V681" s="408"/>
      <c r="W681" s="408"/>
      <c r="X681" s="200"/>
      <c r="Y681" s="200"/>
      <c r="Z681" s="408"/>
      <c r="AA681" s="408"/>
      <c r="AB681" s="200"/>
      <c r="AC681" s="200"/>
      <c r="AD681" s="407"/>
      <c r="AE681" s="409"/>
    </row>
    <row r="682" spans="13:31" ht="27.95" customHeight="1" x14ac:dyDescent="0.25">
      <c r="M682" s="200"/>
      <c r="N682" s="200"/>
      <c r="O682" s="407"/>
      <c r="P682" s="409"/>
      <c r="Q682" s="200"/>
      <c r="R682" s="200"/>
      <c r="S682" s="200"/>
      <c r="T682" s="200"/>
      <c r="U682" s="200"/>
      <c r="V682" s="408"/>
      <c r="W682" s="408"/>
      <c r="X682" s="200"/>
      <c r="Y682" s="200"/>
      <c r="Z682" s="408"/>
      <c r="AA682" s="408"/>
      <c r="AB682" s="200"/>
      <c r="AC682" s="200"/>
      <c r="AD682" s="407"/>
      <c r="AE682" s="409"/>
    </row>
    <row r="683" spans="13:31" ht="27.95" customHeight="1" x14ac:dyDescent="0.25">
      <c r="M683" s="200"/>
      <c r="N683" s="200"/>
      <c r="O683" s="407"/>
      <c r="P683" s="409"/>
      <c r="Q683" s="200"/>
      <c r="R683" s="200"/>
      <c r="S683" s="200"/>
      <c r="T683" s="200"/>
      <c r="U683" s="200"/>
      <c r="V683" s="408"/>
      <c r="W683" s="408"/>
      <c r="X683" s="200"/>
      <c r="Y683" s="200"/>
      <c r="Z683" s="408"/>
      <c r="AA683" s="408"/>
      <c r="AB683" s="200"/>
      <c r="AC683" s="200"/>
      <c r="AD683" s="407"/>
      <c r="AE683" s="409"/>
    </row>
    <row r="684" spans="13:31" ht="27.95" customHeight="1" x14ac:dyDescent="0.25">
      <c r="M684" s="200"/>
      <c r="N684" s="200"/>
      <c r="O684" s="407"/>
      <c r="P684" s="409"/>
      <c r="Q684" s="200"/>
      <c r="R684" s="200"/>
      <c r="S684" s="200"/>
      <c r="T684" s="200"/>
      <c r="U684" s="200"/>
      <c r="V684" s="408"/>
      <c r="W684" s="408"/>
      <c r="X684" s="200"/>
      <c r="Y684" s="200"/>
      <c r="Z684" s="408"/>
      <c r="AA684" s="408"/>
      <c r="AB684" s="200"/>
      <c r="AC684" s="200"/>
      <c r="AD684" s="407"/>
      <c r="AE684" s="409"/>
    </row>
    <row r="685" spans="13:31" ht="27.95" customHeight="1" x14ac:dyDescent="0.25">
      <c r="M685" s="200"/>
      <c r="N685" s="200"/>
      <c r="O685" s="407"/>
      <c r="P685" s="409"/>
      <c r="Q685" s="200"/>
      <c r="R685" s="200"/>
      <c r="S685" s="200"/>
      <c r="T685" s="200"/>
      <c r="U685" s="200"/>
      <c r="V685" s="408"/>
      <c r="W685" s="408"/>
      <c r="X685" s="200"/>
      <c r="Y685" s="200"/>
      <c r="Z685" s="408"/>
      <c r="AA685" s="408"/>
      <c r="AB685" s="200"/>
      <c r="AC685" s="200"/>
      <c r="AD685" s="407"/>
      <c r="AE685" s="409"/>
    </row>
    <row r="686" spans="13:31" ht="27.95" customHeight="1" x14ac:dyDescent="0.25">
      <c r="M686" s="200"/>
      <c r="N686" s="200"/>
      <c r="O686" s="407"/>
      <c r="P686" s="409"/>
      <c r="Q686" s="200"/>
      <c r="R686" s="200"/>
      <c r="S686" s="200"/>
      <c r="T686" s="200"/>
      <c r="U686" s="200"/>
      <c r="V686" s="408"/>
      <c r="W686" s="408"/>
      <c r="X686" s="200"/>
      <c r="Y686" s="200"/>
      <c r="Z686" s="408"/>
      <c r="AA686" s="408"/>
      <c r="AB686" s="200"/>
      <c r="AC686" s="200"/>
      <c r="AD686" s="407"/>
      <c r="AE686" s="409"/>
    </row>
    <row r="687" spans="13:31" ht="27.95" customHeight="1" x14ac:dyDescent="0.25">
      <c r="M687" s="200"/>
      <c r="N687" s="200"/>
      <c r="O687" s="407"/>
      <c r="P687" s="409"/>
      <c r="Q687" s="200"/>
      <c r="R687" s="200"/>
      <c r="S687" s="200"/>
      <c r="T687" s="200"/>
      <c r="U687" s="200"/>
      <c r="V687" s="408"/>
      <c r="W687" s="408"/>
      <c r="X687" s="200"/>
      <c r="Y687" s="200"/>
      <c r="Z687" s="408"/>
      <c r="AA687" s="408"/>
      <c r="AB687" s="200"/>
      <c r="AC687" s="200"/>
      <c r="AD687" s="407"/>
      <c r="AE687" s="409"/>
    </row>
    <row r="688" spans="13:31" ht="27.95" customHeight="1" x14ac:dyDescent="0.25">
      <c r="M688" s="200"/>
      <c r="N688" s="200"/>
      <c r="O688" s="407"/>
      <c r="P688" s="409"/>
      <c r="Q688" s="200"/>
      <c r="R688" s="200"/>
      <c r="S688" s="200"/>
      <c r="T688" s="200"/>
      <c r="U688" s="200"/>
      <c r="V688" s="408"/>
      <c r="W688" s="408"/>
      <c r="X688" s="200"/>
      <c r="Y688" s="200"/>
      <c r="Z688" s="408"/>
      <c r="AA688" s="408"/>
      <c r="AB688" s="200"/>
      <c r="AC688" s="200"/>
      <c r="AD688" s="407"/>
      <c r="AE688" s="409"/>
    </row>
    <row r="689" spans="13:31" ht="27.95" customHeight="1" x14ac:dyDescent="0.25">
      <c r="M689" s="200"/>
      <c r="N689" s="200"/>
      <c r="O689" s="407"/>
      <c r="P689" s="409"/>
      <c r="Q689" s="200"/>
      <c r="R689" s="200"/>
      <c r="S689" s="200"/>
      <c r="T689" s="200"/>
      <c r="U689" s="200"/>
      <c r="V689" s="408"/>
      <c r="W689" s="408"/>
      <c r="X689" s="200"/>
      <c r="Y689" s="200"/>
      <c r="Z689" s="408"/>
      <c r="AA689" s="408"/>
      <c r="AB689" s="200"/>
      <c r="AC689" s="200"/>
      <c r="AD689" s="407"/>
      <c r="AE689" s="409"/>
    </row>
    <row r="690" spans="13:31" ht="27.95" customHeight="1" x14ac:dyDescent="0.25">
      <c r="M690" s="200"/>
      <c r="N690" s="200"/>
      <c r="O690" s="407"/>
      <c r="P690" s="409"/>
      <c r="Q690" s="200"/>
      <c r="R690" s="200"/>
      <c r="S690" s="200"/>
      <c r="T690" s="200"/>
      <c r="U690" s="200"/>
      <c r="V690" s="408"/>
      <c r="W690" s="408"/>
      <c r="X690" s="200"/>
      <c r="Y690" s="200"/>
      <c r="Z690" s="408"/>
      <c r="AA690" s="408"/>
      <c r="AB690" s="200"/>
      <c r="AC690" s="200"/>
      <c r="AD690" s="407"/>
      <c r="AE690" s="409"/>
    </row>
    <row r="691" spans="13:31" ht="27.95" customHeight="1" x14ac:dyDescent="0.25">
      <c r="M691" s="200"/>
      <c r="N691" s="200"/>
      <c r="O691" s="407"/>
      <c r="P691" s="409"/>
      <c r="Q691" s="200"/>
      <c r="R691" s="200"/>
      <c r="S691" s="200"/>
      <c r="T691" s="200"/>
      <c r="U691" s="200"/>
      <c r="V691" s="408"/>
      <c r="W691" s="408"/>
      <c r="X691" s="200"/>
      <c r="Y691" s="200"/>
      <c r="Z691" s="408"/>
      <c r="AA691" s="408"/>
      <c r="AB691" s="200"/>
      <c r="AC691" s="200"/>
      <c r="AD691" s="407"/>
      <c r="AE691" s="409"/>
    </row>
    <row r="692" spans="13:31" ht="27.95" customHeight="1" x14ac:dyDescent="0.25">
      <c r="M692" s="200"/>
      <c r="N692" s="200"/>
      <c r="O692" s="407"/>
      <c r="P692" s="409"/>
      <c r="Q692" s="200"/>
      <c r="R692" s="200"/>
      <c r="S692" s="200"/>
      <c r="T692" s="200"/>
      <c r="U692" s="200"/>
      <c r="V692" s="408"/>
      <c r="W692" s="408"/>
      <c r="X692" s="200"/>
      <c r="Y692" s="200"/>
      <c r="Z692" s="408"/>
      <c r="AA692" s="408"/>
      <c r="AB692" s="200"/>
      <c r="AC692" s="200"/>
      <c r="AD692" s="407"/>
      <c r="AE692" s="409"/>
    </row>
    <row r="693" spans="13:31" ht="27.95" customHeight="1" x14ac:dyDescent="0.25">
      <c r="M693" s="200"/>
      <c r="N693" s="200"/>
      <c r="O693" s="407"/>
      <c r="P693" s="409"/>
      <c r="Q693" s="200"/>
      <c r="R693" s="200"/>
      <c r="S693" s="200"/>
      <c r="T693" s="200"/>
      <c r="U693" s="200"/>
      <c r="V693" s="408"/>
      <c r="W693" s="408"/>
      <c r="X693" s="200"/>
      <c r="Y693" s="200"/>
      <c r="Z693" s="408"/>
      <c r="AA693" s="408"/>
      <c r="AB693" s="200"/>
      <c r="AC693" s="200"/>
      <c r="AD693" s="407"/>
      <c r="AE693" s="409"/>
    </row>
    <row r="694" spans="13:31" ht="27.95" customHeight="1" x14ac:dyDescent="0.25">
      <c r="M694" s="200"/>
      <c r="N694" s="200"/>
      <c r="O694" s="407"/>
      <c r="P694" s="409"/>
      <c r="Q694" s="200"/>
      <c r="R694" s="200"/>
      <c r="S694" s="200"/>
      <c r="T694" s="200"/>
      <c r="U694" s="200"/>
      <c r="V694" s="408"/>
      <c r="W694" s="408"/>
      <c r="X694" s="200"/>
      <c r="Y694" s="200"/>
      <c r="Z694" s="408"/>
      <c r="AA694" s="408"/>
      <c r="AB694" s="200"/>
      <c r="AC694" s="200"/>
      <c r="AD694" s="407"/>
      <c r="AE694" s="409"/>
    </row>
    <row r="695" spans="13:31" ht="27.95" customHeight="1" x14ac:dyDescent="0.25">
      <c r="M695" s="200"/>
      <c r="N695" s="200"/>
      <c r="O695" s="407"/>
      <c r="P695" s="409"/>
      <c r="Q695" s="200"/>
      <c r="R695" s="200"/>
      <c r="S695" s="200"/>
      <c r="T695" s="200"/>
      <c r="U695" s="200"/>
      <c r="V695" s="408"/>
      <c r="W695" s="408"/>
      <c r="X695" s="200"/>
      <c r="Y695" s="200"/>
      <c r="Z695" s="408"/>
      <c r="AA695" s="408"/>
      <c r="AB695" s="200"/>
      <c r="AC695" s="200"/>
      <c r="AD695" s="407"/>
      <c r="AE695" s="409"/>
    </row>
    <row r="696" spans="13:31" ht="27.95" customHeight="1" x14ac:dyDescent="0.25">
      <c r="M696" s="200"/>
      <c r="N696" s="200"/>
      <c r="O696" s="407"/>
      <c r="P696" s="409"/>
      <c r="Q696" s="200"/>
      <c r="R696" s="200"/>
      <c r="S696" s="200"/>
      <c r="T696" s="200"/>
      <c r="U696" s="200"/>
      <c r="V696" s="408"/>
      <c r="W696" s="408"/>
      <c r="X696" s="200"/>
      <c r="Y696" s="200"/>
      <c r="Z696" s="408"/>
      <c r="AA696" s="408"/>
      <c r="AB696" s="200"/>
      <c r="AC696" s="200"/>
      <c r="AD696" s="407"/>
      <c r="AE696" s="409"/>
    </row>
    <row r="697" spans="13:31" ht="27.95" customHeight="1" x14ac:dyDescent="0.25">
      <c r="M697" s="200"/>
      <c r="N697" s="200"/>
      <c r="O697" s="407"/>
      <c r="P697" s="409"/>
      <c r="Q697" s="200"/>
      <c r="R697" s="200"/>
      <c r="S697" s="200"/>
      <c r="T697" s="200"/>
      <c r="U697" s="200"/>
      <c r="V697" s="408"/>
      <c r="W697" s="408"/>
      <c r="X697" s="200"/>
      <c r="Y697" s="200"/>
      <c r="Z697" s="408"/>
      <c r="AA697" s="408"/>
      <c r="AB697" s="200"/>
      <c r="AC697" s="200"/>
      <c r="AD697" s="407"/>
      <c r="AE697" s="409"/>
    </row>
    <row r="698" spans="13:31" ht="27.95" customHeight="1" x14ac:dyDescent="0.25">
      <c r="M698" s="200"/>
      <c r="N698" s="200"/>
      <c r="O698" s="407"/>
      <c r="P698" s="409"/>
      <c r="Q698" s="200"/>
      <c r="R698" s="200"/>
      <c r="S698" s="200"/>
      <c r="T698" s="200"/>
      <c r="U698" s="200"/>
      <c r="V698" s="408"/>
      <c r="W698" s="408"/>
      <c r="X698" s="200"/>
      <c r="Y698" s="200"/>
      <c r="Z698" s="408"/>
      <c r="AA698" s="408"/>
      <c r="AB698" s="200"/>
      <c r="AC698" s="200"/>
      <c r="AD698" s="407"/>
      <c r="AE698" s="409"/>
    </row>
    <row r="699" spans="13:31" ht="27.95" customHeight="1" x14ac:dyDescent="0.25">
      <c r="M699" s="200"/>
      <c r="N699" s="200"/>
      <c r="O699" s="407"/>
      <c r="P699" s="409"/>
      <c r="Q699" s="200"/>
      <c r="R699" s="200"/>
      <c r="S699" s="200"/>
      <c r="T699" s="200"/>
      <c r="U699" s="200"/>
      <c r="V699" s="408"/>
      <c r="W699" s="408"/>
      <c r="X699" s="200"/>
      <c r="Y699" s="200"/>
      <c r="Z699" s="408"/>
      <c r="AA699" s="408"/>
      <c r="AB699" s="200"/>
      <c r="AC699" s="200"/>
      <c r="AD699" s="407"/>
      <c r="AE699" s="409"/>
    </row>
    <row r="700" spans="13:31" ht="27.95" customHeight="1" x14ac:dyDescent="0.25">
      <c r="M700" s="200"/>
      <c r="N700" s="200"/>
      <c r="O700" s="407"/>
      <c r="P700" s="409"/>
      <c r="Q700" s="200"/>
      <c r="R700" s="200"/>
      <c r="S700" s="200"/>
      <c r="T700" s="200"/>
      <c r="U700" s="200"/>
      <c r="V700" s="408"/>
      <c r="W700" s="408"/>
      <c r="X700" s="200"/>
      <c r="Y700" s="200"/>
      <c r="Z700" s="408"/>
      <c r="AA700" s="408"/>
      <c r="AB700" s="200"/>
      <c r="AC700" s="200"/>
      <c r="AD700" s="407"/>
      <c r="AE700" s="409"/>
    </row>
    <row r="701" spans="13:31" ht="27.95" customHeight="1" x14ac:dyDescent="0.25">
      <c r="M701" s="200"/>
      <c r="N701" s="200"/>
      <c r="O701" s="407"/>
      <c r="P701" s="409"/>
      <c r="Q701" s="200"/>
      <c r="R701" s="200"/>
      <c r="S701" s="200"/>
      <c r="T701" s="200"/>
      <c r="U701" s="200"/>
      <c r="V701" s="408"/>
      <c r="W701" s="408"/>
      <c r="X701" s="200"/>
      <c r="Y701" s="200"/>
      <c r="Z701" s="408"/>
      <c r="AA701" s="408"/>
      <c r="AB701" s="200"/>
      <c r="AC701" s="200"/>
      <c r="AD701" s="407"/>
      <c r="AE701" s="409"/>
    </row>
    <row r="702" spans="13:31" ht="27.95" customHeight="1" x14ac:dyDescent="0.25">
      <c r="M702" s="200"/>
      <c r="N702" s="200"/>
      <c r="O702" s="407"/>
      <c r="P702" s="409"/>
      <c r="Q702" s="200"/>
      <c r="R702" s="200"/>
      <c r="S702" s="200"/>
      <c r="T702" s="200"/>
      <c r="U702" s="200"/>
      <c r="V702" s="408"/>
      <c r="W702" s="408"/>
      <c r="X702" s="200"/>
      <c r="Y702" s="200"/>
      <c r="Z702" s="408"/>
      <c r="AA702" s="408"/>
      <c r="AB702" s="200"/>
      <c r="AC702" s="200"/>
      <c r="AD702" s="407"/>
      <c r="AE702" s="409"/>
    </row>
    <row r="703" spans="13:31" ht="27.95" customHeight="1" x14ac:dyDescent="0.25">
      <c r="M703" s="200"/>
      <c r="N703" s="200"/>
      <c r="O703" s="407"/>
      <c r="P703" s="409"/>
      <c r="Q703" s="200"/>
      <c r="R703" s="200"/>
      <c r="S703" s="200"/>
      <c r="T703" s="200"/>
      <c r="U703" s="200"/>
      <c r="V703" s="408"/>
      <c r="W703" s="408"/>
      <c r="X703" s="200"/>
      <c r="Y703" s="200"/>
      <c r="Z703" s="408"/>
      <c r="AA703" s="408"/>
      <c r="AB703" s="200"/>
      <c r="AC703" s="200"/>
      <c r="AD703" s="407"/>
      <c r="AE703" s="409"/>
    </row>
    <row r="704" spans="13:31" ht="27.95" customHeight="1" x14ac:dyDescent="0.25">
      <c r="M704" s="200"/>
      <c r="N704" s="200"/>
      <c r="O704" s="407"/>
      <c r="P704" s="409"/>
      <c r="Q704" s="200"/>
      <c r="R704" s="200"/>
      <c r="S704" s="200"/>
      <c r="T704" s="200"/>
      <c r="U704" s="200"/>
      <c r="V704" s="408"/>
      <c r="W704" s="408"/>
      <c r="X704" s="200"/>
      <c r="Y704" s="200"/>
      <c r="Z704" s="408"/>
      <c r="AA704" s="408"/>
      <c r="AB704" s="200"/>
      <c r="AC704" s="200"/>
      <c r="AD704" s="407"/>
      <c r="AE704" s="409"/>
    </row>
    <row r="705" spans="13:31" ht="27.95" customHeight="1" x14ac:dyDescent="0.25">
      <c r="M705" s="200"/>
      <c r="N705" s="200"/>
      <c r="O705" s="407"/>
      <c r="P705" s="409"/>
      <c r="Q705" s="200"/>
      <c r="R705" s="200"/>
      <c r="S705" s="200"/>
      <c r="T705" s="200"/>
      <c r="U705" s="200"/>
      <c r="V705" s="408"/>
      <c r="W705" s="408"/>
      <c r="X705" s="200"/>
      <c r="Y705" s="200"/>
      <c r="Z705" s="408"/>
      <c r="AA705" s="408"/>
      <c r="AB705" s="200"/>
      <c r="AC705" s="200"/>
      <c r="AD705" s="407"/>
      <c r="AE705" s="409"/>
    </row>
    <row r="706" spans="13:31" ht="27.95" customHeight="1" x14ac:dyDescent="0.25">
      <c r="M706" s="200"/>
      <c r="N706" s="200"/>
      <c r="O706" s="407"/>
      <c r="P706" s="409"/>
      <c r="Q706" s="200"/>
      <c r="R706" s="200"/>
      <c r="S706" s="200"/>
      <c r="T706" s="200"/>
      <c r="U706" s="200"/>
      <c r="V706" s="408"/>
      <c r="W706" s="408"/>
      <c r="X706" s="200"/>
      <c r="Y706" s="200"/>
      <c r="Z706" s="408"/>
      <c r="AA706" s="408"/>
      <c r="AB706" s="200"/>
      <c r="AC706" s="200"/>
      <c r="AD706" s="407"/>
      <c r="AE706" s="409"/>
    </row>
    <row r="707" spans="13:31" ht="27.95" customHeight="1" x14ac:dyDescent="0.25">
      <c r="M707" s="200"/>
      <c r="N707" s="200"/>
      <c r="O707" s="407"/>
      <c r="P707" s="409"/>
      <c r="Q707" s="200"/>
      <c r="R707" s="200"/>
      <c r="S707" s="200"/>
      <c r="T707" s="200"/>
      <c r="U707" s="200"/>
      <c r="V707" s="408"/>
      <c r="W707" s="408"/>
      <c r="X707" s="200"/>
      <c r="Y707" s="200"/>
      <c r="Z707" s="408"/>
      <c r="AA707" s="408"/>
      <c r="AB707" s="200"/>
      <c r="AC707" s="200"/>
      <c r="AD707" s="407"/>
      <c r="AE707" s="409"/>
    </row>
    <row r="708" spans="13:31" ht="27.95" customHeight="1" x14ac:dyDescent="0.25">
      <c r="M708" s="200"/>
      <c r="N708" s="200"/>
      <c r="O708" s="407"/>
      <c r="P708" s="409"/>
      <c r="Q708" s="200"/>
      <c r="R708" s="200"/>
      <c r="S708" s="200"/>
      <c r="T708" s="200"/>
      <c r="U708" s="200"/>
      <c r="V708" s="408"/>
      <c r="W708" s="408"/>
      <c r="X708" s="200"/>
      <c r="Y708" s="200"/>
      <c r="Z708" s="408"/>
      <c r="AA708" s="408"/>
      <c r="AB708" s="200"/>
      <c r="AC708" s="200"/>
      <c r="AD708" s="407"/>
      <c r="AE708" s="409"/>
    </row>
    <row r="709" spans="13:31" ht="27.95" customHeight="1" x14ac:dyDescent="0.25">
      <c r="M709" s="200"/>
      <c r="N709" s="200"/>
      <c r="O709" s="407"/>
      <c r="P709" s="409"/>
      <c r="Q709" s="200"/>
      <c r="R709" s="200"/>
      <c r="S709" s="200"/>
      <c r="T709" s="200"/>
      <c r="U709" s="200"/>
      <c r="V709" s="408"/>
      <c r="W709" s="408"/>
      <c r="X709" s="200"/>
      <c r="Y709" s="200"/>
      <c r="Z709" s="408"/>
      <c r="AA709" s="408"/>
      <c r="AB709" s="200"/>
      <c r="AC709" s="200"/>
      <c r="AD709" s="407"/>
      <c r="AE709" s="409"/>
    </row>
    <row r="710" spans="13:31" ht="27.95" customHeight="1" x14ac:dyDescent="0.25">
      <c r="M710" s="200"/>
      <c r="N710" s="200"/>
      <c r="O710" s="407"/>
      <c r="P710" s="409"/>
      <c r="Q710" s="200"/>
      <c r="R710" s="200"/>
      <c r="S710" s="200"/>
      <c r="T710" s="200"/>
      <c r="U710" s="200"/>
      <c r="V710" s="408"/>
      <c r="W710" s="408"/>
      <c r="X710" s="200"/>
      <c r="Y710" s="200"/>
      <c r="Z710" s="408"/>
      <c r="AA710" s="408"/>
      <c r="AB710" s="200"/>
      <c r="AC710" s="200"/>
      <c r="AD710" s="407"/>
      <c r="AE710" s="409"/>
    </row>
    <row r="711" spans="13:31" ht="27.95" customHeight="1" x14ac:dyDescent="0.25">
      <c r="M711" s="200"/>
      <c r="N711" s="200"/>
      <c r="O711" s="407"/>
      <c r="P711" s="409"/>
      <c r="Q711" s="200"/>
      <c r="R711" s="200"/>
      <c r="S711" s="200"/>
      <c r="T711" s="200"/>
      <c r="U711" s="200"/>
      <c r="V711" s="408"/>
      <c r="W711" s="408"/>
      <c r="X711" s="200"/>
      <c r="Y711" s="200"/>
      <c r="Z711" s="408"/>
      <c r="AA711" s="408"/>
      <c r="AB711" s="200"/>
      <c r="AC711" s="200"/>
      <c r="AD711" s="407"/>
      <c r="AE711" s="409"/>
    </row>
    <row r="712" spans="13:31" ht="27.95" customHeight="1" x14ac:dyDescent="0.25">
      <c r="M712" s="200"/>
      <c r="N712" s="200"/>
      <c r="O712" s="407"/>
      <c r="P712" s="409"/>
      <c r="Q712" s="200"/>
      <c r="R712" s="200"/>
      <c r="S712" s="200"/>
      <c r="T712" s="200"/>
      <c r="U712" s="200"/>
      <c r="V712" s="408"/>
      <c r="W712" s="408"/>
      <c r="X712" s="200"/>
      <c r="Y712" s="200"/>
      <c r="Z712" s="408"/>
      <c r="AA712" s="408"/>
      <c r="AB712" s="200"/>
      <c r="AC712" s="200"/>
      <c r="AD712" s="407"/>
      <c r="AE712" s="409"/>
    </row>
    <row r="713" spans="13:31" ht="27.95" customHeight="1" x14ac:dyDescent="0.25">
      <c r="M713" s="200"/>
      <c r="N713" s="200"/>
      <c r="O713" s="407"/>
      <c r="P713" s="409"/>
      <c r="Q713" s="200"/>
      <c r="R713" s="200"/>
      <c r="S713" s="200"/>
      <c r="T713" s="200"/>
      <c r="U713" s="200"/>
      <c r="V713" s="408"/>
      <c r="W713" s="408"/>
      <c r="X713" s="200"/>
      <c r="Y713" s="200"/>
      <c r="Z713" s="408"/>
      <c r="AA713" s="408"/>
      <c r="AB713" s="200"/>
      <c r="AC713" s="200"/>
      <c r="AD713" s="407"/>
      <c r="AE713" s="409"/>
    </row>
    <row r="714" spans="13:31" ht="27.95" customHeight="1" x14ac:dyDescent="0.25">
      <c r="M714" s="200"/>
      <c r="N714" s="200"/>
      <c r="O714" s="407"/>
      <c r="P714" s="409"/>
      <c r="Q714" s="200"/>
      <c r="R714" s="200"/>
      <c r="S714" s="200"/>
      <c r="T714" s="200"/>
      <c r="U714" s="200"/>
      <c r="V714" s="408"/>
      <c r="W714" s="408"/>
      <c r="X714" s="200"/>
      <c r="Y714" s="200"/>
      <c r="Z714" s="408"/>
      <c r="AA714" s="408"/>
      <c r="AB714" s="200"/>
      <c r="AC714" s="200"/>
      <c r="AD714" s="407"/>
      <c r="AE714" s="409"/>
    </row>
    <row r="715" spans="13:31" ht="27.95" customHeight="1" x14ac:dyDescent="0.25">
      <c r="M715" s="200"/>
      <c r="N715" s="200"/>
      <c r="O715" s="407"/>
      <c r="P715" s="409"/>
      <c r="Q715" s="200"/>
      <c r="R715" s="200"/>
      <c r="S715" s="200"/>
      <c r="T715" s="200"/>
      <c r="U715" s="200"/>
      <c r="V715" s="408"/>
      <c r="W715" s="408"/>
      <c r="X715" s="200"/>
      <c r="Y715" s="200"/>
      <c r="Z715" s="408"/>
      <c r="AA715" s="408"/>
      <c r="AB715" s="200"/>
      <c r="AC715" s="200"/>
      <c r="AD715" s="407"/>
      <c r="AE715" s="409"/>
    </row>
    <row r="716" spans="13:31" ht="27.95" customHeight="1" x14ac:dyDescent="0.25">
      <c r="M716" s="200"/>
      <c r="N716" s="200"/>
      <c r="O716" s="407"/>
      <c r="P716" s="409"/>
      <c r="Q716" s="200"/>
      <c r="R716" s="200"/>
      <c r="S716" s="200"/>
      <c r="T716" s="200"/>
      <c r="U716" s="200"/>
      <c r="V716" s="408"/>
      <c r="W716" s="408"/>
      <c r="X716" s="200"/>
      <c r="Y716" s="200"/>
      <c r="Z716" s="408"/>
      <c r="AA716" s="408"/>
      <c r="AB716" s="200"/>
      <c r="AC716" s="200"/>
      <c r="AD716" s="407"/>
      <c r="AE716" s="409"/>
    </row>
    <row r="717" spans="13:31" ht="27.95" customHeight="1" x14ac:dyDescent="0.25">
      <c r="M717" s="200"/>
      <c r="N717" s="200"/>
      <c r="O717" s="407"/>
      <c r="P717" s="409"/>
      <c r="Q717" s="200"/>
      <c r="R717" s="200"/>
      <c r="S717" s="200"/>
      <c r="T717" s="200"/>
      <c r="U717" s="200"/>
      <c r="V717" s="408"/>
      <c r="W717" s="408"/>
      <c r="X717" s="200"/>
      <c r="Y717" s="200"/>
      <c r="Z717" s="408"/>
      <c r="AA717" s="408"/>
      <c r="AB717" s="200"/>
      <c r="AC717" s="200"/>
      <c r="AD717" s="407"/>
      <c r="AE717" s="409"/>
    </row>
    <row r="718" spans="13:31" ht="27.95" customHeight="1" x14ac:dyDescent="0.25">
      <c r="M718" s="200"/>
      <c r="N718" s="200"/>
      <c r="O718" s="407"/>
      <c r="P718" s="409"/>
      <c r="Q718" s="200"/>
      <c r="R718" s="200"/>
      <c r="S718" s="200"/>
      <c r="T718" s="200"/>
      <c r="U718" s="200"/>
      <c r="V718" s="408"/>
      <c r="W718" s="408"/>
      <c r="X718" s="200"/>
      <c r="Y718" s="200"/>
      <c r="Z718" s="408"/>
      <c r="AA718" s="408"/>
      <c r="AB718" s="200"/>
      <c r="AC718" s="200"/>
      <c r="AD718" s="407"/>
      <c r="AE718" s="409"/>
    </row>
    <row r="719" spans="13:31" ht="27.95" customHeight="1" x14ac:dyDescent="0.25">
      <c r="M719" s="200"/>
      <c r="N719" s="200"/>
      <c r="O719" s="407"/>
      <c r="P719" s="409"/>
      <c r="Q719" s="200"/>
      <c r="R719" s="200"/>
      <c r="S719" s="200"/>
      <c r="T719" s="200"/>
      <c r="U719" s="200"/>
      <c r="V719" s="408"/>
      <c r="W719" s="408"/>
      <c r="X719" s="200"/>
      <c r="Y719" s="200"/>
      <c r="Z719" s="408"/>
      <c r="AA719" s="408"/>
      <c r="AB719" s="200"/>
      <c r="AC719" s="200"/>
      <c r="AD719" s="407"/>
      <c r="AE719" s="409"/>
    </row>
    <row r="720" spans="13:31" ht="27.95" customHeight="1" x14ac:dyDescent="0.25">
      <c r="M720" s="200"/>
      <c r="N720" s="200"/>
      <c r="O720" s="407"/>
      <c r="P720" s="409"/>
      <c r="Q720" s="200"/>
      <c r="R720" s="200"/>
      <c r="S720" s="200"/>
      <c r="T720" s="200"/>
      <c r="U720" s="200"/>
      <c r="V720" s="408"/>
      <c r="W720" s="408"/>
      <c r="X720" s="200"/>
      <c r="Y720" s="200"/>
      <c r="Z720" s="408"/>
      <c r="AA720" s="408"/>
      <c r="AB720" s="200"/>
      <c r="AC720" s="200"/>
      <c r="AD720" s="407"/>
      <c r="AE720" s="409"/>
    </row>
    <row r="721" spans="13:31" ht="27.95" customHeight="1" x14ac:dyDescent="0.25">
      <c r="M721" s="200"/>
      <c r="N721" s="200"/>
      <c r="O721" s="407"/>
      <c r="P721" s="409"/>
      <c r="Q721" s="200"/>
      <c r="R721" s="200"/>
      <c r="S721" s="200"/>
      <c r="T721" s="200"/>
      <c r="U721" s="200"/>
      <c r="V721" s="408"/>
      <c r="W721" s="408"/>
      <c r="X721" s="200"/>
      <c r="Y721" s="200"/>
      <c r="Z721" s="408"/>
      <c r="AA721" s="408"/>
      <c r="AB721" s="200"/>
      <c r="AC721" s="200"/>
      <c r="AD721" s="407"/>
      <c r="AE721" s="409"/>
    </row>
    <row r="722" spans="13:31" ht="27.95" customHeight="1" x14ac:dyDescent="0.25">
      <c r="M722" s="200"/>
      <c r="N722" s="200"/>
      <c r="O722" s="407"/>
      <c r="P722" s="409"/>
      <c r="Q722" s="200"/>
      <c r="R722" s="200"/>
      <c r="S722" s="200"/>
      <c r="T722" s="200"/>
      <c r="U722" s="200"/>
      <c r="V722" s="408"/>
      <c r="W722" s="408"/>
      <c r="X722" s="200"/>
      <c r="Y722" s="200"/>
      <c r="Z722" s="408"/>
      <c r="AA722" s="408"/>
      <c r="AB722" s="200"/>
      <c r="AC722" s="200"/>
      <c r="AD722" s="407"/>
      <c r="AE722" s="409"/>
    </row>
    <row r="723" spans="13:31" ht="27.95" customHeight="1" x14ac:dyDescent="0.25">
      <c r="M723" s="200"/>
      <c r="N723" s="200"/>
      <c r="O723" s="407"/>
      <c r="P723" s="409"/>
      <c r="Q723" s="200"/>
      <c r="R723" s="200"/>
      <c r="S723" s="200"/>
      <c r="T723" s="200"/>
      <c r="U723" s="200"/>
      <c r="V723" s="408"/>
      <c r="W723" s="408"/>
      <c r="X723" s="200"/>
      <c r="Y723" s="200"/>
      <c r="Z723" s="408"/>
      <c r="AA723" s="408"/>
      <c r="AB723" s="200"/>
      <c r="AC723" s="200"/>
      <c r="AD723" s="407"/>
      <c r="AE723" s="409"/>
    </row>
    <row r="724" spans="13:31" ht="27.95" customHeight="1" x14ac:dyDescent="0.25">
      <c r="M724" s="200"/>
      <c r="N724" s="200"/>
      <c r="O724" s="407"/>
      <c r="P724" s="409"/>
      <c r="Q724" s="200"/>
      <c r="R724" s="200"/>
      <c r="S724" s="200"/>
      <c r="T724" s="200"/>
      <c r="U724" s="200"/>
      <c r="V724" s="408"/>
      <c r="W724" s="408"/>
      <c r="X724" s="200"/>
      <c r="Y724" s="200"/>
      <c r="Z724" s="408"/>
      <c r="AA724" s="408"/>
      <c r="AB724" s="200"/>
      <c r="AC724" s="200"/>
      <c r="AD724" s="407"/>
      <c r="AE724" s="409"/>
    </row>
    <row r="725" spans="13:31" ht="27.95" customHeight="1" x14ac:dyDescent="0.25">
      <c r="M725" s="200"/>
      <c r="N725" s="200"/>
      <c r="O725" s="407"/>
      <c r="P725" s="409"/>
      <c r="Q725" s="200"/>
      <c r="R725" s="200"/>
      <c r="S725" s="200"/>
      <c r="T725" s="200"/>
      <c r="U725" s="200"/>
      <c r="V725" s="408"/>
      <c r="W725" s="408"/>
      <c r="X725" s="200"/>
      <c r="Y725" s="200"/>
      <c r="Z725" s="408"/>
      <c r="AA725" s="408"/>
      <c r="AB725" s="200"/>
      <c r="AC725" s="200"/>
      <c r="AD725" s="407"/>
      <c r="AE725" s="409"/>
    </row>
    <row r="726" spans="13:31" ht="27.95" customHeight="1" x14ac:dyDescent="0.25">
      <c r="M726" s="200"/>
      <c r="N726" s="200"/>
      <c r="O726" s="407"/>
      <c r="P726" s="409"/>
      <c r="Q726" s="200"/>
      <c r="R726" s="200"/>
      <c r="S726" s="200"/>
      <c r="T726" s="200"/>
      <c r="U726" s="200"/>
      <c r="V726" s="408"/>
      <c r="W726" s="408"/>
      <c r="X726" s="200"/>
      <c r="Y726" s="200"/>
      <c r="Z726" s="408"/>
      <c r="AA726" s="408"/>
      <c r="AB726" s="200"/>
      <c r="AC726" s="200"/>
      <c r="AD726" s="407"/>
      <c r="AE726" s="409"/>
    </row>
    <row r="727" spans="13:31" ht="27.95" customHeight="1" x14ac:dyDescent="0.25">
      <c r="M727" s="200"/>
      <c r="N727" s="200"/>
      <c r="O727" s="407"/>
      <c r="P727" s="409"/>
      <c r="Q727" s="200"/>
      <c r="R727" s="200"/>
      <c r="S727" s="200"/>
      <c r="T727" s="200"/>
      <c r="U727" s="200"/>
      <c r="V727" s="408"/>
      <c r="W727" s="408"/>
      <c r="X727" s="200"/>
      <c r="Y727" s="200"/>
      <c r="Z727" s="408"/>
      <c r="AA727" s="408"/>
      <c r="AB727" s="200"/>
      <c r="AC727" s="200"/>
      <c r="AD727" s="407"/>
      <c r="AE727" s="409"/>
    </row>
    <row r="728" spans="13:31" ht="27.95" customHeight="1" x14ac:dyDescent="0.25">
      <c r="M728" s="200"/>
      <c r="N728" s="200"/>
      <c r="O728" s="407"/>
      <c r="P728" s="409"/>
      <c r="Q728" s="200"/>
      <c r="R728" s="200"/>
      <c r="S728" s="200"/>
      <c r="T728" s="200"/>
      <c r="U728" s="200"/>
      <c r="V728" s="408"/>
      <c r="W728" s="408"/>
      <c r="X728" s="200"/>
      <c r="Y728" s="200"/>
      <c r="Z728" s="408"/>
      <c r="AA728" s="408"/>
      <c r="AB728" s="200"/>
      <c r="AC728" s="200"/>
      <c r="AD728" s="407"/>
      <c r="AE728" s="409"/>
    </row>
    <row r="729" spans="13:31" ht="27.95" customHeight="1" x14ac:dyDescent="0.25">
      <c r="M729" s="200"/>
      <c r="N729" s="200"/>
      <c r="O729" s="407"/>
      <c r="P729" s="409"/>
      <c r="Q729" s="200"/>
      <c r="R729" s="200"/>
      <c r="S729" s="200"/>
      <c r="T729" s="200"/>
      <c r="U729" s="200"/>
      <c r="V729" s="408"/>
      <c r="W729" s="408"/>
      <c r="X729" s="200"/>
      <c r="Y729" s="200"/>
      <c r="Z729" s="408"/>
      <c r="AA729" s="408"/>
      <c r="AB729" s="200"/>
      <c r="AC729" s="200"/>
      <c r="AD729" s="407"/>
      <c r="AE729" s="409"/>
    </row>
    <row r="730" spans="13:31" ht="27.95" customHeight="1" x14ac:dyDescent="0.25">
      <c r="M730" s="200"/>
      <c r="N730" s="200"/>
      <c r="O730" s="407"/>
      <c r="P730" s="409"/>
      <c r="Q730" s="200"/>
      <c r="R730" s="200"/>
      <c r="S730" s="200"/>
      <c r="T730" s="200"/>
      <c r="U730" s="200"/>
      <c r="V730" s="408"/>
      <c r="W730" s="408"/>
      <c r="X730" s="200"/>
      <c r="Y730" s="200"/>
      <c r="Z730" s="408"/>
      <c r="AA730" s="408"/>
      <c r="AB730" s="200"/>
      <c r="AC730" s="200"/>
      <c r="AD730" s="407"/>
      <c r="AE730" s="409"/>
    </row>
    <row r="731" spans="13:31" ht="27.95" customHeight="1" x14ac:dyDescent="0.25">
      <c r="M731" s="200"/>
      <c r="N731" s="200"/>
      <c r="O731" s="407"/>
      <c r="P731" s="409"/>
      <c r="Q731" s="200"/>
      <c r="R731" s="200"/>
      <c r="S731" s="200"/>
      <c r="T731" s="200"/>
      <c r="U731" s="200"/>
      <c r="V731" s="408"/>
      <c r="W731" s="408"/>
      <c r="X731" s="200"/>
      <c r="Y731" s="200"/>
      <c r="Z731" s="408"/>
      <c r="AA731" s="408"/>
      <c r="AB731" s="200"/>
      <c r="AC731" s="200"/>
      <c r="AD731" s="407"/>
      <c r="AE731" s="409"/>
    </row>
    <row r="732" spans="13:31" ht="27.95" customHeight="1" x14ac:dyDescent="0.25">
      <c r="M732" s="200"/>
      <c r="N732" s="200"/>
      <c r="O732" s="407"/>
      <c r="P732" s="409"/>
      <c r="Q732" s="200"/>
      <c r="R732" s="200"/>
      <c r="S732" s="200"/>
      <c r="T732" s="200"/>
      <c r="U732" s="200"/>
      <c r="V732" s="408"/>
      <c r="W732" s="408"/>
      <c r="X732" s="200"/>
      <c r="Y732" s="200"/>
      <c r="Z732" s="408"/>
      <c r="AA732" s="408"/>
      <c r="AB732" s="200"/>
      <c r="AC732" s="200"/>
      <c r="AD732" s="407"/>
      <c r="AE732" s="409"/>
    </row>
    <row r="733" spans="13:31" ht="27.95" customHeight="1" x14ac:dyDescent="0.25">
      <c r="M733" s="200"/>
      <c r="N733" s="200"/>
      <c r="O733" s="407"/>
      <c r="P733" s="409"/>
      <c r="Q733" s="200"/>
      <c r="R733" s="200"/>
      <c r="S733" s="200"/>
      <c r="T733" s="200"/>
      <c r="U733" s="200"/>
      <c r="V733" s="408"/>
      <c r="W733" s="408"/>
      <c r="X733" s="200"/>
      <c r="Y733" s="200"/>
      <c r="Z733" s="408"/>
      <c r="AA733" s="408"/>
      <c r="AB733" s="200"/>
      <c r="AC733" s="200"/>
      <c r="AD733" s="407"/>
      <c r="AE733" s="409"/>
    </row>
    <row r="734" spans="13:31" ht="27.95" customHeight="1" x14ac:dyDescent="0.25">
      <c r="M734" s="200"/>
      <c r="N734" s="200"/>
      <c r="O734" s="407"/>
      <c r="P734" s="409"/>
      <c r="Q734" s="200"/>
      <c r="R734" s="200"/>
      <c r="S734" s="200"/>
      <c r="T734" s="200"/>
      <c r="U734" s="200"/>
      <c r="V734" s="408"/>
      <c r="W734" s="408"/>
      <c r="X734" s="200"/>
      <c r="Y734" s="200"/>
      <c r="Z734" s="408"/>
      <c r="AA734" s="408"/>
      <c r="AB734" s="200"/>
      <c r="AC734" s="200"/>
      <c r="AD734" s="407"/>
      <c r="AE734" s="409"/>
    </row>
    <row r="735" spans="13:31" ht="27.95" customHeight="1" x14ac:dyDescent="0.25">
      <c r="M735" s="200"/>
      <c r="N735" s="200"/>
      <c r="O735" s="407"/>
      <c r="P735" s="409"/>
      <c r="Q735" s="200"/>
      <c r="R735" s="200"/>
      <c r="S735" s="200"/>
      <c r="T735" s="200"/>
      <c r="U735" s="200"/>
      <c r="V735" s="408"/>
      <c r="W735" s="408"/>
      <c r="X735" s="200"/>
      <c r="Y735" s="200"/>
      <c r="Z735" s="408"/>
      <c r="AA735" s="408"/>
      <c r="AB735" s="200"/>
      <c r="AC735" s="200"/>
      <c r="AD735" s="407"/>
      <c r="AE735" s="409"/>
    </row>
    <row r="736" spans="13:31" ht="27.95" customHeight="1" x14ac:dyDescent="0.25">
      <c r="M736" s="200"/>
      <c r="N736" s="200"/>
      <c r="O736" s="407"/>
      <c r="P736" s="409"/>
      <c r="Q736" s="200"/>
      <c r="R736" s="200"/>
      <c r="S736" s="200"/>
      <c r="T736" s="200"/>
      <c r="U736" s="200"/>
      <c r="V736" s="408"/>
      <c r="W736" s="408"/>
      <c r="X736" s="200"/>
      <c r="Y736" s="200"/>
      <c r="Z736" s="408"/>
      <c r="AA736" s="408"/>
      <c r="AB736" s="200"/>
      <c r="AC736" s="200"/>
      <c r="AD736" s="407"/>
      <c r="AE736" s="409"/>
    </row>
    <row r="737" spans="13:31" ht="27.95" customHeight="1" x14ac:dyDescent="0.25">
      <c r="M737" s="200"/>
      <c r="N737" s="200"/>
      <c r="O737" s="407"/>
      <c r="P737" s="409"/>
      <c r="Q737" s="200"/>
      <c r="R737" s="200"/>
      <c r="S737" s="200"/>
      <c r="T737" s="200"/>
      <c r="U737" s="200"/>
      <c r="V737" s="408"/>
      <c r="W737" s="408"/>
      <c r="X737" s="200"/>
      <c r="Y737" s="200"/>
      <c r="Z737" s="408"/>
      <c r="AA737" s="408"/>
      <c r="AB737" s="200"/>
      <c r="AC737" s="200"/>
      <c r="AD737" s="407"/>
      <c r="AE737" s="409"/>
    </row>
    <row r="738" spans="13:31" ht="27.95" customHeight="1" x14ac:dyDescent="0.25">
      <c r="M738" s="200"/>
      <c r="N738" s="200"/>
      <c r="O738" s="407"/>
      <c r="P738" s="409"/>
      <c r="Q738" s="200"/>
      <c r="R738" s="200"/>
      <c r="S738" s="200"/>
      <c r="T738" s="200"/>
      <c r="U738" s="200"/>
      <c r="V738" s="408"/>
      <c r="W738" s="408"/>
      <c r="X738" s="200"/>
      <c r="Y738" s="200"/>
      <c r="Z738" s="408"/>
      <c r="AA738" s="408"/>
      <c r="AB738" s="200"/>
      <c r="AC738" s="200"/>
      <c r="AD738" s="407"/>
      <c r="AE738" s="409"/>
    </row>
    <row r="739" spans="13:31" ht="27.95" customHeight="1" x14ac:dyDescent="0.25">
      <c r="M739" s="200"/>
      <c r="N739" s="200"/>
      <c r="O739" s="407"/>
      <c r="P739" s="409"/>
      <c r="Q739" s="200"/>
      <c r="R739" s="200"/>
      <c r="S739" s="200"/>
      <c r="T739" s="200"/>
      <c r="U739" s="200"/>
      <c r="V739" s="408"/>
      <c r="W739" s="408"/>
      <c r="X739" s="200"/>
      <c r="Y739" s="200"/>
      <c r="Z739" s="408"/>
      <c r="AA739" s="408"/>
      <c r="AB739" s="200"/>
      <c r="AC739" s="200"/>
      <c r="AD739" s="407"/>
      <c r="AE739" s="409"/>
    </row>
    <row r="740" spans="13:31" ht="27.95" customHeight="1" x14ac:dyDescent="0.25">
      <c r="M740" s="200"/>
      <c r="N740" s="200"/>
      <c r="O740" s="407"/>
      <c r="P740" s="409"/>
      <c r="Q740" s="200"/>
      <c r="R740" s="200"/>
      <c r="S740" s="200"/>
      <c r="T740" s="200"/>
      <c r="U740" s="200"/>
      <c r="V740" s="408"/>
      <c r="W740" s="408"/>
      <c r="X740" s="200"/>
      <c r="Y740" s="200"/>
      <c r="Z740" s="408"/>
      <c r="AA740" s="408"/>
      <c r="AB740" s="200"/>
      <c r="AC740" s="200"/>
      <c r="AD740" s="407"/>
      <c r="AE740" s="409"/>
    </row>
    <row r="741" spans="13:31" ht="27.95" customHeight="1" x14ac:dyDescent="0.25">
      <c r="M741" s="200"/>
      <c r="N741" s="200"/>
      <c r="O741" s="407"/>
      <c r="P741" s="409"/>
      <c r="Q741" s="200"/>
      <c r="R741" s="200"/>
      <c r="S741" s="200"/>
      <c r="T741" s="200"/>
      <c r="U741" s="200"/>
      <c r="V741" s="408"/>
      <c r="W741" s="408"/>
      <c r="X741" s="200"/>
      <c r="Y741" s="200"/>
      <c r="Z741" s="408"/>
      <c r="AA741" s="408"/>
      <c r="AB741" s="200"/>
      <c r="AC741" s="200"/>
      <c r="AD741" s="407"/>
      <c r="AE741" s="409"/>
    </row>
    <row r="742" spans="13:31" ht="27.95" customHeight="1" x14ac:dyDescent="0.25">
      <c r="M742" s="200"/>
      <c r="N742" s="200"/>
      <c r="O742" s="407"/>
      <c r="P742" s="409"/>
      <c r="Q742" s="200"/>
      <c r="R742" s="200"/>
      <c r="S742" s="200"/>
      <c r="T742" s="200"/>
      <c r="U742" s="200"/>
      <c r="V742" s="408"/>
      <c r="W742" s="408"/>
      <c r="X742" s="200"/>
      <c r="Y742" s="200"/>
      <c r="Z742" s="408"/>
      <c r="AA742" s="408"/>
      <c r="AB742" s="200"/>
      <c r="AC742" s="200"/>
      <c r="AD742" s="407"/>
      <c r="AE742" s="409"/>
    </row>
    <row r="743" spans="13:31" ht="27.95" customHeight="1" x14ac:dyDescent="0.25">
      <c r="M743" s="200"/>
      <c r="N743" s="200"/>
      <c r="O743" s="407"/>
      <c r="P743" s="409"/>
      <c r="Q743" s="200"/>
      <c r="R743" s="200"/>
      <c r="S743" s="200"/>
      <c r="T743" s="200"/>
      <c r="U743" s="200"/>
      <c r="V743" s="408"/>
      <c r="W743" s="408"/>
      <c r="X743" s="200"/>
      <c r="Y743" s="200"/>
      <c r="Z743" s="408"/>
      <c r="AA743" s="408"/>
      <c r="AB743" s="200"/>
      <c r="AC743" s="200"/>
      <c r="AD743" s="407"/>
      <c r="AE743" s="409"/>
    </row>
    <row r="744" spans="13:31" ht="27.95" customHeight="1" x14ac:dyDescent="0.25">
      <c r="M744" s="200"/>
      <c r="N744" s="200"/>
      <c r="O744" s="407"/>
      <c r="P744" s="409"/>
      <c r="Q744" s="200"/>
      <c r="R744" s="200"/>
      <c r="S744" s="200"/>
      <c r="T744" s="200"/>
      <c r="U744" s="200"/>
      <c r="V744" s="408"/>
      <c r="W744" s="408"/>
      <c r="X744" s="200"/>
      <c r="Y744" s="200"/>
      <c r="Z744" s="408"/>
      <c r="AA744" s="408"/>
      <c r="AB744" s="200"/>
      <c r="AC744" s="200"/>
      <c r="AD744" s="407"/>
      <c r="AE744" s="409"/>
    </row>
    <row r="745" spans="13:31" ht="27.95" customHeight="1" x14ac:dyDescent="0.25">
      <c r="M745" s="200"/>
      <c r="N745" s="200"/>
      <c r="O745" s="407"/>
      <c r="P745" s="409"/>
      <c r="Q745" s="200"/>
      <c r="R745" s="200"/>
      <c r="S745" s="200"/>
      <c r="T745" s="200"/>
      <c r="U745" s="200"/>
      <c r="V745" s="408"/>
      <c r="W745" s="408"/>
      <c r="X745" s="200"/>
      <c r="Y745" s="200"/>
      <c r="Z745" s="408"/>
      <c r="AA745" s="408"/>
      <c r="AB745" s="200"/>
      <c r="AC745" s="200"/>
      <c r="AD745" s="407"/>
      <c r="AE745" s="409"/>
    </row>
    <row r="746" spans="13:31" ht="27.95" customHeight="1" x14ac:dyDescent="0.25">
      <c r="M746" s="200"/>
      <c r="N746" s="200"/>
      <c r="O746" s="407"/>
      <c r="P746" s="409"/>
      <c r="Q746" s="200"/>
      <c r="R746" s="200"/>
      <c r="S746" s="200"/>
      <c r="T746" s="200"/>
      <c r="U746" s="200"/>
      <c r="V746" s="408"/>
      <c r="W746" s="408"/>
      <c r="X746" s="200"/>
      <c r="Y746" s="200"/>
      <c r="Z746" s="408"/>
      <c r="AA746" s="408"/>
      <c r="AB746" s="200"/>
      <c r="AC746" s="200"/>
      <c r="AD746" s="407"/>
      <c r="AE746" s="409"/>
    </row>
    <row r="747" spans="13:31" ht="27.95" customHeight="1" x14ac:dyDescent="0.25">
      <c r="M747" s="200"/>
      <c r="N747" s="200"/>
      <c r="O747" s="407"/>
      <c r="P747" s="409"/>
      <c r="Q747" s="200"/>
      <c r="R747" s="200"/>
      <c r="S747" s="200"/>
      <c r="T747" s="200"/>
      <c r="U747" s="200"/>
      <c r="V747" s="408"/>
      <c r="W747" s="408"/>
      <c r="X747" s="200"/>
      <c r="Y747" s="200"/>
      <c r="Z747" s="408"/>
      <c r="AA747" s="408"/>
      <c r="AB747" s="200"/>
      <c r="AC747" s="200"/>
      <c r="AD747" s="407"/>
      <c r="AE747" s="409"/>
    </row>
    <row r="748" spans="13:31" ht="27.95" customHeight="1" x14ac:dyDescent="0.25">
      <c r="M748" s="200"/>
      <c r="N748" s="200"/>
      <c r="O748" s="407"/>
      <c r="P748" s="409"/>
      <c r="Q748" s="200"/>
      <c r="R748" s="200"/>
      <c r="S748" s="200"/>
      <c r="T748" s="200"/>
      <c r="U748" s="200"/>
      <c r="V748" s="408"/>
      <c r="W748" s="408"/>
      <c r="X748" s="200"/>
      <c r="Y748" s="200"/>
      <c r="Z748" s="408"/>
      <c r="AA748" s="408"/>
      <c r="AB748" s="200"/>
      <c r="AC748" s="200"/>
      <c r="AD748" s="407"/>
      <c r="AE748" s="409"/>
    </row>
    <row r="749" spans="13:31" ht="27.95" customHeight="1" x14ac:dyDescent="0.25">
      <c r="M749" s="200"/>
      <c r="N749" s="200"/>
      <c r="O749" s="407"/>
      <c r="P749" s="409"/>
      <c r="Q749" s="200"/>
      <c r="R749" s="200"/>
      <c r="S749" s="200"/>
      <c r="T749" s="200"/>
      <c r="U749" s="200"/>
      <c r="V749" s="408"/>
      <c r="W749" s="408"/>
      <c r="X749" s="200"/>
      <c r="Y749" s="200"/>
      <c r="Z749" s="408"/>
      <c r="AA749" s="408"/>
      <c r="AB749" s="200"/>
      <c r="AC749" s="200"/>
      <c r="AD749" s="407"/>
      <c r="AE749" s="409"/>
    </row>
    <row r="750" spans="13:31" ht="27.95" customHeight="1" x14ac:dyDescent="0.25">
      <c r="M750" s="200"/>
      <c r="N750" s="200"/>
      <c r="O750" s="407"/>
      <c r="P750" s="409"/>
      <c r="Q750" s="200"/>
      <c r="R750" s="200"/>
      <c r="S750" s="200"/>
      <c r="T750" s="200"/>
      <c r="U750" s="200"/>
      <c r="V750" s="408"/>
      <c r="W750" s="408"/>
      <c r="X750" s="200"/>
      <c r="Y750" s="200"/>
      <c r="Z750" s="408"/>
      <c r="AA750" s="408"/>
      <c r="AB750" s="200"/>
      <c r="AC750" s="200"/>
      <c r="AD750" s="407"/>
      <c r="AE750" s="409"/>
    </row>
    <row r="751" spans="13:31" ht="27.95" customHeight="1" x14ac:dyDescent="0.25">
      <c r="M751" s="200"/>
      <c r="N751" s="200"/>
      <c r="O751" s="407"/>
      <c r="P751" s="409"/>
      <c r="Q751" s="200"/>
      <c r="R751" s="200"/>
      <c r="S751" s="200"/>
      <c r="T751" s="200"/>
      <c r="U751" s="200"/>
      <c r="V751" s="408"/>
      <c r="W751" s="408"/>
      <c r="X751" s="200"/>
      <c r="Y751" s="200"/>
      <c r="Z751" s="408"/>
      <c r="AA751" s="408"/>
      <c r="AB751" s="200"/>
      <c r="AC751" s="200"/>
      <c r="AD751" s="407"/>
      <c r="AE751" s="409"/>
    </row>
    <row r="752" spans="13:31" ht="27.95" customHeight="1" x14ac:dyDescent="0.25">
      <c r="M752" s="200"/>
      <c r="N752" s="200"/>
      <c r="O752" s="407"/>
      <c r="P752" s="409"/>
      <c r="Q752" s="200"/>
      <c r="R752" s="200"/>
      <c r="S752" s="200"/>
      <c r="T752" s="200"/>
      <c r="U752" s="200"/>
      <c r="V752" s="408"/>
      <c r="W752" s="408"/>
      <c r="X752" s="200"/>
      <c r="Y752" s="200"/>
      <c r="Z752" s="408"/>
      <c r="AA752" s="408"/>
      <c r="AB752" s="200"/>
      <c r="AC752" s="200"/>
      <c r="AD752" s="407"/>
      <c r="AE752" s="409"/>
    </row>
    <row r="753" spans="13:31" ht="27.95" customHeight="1" x14ac:dyDescent="0.25">
      <c r="M753" s="200"/>
      <c r="N753" s="200"/>
      <c r="O753" s="407"/>
      <c r="P753" s="409"/>
      <c r="Q753" s="200"/>
      <c r="R753" s="200"/>
      <c r="S753" s="200"/>
      <c r="T753" s="200"/>
      <c r="U753" s="200"/>
      <c r="V753" s="408"/>
      <c r="W753" s="408"/>
      <c r="X753" s="200"/>
      <c r="Y753" s="200"/>
      <c r="Z753" s="408"/>
      <c r="AA753" s="408"/>
      <c r="AB753" s="200"/>
      <c r="AC753" s="200"/>
      <c r="AD753" s="407"/>
      <c r="AE753" s="409"/>
    </row>
    <row r="754" spans="13:31" ht="27.95" customHeight="1" x14ac:dyDescent="0.25">
      <c r="M754" s="200"/>
      <c r="N754" s="200"/>
      <c r="O754" s="407"/>
      <c r="P754" s="409"/>
      <c r="Q754" s="200"/>
      <c r="R754" s="200"/>
      <c r="S754" s="200"/>
      <c r="T754" s="200"/>
      <c r="U754" s="200"/>
      <c r="V754" s="408"/>
      <c r="W754" s="408"/>
      <c r="X754" s="200"/>
      <c r="Y754" s="200"/>
      <c r="Z754" s="408"/>
      <c r="AA754" s="408"/>
      <c r="AB754" s="200"/>
      <c r="AC754" s="200"/>
      <c r="AD754" s="407"/>
      <c r="AE754" s="409"/>
    </row>
    <row r="755" spans="13:31" ht="27.95" customHeight="1" x14ac:dyDescent="0.25">
      <c r="M755" s="200"/>
      <c r="N755" s="200"/>
      <c r="O755" s="407"/>
      <c r="P755" s="409"/>
      <c r="Q755" s="200"/>
      <c r="R755" s="200"/>
      <c r="S755" s="200"/>
      <c r="T755" s="200"/>
      <c r="U755" s="200"/>
      <c r="V755" s="408"/>
      <c r="W755" s="408"/>
      <c r="X755" s="200"/>
      <c r="Y755" s="200"/>
      <c r="Z755" s="408"/>
      <c r="AA755" s="408"/>
      <c r="AB755" s="200"/>
      <c r="AC755" s="200"/>
      <c r="AD755" s="407"/>
      <c r="AE755" s="409"/>
    </row>
    <row r="756" spans="13:31" ht="27.95" customHeight="1" x14ac:dyDescent="0.25">
      <c r="M756" s="200"/>
      <c r="N756" s="200"/>
      <c r="O756" s="407"/>
      <c r="P756" s="409"/>
      <c r="Q756" s="200"/>
      <c r="R756" s="200"/>
      <c r="S756" s="200"/>
      <c r="T756" s="200"/>
      <c r="U756" s="200"/>
      <c r="V756" s="408"/>
      <c r="W756" s="408"/>
      <c r="X756" s="200"/>
      <c r="Y756" s="200"/>
      <c r="Z756" s="408"/>
      <c r="AA756" s="408"/>
      <c r="AB756" s="200"/>
      <c r="AC756" s="200"/>
      <c r="AD756" s="407"/>
      <c r="AE756" s="409"/>
    </row>
    <row r="757" spans="13:31" ht="27.95" customHeight="1" x14ac:dyDescent="0.25">
      <c r="M757" s="200"/>
      <c r="N757" s="200"/>
      <c r="O757" s="407"/>
      <c r="P757" s="409"/>
      <c r="Q757" s="200"/>
      <c r="R757" s="200"/>
      <c r="S757" s="200"/>
      <c r="T757" s="200"/>
      <c r="U757" s="200"/>
      <c r="V757" s="408"/>
      <c r="W757" s="408"/>
      <c r="X757" s="200"/>
      <c r="Y757" s="200"/>
      <c r="Z757" s="408"/>
      <c r="AA757" s="408"/>
      <c r="AB757" s="200"/>
      <c r="AC757" s="200"/>
      <c r="AD757" s="407"/>
      <c r="AE757" s="409"/>
    </row>
    <row r="758" spans="13:31" ht="27.95" customHeight="1" x14ac:dyDescent="0.25">
      <c r="M758" s="200"/>
      <c r="N758" s="200"/>
      <c r="O758" s="407"/>
      <c r="P758" s="409"/>
      <c r="Q758" s="200"/>
      <c r="R758" s="200"/>
      <c r="S758" s="200"/>
      <c r="T758" s="200"/>
      <c r="U758" s="200"/>
      <c r="V758" s="408"/>
      <c r="W758" s="408"/>
      <c r="X758" s="200"/>
      <c r="Y758" s="200"/>
      <c r="Z758" s="408"/>
      <c r="AA758" s="408"/>
      <c r="AB758" s="200"/>
      <c r="AC758" s="200"/>
      <c r="AD758" s="407"/>
      <c r="AE758" s="409"/>
    </row>
    <row r="759" spans="13:31" ht="27.95" customHeight="1" x14ac:dyDescent="0.25">
      <c r="M759" s="200"/>
      <c r="N759" s="200"/>
      <c r="O759" s="407"/>
      <c r="P759" s="409"/>
      <c r="Q759" s="200"/>
      <c r="R759" s="200"/>
      <c r="S759" s="200"/>
      <c r="T759" s="200"/>
      <c r="U759" s="200"/>
      <c r="V759" s="408"/>
      <c r="W759" s="408"/>
      <c r="X759" s="200"/>
      <c r="Y759" s="200"/>
      <c r="Z759" s="408"/>
      <c r="AA759" s="408"/>
      <c r="AB759" s="200"/>
      <c r="AC759" s="200"/>
      <c r="AD759" s="407"/>
      <c r="AE759" s="409"/>
    </row>
    <row r="760" spans="13:31" ht="27.95" customHeight="1" x14ac:dyDescent="0.25">
      <c r="M760" s="200"/>
      <c r="N760" s="200"/>
      <c r="O760" s="407"/>
      <c r="P760" s="409"/>
      <c r="Q760" s="200"/>
      <c r="R760" s="200"/>
      <c r="S760" s="200"/>
      <c r="T760" s="200"/>
      <c r="U760" s="200"/>
      <c r="V760" s="408"/>
      <c r="W760" s="408"/>
      <c r="X760" s="200"/>
      <c r="Y760" s="200"/>
      <c r="Z760" s="408"/>
      <c r="AA760" s="408"/>
      <c r="AB760" s="200"/>
      <c r="AC760" s="200"/>
      <c r="AD760" s="407"/>
      <c r="AE760" s="409"/>
    </row>
    <row r="761" spans="13:31" ht="27.95" customHeight="1" x14ac:dyDescent="0.25">
      <c r="M761" s="200"/>
      <c r="N761" s="200"/>
      <c r="O761" s="407"/>
      <c r="P761" s="409"/>
      <c r="Q761" s="200"/>
      <c r="R761" s="200"/>
      <c r="S761" s="200"/>
      <c r="T761" s="200"/>
      <c r="U761" s="200"/>
      <c r="V761" s="408"/>
      <c r="W761" s="408"/>
      <c r="X761" s="200"/>
      <c r="Y761" s="200"/>
      <c r="Z761" s="408"/>
      <c r="AA761" s="408"/>
      <c r="AB761" s="200"/>
      <c r="AC761" s="200"/>
      <c r="AD761" s="407"/>
      <c r="AE761" s="409"/>
    </row>
    <row r="762" spans="13:31" ht="27.95" customHeight="1" x14ac:dyDescent="0.25">
      <c r="M762" s="200"/>
      <c r="N762" s="200"/>
      <c r="O762" s="407"/>
      <c r="P762" s="409"/>
      <c r="Q762" s="200"/>
      <c r="R762" s="200"/>
      <c r="S762" s="200"/>
      <c r="T762" s="200"/>
      <c r="U762" s="200"/>
      <c r="V762" s="408"/>
      <c r="W762" s="408"/>
      <c r="X762" s="200"/>
      <c r="Y762" s="200"/>
      <c r="Z762" s="408"/>
      <c r="AA762" s="408"/>
      <c r="AB762" s="200"/>
      <c r="AC762" s="200"/>
      <c r="AD762" s="407"/>
      <c r="AE762" s="409"/>
    </row>
    <row r="763" spans="13:31" ht="27.95" customHeight="1" x14ac:dyDescent="0.25">
      <c r="M763" s="200"/>
      <c r="N763" s="200"/>
      <c r="O763" s="407"/>
      <c r="P763" s="409"/>
      <c r="Q763" s="200"/>
      <c r="R763" s="200"/>
      <c r="S763" s="200"/>
      <c r="T763" s="200"/>
      <c r="U763" s="200"/>
      <c r="V763" s="408"/>
      <c r="W763" s="408"/>
      <c r="X763" s="200"/>
      <c r="Y763" s="200"/>
      <c r="Z763" s="408"/>
      <c r="AA763" s="408"/>
      <c r="AB763" s="200"/>
      <c r="AC763" s="200"/>
      <c r="AD763" s="407"/>
      <c r="AE763" s="409"/>
    </row>
    <row r="764" spans="13:31" ht="27.95" customHeight="1" x14ac:dyDescent="0.25">
      <c r="M764" s="200"/>
      <c r="N764" s="200"/>
      <c r="O764" s="407"/>
      <c r="P764" s="409"/>
      <c r="Q764" s="200"/>
      <c r="R764" s="200"/>
      <c r="S764" s="200"/>
      <c r="T764" s="200"/>
      <c r="U764" s="200"/>
      <c r="V764" s="408"/>
      <c r="W764" s="408"/>
      <c r="X764" s="200"/>
      <c r="Y764" s="200"/>
      <c r="Z764" s="408"/>
      <c r="AA764" s="408"/>
      <c r="AB764" s="200"/>
      <c r="AC764" s="200"/>
      <c r="AD764" s="407"/>
      <c r="AE764" s="409"/>
    </row>
    <row r="765" spans="13:31" ht="27.95" customHeight="1" x14ac:dyDescent="0.25">
      <c r="M765" s="200"/>
      <c r="N765" s="200"/>
      <c r="O765" s="407"/>
      <c r="P765" s="409"/>
      <c r="Q765" s="200"/>
      <c r="R765" s="200"/>
      <c r="S765" s="200"/>
      <c r="T765" s="200"/>
      <c r="U765" s="200"/>
      <c r="V765" s="408"/>
      <c r="W765" s="408"/>
      <c r="X765" s="200"/>
      <c r="Y765" s="200"/>
      <c r="Z765" s="408"/>
      <c r="AA765" s="408"/>
      <c r="AB765" s="200"/>
      <c r="AC765" s="200"/>
      <c r="AD765" s="407"/>
      <c r="AE765" s="409"/>
    </row>
    <row r="766" spans="13:31" ht="27.95" customHeight="1" x14ac:dyDescent="0.25">
      <c r="M766" s="200"/>
      <c r="N766" s="200"/>
      <c r="O766" s="407"/>
      <c r="P766" s="409"/>
      <c r="Q766" s="200"/>
      <c r="R766" s="200"/>
      <c r="S766" s="200"/>
      <c r="T766" s="200"/>
      <c r="U766" s="200"/>
      <c r="V766" s="408"/>
      <c r="W766" s="408"/>
      <c r="X766" s="200"/>
      <c r="Y766" s="200"/>
      <c r="Z766" s="408"/>
      <c r="AA766" s="408"/>
      <c r="AB766" s="200"/>
      <c r="AC766" s="200"/>
      <c r="AD766" s="407"/>
      <c r="AE766" s="409"/>
    </row>
    <row r="767" spans="13:31" ht="27.95" customHeight="1" x14ac:dyDescent="0.25">
      <c r="M767" s="200"/>
      <c r="N767" s="200"/>
      <c r="O767" s="407"/>
      <c r="P767" s="409"/>
      <c r="Q767" s="200"/>
      <c r="R767" s="200"/>
      <c r="S767" s="200"/>
      <c r="T767" s="200"/>
      <c r="U767" s="200"/>
      <c r="V767" s="408"/>
      <c r="W767" s="408"/>
      <c r="X767" s="200"/>
      <c r="Y767" s="200"/>
      <c r="Z767" s="408"/>
      <c r="AA767" s="408"/>
      <c r="AB767" s="200"/>
      <c r="AC767" s="200"/>
      <c r="AD767" s="407"/>
      <c r="AE767" s="409"/>
    </row>
    <row r="768" spans="13:31" ht="27.95" customHeight="1" x14ac:dyDescent="0.25">
      <c r="M768" s="200"/>
      <c r="N768" s="200"/>
      <c r="O768" s="407"/>
      <c r="P768" s="409"/>
      <c r="Q768" s="200"/>
      <c r="R768" s="200"/>
      <c r="S768" s="200"/>
      <c r="T768" s="200"/>
      <c r="U768" s="200"/>
      <c r="V768" s="408"/>
      <c r="W768" s="408"/>
      <c r="X768" s="200"/>
      <c r="Y768" s="200"/>
      <c r="Z768" s="408"/>
      <c r="AA768" s="408"/>
      <c r="AB768" s="200"/>
      <c r="AC768" s="200"/>
      <c r="AD768" s="407"/>
      <c r="AE768" s="409"/>
    </row>
    <row r="769" spans="13:31" ht="27.95" customHeight="1" x14ac:dyDescent="0.25">
      <c r="M769" s="200"/>
      <c r="N769" s="200"/>
      <c r="O769" s="407"/>
      <c r="P769" s="409"/>
      <c r="Q769" s="200"/>
      <c r="R769" s="200"/>
      <c r="S769" s="200"/>
      <c r="T769" s="200"/>
      <c r="U769" s="200"/>
      <c r="V769" s="408"/>
      <c r="W769" s="408"/>
      <c r="X769" s="200"/>
      <c r="Y769" s="200"/>
      <c r="Z769" s="408"/>
      <c r="AA769" s="408"/>
      <c r="AB769" s="200"/>
      <c r="AC769" s="200"/>
      <c r="AD769" s="407"/>
      <c r="AE769" s="409"/>
    </row>
    <row r="770" spans="13:31" ht="27.95" customHeight="1" x14ac:dyDescent="0.25">
      <c r="M770" s="200"/>
      <c r="N770" s="200"/>
      <c r="O770" s="407"/>
      <c r="P770" s="409"/>
      <c r="Q770" s="200"/>
      <c r="R770" s="200"/>
      <c r="S770" s="200"/>
      <c r="T770" s="200"/>
      <c r="U770" s="200"/>
      <c r="V770" s="408"/>
      <c r="W770" s="408"/>
      <c r="X770" s="200"/>
      <c r="Y770" s="200"/>
      <c r="Z770" s="408"/>
      <c r="AA770" s="408"/>
      <c r="AB770" s="200"/>
      <c r="AC770" s="200"/>
      <c r="AD770" s="407"/>
      <c r="AE770" s="409"/>
    </row>
    <row r="771" spans="13:31" ht="27.95" customHeight="1" x14ac:dyDescent="0.25">
      <c r="M771" s="200"/>
      <c r="N771" s="200"/>
      <c r="O771" s="407"/>
      <c r="P771" s="409"/>
      <c r="Q771" s="200"/>
      <c r="R771" s="200"/>
      <c r="S771" s="200"/>
      <c r="T771" s="200"/>
      <c r="U771" s="200"/>
      <c r="V771" s="408"/>
      <c r="W771" s="408"/>
      <c r="X771" s="200"/>
      <c r="Y771" s="200"/>
      <c r="Z771" s="408"/>
      <c r="AA771" s="408"/>
      <c r="AB771" s="200"/>
      <c r="AC771" s="200"/>
      <c r="AD771" s="407"/>
      <c r="AE771" s="409"/>
    </row>
    <row r="772" spans="13:31" ht="27.95" customHeight="1" x14ac:dyDescent="0.25">
      <c r="M772" s="200"/>
      <c r="N772" s="200"/>
      <c r="O772" s="407"/>
      <c r="P772" s="409"/>
      <c r="Q772" s="200"/>
      <c r="R772" s="200"/>
      <c r="S772" s="200"/>
      <c r="T772" s="200"/>
      <c r="U772" s="200"/>
      <c r="V772" s="408"/>
      <c r="W772" s="408"/>
      <c r="X772" s="200"/>
      <c r="Y772" s="200"/>
      <c r="Z772" s="408"/>
      <c r="AA772" s="408"/>
      <c r="AB772" s="200"/>
      <c r="AC772" s="200"/>
      <c r="AD772" s="407"/>
      <c r="AE772" s="409"/>
    </row>
    <row r="773" spans="13:31" ht="27.95" customHeight="1" x14ac:dyDescent="0.25">
      <c r="M773" s="200"/>
      <c r="N773" s="200"/>
      <c r="O773" s="407"/>
      <c r="P773" s="409"/>
      <c r="Q773" s="200"/>
      <c r="R773" s="200"/>
      <c r="S773" s="200"/>
      <c r="T773" s="200"/>
      <c r="U773" s="200"/>
      <c r="V773" s="408"/>
      <c r="W773" s="408"/>
      <c r="X773" s="200"/>
      <c r="Y773" s="200"/>
      <c r="Z773" s="408"/>
      <c r="AA773" s="408"/>
      <c r="AB773" s="200"/>
      <c r="AC773" s="200"/>
      <c r="AD773" s="407"/>
      <c r="AE773" s="409"/>
    </row>
    <row r="774" spans="13:31" ht="27.95" customHeight="1" x14ac:dyDescent="0.25">
      <c r="M774" s="200"/>
      <c r="N774" s="200"/>
      <c r="O774" s="407"/>
      <c r="P774" s="409"/>
      <c r="Q774" s="200"/>
      <c r="R774" s="200"/>
      <c r="S774" s="200"/>
      <c r="T774" s="200"/>
      <c r="U774" s="200"/>
      <c r="V774" s="408"/>
      <c r="W774" s="408"/>
      <c r="X774" s="200"/>
      <c r="Y774" s="200"/>
      <c r="Z774" s="408"/>
      <c r="AA774" s="408"/>
      <c r="AB774" s="200"/>
      <c r="AC774" s="200"/>
      <c r="AD774" s="407"/>
      <c r="AE774" s="409"/>
    </row>
    <row r="775" spans="13:31" ht="27.95" customHeight="1" x14ac:dyDescent="0.25">
      <c r="M775" s="200"/>
      <c r="N775" s="200"/>
      <c r="O775" s="407"/>
      <c r="P775" s="409"/>
      <c r="Q775" s="200"/>
      <c r="R775" s="200"/>
      <c r="S775" s="200"/>
      <c r="T775" s="200"/>
      <c r="U775" s="200"/>
      <c r="V775" s="408"/>
      <c r="W775" s="408"/>
      <c r="X775" s="200"/>
      <c r="Y775" s="200"/>
      <c r="Z775" s="408"/>
      <c r="AA775" s="408"/>
      <c r="AB775" s="200"/>
      <c r="AC775" s="200"/>
      <c r="AD775" s="407"/>
      <c r="AE775" s="409"/>
    </row>
    <row r="776" spans="13:31" ht="27.95" customHeight="1" x14ac:dyDescent="0.25">
      <c r="M776" s="200"/>
      <c r="N776" s="200"/>
      <c r="O776" s="407"/>
      <c r="P776" s="409"/>
      <c r="Q776" s="200"/>
      <c r="R776" s="200"/>
      <c r="S776" s="200"/>
      <c r="T776" s="200"/>
      <c r="U776" s="200"/>
      <c r="V776" s="408"/>
      <c r="W776" s="408"/>
      <c r="X776" s="200"/>
      <c r="Y776" s="200"/>
      <c r="Z776" s="408"/>
      <c r="AA776" s="408"/>
      <c r="AB776" s="200"/>
      <c r="AC776" s="200"/>
      <c r="AD776" s="407"/>
      <c r="AE776" s="409"/>
    </row>
    <row r="777" spans="13:31" ht="27.95" customHeight="1" x14ac:dyDescent="0.25">
      <c r="M777" s="200"/>
      <c r="N777" s="200"/>
      <c r="O777" s="407"/>
      <c r="P777" s="409"/>
      <c r="Q777" s="200"/>
      <c r="R777" s="200"/>
      <c r="S777" s="200"/>
      <c r="T777" s="200"/>
      <c r="U777" s="200"/>
      <c r="V777" s="408"/>
      <c r="W777" s="408"/>
      <c r="X777" s="200"/>
      <c r="Y777" s="200"/>
      <c r="Z777" s="408"/>
      <c r="AA777" s="408"/>
      <c r="AB777" s="200"/>
      <c r="AC777" s="200"/>
      <c r="AD777" s="407"/>
      <c r="AE777" s="409"/>
    </row>
    <row r="778" spans="13:31" ht="27.95" customHeight="1" x14ac:dyDescent="0.25">
      <c r="M778" s="200"/>
      <c r="N778" s="200"/>
      <c r="O778" s="407"/>
      <c r="P778" s="409"/>
      <c r="Q778" s="200"/>
      <c r="R778" s="200"/>
      <c r="S778" s="200"/>
      <c r="T778" s="200"/>
      <c r="U778" s="200"/>
      <c r="V778" s="408"/>
      <c r="W778" s="408"/>
      <c r="X778" s="200"/>
      <c r="Y778" s="200"/>
      <c r="Z778" s="408"/>
      <c r="AA778" s="408"/>
      <c r="AB778" s="200"/>
      <c r="AC778" s="200"/>
      <c r="AD778" s="407"/>
      <c r="AE778" s="409"/>
    </row>
    <row r="779" spans="13:31" ht="27.95" customHeight="1" x14ac:dyDescent="0.25">
      <c r="M779" s="200"/>
      <c r="N779" s="200"/>
      <c r="O779" s="407"/>
      <c r="P779" s="409"/>
      <c r="Q779" s="200"/>
      <c r="R779" s="200"/>
      <c r="S779" s="200"/>
      <c r="T779" s="200"/>
      <c r="U779" s="200"/>
      <c r="V779" s="408"/>
      <c r="W779" s="408"/>
      <c r="X779" s="200"/>
      <c r="Y779" s="200"/>
      <c r="Z779" s="408"/>
      <c r="AA779" s="408"/>
      <c r="AB779" s="200"/>
      <c r="AC779" s="200"/>
      <c r="AD779" s="407"/>
      <c r="AE779" s="409"/>
    </row>
    <row r="780" spans="13:31" ht="27.95" customHeight="1" x14ac:dyDescent="0.25">
      <c r="M780" s="200"/>
      <c r="N780" s="200"/>
      <c r="O780" s="407"/>
      <c r="P780" s="409"/>
      <c r="Q780" s="200"/>
      <c r="R780" s="200"/>
      <c r="S780" s="200"/>
      <c r="T780" s="200"/>
      <c r="U780" s="200"/>
      <c r="V780" s="408"/>
      <c r="W780" s="408"/>
      <c r="X780" s="200"/>
      <c r="Y780" s="200"/>
      <c r="Z780" s="408"/>
      <c r="AA780" s="408"/>
      <c r="AB780" s="200"/>
      <c r="AC780" s="200"/>
      <c r="AD780" s="407"/>
      <c r="AE780" s="409"/>
    </row>
    <row r="781" spans="13:31" ht="27.95" customHeight="1" x14ac:dyDescent="0.25">
      <c r="M781" s="200"/>
      <c r="N781" s="200"/>
      <c r="O781" s="407"/>
      <c r="P781" s="409"/>
      <c r="Q781" s="200"/>
      <c r="R781" s="200"/>
      <c r="S781" s="200"/>
      <c r="T781" s="200"/>
      <c r="U781" s="200"/>
      <c r="V781" s="408"/>
      <c r="W781" s="408"/>
      <c r="X781" s="200"/>
      <c r="Y781" s="200"/>
      <c r="Z781" s="408"/>
      <c r="AA781" s="408"/>
      <c r="AB781" s="200"/>
      <c r="AC781" s="200"/>
      <c r="AD781" s="407"/>
      <c r="AE781" s="409"/>
    </row>
    <row r="782" spans="13:31" ht="27.95" customHeight="1" x14ac:dyDescent="0.25">
      <c r="M782" s="200"/>
      <c r="N782" s="200"/>
      <c r="O782" s="407"/>
      <c r="P782" s="409"/>
      <c r="Q782" s="200"/>
      <c r="R782" s="200"/>
      <c r="S782" s="200"/>
      <c r="T782" s="200"/>
      <c r="U782" s="200"/>
      <c r="V782" s="408"/>
      <c r="W782" s="408"/>
      <c r="X782" s="200"/>
      <c r="Y782" s="200"/>
      <c r="Z782" s="408"/>
      <c r="AA782" s="408"/>
      <c r="AB782" s="200"/>
      <c r="AC782" s="200"/>
      <c r="AD782" s="407"/>
      <c r="AE782" s="409"/>
    </row>
    <row r="783" spans="13:31" ht="27.95" customHeight="1" x14ac:dyDescent="0.25">
      <c r="M783" s="200"/>
      <c r="N783" s="200"/>
      <c r="O783" s="407"/>
      <c r="P783" s="409"/>
      <c r="Q783" s="200"/>
      <c r="R783" s="200"/>
      <c r="S783" s="200"/>
      <c r="T783" s="200"/>
      <c r="U783" s="200"/>
      <c r="V783" s="408"/>
      <c r="W783" s="408"/>
      <c r="X783" s="200"/>
      <c r="Y783" s="200"/>
      <c r="Z783" s="408"/>
      <c r="AA783" s="408"/>
      <c r="AB783" s="200"/>
      <c r="AC783" s="200"/>
      <c r="AD783" s="407"/>
      <c r="AE783" s="409"/>
    </row>
    <row r="784" spans="13:31" ht="27.95" customHeight="1" x14ac:dyDescent="0.25">
      <c r="M784" s="200"/>
      <c r="N784" s="200"/>
      <c r="O784" s="407"/>
      <c r="P784" s="409"/>
      <c r="Q784" s="200"/>
      <c r="R784" s="200"/>
      <c r="S784" s="200"/>
      <c r="T784" s="200"/>
      <c r="U784" s="200"/>
      <c r="V784" s="408"/>
      <c r="W784" s="408"/>
      <c r="X784" s="200"/>
      <c r="Y784" s="200"/>
      <c r="Z784" s="408"/>
      <c r="AA784" s="408"/>
      <c r="AB784" s="200"/>
      <c r="AC784" s="200"/>
      <c r="AD784" s="407"/>
      <c r="AE784" s="409"/>
    </row>
    <row r="785" spans="13:31" ht="27.95" customHeight="1" x14ac:dyDescent="0.25">
      <c r="M785" s="200"/>
      <c r="N785" s="200"/>
      <c r="O785" s="407"/>
      <c r="P785" s="409"/>
      <c r="Q785" s="200"/>
      <c r="R785" s="200"/>
      <c r="S785" s="200"/>
      <c r="T785" s="200"/>
      <c r="U785" s="200"/>
      <c r="V785" s="408"/>
      <c r="W785" s="408"/>
      <c r="X785" s="200"/>
      <c r="Y785" s="200"/>
      <c r="Z785" s="408"/>
      <c r="AA785" s="408"/>
      <c r="AB785" s="200"/>
      <c r="AC785" s="200"/>
      <c r="AD785" s="407"/>
      <c r="AE785" s="409"/>
    </row>
    <row r="786" spans="13:31" ht="27.95" customHeight="1" x14ac:dyDescent="0.25">
      <c r="M786" s="200"/>
      <c r="N786" s="200"/>
      <c r="O786" s="407"/>
      <c r="P786" s="409"/>
      <c r="Q786" s="200"/>
      <c r="R786" s="200"/>
      <c r="S786" s="200"/>
      <c r="T786" s="200"/>
      <c r="U786" s="200"/>
      <c r="V786" s="408"/>
      <c r="W786" s="408"/>
      <c r="X786" s="200"/>
      <c r="Y786" s="200"/>
      <c r="Z786" s="408"/>
      <c r="AA786" s="408"/>
      <c r="AB786" s="200"/>
      <c r="AC786" s="200"/>
      <c r="AD786" s="407"/>
      <c r="AE786" s="409"/>
    </row>
    <row r="787" spans="13:31" ht="27.95" customHeight="1" x14ac:dyDescent="0.25">
      <c r="M787" s="200"/>
      <c r="N787" s="200"/>
      <c r="O787" s="407"/>
      <c r="P787" s="409"/>
      <c r="Q787" s="200"/>
      <c r="R787" s="200"/>
      <c r="S787" s="200"/>
      <c r="T787" s="200"/>
      <c r="U787" s="200"/>
      <c r="V787" s="408"/>
      <c r="W787" s="408"/>
      <c r="X787" s="200"/>
      <c r="Y787" s="200"/>
      <c r="Z787" s="408"/>
      <c r="AA787" s="408"/>
      <c r="AB787" s="200"/>
      <c r="AC787" s="200"/>
      <c r="AD787" s="407"/>
      <c r="AE787" s="409"/>
    </row>
    <row r="788" spans="13:31" ht="27.95" customHeight="1" x14ac:dyDescent="0.25">
      <c r="M788" s="200"/>
      <c r="N788" s="200"/>
      <c r="O788" s="407"/>
      <c r="P788" s="409"/>
      <c r="Q788" s="200"/>
      <c r="R788" s="200"/>
      <c r="S788" s="200"/>
      <c r="T788" s="200"/>
      <c r="U788" s="200"/>
      <c r="V788" s="408"/>
      <c r="W788" s="408"/>
      <c r="X788" s="200"/>
      <c r="Y788" s="200"/>
      <c r="Z788" s="408"/>
      <c r="AA788" s="408"/>
      <c r="AB788" s="200"/>
      <c r="AC788" s="200"/>
      <c r="AD788" s="407"/>
      <c r="AE788" s="409"/>
    </row>
    <row r="789" spans="13:31" ht="27.95" customHeight="1" x14ac:dyDescent="0.25">
      <c r="M789" s="200"/>
      <c r="N789" s="200"/>
      <c r="O789" s="407"/>
      <c r="P789" s="409"/>
      <c r="Q789" s="200"/>
      <c r="R789" s="200"/>
      <c r="S789" s="200"/>
      <c r="T789" s="200"/>
      <c r="U789" s="200"/>
      <c r="V789" s="408"/>
      <c r="W789" s="408"/>
      <c r="X789" s="200"/>
      <c r="Y789" s="200"/>
      <c r="Z789" s="408"/>
      <c r="AA789" s="408"/>
      <c r="AB789" s="200"/>
      <c r="AC789" s="200"/>
      <c r="AD789" s="407"/>
      <c r="AE789" s="409"/>
    </row>
    <row r="790" spans="13:31" ht="27.95" customHeight="1" x14ac:dyDescent="0.25">
      <c r="M790" s="200"/>
      <c r="N790" s="200"/>
      <c r="O790" s="407"/>
      <c r="P790" s="409"/>
      <c r="Q790" s="200"/>
      <c r="R790" s="200"/>
      <c r="S790" s="200"/>
      <c r="T790" s="200"/>
      <c r="U790" s="200"/>
      <c r="V790" s="408"/>
      <c r="W790" s="408"/>
      <c r="X790" s="200"/>
      <c r="Y790" s="200"/>
      <c r="Z790" s="408"/>
      <c r="AA790" s="408"/>
      <c r="AB790" s="200"/>
      <c r="AC790" s="200"/>
      <c r="AD790" s="407"/>
      <c r="AE790" s="409"/>
    </row>
    <row r="791" spans="13:31" ht="27.95" customHeight="1" x14ac:dyDescent="0.25">
      <c r="M791" s="200"/>
      <c r="N791" s="200"/>
      <c r="O791" s="407"/>
      <c r="P791" s="409"/>
      <c r="Q791" s="200"/>
      <c r="R791" s="200"/>
      <c r="S791" s="200"/>
      <c r="T791" s="200"/>
      <c r="U791" s="200"/>
      <c r="V791" s="408"/>
      <c r="W791" s="408"/>
      <c r="X791" s="200"/>
      <c r="Y791" s="200"/>
      <c r="Z791" s="408"/>
      <c r="AA791" s="408"/>
      <c r="AB791" s="200"/>
      <c r="AC791" s="200"/>
      <c r="AD791" s="407"/>
      <c r="AE791" s="409"/>
    </row>
    <row r="792" spans="13:31" ht="27.95" customHeight="1" x14ac:dyDescent="0.25">
      <c r="M792" s="200"/>
      <c r="N792" s="200"/>
      <c r="O792" s="407"/>
      <c r="P792" s="409"/>
      <c r="Q792" s="200"/>
      <c r="R792" s="200"/>
      <c r="S792" s="200"/>
      <c r="T792" s="200"/>
      <c r="U792" s="200"/>
      <c r="V792" s="408"/>
      <c r="W792" s="408"/>
      <c r="X792" s="200"/>
      <c r="Y792" s="200"/>
      <c r="Z792" s="408"/>
      <c r="AA792" s="408"/>
      <c r="AB792" s="200"/>
      <c r="AC792" s="200"/>
      <c r="AD792" s="407"/>
      <c r="AE792" s="409"/>
    </row>
    <row r="793" spans="13:31" ht="27.95" customHeight="1" x14ac:dyDescent="0.25">
      <c r="M793" s="200"/>
      <c r="N793" s="200"/>
      <c r="O793" s="407"/>
      <c r="P793" s="409"/>
      <c r="Q793" s="200"/>
      <c r="R793" s="200"/>
      <c r="S793" s="200"/>
      <c r="T793" s="200"/>
      <c r="U793" s="200"/>
      <c r="V793" s="408"/>
      <c r="W793" s="408"/>
      <c r="X793" s="200"/>
      <c r="Y793" s="200"/>
      <c r="Z793" s="408"/>
      <c r="AA793" s="408"/>
      <c r="AB793" s="200"/>
      <c r="AC793" s="200"/>
      <c r="AD793" s="407"/>
      <c r="AE793" s="409"/>
    </row>
    <row r="794" spans="13:31" ht="27.95" customHeight="1" x14ac:dyDescent="0.25">
      <c r="M794" s="200"/>
      <c r="N794" s="200"/>
      <c r="O794" s="407"/>
      <c r="P794" s="409"/>
      <c r="Q794" s="200"/>
      <c r="R794" s="200"/>
      <c r="S794" s="200"/>
      <c r="T794" s="200"/>
      <c r="U794" s="200"/>
      <c r="V794" s="408"/>
      <c r="W794" s="408"/>
      <c r="X794" s="200"/>
      <c r="Y794" s="200"/>
      <c r="Z794" s="408"/>
      <c r="AA794" s="408"/>
      <c r="AB794" s="200"/>
      <c r="AC794" s="200"/>
      <c r="AD794" s="407"/>
      <c r="AE794" s="409"/>
    </row>
    <row r="795" spans="13:31" ht="27.95" customHeight="1" x14ac:dyDescent="0.25">
      <c r="M795" s="200"/>
      <c r="N795" s="200"/>
      <c r="O795" s="407"/>
      <c r="P795" s="409"/>
      <c r="Q795" s="200"/>
      <c r="R795" s="200"/>
      <c r="S795" s="200"/>
      <c r="T795" s="200"/>
      <c r="U795" s="200"/>
      <c r="V795" s="408"/>
      <c r="W795" s="408"/>
      <c r="X795" s="200"/>
      <c r="Y795" s="200"/>
      <c r="Z795" s="408"/>
      <c r="AA795" s="408"/>
      <c r="AB795" s="200"/>
      <c r="AC795" s="200"/>
      <c r="AD795" s="407"/>
      <c r="AE795" s="409"/>
    </row>
    <row r="796" spans="13:31" ht="27.95" customHeight="1" x14ac:dyDescent="0.25">
      <c r="M796" s="200"/>
      <c r="N796" s="200"/>
      <c r="O796" s="407"/>
      <c r="P796" s="409"/>
      <c r="Q796" s="200"/>
      <c r="R796" s="200"/>
      <c r="S796" s="200"/>
      <c r="T796" s="200"/>
      <c r="U796" s="200"/>
      <c r="V796" s="408"/>
      <c r="W796" s="408"/>
      <c r="X796" s="200"/>
      <c r="Y796" s="200"/>
      <c r="Z796" s="408"/>
      <c r="AA796" s="408"/>
      <c r="AB796" s="200"/>
      <c r="AC796" s="200"/>
      <c r="AD796" s="407"/>
      <c r="AE796" s="409"/>
    </row>
    <row r="797" spans="13:31" ht="27.95" customHeight="1" x14ac:dyDescent="0.25">
      <c r="M797" s="200"/>
      <c r="N797" s="200"/>
      <c r="O797" s="407"/>
      <c r="P797" s="409"/>
      <c r="Q797" s="200"/>
      <c r="R797" s="200"/>
      <c r="S797" s="200"/>
      <c r="T797" s="200"/>
      <c r="U797" s="200"/>
      <c r="V797" s="408"/>
      <c r="W797" s="408"/>
      <c r="X797" s="200"/>
      <c r="Y797" s="200"/>
      <c r="Z797" s="408"/>
      <c r="AA797" s="408"/>
      <c r="AB797" s="200"/>
      <c r="AC797" s="200"/>
      <c r="AD797" s="407"/>
      <c r="AE797" s="409"/>
    </row>
    <row r="798" spans="13:31" ht="27.95" customHeight="1" x14ac:dyDescent="0.25">
      <c r="M798" s="200"/>
      <c r="N798" s="200"/>
      <c r="O798" s="407"/>
      <c r="P798" s="409"/>
      <c r="Q798" s="200"/>
      <c r="R798" s="200"/>
      <c r="S798" s="200"/>
      <c r="T798" s="200"/>
      <c r="U798" s="200"/>
      <c r="V798" s="408"/>
      <c r="W798" s="408"/>
      <c r="X798" s="200"/>
      <c r="Y798" s="200"/>
      <c r="Z798" s="408"/>
      <c r="AA798" s="408"/>
      <c r="AB798" s="200"/>
      <c r="AC798" s="200"/>
      <c r="AD798" s="407"/>
      <c r="AE798" s="409"/>
    </row>
    <row r="799" spans="13:31" ht="27.95" customHeight="1" x14ac:dyDescent="0.25">
      <c r="M799" s="200"/>
      <c r="N799" s="200"/>
      <c r="O799" s="407"/>
      <c r="P799" s="409"/>
      <c r="Q799" s="200"/>
      <c r="R799" s="200"/>
      <c r="S799" s="200"/>
      <c r="T799" s="200"/>
      <c r="U799" s="200"/>
      <c r="V799" s="408"/>
      <c r="W799" s="408"/>
      <c r="X799" s="200"/>
      <c r="Y799" s="200"/>
      <c r="Z799" s="408"/>
      <c r="AA799" s="408"/>
      <c r="AB799" s="200"/>
      <c r="AC799" s="200"/>
      <c r="AD799" s="407"/>
      <c r="AE799" s="409"/>
    </row>
    <row r="800" spans="13:31" ht="27.95" customHeight="1" x14ac:dyDescent="0.25">
      <c r="M800" s="200"/>
      <c r="N800" s="200"/>
      <c r="O800" s="407"/>
      <c r="P800" s="409"/>
      <c r="Q800" s="200"/>
      <c r="R800" s="200"/>
      <c r="S800" s="200"/>
      <c r="T800" s="200"/>
      <c r="U800" s="200"/>
      <c r="V800" s="408"/>
      <c r="W800" s="408"/>
      <c r="X800" s="200"/>
      <c r="Y800" s="200"/>
      <c r="Z800" s="408"/>
      <c r="AA800" s="408"/>
      <c r="AB800" s="200"/>
      <c r="AC800" s="200"/>
      <c r="AD800" s="407"/>
      <c r="AE800" s="409"/>
    </row>
    <row r="801" spans="13:31" ht="27.95" customHeight="1" x14ac:dyDescent="0.25">
      <c r="M801" s="200"/>
      <c r="N801" s="200"/>
      <c r="O801" s="407"/>
      <c r="P801" s="409"/>
      <c r="Q801" s="200"/>
      <c r="R801" s="200"/>
      <c r="S801" s="200"/>
      <c r="T801" s="200"/>
      <c r="U801" s="200"/>
      <c r="V801" s="408"/>
      <c r="W801" s="408"/>
      <c r="X801" s="200"/>
      <c r="Y801" s="200"/>
      <c r="Z801" s="408"/>
      <c r="AA801" s="408"/>
      <c r="AB801" s="200"/>
      <c r="AC801" s="200"/>
      <c r="AD801" s="407"/>
      <c r="AE801" s="409"/>
    </row>
    <row r="802" spans="13:31" ht="27.95" customHeight="1" x14ac:dyDescent="0.25">
      <c r="M802" s="200"/>
      <c r="N802" s="200"/>
      <c r="O802" s="407"/>
      <c r="P802" s="409"/>
      <c r="Q802" s="200"/>
      <c r="R802" s="200"/>
      <c r="S802" s="200"/>
      <c r="T802" s="200"/>
      <c r="U802" s="200"/>
      <c r="V802" s="408"/>
      <c r="W802" s="408"/>
      <c r="X802" s="200"/>
      <c r="Y802" s="200"/>
      <c r="Z802" s="408"/>
      <c r="AA802" s="408"/>
      <c r="AB802" s="200"/>
      <c r="AC802" s="200"/>
      <c r="AD802" s="407"/>
      <c r="AE802" s="409"/>
    </row>
    <row r="803" spans="13:31" ht="27.95" customHeight="1" x14ac:dyDescent="0.25">
      <c r="M803" s="200"/>
      <c r="N803" s="200"/>
      <c r="O803" s="407"/>
      <c r="P803" s="409"/>
      <c r="Q803" s="200"/>
      <c r="R803" s="200"/>
      <c r="S803" s="200"/>
      <c r="T803" s="200"/>
      <c r="U803" s="200"/>
      <c r="V803" s="408"/>
      <c r="W803" s="408"/>
      <c r="X803" s="200"/>
      <c r="Y803" s="200"/>
      <c r="Z803" s="408"/>
      <c r="AA803" s="408"/>
      <c r="AB803" s="200"/>
      <c r="AC803" s="200"/>
      <c r="AD803" s="407"/>
      <c r="AE803" s="409"/>
    </row>
    <row r="804" spans="13:31" ht="27.95" customHeight="1" x14ac:dyDescent="0.25">
      <c r="M804" s="200"/>
      <c r="N804" s="200"/>
      <c r="O804" s="407"/>
      <c r="P804" s="409"/>
      <c r="Q804" s="200"/>
      <c r="R804" s="200"/>
      <c r="S804" s="200"/>
      <c r="T804" s="200"/>
      <c r="U804" s="200"/>
      <c r="V804" s="408"/>
      <c r="W804" s="408"/>
      <c r="X804" s="200"/>
      <c r="Y804" s="200"/>
      <c r="Z804" s="408"/>
      <c r="AA804" s="408"/>
      <c r="AB804" s="200"/>
      <c r="AC804" s="200"/>
      <c r="AD804" s="407"/>
      <c r="AE804" s="409"/>
    </row>
    <row r="805" spans="13:31" ht="27.95" customHeight="1" x14ac:dyDescent="0.25">
      <c r="M805" s="200"/>
      <c r="N805" s="200"/>
      <c r="O805" s="407"/>
      <c r="P805" s="409"/>
      <c r="Q805" s="200"/>
      <c r="R805" s="200"/>
      <c r="S805" s="200"/>
      <c r="T805" s="200"/>
      <c r="U805" s="200"/>
      <c r="V805" s="408"/>
      <c r="W805" s="408"/>
      <c r="X805" s="200"/>
      <c r="Y805" s="200"/>
      <c r="Z805" s="408"/>
      <c r="AA805" s="408"/>
      <c r="AB805" s="200"/>
      <c r="AC805" s="200"/>
      <c r="AD805" s="407"/>
      <c r="AE805" s="409"/>
    </row>
    <row r="806" spans="13:31" ht="27.95" customHeight="1" x14ac:dyDescent="0.25">
      <c r="M806" s="200"/>
      <c r="N806" s="200"/>
      <c r="O806" s="407"/>
      <c r="P806" s="409"/>
      <c r="Q806" s="200"/>
      <c r="R806" s="200"/>
      <c r="S806" s="200"/>
      <c r="T806" s="200"/>
      <c r="U806" s="200"/>
      <c r="V806" s="408"/>
      <c r="W806" s="408"/>
      <c r="X806" s="200"/>
      <c r="Y806" s="200"/>
      <c r="Z806" s="408"/>
      <c r="AA806" s="408"/>
      <c r="AB806" s="200"/>
      <c r="AC806" s="200"/>
      <c r="AD806" s="407"/>
      <c r="AE806" s="409"/>
    </row>
    <row r="807" spans="13:31" ht="27.95" customHeight="1" x14ac:dyDescent="0.25">
      <c r="M807" s="200"/>
      <c r="N807" s="200"/>
      <c r="O807" s="407"/>
      <c r="P807" s="409"/>
      <c r="Q807" s="200"/>
      <c r="R807" s="200"/>
      <c r="S807" s="200"/>
      <c r="T807" s="200"/>
      <c r="U807" s="200"/>
      <c r="V807" s="408"/>
      <c r="W807" s="408"/>
      <c r="X807" s="200"/>
      <c r="Y807" s="200"/>
      <c r="Z807" s="408"/>
      <c r="AA807" s="408"/>
      <c r="AB807" s="200"/>
      <c r="AC807" s="200"/>
      <c r="AD807" s="407"/>
      <c r="AE807" s="409"/>
    </row>
    <row r="808" spans="13:31" ht="27.95" customHeight="1" x14ac:dyDescent="0.25">
      <c r="M808" s="200"/>
      <c r="N808" s="200"/>
      <c r="O808" s="407"/>
      <c r="P808" s="409"/>
      <c r="Q808" s="200"/>
      <c r="R808" s="200"/>
      <c r="S808" s="200"/>
      <c r="T808" s="200"/>
      <c r="U808" s="200"/>
      <c r="V808" s="408"/>
      <c r="W808" s="408"/>
      <c r="X808" s="200"/>
      <c r="Y808" s="200"/>
      <c r="Z808" s="408"/>
      <c r="AA808" s="408"/>
      <c r="AB808" s="200"/>
      <c r="AC808" s="200"/>
      <c r="AD808" s="407"/>
      <c r="AE808" s="409"/>
    </row>
    <row r="809" spans="13:31" ht="27.95" customHeight="1" x14ac:dyDescent="0.25">
      <c r="M809" s="200"/>
      <c r="N809" s="200"/>
      <c r="O809" s="407"/>
      <c r="P809" s="409"/>
      <c r="Q809" s="200"/>
      <c r="R809" s="200"/>
      <c r="S809" s="200"/>
      <c r="T809" s="200"/>
      <c r="U809" s="200"/>
      <c r="V809" s="408"/>
      <c r="W809" s="408"/>
      <c r="X809" s="200"/>
      <c r="Y809" s="200"/>
      <c r="Z809" s="408"/>
      <c r="AA809" s="408"/>
      <c r="AB809" s="200"/>
      <c r="AC809" s="200"/>
      <c r="AD809" s="407"/>
      <c r="AE809" s="409"/>
    </row>
    <row r="810" spans="13:31" ht="27.95" customHeight="1" x14ac:dyDescent="0.25">
      <c r="M810" s="200"/>
      <c r="N810" s="200"/>
      <c r="O810" s="407"/>
      <c r="P810" s="409"/>
      <c r="Q810" s="200"/>
      <c r="R810" s="200"/>
      <c r="S810" s="200"/>
      <c r="T810" s="200"/>
      <c r="U810" s="200"/>
      <c r="V810" s="408"/>
      <c r="W810" s="408"/>
      <c r="X810" s="200"/>
      <c r="Y810" s="200"/>
      <c r="Z810" s="408"/>
      <c r="AA810" s="408"/>
      <c r="AB810" s="200"/>
      <c r="AC810" s="200"/>
      <c r="AD810" s="407"/>
      <c r="AE810" s="409"/>
    </row>
    <row r="811" spans="13:31" ht="27.95" customHeight="1" x14ac:dyDescent="0.25">
      <c r="M811" s="200"/>
      <c r="N811" s="200"/>
      <c r="O811" s="407"/>
      <c r="P811" s="409"/>
      <c r="Q811" s="200"/>
      <c r="R811" s="200"/>
      <c r="S811" s="200"/>
      <c r="T811" s="200"/>
      <c r="U811" s="200"/>
      <c r="V811" s="408"/>
      <c r="W811" s="408"/>
      <c r="X811" s="200"/>
      <c r="Y811" s="200"/>
      <c r="Z811" s="408"/>
      <c r="AA811" s="408"/>
      <c r="AB811" s="200"/>
      <c r="AC811" s="200"/>
      <c r="AD811" s="407"/>
      <c r="AE811" s="409"/>
    </row>
    <row r="812" spans="13:31" ht="27.95" customHeight="1" x14ac:dyDescent="0.25">
      <c r="M812" s="200"/>
      <c r="N812" s="200"/>
      <c r="O812" s="407"/>
      <c r="P812" s="409"/>
      <c r="Q812" s="200"/>
      <c r="R812" s="200"/>
      <c r="S812" s="200"/>
      <c r="T812" s="200"/>
      <c r="U812" s="200"/>
      <c r="V812" s="408"/>
      <c r="W812" s="408"/>
      <c r="X812" s="200"/>
      <c r="Y812" s="200"/>
      <c r="Z812" s="408"/>
      <c r="AA812" s="408"/>
      <c r="AB812" s="200"/>
      <c r="AC812" s="200"/>
      <c r="AD812" s="407"/>
      <c r="AE812" s="409"/>
    </row>
    <row r="813" spans="13:31" ht="27.95" customHeight="1" x14ac:dyDescent="0.25">
      <c r="M813" s="200"/>
      <c r="N813" s="200"/>
      <c r="O813" s="407"/>
      <c r="P813" s="409"/>
      <c r="Q813" s="200"/>
      <c r="R813" s="200"/>
      <c r="S813" s="200"/>
      <c r="T813" s="200"/>
      <c r="U813" s="200"/>
      <c r="V813" s="408"/>
      <c r="W813" s="408"/>
      <c r="X813" s="200"/>
      <c r="Y813" s="200"/>
      <c r="Z813" s="408"/>
      <c r="AA813" s="408"/>
      <c r="AB813" s="200"/>
      <c r="AC813" s="200"/>
      <c r="AD813" s="407"/>
      <c r="AE813" s="409"/>
    </row>
    <row r="814" spans="13:31" ht="27.95" customHeight="1" x14ac:dyDescent="0.25">
      <c r="M814" s="200"/>
      <c r="N814" s="200"/>
      <c r="O814" s="407"/>
      <c r="P814" s="409"/>
      <c r="Q814" s="200"/>
      <c r="R814" s="200"/>
      <c r="S814" s="200"/>
      <c r="T814" s="200"/>
      <c r="U814" s="200"/>
      <c r="V814" s="408"/>
      <c r="W814" s="408"/>
      <c r="X814" s="200"/>
      <c r="Y814" s="200"/>
      <c r="Z814" s="408"/>
      <c r="AA814" s="408"/>
      <c r="AB814" s="200"/>
      <c r="AC814" s="200"/>
      <c r="AD814" s="407"/>
      <c r="AE814" s="409"/>
    </row>
    <row r="815" spans="13:31" ht="27.95" customHeight="1" x14ac:dyDescent="0.25">
      <c r="M815" s="200"/>
      <c r="N815" s="200"/>
      <c r="O815" s="407"/>
      <c r="P815" s="409"/>
      <c r="Q815" s="200"/>
      <c r="R815" s="200"/>
      <c r="S815" s="200"/>
      <c r="T815" s="200"/>
      <c r="U815" s="200"/>
      <c r="V815" s="408"/>
      <c r="W815" s="408"/>
      <c r="X815" s="200"/>
      <c r="Y815" s="200"/>
      <c r="Z815" s="408"/>
      <c r="AA815" s="408"/>
      <c r="AB815" s="200"/>
      <c r="AC815" s="200"/>
      <c r="AD815" s="407"/>
      <c r="AE815" s="409"/>
    </row>
    <row r="816" spans="13:31" ht="27.95" customHeight="1" x14ac:dyDescent="0.25">
      <c r="M816" s="200"/>
      <c r="N816" s="200"/>
      <c r="O816" s="407"/>
      <c r="P816" s="409"/>
      <c r="Q816" s="200"/>
      <c r="R816" s="200"/>
      <c r="S816" s="200"/>
      <c r="T816" s="200"/>
      <c r="U816" s="200"/>
      <c r="V816" s="408"/>
      <c r="W816" s="408"/>
      <c r="X816" s="200"/>
      <c r="Y816" s="200"/>
      <c r="Z816" s="408"/>
      <c r="AA816" s="408"/>
      <c r="AB816" s="200"/>
      <c r="AC816" s="200"/>
      <c r="AD816" s="407"/>
      <c r="AE816" s="409"/>
    </row>
    <row r="817" spans="13:31" ht="27.95" customHeight="1" x14ac:dyDescent="0.25">
      <c r="M817" s="200"/>
      <c r="N817" s="200"/>
      <c r="O817" s="407"/>
      <c r="P817" s="409"/>
      <c r="Q817" s="200"/>
      <c r="R817" s="200"/>
      <c r="S817" s="200"/>
      <c r="T817" s="200"/>
      <c r="U817" s="200"/>
      <c r="V817" s="408"/>
      <c r="W817" s="408"/>
      <c r="X817" s="200"/>
      <c r="Y817" s="200"/>
      <c r="Z817" s="408"/>
      <c r="AA817" s="408"/>
      <c r="AB817" s="200"/>
      <c r="AC817" s="200"/>
      <c r="AD817" s="407"/>
      <c r="AE817" s="409"/>
    </row>
    <row r="818" spans="13:31" ht="27.95" customHeight="1" x14ac:dyDescent="0.25">
      <c r="M818" s="200"/>
      <c r="N818" s="200"/>
      <c r="O818" s="407"/>
      <c r="P818" s="409"/>
      <c r="Q818" s="200"/>
      <c r="R818" s="200"/>
      <c r="S818" s="200"/>
      <c r="T818" s="200"/>
      <c r="U818" s="200"/>
      <c r="V818" s="408"/>
      <c r="W818" s="408"/>
      <c r="X818" s="200"/>
      <c r="Y818" s="200"/>
      <c r="Z818" s="408"/>
      <c r="AA818" s="408"/>
      <c r="AB818" s="200"/>
      <c r="AC818" s="200"/>
      <c r="AD818" s="407"/>
      <c r="AE818" s="409"/>
    </row>
    <row r="819" spans="13:31" ht="27.95" customHeight="1" x14ac:dyDescent="0.25">
      <c r="M819" s="200"/>
      <c r="N819" s="200"/>
      <c r="O819" s="407"/>
      <c r="P819" s="409"/>
      <c r="Q819" s="200"/>
      <c r="R819" s="200"/>
      <c r="S819" s="200"/>
      <c r="T819" s="200"/>
      <c r="U819" s="200"/>
      <c r="V819" s="408"/>
      <c r="W819" s="408"/>
      <c r="X819" s="200"/>
      <c r="Y819" s="200"/>
      <c r="Z819" s="408"/>
      <c r="AA819" s="408"/>
      <c r="AB819" s="200"/>
      <c r="AC819" s="200"/>
      <c r="AD819" s="407"/>
      <c r="AE819" s="409"/>
    </row>
    <row r="820" spans="13:31" ht="27.95" customHeight="1" x14ac:dyDescent="0.25">
      <c r="M820" s="200"/>
      <c r="N820" s="200"/>
      <c r="O820" s="407"/>
      <c r="P820" s="409"/>
      <c r="Q820" s="200"/>
      <c r="R820" s="200"/>
      <c r="S820" s="200"/>
      <c r="T820" s="200"/>
      <c r="U820" s="200"/>
      <c r="V820" s="408"/>
      <c r="W820" s="408"/>
      <c r="X820" s="200"/>
      <c r="Y820" s="200"/>
      <c r="Z820" s="408"/>
      <c r="AA820" s="408"/>
      <c r="AB820" s="200"/>
      <c r="AC820" s="200"/>
      <c r="AD820" s="407"/>
      <c r="AE820" s="409"/>
    </row>
    <row r="821" spans="13:31" ht="27.95" customHeight="1" x14ac:dyDescent="0.25">
      <c r="M821" s="200"/>
      <c r="N821" s="200"/>
      <c r="O821" s="407"/>
      <c r="P821" s="409"/>
      <c r="Q821" s="200"/>
      <c r="R821" s="200"/>
      <c r="S821" s="200"/>
      <c r="T821" s="200"/>
      <c r="U821" s="200"/>
      <c r="V821" s="408"/>
      <c r="W821" s="408"/>
      <c r="X821" s="200"/>
      <c r="Y821" s="200"/>
      <c r="Z821" s="408"/>
      <c r="AA821" s="408"/>
      <c r="AB821" s="200"/>
      <c r="AC821" s="200"/>
      <c r="AD821" s="407"/>
      <c r="AE821" s="409"/>
    </row>
    <row r="822" spans="13:31" ht="27.95" customHeight="1" x14ac:dyDescent="0.25">
      <c r="M822" s="200"/>
      <c r="N822" s="200"/>
      <c r="O822" s="407"/>
      <c r="P822" s="409"/>
      <c r="Q822" s="200"/>
      <c r="R822" s="200"/>
      <c r="S822" s="200"/>
      <c r="T822" s="200"/>
      <c r="U822" s="200"/>
      <c r="V822" s="408"/>
      <c r="W822" s="408"/>
      <c r="X822" s="200"/>
      <c r="Y822" s="200"/>
      <c r="Z822" s="408"/>
      <c r="AA822" s="408"/>
      <c r="AB822" s="200"/>
      <c r="AC822" s="200"/>
      <c r="AD822" s="407"/>
      <c r="AE822" s="409"/>
    </row>
    <row r="823" spans="13:31" ht="27.95" customHeight="1" x14ac:dyDescent="0.25">
      <c r="M823" s="200"/>
      <c r="N823" s="200"/>
      <c r="O823" s="407"/>
      <c r="P823" s="409"/>
      <c r="Q823" s="200"/>
      <c r="R823" s="200"/>
      <c r="S823" s="200"/>
      <c r="T823" s="200"/>
      <c r="U823" s="200"/>
      <c r="V823" s="408"/>
      <c r="W823" s="408"/>
      <c r="X823" s="200"/>
      <c r="Y823" s="200"/>
      <c r="Z823" s="408"/>
      <c r="AA823" s="408"/>
      <c r="AB823" s="200"/>
      <c r="AC823" s="200"/>
      <c r="AD823" s="407"/>
      <c r="AE823" s="409"/>
    </row>
    <row r="824" spans="13:31" ht="27.95" customHeight="1" x14ac:dyDescent="0.25">
      <c r="M824" s="200"/>
      <c r="N824" s="200"/>
      <c r="O824" s="407"/>
      <c r="P824" s="409"/>
      <c r="Q824" s="200"/>
      <c r="R824" s="200"/>
      <c r="S824" s="200"/>
      <c r="T824" s="200"/>
      <c r="U824" s="200"/>
      <c r="V824" s="408"/>
      <c r="W824" s="408"/>
      <c r="X824" s="200"/>
      <c r="Y824" s="200"/>
      <c r="Z824" s="408"/>
      <c r="AA824" s="408"/>
      <c r="AB824" s="200"/>
      <c r="AC824" s="200"/>
      <c r="AD824" s="407"/>
      <c r="AE824" s="409"/>
    </row>
    <row r="825" spans="13:31" ht="27.95" customHeight="1" x14ac:dyDescent="0.25">
      <c r="M825" s="200"/>
      <c r="N825" s="200"/>
      <c r="O825" s="407"/>
      <c r="P825" s="409"/>
      <c r="Q825" s="200"/>
      <c r="R825" s="200"/>
      <c r="S825" s="200"/>
      <c r="T825" s="200"/>
      <c r="U825" s="200"/>
      <c r="V825" s="408"/>
      <c r="W825" s="408"/>
      <c r="X825" s="200"/>
      <c r="Y825" s="200"/>
      <c r="Z825" s="408"/>
      <c r="AA825" s="408"/>
      <c r="AB825" s="200"/>
      <c r="AC825" s="200"/>
      <c r="AD825" s="407"/>
      <c r="AE825" s="409"/>
    </row>
    <row r="826" spans="13:31" ht="27.95" customHeight="1" x14ac:dyDescent="0.25">
      <c r="M826" s="200"/>
      <c r="N826" s="200"/>
      <c r="O826" s="407"/>
      <c r="P826" s="409"/>
      <c r="Q826" s="200"/>
      <c r="R826" s="200"/>
      <c r="S826" s="200"/>
      <c r="T826" s="200"/>
      <c r="U826" s="200"/>
      <c r="V826" s="408"/>
      <c r="W826" s="408"/>
      <c r="X826" s="200"/>
      <c r="Y826" s="200"/>
      <c r="Z826" s="408"/>
      <c r="AA826" s="408"/>
      <c r="AB826" s="200"/>
      <c r="AC826" s="200"/>
      <c r="AD826" s="407"/>
      <c r="AE826" s="409"/>
    </row>
    <row r="827" spans="13:31" ht="27.95" customHeight="1" x14ac:dyDescent="0.25">
      <c r="M827" s="200"/>
      <c r="N827" s="200"/>
      <c r="O827" s="407"/>
      <c r="P827" s="409"/>
      <c r="Q827" s="200"/>
      <c r="R827" s="200"/>
      <c r="S827" s="200"/>
      <c r="T827" s="200"/>
      <c r="U827" s="200"/>
      <c r="V827" s="408"/>
      <c r="W827" s="408"/>
      <c r="X827" s="200"/>
      <c r="Y827" s="200"/>
      <c r="Z827" s="408"/>
      <c r="AA827" s="408"/>
      <c r="AB827" s="200"/>
      <c r="AC827" s="200"/>
      <c r="AD827" s="407"/>
      <c r="AE827" s="409"/>
    </row>
    <row r="828" spans="13:31" ht="27.95" customHeight="1" x14ac:dyDescent="0.25">
      <c r="M828" s="200"/>
      <c r="N828" s="200"/>
      <c r="O828" s="407"/>
      <c r="P828" s="409"/>
      <c r="Q828" s="200"/>
      <c r="R828" s="200"/>
      <c r="S828" s="200"/>
      <c r="T828" s="200"/>
      <c r="U828" s="200"/>
      <c r="V828" s="408"/>
      <c r="W828" s="408"/>
      <c r="X828" s="200"/>
      <c r="Y828" s="200"/>
      <c r="Z828" s="408"/>
      <c r="AA828" s="408"/>
      <c r="AB828" s="200"/>
      <c r="AC828" s="200"/>
      <c r="AD828" s="407"/>
      <c r="AE828" s="409"/>
    </row>
    <row r="829" spans="13:31" ht="27.95" customHeight="1" x14ac:dyDescent="0.25">
      <c r="M829" s="200"/>
      <c r="N829" s="200"/>
      <c r="O829" s="407"/>
      <c r="P829" s="409"/>
      <c r="Q829" s="200"/>
      <c r="R829" s="200"/>
      <c r="S829" s="200"/>
      <c r="T829" s="200"/>
      <c r="U829" s="200"/>
      <c r="V829" s="408"/>
      <c r="W829" s="408"/>
      <c r="X829" s="200"/>
      <c r="Y829" s="200"/>
      <c r="Z829" s="408"/>
      <c r="AA829" s="408"/>
      <c r="AB829" s="200"/>
      <c r="AC829" s="200"/>
      <c r="AD829" s="407"/>
      <c r="AE829" s="409"/>
    </row>
    <row r="830" spans="13:31" ht="27.95" customHeight="1" x14ac:dyDescent="0.25">
      <c r="M830" s="200"/>
      <c r="N830" s="200"/>
      <c r="O830" s="407"/>
      <c r="P830" s="409"/>
      <c r="Q830" s="200"/>
      <c r="R830" s="200"/>
      <c r="S830" s="200"/>
      <c r="T830" s="200"/>
      <c r="U830" s="200"/>
      <c r="V830" s="408"/>
      <c r="W830" s="408"/>
      <c r="X830" s="200"/>
      <c r="Y830" s="200"/>
      <c r="Z830" s="408"/>
      <c r="AA830" s="408"/>
      <c r="AB830" s="200"/>
      <c r="AC830" s="200"/>
      <c r="AD830" s="407"/>
      <c r="AE830" s="409"/>
    </row>
    <row r="831" spans="13:31" ht="27.95" customHeight="1" x14ac:dyDescent="0.25">
      <c r="M831" s="200"/>
      <c r="N831" s="200"/>
      <c r="O831" s="407"/>
      <c r="P831" s="409"/>
      <c r="Q831" s="200"/>
      <c r="R831" s="200"/>
      <c r="S831" s="200"/>
      <c r="T831" s="200"/>
      <c r="U831" s="200"/>
      <c r="V831" s="408"/>
      <c r="W831" s="408"/>
      <c r="X831" s="200"/>
      <c r="Y831" s="200"/>
      <c r="Z831" s="408"/>
      <c r="AA831" s="408"/>
      <c r="AB831" s="200"/>
      <c r="AC831" s="200"/>
      <c r="AD831" s="407"/>
      <c r="AE831" s="409"/>
    </row>
    <row r="832" spans="13:31" ht="27.95" customHeight="1" x14ac:dyDescent="0.25">
      <c r="M832" s="200"/>
      <c r="N832" s="200"/>
      <c r="O832" s="407"/>
      <c r="P832" s="409"/>
      <c r="Q832" s="200"/>
      <c r="R832" s="200"/>
      <c r="S832" s="200"/>
      <c r="T832" s="200"/>
      <c r="U832" s="200"/>
      <c r="V832" s="408"/>
      <c r="W832" s="408"/>
      <c r="X832" s="200"/>
      <c r="Y832" s="200"/>
      <c r="Z832" s="408"/>
      <c r="AA832" s="408"/>
      <c r="AB832" s="200"/>
      <c r="AC832" s="200"/>
      <c r="AD832" s="407"/>
      <c r="AE832" s="409"/>
    </row>
    <row r="833" spans="13:31" ht="27.95" customHeight="1" x14ac:dyDescent="0.25">
      <c r="M833" s="200"/>
      <c r="N833" s="200"/>
      <c r="O833" s="407"/>
      <c r="P833" s="409"/>
      <c r="Q833" s="200"/>
      <c r="R833" s="200"/>
      <c r="S833" s="200"/>
      <c r="T833" s="200"/>
      <c r="U833" s="200"/>
      <c r="V833" s="408"/>
      <c r="W833" s="408"/>
      <c r="X833" s="200"/>
      <c r="Y833" s="200"/>
      <c r="Z833" s="408"/>
      <c r="AA833" s="408"/>
      <c r="AB833" s="200"/>
      <c r="AC833" s="200"/>
      <c r="AD833" s="407"/>
      <c r="AE833" s="409"/>
    </row>
    <row r="834" spans="13:31" ht="27.95" customHeight="1" x14ac:dyDescent="0.25">
      <c r="M834" s="200"/>
      <c r="N834" s="200"/>
      <c r="O834" s="407"/>
      <c r="P834" s="409"/>
      <c r="Q834" s="200"/>
      <c r="R834" s="200"/>
      <c r="S834" s="200"/>
      <c r="T834" s="200"/>
      <c r="U834" s="200"/>
      <c r="V834" s="408"/>
      <c r="W834" s="408"/>
      <c r="X834" s="200"/>
      <c r="Y834" s="200"/>
      <c r="Z834" s="408"/>
      <c r="AA834" s="408"/>
      <c r="AB834" s="200"/>
      <c r="AC834" s="200"/>
      <c r="AD834" s="407"/>
      <c r="AE834" s="409"/>
    </row>
    <row r="835" spans="13:31" ht="27.95" customHeight="1" x14ac:dyDescent="0.25">
      <c r="M835" s="200"/>
      <c r="N835" s="200"/>
      <c r="O835" s="407"/>
      <c r="P835" s="409"/>
      <c r="Q835" s="200"/>
      <c r="R835" s="200"/>
      <c r="S835" s="200"/>
      <c r="T835" s="200"/>
      <c r="U835" s="200"/>
      <c r="V835" s="408"/>
      <c r="W835" s="408"/>
      <c r="X835" s="200"/>
      <c r="Y835" s="200"/>
      <c r="Z835" s="408"/>
      <c r="AA835" s="408"/>
      <c r="AB835" s="200"/>
      <c r="AC835" s="200"/>
      <c r="AD835" s="407"/>
      <c r="AE835" s="409"/>
    </row>
    <row r="836" spans="13:31" ht="27.95" customHeight="1" x14ac:dyDescent="0.25">
      <c r="M836" s="200"/>
      <c r="N836" s="200"/>
      <c r="O836" s="407"/>
      <c r="P836" s="409"/>
      <c r="Q836" s="200"/>
      <c r="R836" s="200"/>
      <c r="S836" s="200"/>
      <c r="T836" s="200"/>
      <c r="U836" s="200"/>
      <c r="V836" s="408"/>
      <c r="W836" s="408"/>
      <c r="X836" s="200"/>
      <c r="Y836" s="200"/>
      <c r="Z836" s="408"/>
      <c r="AA836" s="408"/>
      <c r="AB836" s="200"/>
      <c r="AC836" s="200"/>
      <c r="AD836" s="407"/>
      <c r="AE836" s="409"/>
    </row>
    <row r="837" spans="13:31" ht="27.95" customHeight="1" x14ac:dyDescent="0.25">
      <c r="M837" s="200"/>
      <c r="N837" s="200"/>
      <c r="O837" s="407"/>
      <c r="P837" s="409"/>
      <c r="Q837" s="200"/>
      <c r="R837" s="200"/>
      <c r="S837" s="200"/>
      <c r="T837" s="200"/>
      <c r="U837" s="200"/>
      <c r="V837" s="408"/>
      <c r="W837" s="408"/>
      <c r="X837" s="200"/>
      <c r="Y837" s="200"/>
      <c r="Z837" s="408"/>
      <c r="AA837" s="408"/>
      <c r="AB837" s="200"/>
      <c r="AC837" s="200"/>
      <c r="AD837" s="407"/>
      <c r="AE837" s="409"/>
    </row>
    <row r="838" spans="13:31" ht="27.95" customHeight="1" x14ac:dyDescent="0.25">
      <c r="M838" s="200"/>
      <c r="N838" s="200"/>
      <c r="O838" s="407"/>
      <c r="P838" s="409"/>
      <c r="Q838" s="200"/>
      <c r="R838" s="200"/>
      <c r="S838" s="200"/>
      <c r="T838" s="200"/>
      <c r="U838" s="200"/>
      <c r="V838" s="408"/>
      <c r="W838" s="408"/>
      <c r="X838" s="200"/>
      <c r="Y838" s="200"/>
      <c r="Z838" s="408"/>
      <c r="AA838" s="408"/>
      <c r="AB838" s="200"/>
      <c r="AC838" s="200"/>
      <c r="AD838" s="407"/>
      <c r="AE838" s="409"/>
    </row>
    <row r="839" spans="13:31" ht="27.95" customHeight="1" x14ac:dyDescent="0.25">
      <c r="M839" s="200"/>
      <c r="N839" s="200"/>
      <c r="O839" s="407"/>
      <c r="P839" s="409"/>
      <c r="Q839" s="200"/>
      <c r="R839" s="200"/>
      <c r="S839" s="200"/>
      <c r="T839" s="200"/>
      <c r="U839" s="200"/>
      <c r="V839" s="408"/>
      <c r="W839" s="408"/>
      <c r="X839" s="200"/>
      <c r="Y839" s="200"/>
      <c r="Z839" s="408"/>
      <c r="AA839" s="408"/>
      <c r="AB839" s="200"/>
      <c r="AC839" s="200"/>
      <c r="AD839" s="407"/>
      <c r="AE839" s="409"/>
    </row>
    <row r="840" spans="13:31" ht="27.95" customHeight="1" x14ac:dyDescent="0.25">
      <c r="M840" s="200"/>
      <c r="N840" s="200"/>
      <c r="O840" s="407"/>
      <c r="P840" s="409"/>
      <c r="Q840" s="200"/>
      <c r="R840" s="200"/>
      <c r="S840" s="200"/>
      <c r="T840" s="200"/>
      <c r="U840" s="200"/>
      <c r="V840" s="408"/>
      <c r="W840" s="408"/>
      <c r="X840" s="200"/>
      <c r="Y840" s="200"/>
      <c r="Z840" s="408"/>
      <c r="AA840" s="408"/>
      <c r="AB840" s="200"/>
      <c r="AC840" s="200"/>
      <c r="AD840" s="407"/>
      <c r="AE840" s="409"/>
    </row>
    <row r="841" spans="13:31" ht="27.95" customHeight="1" x14ac:dyDescent="0.25">
      <c r="M841" s="200"/>
      <c r="N841" s="200"/>
      <c r="O841" s="407"/>
      <c r="P841" s="409"/>
      <c r="Q841" s="200"/>
      <c r="R841" s="200"/>
      <c r="S841" s="200"/>
      <c r="T841" s="200"/>
      <c r="U841" s="200"/>
      <c r="V841" s="408"/>
      <c r="W841" s="408"/>
      <c r="X841" s="200"/>
      <c r="Y841" s="200"/>
      <c r="Z841" s="408"/>
      <c r="AA841" s="408"/>
      <c r="AB841" s="200"/>
      <c r="AC841" s="200"/>
      <c r="AD841" s="407"/>
      <c r="AE841" s="409"/>
    </row>
    <row r="842" spans="13:31" ht="27.95" customHeight="1" x14ac:dyDescent="0.25">
      <c r="M842" s="200"/>
      <c r="N842" s="200"/>
      <c r="O842" s="407"/>
      <c r="P842" s="409"/>
      <c r="Q842" s="200"/>
      <c r="R842" s="200"/>
      <c r="S842" s="200"/>
      <c r="T842" s="200"/>
      <c r="U842" s="200"/>
      <c r="V842" s="408"/>
      <c r="W842" s="408"/>
      <c r="X842" s="200"/>
      <c r="Y842" s="200"/>
      <c r="Z842" s="408"/>
      <c r="AA842" s="408"/>
      <c r="AB842" s="200"/>
      <c r="AC842" s="200"/>
      <c r="AD842" s="407"/>
      <c r="AE842" s="409"/>
    </row>
    <row r="843" spans="13:31" ht="27.95" customHeight="1" x14ac:dyDescent="0.25">
      <c r="M843" s="200"/>
      <c r="N843" s="200"/>
      <c r="O843" s="407"/>
      <c r="P843" s="409"/>
      <c r="Q843" s="200"/>
      <c r="R843" s="200"/>
      <c r="S843" s="200"/>
      <c r="T843" s="200"/>
      <c r="U843" s="200"/>
      <c r="V843" s="408"/>
      <c r="W843" s="408"/>
      <c r="X843" s="200"/>
      <c r="Y843" s="200"/>
      <c r="Z843" s="408"/>
      <c r="AA843" s="408"/>
      <c r="AB843" s="200"/>
      <c r="AC843" s="200"/>
      <c r="AD843" s="407"/>
      <c r="AE843" s="409"/>
    </row>
    <row r="844" spans="13:31" ht="27.95" customHeight="1" x14ac:dyDescent="0.25">
      <c r="M844" s="200"/>
      <c r="N844" s="200"/>
      <c r="O844" s="407"/>
      <c r="P844" s="409"/>
      <c r="Q844" s="200"/>
      <c r="R844" s="200"/>
      <c r="S844" s="200"/>
      <c r="T844" s="200"/>
      <c r="U844" s="200"/>
      <c r="V844" s="408"/>
      <c r="W844" s="408"/>
      <c r="X844" s="200"/>
      <c r="Y844" s="200"/>
      <c r="Z844" s="408"/>
      <c r="AA844" s="408"/>
      <c r="AB844" s="200"/>
      <c r="AC844" s="200"/>
      <c r="AD844" s="407"/>
      <c r="AE844" s="409"/>
    </row>
    <row r="845" spans="13:31" ht="27.95" customHeight="1" x14ac:dyDescent="0.25">
      <c r="M845" s="200"/>
      <c r="N845" s="200"/>
      <c r="O845" s="407"/>
      <c r="P845" s="409"/>
      <c r="Q845" s="200"/>
      <c r="R845" s="200"/>
      <c r="S845" s="200"/>
      <c r="T845" s="200"/>
      <c r="U845" s="200"/>
      <c r="V845" s="408"/>
      <c r="W845" s="408"/>
      <c r="X845" s="200"/>
      <c r="Y845" s="200"/>
      <c r="Z845" s="408"/>
      <c r="AA845" s="408"/>
      <c r="AB845" s="200"/>
      <c r="AC845" s="200"/>
      <c r="AD845" s="407"/>
      <c r="AE845" s="409"/>
    </row>
    <row r="846" spans="13:31" ht="27.95" customHeight="1" x14ac:dyDescent="0.25">
      <c r="M846" s="200"/>
      <c r="N846" s="200"/>
      <c r="O846" s="407"/>
      <c r="P846" s="409"/>
      <c r="Q846" s="200"/>
      <c r="R846" s="200"/>
      <c r="S846" s="200"/>
      <c r="T846" s="200"/>
      <c r="U846" s="200"/>
      <c r="V846" s="408"/>
      <c r="W846" s="408"/>
      <c r="X846" s="200"/>
      <c r="Y846" s="200"/>
      <c r="Z846" s="408"/>
      <c r="AA846" s="408"/>
      <c r="AB846" s="200"/>
      <c r="AC846" s="200"/>
      <c r="AD846" s="407"/>
      <c r="AE846" s="409"/>
    </row>
    <row r="847" spans="13:31" ht="27.95" customHeight="1" x14ac:dyDescent="0.25">
      <c r="M847" s="200"/>
      <c r="N847" s="200"/>
      <c r="O847" s="407"/>
      <c r="P847" s="409"/>
      <c r="Q847" s="200"/>
      <c r="R847" s="200"/>
      <c r="S847" s="200"/>
      <c r="T847" s="200"/>
      <c r="U847" s="200"/>
      <c r="V847" s="408"/>
      <c r="W847" s="408"/>
      <c r="X847" s="200"/>
      <c r="Y847" s="200"/>
      <c r="Z847" s="408"/>
      <c r="AA847" s="408"/>
      <c r="AB847" s="200"/>
      <c r="AC847" s="200"/>
      <c r="AD847" s="407"/>
      <c r="AE847" s="409"/>
    </row>
    <row r="848" spans="13:31" ht="27.95" customHeight="1" x14ac:dyDescent="0.25">
      <c r="M848" s="200"/>
      <c r="N848" s="200"/>
      <c r="O848" s="407"/>
      <c r="P848" s="409"/>
      <c r="Q848" s="200"/>
      <c r="R848" s="200"/>
      <c r="S848" s="200"/>
      <c r="T848" s="200"/>
      <c r="U848" s="200"/>
      <c r="V848" s="408"/>
      <c r="W848" s="408"/>
      <c r="X848" s="200"/>
      <c r="Y848" s="200"/>
      <c r="Z848" s="408"/>
      <c r="AA848" s="408"/>
      <c r="AB848" s="200"/>
      <c r="AC848" s="200"/>
      <c r="AD848" s="407"/>
      <c r="AE848" s="409"/>
    </row>
    <row r="849" spans="13:31" ht="27.95" customHeight="1" x14ac:dyDescent="0.25">
      <c r="M849" s="200"/>
      <c r="N849" s="200"/>
      <c r="O849" s="407"/>
      <c r="P849" s="409"/>
      <c r="Q849" s="200"/>
      <c r="R849" s="200"/>
      <c r="S849" s="200"/>
      <c r="T849" s="200"/>
      <c r="U849" s="200"/>
      <c r="V849" s="408"/>
      <c r="W849" s="408"/>
      <c r="X849" s="200"/>
      <c r="Y849" s="200"/>
      <c r="Z849" s="408"/>
      <c r="AA849" s="408"/>
      <c r="AB849" s="200"/>
      <c r="AC849" s="200"/>
      <c r="AD849" s="407"/>
      <c r="AE849" s="409"/>
    </row>
    <row r="850" spans="13:31" ht="27.95" customHeight="1" x14ac:dyDescent="0.25">
      <c r="M850" s="200"/>
      <c r="N850" s="200"/>
      <c r="O850" s="407"/>
      <c r="P850" s="409"/>
      <c r="Q850" s="200"/>
      <c r="R850" s="200"/>
      <c r="S850" s="200"/>
      <c r="T850" s="200"/>
      <c r="U850" s="200"/>
      <c r="V850" s="408"/>
      <c r="W850" s="408"/>
      <c r="X850" s="200"/>
      <c r="Y850" s="200"/>
      <c r="Z850" s="408"/>
      <c r="AA850" s="408"/>
      <c r="AB850" s="200"/>
      <c r="AC850" s="200"/>
      <c r="AD850" s="407"/>
      <c r="AE850" s="409"/>
    </row>
    <row r="851" spans="13:31" ht="27.95" customHeight="1" x14ac:dyDescent="0.25">
      <c r="M851" s="200"/>
      <c r="N851" s="200"/>
      <c r="O851" s="407"/>
      <c r="P851" s="409"/>
      <c r="Q851" s="200"/>
      <c r="R851" s="200"/>
      <c r="S851" s="200"/>
      <c r="T851" s="200"/>
      <c r="U851" s="200"/>
      <c r="V851" s="408"/>
      <c r="W851" s="408"/>
      <c r="X851" s="200"/>
      <c r="Y851" s="200"/>
      <c r="Z851" s="408"/>
      <c r="AA851" s="408"/>
      <c r="AB851" s="200"/>
      <c r="AC851" s="200"/>
      <c r="AD851" s="407"/>
      <c r="AE851" s="409"/>
    </row>
    <row r="852" spans="13:31" ht="27.95" customHeight="1" x14ac:dyDescent="0.25">
      <c r="M852" s="200"/>
      <c r="N852" s="200"/>
      <c r="O852" s="407"/>
      <c r="P852" s="409"/>
      <c r="Q852" s="200"/>
      <c r="R852" s="200"/>
      <c r="S852" s="200"/>
      <c r="T852" s="200"/>
      <c r="U852" s="200"/>
      <c r="V852" s="408"/>
      <c r="W852" s="408"/>
      <c r="X852" s="200"/>
      <c r="Y852" s="200"/>
      <c r="Z852" s="408"/>
      <c r="AA852" s="408"/>
      <c r="AB852" s="200"/>
      <c r="AC852" s="200"/>
      <c r="AD852" s="407"/>
      <c r="AE852" s="409"/>
    </row>
    <row r="853" spans="13:31" ht="27.95" customHeight="1" x14ac:dyDescent="0.25">
      <c r="M853" s="200"/>
      <c r="N853" s="200"/>
      <c r="O853" s="407"/>
      <c r="P853" s="409"/>
      <c r="Q853" s="200"/>
      <c r="R853" s="200"/>
      <c r="S853" s="200"/>
      <c r="T853" s="200"/>
      <c r="U853" s="200"/>
      <c r="V853" s="408"/>
      <c r="W853" s="408"/>
      <c r="X853" s="200"/>
      <c r="Y853" s="200"/>
      <c r="Z853" s="408"/>
      <c r="AA853" s="408"/>
      <c r="AB853" s="200"/>
      <c r="AC853" s="200"/>
      <c r="AD853" s="407"/>
      <c r="AE853" s="409"/>
    </row>
    <row r="854" spans="13:31" ht="27.95" customHeight="1" x14ac:dyDescent="0.25">
      <c r="M854" s="200"/>
      <c r="N854" s="200"/>
      <c r="O854" s="407"/>
      <c r="P854" s="409"/>
      <c r="Q854" s="200"/>
      <c r="R854" s="200"/>
      <c r="S854" s="200"/>
      <c r="T854" s="200"/>
      <c r="U854" s="200"/>
      <c r="V854" s="408"/>
      <c r="W854" s="408"/>
      <c r="X854" s="200"/>
      <c r="Y854" s="200"/>
      <c r="Z854" s="408"/>
      <c r="AA854" s="408"/>
      <c r="AB854" s="200"/>
      <c r="AC854" s="200"/>
      <c r="AD854" s="407"/>
      <c r="AE854" s="409"/>
    </row>
    <row r="855" spans="13:31" ht="27.95" customHeight="1" x14ac:dyDescent="0.25">
      <c r="M855" s="200"/>
      <c r="N855" s="200"/>
      <c r="O855" s="407"/>
      <c r="P855" s="409"/>
      <c r="Q855" s="200"/>
      <c r="R855" s="200"/>
      <c r="S855" s="200"/>
      <c r="T855" s="200"/>
      <c r="U855" s="200"/>
      <c r="V855" s="408"/>
      <c r="W855" s="408"/>
      <c r="X855" s="200"/>
      <c r="Y855" s="200"/>
      <c r="Z855" s="408"/>
      <c r="AA855" s="408"/>
      <c r="AB855" s="200"/>
      <c r="AC855" s="200"/>
      <c r="AD855" s="407"/>
      <c r="AE855" s="409"/>
    </row>
    <row r="856" spans="13:31" ht="27.95" customHeight="1" x14ac:dyDescent="0.25">
      <c r="M856" s="200"/>
      <c r="N856" s="200"/>
      <c r="O856" s="407"/>
      <c r="P856" s="409"/>
      <c r="Q856" s="200"/>
      <c r="R856" s="200"/>
      <c r="S856" s="200"/>
      <c r="T856" s="200"/>
      <c r="U856" s="200"/>
      <c r="V856" s="408"/>
      <c r="W856" s="408"/>
      <c r="X856" s="200"/>
      <c r="Y856" s="200"/>
      <c r="Z856" s="408"/>
      <c r="AA856" s="408"/>
      <c r="AB856" s="200"/>
      <c r="AC856" s="200"/>
      <c r="AD856" s="407"/>
      <c r="AE856" s="409"/>
    </row>
    <row r="857" spans="13:31" ht="27.95" customHeight="1" x14ac:dyDescent="0.25">
      <c r="M857" s="200"/>
      <c r="N857" s="200"/>
      <c r="O857" s="407"/>
      <c r="P857" s="409"/>
      <c r="Q857" s="200"/>
      <c r="R857" s="200"/>
      <c r="S857" s="200"/>
      <c r="T857" s="200"/>
      <c r="U857" s="200"/>
      <c r="V857" s="408"/>
      <c r="W857" s="408"/>
      <c r="X857" s="200"/>
      <c r="Y857" s="200"/>
      <c r="Z857" s="408"/>
      <c r="AA857" s="408"/>
      <c r="AB857" s="200"/>
      <c r="AC857" s="200"/>
      <c r="AD857" s="407"/>
      <c r="AE857" s="409"/>
    </row>
    <row r="858" spans="13:31" ht="27.95" customHeight="1" x14ac:dyDescent="0.25">
      <c r="M858" s="200"/>
      <c r="N858" s="200"/>
      <c r="O858" s="407"/>
      <c r="P858" s="409"/>
      <c r="Q858" s="200"/>
      <c r="R858" s="200"/>
      <c r="S858" s="200"/>
      <c r="T858" s="200"/>
      <c r="U858" s="200"/>
      <c r="V858" s="408"/>
      <c r="W858" s="408"/>
      <c r="X858" s="200"/>
      <c r="Y858" s="200"/>
      <c r="Z858" s="408"/>
      <c r="AA858" s="408"/>
      <c r="AB858" s="200"/>
      <c r="AC858" s="200"/>
      <c r="AD858" s="407"/>
      <c r="AE858" s="409"/>
    </row>
    <row r="859" spans="13:31" ht="27.95" customHeight="1" x14ac:dyDescent="0.25">
      <c r="M859" s="200"/>
      <c r="N859" s="200"/>
      <c r="O859" s="407"/>
      <c r="P859" s="409"/>
      <c r="Q859" s="200"/>
      <c r="R859" s="200"/>
      <c r="S859" s="200"/>
      <c r="T859" s="200"/>
      <c r="U859" s="200"/>
      <c r="V859" s="408"/>
      <c r="W859" s="408"/>
      <c r="X859" s="200"/>
      <c r="Y859" s="200"/>
      <c r="Z859" s="408"/>
      <c r="AA859" s="408"/>
      <c r="AB859" s="200"/>
      <c r="AC859" s="200"/>
      <c r="AD859" s="407"/>
      <c r="AE859" s="409"/>
    </row>
    <row r="860" spans="13:31" ht="27.95" customHeight="1" x14ac:dyDescent="0.25">
      <c r="M860" s="200"/>
      <c r="N860" s="200"/>
      <c r="O860" s="407"/>
      <c r="P860" s="409"/>
      <c r="Q860" s="200"/>
      <c r="R860" s="200"/>
      <c r="S860" s="200"/>
      <c r="T860" s="200"/>
      <c r="U860" s="200"/>
      <c r="V860" s="408"/>
      <c r="W860" s="408"/>
      <c r="X860" s="200"/>
      <c r="Y860" s="200"/>
      <c r="Z860" s="408"/>
      <c r="AA860" s="408"/>
      <c r="AB860" s="200"/>
      <c r="AC860" s="200"/>
      <c r="AD860" s="407"/>
      <c r="AE860" s="409"/>
    </row>
    <row r="861" spans="13:31" ht="27.95" customHeight="1" x14ac:dyDescent="0.25">
      <c r="M861" s="200"/>
      <c r="N861" s="200"/>
      <c r="O861" s="407"/>
      <c r="P861" s="409"/>
      <c r="Q861" s="200"/>
      <c r="R861" s="200"/>
      <c r="S861" s="200"/>
      <c r="T861" s="200"/>
      <c r="U861" s="200"/>
      <c r="V861" s="408"/>
      <c r="W861" s="408"/>
      <c r="X861" s="200"/>
      <c r="Y861" s="200"/>
      <c r="Z861" s="408"/>
      <c r="AA861" s="408"/>
      <c r="AB861" s="200"/>
      <c r="AC861" s="200"/>
      <c r="AD861" s="407"/>
      <c r="AE861" s="409"/>
    </row>
    <row r="862" spans="13:31" ht="27.95" customHeight="1" x14ac:dyDescent="0.25">
      <c r="M862" s="200"/>
      <c r="N862" s="200"/>
      <c r="O862" s="407"/>
      <c r="P862" s="409"/>
      <c r="Q862" s="200"/>
      <c r="R862" s="200"/>
      <c r="S862" s="200"/>
      <c r="T862" s="200"/>
      <c r="U862" s="200"/>
      <c r="V862" s="408"/>
      <c r="W862" s="408"/>
      <c r="X862" s="200"/>
      <c r="Y862" s="200"/>
      <c r="Z862" s="408"/>
      <c r="AA862" s="408"/>
      <c r="AB862" s="200"/>
      <c r="AC862" s="200"/>
      <c r="AD862" s="407"/>
      <c r="AE862" s="409"/>
    </row>
    <row r="863" spans="13:31" ht="27.95" customHeight="1" x14ac:dyDescent="0.25">
      <c r="M863" s="200"/>
      <c r="N863" s="200"/>
      <c r="O863" s="407"/>
      <c r="P863" s="409"/>
      <c r="Q863" s="200"/>
      <c r="R863" s="200"/>
      <c r="S863" s="200"/>
      <c r="T863" s="200"/>
      <c r="U863" s="200"/>
      <c r="V863" s="408"/>
      <c r="W863" s="408"/>
      <c r="X863" s="200"/>
      <c r="Y863" s="200"/>
      <c r="Z863" s="408"/>
      <c r="AA863" s="408"/>
      <c r="AB863" s="200"/>
      <c r="AC863" s="200"/>
      <c r="AD863" s="407"/>
      <c r="AE863" s="409"/>
    </row>
    <row r="864" spans="13:31" ht="27.95" customHeight="1" x14ac:dyDescent="0.25">
      <c r="M864" s="200"/>
      <c r="N864" s="200"/>
      <c r="O864" s="407"/>
      <c r="P864" s="409"/>
      <c r="Q864" s="200"/>
      <c r="R864" s="200"/>
      <c r="S864" s="200"/>
      <c r="T864" s="200"/>
      <c r="U864" s="200"/>
      <c r="V864" s="408"/>
      <c r="W864" s="408"/>
      <c r="X864" s="200"/>
      <c r="Y864" s="200"/>
      <c r="Z864" s="408"/>
      <c r="AA864" s="408"/>
      <c r="AB864" s="200"/>
      <c r="AC864" s="200"/>
      <c r="AD864" s="407"/>
      <c r="AE864" s="409"/>
    </row>
    <row r="865" spans="13:31" ht="27.95" customHeight="1" x14ac:dyDescent="0.25">
      <c r="M865" s="200"/>
      <c r="N865" s="200"/>
      <c r="O865" s="407"/>
      <c r="P865" s="409"/>
      <c r="Q865" s="200"/>
      <c r="R865" s="200"/>
      <c r="S865" s="200"/>
      <c r="T865" s="200"/>
      <c r="U865" s="200"/>
      <c r="V865" s="408"/>
      <c r="W865" s="408"/>
      <c r="X865" s="200"/>
      <c r="Y865" s="200"/>
      <c r="Z865" s="408"/>
      <c r="AA865" s="408"/>
      <c r="AB865" s="200"/>
      <c r="AC865" s="200"/>
      <c r="AD865" s="407"/>
      <c r="AE865" s="409"/>
    </row>
    <row r="866" spans="13:31" ht="27.95" customHeight="1" x14ac:dyDescent="0.25">
      <c r="M866" s="200"/>
      <c r="N866" s="200"/>
      <c r="O866" s="407"/>
      <c r="P866" s="409"/>
      <c r="Q866" s="200"/>
      <c r="R866" s="200"/>
      <c r="S866" s="200"/>
      <c r="T866" s="200"/>
      <c r="U866" s="200"/>
      <c r="V866" s="408"/>
      <c r="W866" s="408"/>
      <c r="X866" s="200"/>
      <c r="Y866" s="200"/>
      <c r="Z866" s="408"/>
      <c r="AA866" s="408"/>
      <c r="AB866" s="200"/>
      <c r="AC866" s="200"/>
      <c r="AD866" s="407"/>
      <c r="AE866" s="409"/>
    </row>
    <row r="867" spans="13:31" ht="27.95" customHeight="1" x14ac:dyDescent="0.25">
      <c r="M867" s="200"/>
      <c r="N867" s="200"/>
      <c r="O867" s="407"/>
      <c r="P867" s="409"/>
      <c r="Q867" s="200"/>
      <c r="R867" s="200"/>
      <c r="S867" s="200"/>
      <c r="T867" s="200"/>
      <c r="U867" s="200"/>
      <c r="V867" s="408"/>
      <c r="W867" s="408"/>
      <c r="X867" s="200"/>
      <c r="Y867" s="200"/>
      <c r="Z867" s="408"/>
      <c r="AA867" s="408"/>
      <c r="AB867" s="200"/>
      <c r="AC867" s="200"/>
      <c r="AD867" s="407"/>
      <c r="AE867" s="409"/>
    </row>
    <row r="868" spans="13:31" ht="27.95" customHeight="1" x14ac:dyDescent="0.25">
      <c r="M868" s="200"/>
      <c r="N868" s="200"/>
      <c r="O868" s="407"/>
      <c r="P868" s="409"/>
      <c r="Q868" s="200"/>
      <c r="R868" s="200"/>
      <c r="S868" s="200"/>
      <c r="T868" s="200"/>
      <c r="U868" s="200"/>
      <c r="V868" s="408"/>
      <c r="W868" s="408"/>
      <c r="X868" s="200"/>
      <c r="Y868" s="200"/>
      <c r="Z868" s="408"/>
      <c r="AA868" s="408"/>
      <c r="AB868" s="200"/>
      <c r="AC868" s="200"/>
      <c r="AD868" s="407"/>
      <c r="AE868" s="409"/>
    </row>
    <row r="869" spans="13:31" ht="27.95" customHeight="1" x14ac:dyDescent="0.25">
      <c r="M869" s="200"/>
      <c r="N869" s="200"/>
      <c r="O869" s="407"/>
      <c r="P869" s="409"/>
      <c r="Q869" s="200"/>
      <c r="R869" s="200"/>
      <c r="S869" s="200"/>
      <c r="T869" s="200"/>
      <c r="U869" s="200"/>
      <c r="V869" s="408"/>
      <c r="W869" s="408"/>
      <c r="X869" s="200"/>
      <c r="Y869" s="200"/>
      <c r="Z869" s="408"/>
      <c r="AA869" s="408"/>
      <c r="AB869" s="200"/>
      <c r="AC869" s="200"/>
      <c r="AD869" s="407"/>
      <c r="AE869" s="409"/>
    </row>
    <row r="870" spans="13:31" ht="27.95" customHeight="1" x14ac:dyDescent="0.25">
      <c r="M870" s="200"/>
      <c r="N870" s="200"/>
      <c r="O870" s="407"/>
      <c r="P870" s="409"/>
      <c r="Q870" s="200"/>
      <c r="R870" s="200"/>
      <c r="S870" s="200"/>
      <c r="T870" s="200"/>
      <c r="U870" s="200"/>
      <c r="V870" s="408"/>
      <c r="W870" s="408"/>
      <c r="X870" s="200"/>
      <c r="Y870" s="200"/>
      <c r="Z870" s="408"/>
      <c r="AA870" s="408"/>
      <c r="AB870" s="200"/>
      <c r="AC870" s="200"/>
      <c r="AD870" s="407"/>
      <c r="AE870" s="409"/>
    </row>
    <row r="871" spans="13:31" ht="27.95" customHeight="1" x14ac:dyDescent="0.25">
      <c r="M871" s="200"/>
      <c r="N871" s="200"/>
      <c r="O871" s="407"/>
      <c r="P871" s="409"/>
      <c r="Q871" s="200"/>
      <c r="R871" s="200"/>
      <c r="S871" s="200"/>
      <c r="T871" s="200"/>
      <c r="U871" s="200"/>
      <c r="V871" s="408"/>
      <c r="W871" s="408"/>
      <c r="X871" s="200"/>
      <c r="Y871" s="200"/>
      <c r="Z871" s="408"/>
      <c r="AA871" s="408"/>
      <c r="AB871" s="200"/>
      <c r="AC871" s="200"/>
      <c r="AD871" s="407"/>
      <c r="AE871" s="409"/>
    </row>
    <row r="872" spans="13:31" ht="27.95" customHeight="1" x14ac:dyDescent="0.25">
      <c r="M872" s="200"/>
      <c r="N872" s="200"/>
      <c r="O872" s="407"/>
      <c r="P872" s="409"/>
      <c r="Q872" s="200"/>
      <c r="R872" s="200"/>
      <c r="S872" s="200"/>
      <c r="T872" s="200"/>
      <c r="U872" s="200"/>
      <c r="V872" s="408"/>
      <c r="W872" s="408"/>
      <c r="X872" s="200"/>
      <c r="Y872" s="200"/>
      <c r="Z872" s="408"/>
      <c r="AA872" s="408"/>
      <c r="AB872" s="200"/>
      <c r="AC872" s="200"/>
      <c r="AD872" s="407"/>
      <c r="AE872" s="409"/>
    </row>
    <row r="873" spans="13:31" ht="27.95" customHeight="1" x14ac:dyDescent="0.25">
      <c r="M873" s="200"/>
      <c r="N873" s="200"/>
      <c r="O873" s="407"/>
      <c r="P873" s="409"/>
      <c r="Q873" s="200"/>
      <c r="R873" s="200"/>
      <c r="S873" s="200"/>
      <c r="T873" s="200"/>
      <c r="U873" s="200"/>
      <c r="V873" s="408"/>
      <c r="W873" s="408"/>
      <c r="X873" s="200"/>
      <c r="Y873" s="200"/>
      <c r="Z873" s="408"/>
      <c r="AA873" s="408"/>
      <c r="AB873" s="200"/>
      <c r="AC873" s="200"/>
      <c r="AD873" s="407"/>
      <c r="AE873" s="409"/>
    </row>
    <row r="874" spans="13:31" ht="27.95" customHeight="1" x14ac:dyDescent="0.25">
      <c r="M874" s="200"/>
      <c r="N874" s="200"/>
      <c r="O874" s="407"/>
      <c r="P874" s="409"/>
      <c r="Q874" s="200"/>
      <c r="R874" s="200"/>
      <c r="S874" s="200"/>
      <c r="T874" s="200"/>
      <c r="U874" s="200"/>
      <c r="V874" s="408"/>
      <c r="W874" s="408"/>
      <c r="X874" s="200"/>
      <c r="Y874" s="200"/>
      <c r="Z874" s="408"/>
      <c r="AA874" s="408"/>
      <c r="AB874" s="200"/>
      <c r="AC874" s="200"/>
      <c r="AD874" s="407"/>
      <c r="AE874" s="409"/>
    </row>
    <row r="875" spans="13:31" ht="27.95" customHeight="1" x14ac:dyDescent="0.25">
      <c r="M875" s="200"/>
      <c r="N875" s="200"/>
      <c r="O875" s="407"/>
      <c r="P875" s="409"/>
      <c r="Q875" s="200"/>
      <c r="R875" s="200"/>
      <c r="S875" s="200"/>
      <c r="T875" s="200"/>
      <c r="U875" s="200"/>
      <c r="V875" s="408"/>
      <c r="W875" s="408"/>
      <c r="X875" s="200"/>
      <c r="Y875" s="200"/>
      <c r="Z875" s="408"/>
      <c r="AA875" s="408"/>
      <c r="AB875" s="200"/>
      <c r="AC875" s="200"/>
      <c r="AD875" s="407"/>
      <c r="AE875" s="409"/>
    </row>
    <row r="876" spans="13:31" ht="27.95" customHeight="1" x14ac:dyDescent="0.25">
      <c r="M876" s="200"/>
      <c r="N876" s="200"/>
      <c r="O876" s="407"/>
      <c r="P876" s="409"/>
      <c r="Q876" s="200"/>
      <c r="R876" s="200"/>
      <c r="S876" s="200"/>
      <c r="T876" s="200"/>
      <c r="U876" s="200"/>
      <c r="V876" s="408"/>
      <c r="W876" s="408"/>
      <c r="X876" s="200"/>
      <c r="Y876" s="200"/>
      <c r="Z876" s="408"/>
      <c r="AA876" s="408"/>
      <c r="AB876" s="200"/>
      <c r="AC876" s="200"/>
      <c r="AD876" s="407"/>
      <c r="AE876" s="409"/>
    </row>
    <row r="877" spans="13:31" ht="27.95" customHeight="1" x14ac:dyDescent="0.25">
      <c r="M877" s="200"/>
      <c r="N877" s="200"/>
      <c r="O877" s="407"/>
      <c r="P877" s="409"/>
      <c r="Q877" s="200"/>
      <c r="R877" s="200"/>
      <c r="S877" s="200"/>
      <c r="T877" s="200"/>
      <c r="U877" s="200"/>
      <c r="V877" s="408"/>
      <c r="W877" s="408"/>
      <c r="X877" s="200"/>
      <c r="Y877" s="200"/>
      <c r="Z877" s="408"/>
      <c r="AA877" s="408"/>
      <c r="AB877" s="200"/>
      <c r="AC877" s="200"/>
      <c r="AD877" s="407"/>
      <c r="AE877" s="409"/>
    </row>
    <row r="878" spans="13:31" ht="27.95" customHeight="1" x14ac:dyDescent="0.25">
      <c r="M878" s="200"/>
      <c r="N878" s="200"/>
      <c r="O878" s="407"/>
      <c r="P878" s="409"/>
      <c r="Q878" s="200"/>
      <c r="R878" s="200"/>
      <c r="S878" s="200"/>
      <c r="T878" s="200"/>
      <c r="U878" s="200"/>
      <c r="V878" s="408"/>
      <c r="W878" s="408"/>
      <c r="X878" s="200"/>
      <c r="Y878" s="200"/>
      <c r="Z878" s="408"/>
      <c r="AA878" s="408"/>
      <c r="AB878" s="200"/>
      <c r="AC878" s="200"/>
      <c r="AD878" s="407"/>
      <c r="AE878" s="409"/>
    </row>
    <row r="879" spans="13:31" ht="27.95" customHeight="1" x14ac:dyDescent="0.25">
      <c r="M879" s="200"/>
      <c r="N879" s="200"/>
      <c r="O879" s="407"/>
      <c r="P879" s="409"/>
      <c r="Q879" s="200"/>
      <c r="R879" s="200"/>
      <c r="S879" s="200"/>
      <c r="T879" s="200"/>
      <c r="U879" s="200"/>
      <c r="V879" s="408"/>
      <c r="W879" s="408"/>
      <c r="X879" s="200"/>
      <c r="Y879" s="200"/>
      <c r="Z879" s="408"/>
      <c r="AA879" s="408"/>
      <c r="AB879" s="200"/>
      <c r="AC879" s="200"/>
      <c r="AD879" s="407"/>
      <c r="AE879" s="409"/>
    </row>
    <row r="880" spans="13:31" ht="27.95" customHeight="1" x14ac:dyDescent="0.25">
      <c r="M880" s="200"/>
      <c r="N880" s="200"/>
      <c r="O880" s="407"/>
      <c r="P880" s="409"/>
      <c r="Q880" s="200"/>
      <c r="R880" s="200"/>
      <c r="S880" s="200"/>
      <c r="T880" s="200"/>
      <c r="U880" s="200"/>
      <c r="V880" s="408"/>
      <c r="W880" s="408"/>
      <c r="X880" s="200"/>
      <c r="Y880" s="200"/>
      <c r="Z880" s="408"/>
      <c r="AA880" s="408"/>
      <c r="AB880" s="200"/>
      <c r="AC880" s="200"/>
      <c r="AD880" s="407"/>
      <c r="AE880" s="409"/>
    </row>
    <row r="881" spans="13:31" ht="27.95" customHeight="1" x14ac:dyDescent="0.25">
      <c r="M881" s="200"/>
      <c r="N881" s="200"/>
      <c r="O881" s="407"/>
      <c r="P881" s="409"/>
      <c r="Q881" s="200"/>
      <c r="R881" s="200"/>
      <c r="S881" s="200"/>
      <c r="T881" s="200"/>
      <c r="U881" s="200"/>
      <c r="V881" s="408"/>
      <c r="W881" s="408"/>
      <c r="X881" s="200"/>
      <c r="Y881" s="200"/>
      <c r="Z881" s="408"/>
      <c r="AA881" s="408"/>
      <c r="AB881" s="200"/>
      <c r="AC881" s="200"/>
      <c r="AD881" s="407"/>
      <c r="AE881" s="409"/>
    </row>
    <row r="882" spans="13:31" ht="27.95" customHeight="1" x14ac:dyDescent="0.25">
      <c r="M882" s="200"/>
      <c r="N882" s="200"/>
      <c r="O882" s="407"/>
      <c r="P882" s="409"/>
      <c r="Q882" s="200"/>
      <c r="R882" s="200"/>
      <c r="S882" s="200"/>
      <c r="T882" s="200"/>
      <c r="U882" s="200"/>
      <c r="V882" s="408"/>
      <c r="W882" s="408"/>
      <c r="X882" s="200"/>
      <c r="Y882" s="200"/>
      <c r="Z882" s="408"/>
      <c r="AA882" s="408"/>
      <c r="AB882" s="200"/>
      <c r="AC882" s="200"/>
      <c r="AD882" s="407"/>
      <c r="AE882" s="409"/>
    </row>
    <row r="883" spans="13:31" ht="27.95" customHeight="1" x14ac:dyDescent="0.25">
      <c r="M883" s="200"/>
      <c r="N883" s="200"/>
      <c r="O883" s="407"/>
      <c r="P883" s="409"/>
      <c r="Q883" s="200"/>
      <c r="R883" s="200"/>
      <c r="S883" s="200"/>
      <c r="T883" s="200"/>
      <c r="U883" s="200"/>
      <c r="V883" s="408"/>
      <c r="W883" s="408"/>
      <c r="X883" s="200"/>
      <c r="Y883" s="200"/>
      <c r="Z883" s="408"/>
      <c r="AA883" s="408"/>
      <c r="AB883" s="200"/>
      <c r="AC883" s="200"/>
      <c r="AD883" s="407"/>
      <c r="AE883" s="409"/>
    </row>
    <row r="884" spans="13:31" ht="27.95" customHeight="1" x14ac:dyDescent="0.25">
      <c r="M884" s="200"/>
      <c r="N884" s="200"/>
      <c r="O884" s="407"/>
      <c r="P884" s="409"/>
      <c r="Q884" s="200"/>
      <c r="R884" s="200"/>
      <c r="S884" s="200"/>
      <c r="T884" s="200"/>
      <c r="U884" s="200"/>
      <c r="V884" s="408"/>
      <c r="W884" s="408"/>
      <c r="X884" s="200"/>
      <c r="Y884" s="200"/>
      <c r="Z884" s="408"/>
      <c r="AA884" s="408"/>
      <c r="AB884" s="200"/>
      <c r="AC884" s="200"/>
      <c r="AD884" s="407"/>
      <c r="AE884" s="409"/>
    </row>
    <row r="885" spans="13:31" ht="27.95" customHeight="1" x14ac:dyDescent="0.25">
      <c r="M885" s="200"/>
      <c r="N885" s="200"/>
      <c r="O885" s="407"/>
      <c r="P885" s="409"/>
      <c r="Q885" s="200"/>
      <c r="R885" s="200"/>
      <c r="S885" s="200"/>
      <c r="T885" s="200"/>
      <c r="U885" s="200"/>
      <c r="V885" s="408"/>
      <c r="W885" s="408"/>
      <c r="X885" s="200"/>
      <c r="Y885" s="200"/>
      <c r="Z885" s="408"/>
      <c r="AA885" s="408"/>
      <c r="AB885" s="200"/>
      <c r="AC885" s="200"/>
      <c r="AD885" s="407"/>
      <c r="AE885" s="409"/>
    </row>
    <row r="886" spans="13:31" ht="27.95" customHeight="1" x14ac:dyDescent="0.25">
      <c r="M886" s="200"/>
      <c r="N886" s="200"/>
      <c r="O886" s="407"/>
      <c r="P886" s="409"/>
      <c r="Q886" s="200"/>
      <c r="R886" s="200"/>
      <c r="S886" s="200"/>
      <c r="T886" s="200"/>
      <c r="U886" s="200"/>
      <c r="V886" s="408"/>
      <c r="W886" s="408"/>
      <c r="X886" s="200"/>
      <c r="Y886" s="200"/>
      <c r="Z886" s="408"/>
      <c r="AA886" s="408"/>
      <c r="AB886" s="200"/>
      <c r="AC886" s="200"/>
      <c r="AD886" s="407"/>
      <c r="AE886" s="409"/>
    </row>
    <row r="887" spans="13:31" ht="27.95" customHeight="1" x14ac:dyDescent="0.25">
      <c r="M887" s="200"/>
      <c r="N887" s="200"/>
      <c r="O887" s="407"/>
      <c r="P887" s="409"/>
      <c r="Q887" s="200"/>
      <c r="R887" s="200"/>
      <c r="S887" s="200"/>
      <c r="T887" s="200"/>
      <c r="U887" s="200"/>
      <c r="V887" s="408"/>
      <c r="W887" s="408"/>
      <c r="X887" s="200"/>
      <c r="Y887" s="200"/>
      <c r="Z887" s="408"/>
      <c r="AA887" s="408"/>
      <c r="AB887" s="200"/>
      <c r="AC887" s="200"/>
      <c r="AD887" s="407"/>
      <c r="AE887" s="409"/>
    </row>
    <row r="888" spans="13:31" ht="27.95" customHeight="1" x14ac:dyDescent="0.25">
      <c r="M888" s="200"/>
      <c r="N888" s="200"/>
      <c r="O888" s="407"/>
      <c r="P888" s="409"/>
      <c r="Q888" s="200"/>
      <c r="R888" s="200"/>
      <c r="S888" s="200"/>
      <c r="T888" s="200"/>
      <c r="U888" s="200"/>
      <c r="V888" s="408"/>
      <c r="W888" s="408"/>
      <c r="X888" s="200"/>
      <c r="Y888" s="200"/>
      <c r="Z888" s="408"/>
      <c r="AA888" s="408"/>
      <c r="AB888" s="200"/>
      <c r="AC888" s="200"/>
      <c r="AD888" s="407"/>
      <c r="AE888" s="409"/>
    </row>
    <row r="889" spans="13:31" ht="27.95" customHeight="1" x14ac:dyDescent="0.25">
      <c r="M889" s="200"/>
      <c r="N889" s="200"/>
      <c r="O889" s="407"/>
      <c r="P889" s="409"/>
      <c r="Q889" s="200"/>
      <c r="R889" s="200"/>
      <c r="S889" s="200"/>
      <c r="T889" s="200"/>
      <c r="U889" s="200"/>
      <c r="V889" s="408"/>
      <c r="W889" s="408"/>
      <c r="X889" s="200"/>
      <c r="Y889" s="200"/>
      <c r="Z889" s="408"/>
      <c r="AA889" s="408"/>
      <c r="AB889" s="200"/>
      <c r="AC889" s="200"/>
      <c r="AD889" s="407"/>
      <c r="AE889" s="409"/>
    </row>
    <row r="890" spans="13:31" ht="27.95" customHeight="1" x14ac:dyDescent="0.25">
      <c r="M890" s="200"/>
      <c r="N890" s="200"/>
      <c r="O890" s="407"/>
      <c r="P890" s="409"/>
      <c r="Q890" s="200"/>
      <c r="R890" s="200"/>
      <c r="S890" s="200"/>
      <c r="T890" s="200"/>
      <c r="U890" s="200"/>
      <c r="V890" s="408"/>
      <c r="W890" s="408"/>
      <c r="X890" s="200"/>
      <c r="Y890" s="200"/>
      <c r="Z890" s="408"/>
      <c r="AA890" s="408"/>
      <c r="AB890" s="200"/>
      <c r="AC890" s="200"/>
      <c r="AD890" s="407"/>
      <c r="AE890" s="409"/>
    </row>
    <row r="891" spans="13:31" ht="27.95" customHeight="1" x14ac:dyDescent="0.25">
      <c r="M891" s="200"/>
      <c r="N891" s="200"/>
      <c r="O891" s="407"/>
      <c r="P891" s="409"/>
      <c r="Q891" s="200"/>
      <c r="R891" s="200"/>
      <c r="S891" s="200"/>
      <c r="T891" s="200"/>
      <c r="U891" s="200"/>
      <c r="V891" s="408"/>
      <c r="W891" s="408"/>
      <c r="X891" s="200"/>
      <c r="Y891" s="200"/>
      <c r="Z891" s="408"/>
      <c r="AA891" s="408"/>
      <c r="AB891" s="200"/>
      <c r="AC891" s="200"/>
      <c r="AD891" s="407"/>
      <c r="AE891" s="409"/>
    </row>
    <row r="892" spans="13:31" ht="27.95" customHeight="1" x14ac:dyDescent="0.25">
      <c r="M892" s="200"/>
      <c r="N892" s="200"/>
      <c r="O892" s="407"/>
      <c r="P892" s="409"/>
      <c r="Q892" s="200"/>
      <c r="R892" s="200"/>
      <c r="S892" s="200"/>
      <c r="T892" s="200"/>
      <c r="U892" s="200"/>
      <c r="V892" s="408"/>
      <c r="W892" s="408"/>
      <c r="X892" s="200"/>
      <c r="Y892" s="200"/>
      <c r="Z892" s="408"/>
      <c r="AA892" s="408"/>
      <c r="AB892" s="200"/>
      <c r="AC892" s="200"/>
      <c r="AD892" s="407"/>
      <c r="AE892" s="409"/>
    </row>
    <row r="893" spans="13:31" ht="27.95" customHeight="1" x14ac:dyDescent="0.25">
      <c r="M893" s="200"/>
      <c r="N893" s="200"/>
      <c r="O893" s="407"/>
      <c r="P893" s="409"/>
      <c r="Q893" s="200"/>
      <c r="R893" s="200"/>
      <c r="S893" s="200"/>
      <c r="T893" s="200"/>
      <c r="U893" s="200"/>
      <c r="V893" s="408"/>
      <c r="W893" s="408"/>
      <c r="X893" s="200"/>
      <c r="Y893" s="200"/>
      <c r="Z893" s="408"/>
      <c r="AA893" s="408"/>
      <c r="AB893" s="200"/>
      <c r="AC893" s="200"/>
      <c r="AD893" s="407"/>
      <c r="AE893" s="409"/>
    </row>
    <row r="894" spans="13:31" ht="27.95" customHeight="1" x14ac:dyDescent="0.25">
      <c r="M894" s="200"/>
      <c r="N894" s="200"/>
      <c r="O894" s="407"/>
      <c r="P894" s="409"/>
      <c r="Q894" s="200"/>
      <c r="R894" s="200"/>
      <c r="S894" s="200"/>
      <c r="T894" s="200"/>
      <c r="U894" s="200"/>
      <c r="V894" s="408"/>
      <c r="W894" s="408"/>
      <c r="X894" s="200"/>
      <c r="Y894" s="200"/>
      <c r="Z894" s="408"/>
      <c r="AA894" s="408"/>
      <c r="AB894" s="200"/>
      <c r="AC894" s="200"/>
      <c r="AD894" s="407"/>
      <c r="AE894" s="409"/>
    </row>
    <row r="895" spans="13:31" ht="27.95" customHeight="1" x14ac:dyDescent="0.25">
      <c r="M895" s="200"/>
      <c r="N895" s="200"/>
      <c r="O895" s="407"/>
      <c r="P895" s="409"/>
      <c r="Q895" s="200"/>
      <c r="R895" s="200"/>
      <c r="S895" s="200"/>
      <c r="T895" s="200"/>
      <c r="U895" s="200"/>
      <c r="V895" s="408"/>
      <c r="W895" s="408"/>
      <c r="X895" s="200"/>
      <c r="Y895" s="200"/>
      <c r="Z895" s="408"/>
      <c r="AA895" s="408"/>
      <c r="AB895" s="200"/>
      <c r="AC895" s="200"/>
      <c r="AD895" s="407"/>
      <c r="AE895" s="409"/>
    </row>
    <row r="896" spans="13:31" ht="27.95" customHeight="1" x14ac:dyDescent="0.25">
      <c r="M896" s="200"/>
      <c r="N896" s="200"/>
      <c r="O896" s="407"/>
      <c r="P896" s="409"/>
      <c r="Q896" s="200"/>
      <c r="R896" s="200"/>
      <c r="S896" s="200"/>
      <c r="T896" s="200"/>
      <c r="U896" s="200"/>
      <c r="V896" s="408"/>
      <c r="W896" s="408"/>
      <c r="X896" s="200"/>
      <c r="Y896" s="200"/>
      <c r="Z896" s="408"/>
      <c r="AA896" s="408"/>
      <c r="AB896" s="200"/>
      <c r="AC896" s="200"/>
      <c r="AD896" s="407"/>
      <c r="AE896" s="409"/>
    </row>
    <row r="897" spans="13:31" ht="27.95" customHeight="1" x14ac:dyDescent="0.25">
      <c r="M897" s="200"/>
      <c r="N897" s="200"/>
      <c r="O897" s="407"/>
      <c r="P897" s="409"/>
      <c r="Q897" s="200"/>
      <c r="R897" s="200"/>
      <c r="S897" s="200"/>
      <c r="T897" s="200"/>
      <c r="U897" s="200"/>
      <c r="V897" s="408"/>
      <c r="W897" s="408"/>
      <c r="X897" s="200"/>
      <c r="Y897" s="200"/>
      <c r="Z897" s="408"/>
      <c r="AA897" s="408"/>
      <c r="AB897" s="200"/>
      <c r="AC897" s="200"/>
      <c r="AD897" s="407"/>
      <c r="AE897" s="409"/>
    </row>
    <row r="898" spans="13:31" ht="27.95" customHeight="1" x14ac:dyDescent="0.25">
      <c r="M898" s="200"/>
      <c r="N898" s="200"/>
      <c r="O898" s="407"/>
      <c r="P898" s="409"/>
      <c r="Q898" s="200"/>
      <c r="R898" s="200"/>
      <c r="S898" s="200"/>
      <c r="T898" s="200"/>
      <c r="U898" s="200"/>
      <c r="V898" s="408"/>
      <c r="W898" s="408"/>
      <c r="X898" s="200"/>
      <c r="Y898" s="200"/>
      <c r="Z898" s="408"/>
      <c r="AA898" s="408"/>
      <c r="AB898" s="200"/>
      <c r="AC898" s="200"/>
      <c r="AD898" s="407"/>
      <c r="AE898" s="409"/>
    </row>
    <row r="899" spans="13:31" ht="27.95" customHeight="1" x14ac:dyDescent="0.25">
      <c r="M899" s="200"/>
      <c r="N899" s="200"/>
      <c r="O899" s="407"/>
      <c r="P899" s="409"/>
      <c r="Q899" s="200"/>
      <c r="R899" s="200"/>
      <c r="S899" s="200"/>
      <c r="T899" s="200"/>
      <c r="U899" s="200"/>
      <c r="V899" s="408"/>
      <c r="W899" s="408"/>
      <c r="X899" s="200"/>
      <c r="Y899" s="200"/>
      <c r="Z899" s="408"/>
      <c r="AA899" s="408"/>
      <c r="AB899" s="200"/>
      <c r="AC899" s="200"/>
      <c r="AD899" s="407"/>
      <c r="AE899" s="409"/>
    </row>
    <row r="900" spans="13:31" ht="27.95" customHeight="1" x14ac:dyDescent="0.25">
      <c r="M900" s="200"/>
      <c r="N900" s="200"/>
      <c r="O900" s="407"/>
      <c r="P900" s="409"/>
      <c r="Q900" s="200"/>
      <c r="R900" s="200"/>
      <c r="S900" s="200"/>
      <c r="T900" s="200"/>
      <c r="U900" s="200"/>
      <c r="V900" s="408"/>
      <c r="W900" s="408"/>
      <c r="X900" s="200"/>
      <c r="Y900" s="200"/>
      <c r="Z900" s="408"/>
      <c r="AA900" s="408"/>
      <c r="AB900" s="200"/>
      <c r="AC900" s="200"/>
      <c r="AD900" s="407"/>
      <c r="AE900" s="409"/>
    </row>
    <row r="901" spans="13:31" ht="27.95" customHeight="1" x14ac:dyDescent="0.25">
      <c r="M901" s="200"/>
      <c r="N901" s="200"/>
      <c r="O901" s="407"/>
      <c r="P901" s="409"/>
      <c r="Q901" s="200"/>
      <c r="R901" s="200"/>
      <c r="S901" s="200"/>
      <c r="T901" s="200"/>
      <c r="U901" s="200"/>
      <c r="V901" s="408"/>
      <c r="W901" s="408"/>
      <c r="X901" s="200"/>
      <c r="Y901" s="200"/>
      <c r="Z901" s="408"/>
      <c r="AA901" s="408"/>
      <c r="AB901" s="200"/>
      <c r="AC901" s="200"/>
      <c r="AD901" s="407"/>
      <c r="AE901" s="409"/>
    </row>
    <row r="902" spans="13:31" ht="27.95" customHeight="1" x14ac:dyDescent="0.25">
      <c r="M902" s="200"/>
      <c r="N902" s="200"/>
      <c r="O902" s="407"/>
      <c r="P902" s="409"/>
      <c r="Q902" s="200"/>
      <c r="R902" s="200"/>
      <c r="S902" s="200"/>
      <c r="T902" s="200"/>
      <c r="U902" s="200"/>
      <c r="V902" s="408"/>
      <c r="W902" s="408"/>
      <c r="X902" s="200"/>
      <c r="Y902" s="200"/>
      <c r="Z902" s="408"/>
      <c r="AA902" s="408"/>
      <c r="AB902" s="200"/>
      <c r="AC902" s="200"/>
      <c r="AD902" s="407"/>
      <c r="AE902" s="409"/>
    </row>
    <row r="903" spans="13:31" ht="27.95" customHeight="1" x14ac:dyDescent="0.25">
      <c r="M903" s="200"/>
      <c r="N903" s="200"/>
      <c r="O903" s="407"/>
      <c r="P903" s="409"/>
      <c r="Q903" s="200"/>
      <c r="R903" s="200"/>
      <c r="S903" s="200"/>
      <c r="T903" s="200"/>
      <c r="U903" s="200"/>
      <c r="V903" s="408"/>
      <c r="W903" s="408"/>
      <c r="X903" s="200"/>
      <c r="Y903" s="200"/>
      <c r="Z903" s="408"/>
      <c r="AA903" s="408"/>
      <c r="AB903" s="200"/>
      <c r="AC903" s="200"/>
      <c r="AD903" s="407"/>
      <c r="AE903" s="409"/>
    </row>
    <row r="904" spans="13:31" ht="27.95" customHeight="1" x14ac:dyDescent="0.25">
      <c r="M904" s="200"/>
      <c r="N904" s="200"/>
      <c r="O904" s="407"/>
      <c r="P904" s="409"/>
      <c r="Q904" s="200"/>
      <c r="R904" s="200"/>
      <c r="S904" s="200"/>
      <c r="T904" s="200"/>
      <c r="U904" s="200"/>
      <c r="V904" s="408"/>
      <c r="W904" s="408"/>
      <c r="X904" s="200"/>
      <c r="Y904" s="200"/>
      <c r="Z904" s="408"/>
      <c r="AA904" s="408"/>
      <c r="AB904" s="200"/>
      <c r="AC904" s="200"/>
      <c r="AD904" s="407"/>
      <c r="AE904" s="409"/>
    </row>
    <row r="905" spans="13:31" ht="27.95" customHeight="1" x14ac:dyDescent="0.25">
      <c r="M905" s="200"/>
      <c r="N905" s="200"/>
      <c r="O905" s="407"/>
      <c r="P905" s="409"/>
      <c r="Q905" s="200"/>
      <c r="R905" s="200"/>
      <c r="S905" s="200"/>
      <c r="T905" s="200"/>
      <c r="U905" s="200"/>
      <c r="V905" s="408"/>
      <c r="W905" s="408"/>
      <c r="X905" s="200"/>
      <c r="Y905" s="200"/>
      <c r="Z905" s="408"/>
      <c r="AA905" s="408"/>
      <c r="AB905" s="200"/>
      <c r="AC905" s="200"/>
      <c r="AD905" s="407"/>
      <c r="AE905" s="409"/>
    </row>
    <row r="906" spans="13:31" ht="27.95" customHeight="1" x14ac:dyDescent="0.25">
      <c r="M906" s="200"/>
      <c r="N906" s="200"/>
      <c r="O906" s="407"/>
      <c r="P906" s="409"/>
      <c r="Q906" s="200"/>
      <c r="R906" s="200"/>
      <c r="S906" s="200"/>
      <c r="T906" s="200"/>
      <c r="U906" s="200"/>
      <c r="V906" s="408"/>
      <c r="W906" s="408"/>
      <c r="X906" s="200"/>
      <c r="Y906" s="200"/>
      <c r="Z906" s="408"/>
      <c r="AA906" s="408"/>
      <c r="AB906" s="200"/>
      <c r="AC906" s="200"/>
      <c r="AD906" s="407"/>
      <c r="AE906" s="409"/>
    </row>
    <row r="907" spans="13:31" ht="27.95" customHeight="1" x14ac:dyDescent="0.25">
      <c r="M907" s="200"/>
      <c r="N907" s="200"/>
      <c r="O907" s="407"/>
      <c r="P907" s="409"/>
      <c r="Q907" s="200"/>
      <c r="R907" s="200"/>
      <c r="S907" s="200"/>
      <c r="T907" s="200"/>
      <c r="U907" s="200"/>
      <c r="V907" s="408"/>
      <c r="W907" s="408"/>
      <c r="X907" s="200"/>
      <c r="Y907" s="200"/>
      <c r="Z907" s="408"/>
      <c r="AA907" s="408"/>
      <c r="AB907" s="200"/>
      <c r="AC907" s="200"/>
      <c r="AD907" s="407"/>
      <c r="AE907" s="409"/>
    </row>
    <row r="908" spans="13:31" ht="27.95" customHeight="1" x14ac:dyDescent="0.25">
      <c r="M908" s="200"/>
      <c r="N908" s="200"/>
      <c r="O908" s="407"/>
      <c r="P908" s="409"/>
      <c r="Q908" s="200"/>
      <c r="R908" s="200"/>
      <c r="S908" s="200"/>
      <c r="T908" s="200"/>
      <c r="U908" s="200"/>
      <c r="V908" s="408"/>
      <c r="W908" s="408"/>
      <c r="X908" s="200"/>
      <c r="Y908" s="200"/>
      <c r="Z908" s="408"/>
      <c r="AA908" s="408"/>
      <c r="AB908" s="200"/>
      <c r="AC908" s="200"/>
      <c r="AD908" s="407"/>
      <c r="AE908" s="409"/>
    </row>
    <row r="909" spans="13:31" ht="27.95" customHeight="1" x14ac:dyDescent="0.25">
      <c r="M909" s="200"/>
      <c r="N909" s="200"/>
      <c r="O909" s="407"/>
      <c r="P909" s="409"/>
      <c r="Q909" s="200"/>
      <c r="R909" s="200"/>
      <c r="S909" s="200"/>
      <c r="T909" s="200"/>
      <c r="U909" s="200"/>
      <c r="V909" s="408"/>
      <c r="W909" s="408"/>
      <c r="X909" s="200"/>
      <c r="Y909" s="200"/>
      <c r="Z909" s="408"/>
      <c r="AA909" s="408"/>
      <c r="AB909" s="200"/>
      <c r="AC909" s="200"/>
      <c r="AD909" s="407"/>
      <c r="AE909" s="409"/>
    </row>
    <row r="910" spans="13:31" ht="27.95" customHeight="1" x14ac:dyDescent="0.25">
      <c r="M910" s="200"/>
      <c r="N910" s="200"/>
      <c r="O910" s="407"/>
      <c r="P910" s="409"/>
      <c r="Q910" s="200"/>
      <c r="R910" s="200"/>
      <c r="S910" s="200"/>
      <c r="T910" s="200"/>
      <c r="U910" s="200"/>
      <c r="V910" s="408"/>
      <c r="W910" s="408"/>
      <c r="X910" s="200"/>
      <c r="Y910" s="200"/>
      <c r="Z910" s="408"/>
      <c r="AA910" s="408"/>
      <c r="AB910" s="200"/>
      <c r="AC910" s="200"/>
      <c r="AD910" s="407"/>
      <c r="AE910" s="409"/>
    </row>
    <row r="911" spans="13:31" ht="27.95" customHeight="1" x14ac:dyDescent="0.25">
      <c r="M911" s="200"/>
      <c r="N911" s="200"/>
      <c r="O911" s="407"/>
      <c r="P911" s="409"/>
      <c r="Q911" s="200"/>
      <c r="R911" s="200"/>
      <c r="S911" s="200"/>
      <c r="T911" s="200"/>
      <c r="U911" s="200"/>
      <c r="V911" s="408"/>
      <c r="W911" s="408"/>
      <c r="X911" s="200"/>
      <c r="Y911" s="200"/>
      <c r="Z911" s="408"/>
      <c r="AA911" s="408"/>
      <c r="AB911" s="200"/>
      <c r="AC911" s="200"/>
      <c r="AD911" s="407"/>
      <c r="AE911" s="409"/>
    </row>
    <row r="912" spans="13:31" ht="27.95" customHeight="1" x14ac:dyDescent="0.25">
      <c r="M912" s="200"/>
      <c r="N912" s="200"/>
      <c r="O912" s="407"/>
      <c r="P912" s="409"/>
      <c r="Q912" s="200"/>
      <c r="R912" s="200"/>
      <c r="S912" s="200"/>
      <c r="T912" s="200"/>
      <c r="U912" s="200"/>
      <c r="V912" s="408"/>
      <c r="W912" s="408"/>
      <c r="X912" s="200"/>
      <c r="Y912" s="200"/>
      <c r="Z912" s="408"/>
      <c r="AA912" s="408"/>
      <c r="AB912" s="200"/>
      <c r="AC912" s="200"/>
      <c r="AD912" s="407"/>
      <c r="AE912" s="409"/>
    </row>
    <row r="913" spans="13:31" ht="27.95" customHeight="1" x14ac:dyDescent="0.25">
      <c r="M913" s="200"/>
      <c r="N913" s="200"/>
      <c r="O913" s="407"/>
      <c r="P913" s="409"/>
      <c r="Q913" s="200"/>
      <c r="R913" s="200"/>
      <c r="S913" s="200"/>
      <c r="T913" s="200"/>
      <c r="U913" s="200"/>
      <c r="V913" s="408"/>
      <c r="W913" s="408"/>
      <c r="X913" s="200"/>
      <c r="Y913" s="200"/>
      <c r="Z913" s="408"/>
      <c r="AA913" s="408"/>
      <c r="AB913" s="200"/>
      <c r="AC913" s="200"/>
      <c r="AD913" s="407"/>
      <c r="AE913" s="409"/>
    </row>
    <row r="914" spans="13:31" ht="27.95" customHeight="1" x14ac:dyDescent="0.25">
      <c r="M914" s="200"/>
      <c r="N914" s="200"/>
      <c r="O914" s="407"/>
      <c r="P914" s="409"/>
      <c r="Q914" s="200"/>
      <c r="R914" s="200"/>
      <c r="S914" s="200"/>
      <c r="T914" s="200"/>
      <c r="U914" s="200"/>
      <c r="V914" s="408"/>
      <c r="W914" s="408"/>
      <c r="X914" s="200"/>
      <c r="Y914" s="200"/>
      <c r="Z914" s="408"/>
      <c r="AA914" s="408"/>
      <c r="AB914" s="200"/>
      <c r="AC914" s="200"/>
      <c r="AD914" s="407"/>
      <c r="AE914" s="409"/>
    </row>
    <row r="915" spans="13:31" ht="27.95" customHeight="1" x14ac:dyDescent="0.25">
      <c r="M915" s="200"/>
      <c r="N915" s="200"/>
      <c r="O915" s="407"/>
      <c r="P915" s="409"/>
      <c r="Q915" s="200"/>
      <c r="R915" s="200"/>
      <c r="S915" s="200"/>
      <c r="T915" s="200"/>
      <c r="U915" s="200"/>
      <c r="V915" s="408"/>
      <c r="W915" s="408"/>
      <c r="X915" s="200"/>
      <c r="Y915" s="200"/>
      <c r="Z915" s="408"/>
      <c r="AA915" s="408"/>
      <c r="AB915" s="200"/>
      <c r="AC915" s="200"/>
      <c r="AD915" s="407"/>
      <c r="AE915" s="409"/>
    </row>
    <row r="916" spans="13:31" ht="27.95" customHeight="1" x14ac:dyDescent="0.25">
      <c r="M916" s="200"/>
      <c r="N916" s="200"/>
      <c r="O916" s="407"/>
      <c r="P916" s="409"/>
      <c r="Q916" s="200"/>
      <c r="R916" s="200"/>
      <c r="S916" s="200"/>
      <c r="T916" s="200"/>
      <c r="U916" s="200"/>
      <c r="V916" s="408"/>
      <c r="W916" s="408"/>
      <c r="X916" s="200"/>
      <c r="Y916" s="200"/>
      <c r="Z916" s="408"/>
      <c r="AA916" s="408"/>
      <c r="AB916" s="200"/>
      <c r="AC916" s="200"/>
      <c r="AD916" s="407"/>
      <c r="AE916" s="409"/>
    </row>
    <row r="917" spans="13:31" ht="27.95" customHeight="1" x14ac:dyDescent="0.25">
      <c r="M917" s="200"/>
      <c r="N917" s="200"/>
      <c r="O917" s="407"/>
      <c r="P917" s="409"/>
      <c r="Q917" s="200"/>
      <c r="R917" s="200"/>
      <c r="S917" s="200"/>
      <c r="T917" s="200"/>
      <c r="U917" s="200"/>
      <c r="V917" s="408"/>
      <c r="W917" s="408"/>
      <c r="X917" s="200"/>
      <c r="Y917" s="200"/>
      <c r="Z917" s="408"/>
      <c r="AA917" s="408"/>
      <c r="AB917" s="200"/>
      <c r="AC917" s="200"/>
      <c r="AD917" s="407"/>
      <c r="AE917" s="409"/>
    </row>
    <row r="918" spans="13:31" ht="27.95" customHeight="1" x14ac:dyDescent="0.25">
      <c r="M918" s="200"/>
      <c r="N918" s="200"/>
      <c r="O918" s="407"/>
      <c r="P918" s="409"/>
      <c r="Q918" s="200"/>
      <c r="R918" s="200"/>
      <c r="S918" s="200"/>
      <c r="T918" s="200"/>
      <c r="U918" s="200"/>
      <c r="V918" s="408"/>
      <c r="W918" s="408"/>
      <c r="X918" s="200"/>
      <c r="Y918" s="200"/>
      <c r="Z918" s="408"/>
      <c r="AA918" s="408"/>
      <c r="AB918" s="200"/>
      <c r="AC918" s="200"/>
      <c r="AD918" s="407"/>
      <c r="AE918" s="409"/>
    </row>
    <row r="919" spans="13:31" ht="27.95" customHeight="1" x14ac:dyDescent="0.25">
      <c r="M919" s="200"/>
      <c r="N919" s="200"/>
      <c r="O919" s="407"/>
      <c r="P919" s="409"/>
      <c r="Q919" s="200"/>
      <c r="R919" s="200"/>
      <c r="S919" s="200"/>
      <c r="T919" s="200"/>
      <c r="U919" s="200"/>
      <c r="V919" s="408"/>
      <c r="W919" s="408"/>
      <c r="X919" s="200"/>
      <c r="Y919" s="200"/>
      <c r="Z919" s="408"/>
      <c r="AA919" s="408"/>
      <c r="AB919" s="200"/>
      <c r="AC919" s="200"/>
      <c r="AD919" s="407"/>
      <c r="AE919" s="409"/>
    </row>
    <row r="920" spans="13:31" ht="27.95" customHeight="1" x14ac:dyDescent="0.25">
      <c r="M920" s="200"/>
      <c r="N920" s="200"/>
      <c r="O920" s="407"/>
      <c r="P920" s="409"/>
      <c r="Q920" s="200"/>
      <c r="R920" s="200"/>
      <c r="S920" s="200"/>
      <c r="T920" s="200"/>
      <c r="U920" s="200"/>
      <c r="V920" s="408"/>
      <c r="W920" s="408"/>
      <c r="X920" s="200"/>
      <c r="Y920" s="200"/>
      <c r="Z920" s="408"/>
      <c r="AA920" s="408"/>
      <c r="AB920" s="200"/>
      <c r="AC920" s="200"/>
      <c r="AD920" s="407"/>
      <c r="AE920" s="409"/>
    </row>
    <row r="921" spans="13:31" ht="27.95" customHeight="1" x14ac:dyDescent="0.25">
      <c r="M921" s="200"/>
      <c r="N921" s="200"/>
      <c r="O921" s="407"/>
      <c r="P921" s="409"/>
      <c r="Q921" s="200"/>
      <c r="R921" s="200"/>
      <c r="S921" s="200"/>
      <c r="T921" s="200"/>
      <c r="U921" s="200"/>
      <c r="V921" s="408"/>
      <c r="W921" s="408"/>
      <c r="X921" s="200"/>
      <c r="Y921" s="200"/>
      <c r="Z921" s="408"/>
      <c r="AA921" s="408"/>
      <c r="AB921" s="200"/>
      <c r="AC921" s="200"/>
      <c r="AD921" s="407"/>
      <c r="AE921" s="409"/>
    </row>
    <row r="922" spans="13:31" ht="27.95" customHeight="1" x14ac:dyDescent="0.25">
      <c r="M922" s="200"/>
      <c r="N922" s="200"/>
      <c r="O922" s="407"/>
      <c r="P922" s="409"/>
      <c r="Q922" s="200"/>
      <c r="R922" s="200"/>
      <c r="S922" s="200"/>
      <c r="T922" s="200"/>
      <c r="U922" s="200"/>
      <c r="V922" s="408"/>
      <c r="W922" s="408"/>
      <c r="X922" s="200"/>
      <c r="Y922" s="200"/>
      <c r="Z922" s="408"/>
      <c r="AA922" s="408"/>
      <c r="AB922" s="200"/>
      <c r="AC922" s="200"/>
      <c r="AD922" s="407"/>
      <c r="AE922" s="409"/>
    </row>
    <row r="923" spans="13:31" ht="27.95" customHeight="1" x14ac:dyDescent="0.25">
      <c r="M923" s="200"/>
      <c r="N923" s="200"/>
      <c r="O923" s="407"/>
      <c r="P923" s="409"/>
      <c r="Q923" s="200"/>
      <c r="R923" s="200"/>
      <c r="S923" s="200"/>
      <c r="T923" s="200"/>
      <c r="U923" s="200"/>
      <c r="V923" s="408"/>
      <c r="W923" s="408"/>
      <c r="X923" s="200"/>
      <c r="Y923" s="200"/>
      <c r="Z923" s="408"/>
      <c r="AA923" s="408"/>
      <c r="AB923" s="200"/>
      <c r="AC923" s="200"/>
      <c r="AD923" s="407"/>
      <c r="AE923" s="409"/>
    </row>
    <row r="924" spans="13:31" ht="27.95" customHeight="1" x14ac:dyDescent="0.25">
      <c r="M924" s="200"/>
      <c r="N924" s="200"/>
      <c r="O924" s="407"/>
      <c r="P924" s="409"/>
      <c r="Q924" s="200"/>
      <c r="R924" s="200"/>
      <c r="S924" s="200"/>
      <c r="T924" s="200"/>
      <c r="U924" s="200"/>
      <c r="V924" s="408"/>
      <c r="W924" s="408"/>
      <c r="X924" s="200"/>
      <c r="Y924" s="200"/>
      <c r="Z924" s="408"/>
      <c r="AA924" s="408"/>
      <c r="AB924" s="200"/>
      <c r="AC924" s="200"/>
      <c r="AD924" s="407"/>
      <c r="AE924" s="409"/>
    </row>
  </sheetData>
  <autoFilter ref="A13:AV316" xr:uid="{00000000-0001-0000-0000-000000000000}"/>
  <mergeCells count="34">
    <mergeCell ref="AJ10:AL10"/>
    <mergeCell ref="AJ6:AM6"/>
    <mergeCell ref="AJ8:AL8"/>
    <mergeCell ref="AJ7:AK7"/>
    <mergeCell ref="AJ9:AL9"/>
    <mergeCell ref="A2:AL2"/>
    <mergeCell ref="A3:AL3"/>
    <mergeCell ref="A5:D5"/>
    <mergeCell ref="I5:K5"/>
    <mergeCell ref="O5:P5"/>
    <mergeCell ref="W5:AL5"/>
    <mergeCell ref="A6:D6"/>
    <mergeCell ref="I6:K6"/>
    <mergeCell ref="AH6:AI6"/>
    <mergeCell ref="A7:D7"/>
    <mergeCell ref="I7:K7"/>
    <mergeCell ref="AH7:AI7"/>
    <mergeCell ref="AH8:AI8"/>
    <mergeCell ref="A9:D9"/>
    <mergeCell ref="G9:H9"/>
    <mergeCell ref="K9:P10"/>
    <mergeCell ref="AH9:AI9"/>
    <mergeCell ref="A10:D10"/>
    <mergeCell ref="F10:H10"/>
    <mergeCell ref="AH10:AI10"/>
    <mergeCell ref="AL11:AO11"/>
    <mergeCell ref="C12:D12"/>
    <mergeCell ref="I12:M12"/>
    <mergeCell ref="P12:U12"/>
    <mergeCell ref="AL12:AO12"/>
    <mergeCell ref="A11:U11"/>
    <mergeCell ref="V11:AA11"/>
    <mergeCell ref="AB11:AG11"/>
    <mergeCell ref="AH11:AK11"/>
  </mergeCells>
  <phoneticPr fontId="62" type="noConversion"/>
  <conditionalFormatting sqref="A1:A262 A264:A1048576">
    <cfRule type="duplicateValues" dxfId="2" priority="3"/>
  </conditionalFormatting>
  <conditionalFormatting sqref="C303">
    <cfRule type="duplicateValues" dxfId="1" priority="2"/>
  </conditionalFormatting>
  <conditionalFormatting sqref="A263">
    <cfRule type="duplicateValues" dxfId="0" priority="1"/>
  </conditionalFormatting>
  <dataValidations count="16">
    <dataValidation type="whole" operator="greaterThanOrEqual" allowBlank="1" showInputMessage="1" showErrorMessage="1" sqref="E9:E10" xr:uid="{00000000-0002-0000-0000-000000000000}">
      <formula1>0</formula1>
    </dataValidation>
    <dataValidation type="custom" allowBlank="1" showInputMessage="1" showErrorMessage="1" sqref="Y7" xr:uid="{00000000-0002-0000-0000-000001000000}">
      <formula1>vacio()</formula1>
    </dataValidation>
    <dataValidation type="whole" operator="greaterThan" allowBlank="1" showInputMessage="1" showErrorMessage="1" sqref="E6:E7 I6:J7 I10:J10" xr:uid="{00000000-0002-0000-0000-000002000000}">
      <formula1>0</formula1>
    </dataValidation>
    <dataValidation type="list" allowBlank="1" showInputMessage="1" showErrorMessage="1" sqref="I5:K5" xr:uid="{00000000-0002-0000-0000-000003000000}">
      <formula1>Sector</formula1>
    </dataValidation>
    <dataValidation type="whole" operator="greaterThanOrEqual" allowBlank="1" showInputMessage="1" showErrorMessage="1" errorTitle="Error" error="Registre solo números (no guiones, comas o texto)" sqref="AA14:AA72 AA74:AA76 X14:X293 AE14:AG293 AA78:AA293" xr:uid="{00000000-0002-0000-0000-000004000000}">
      <formula1>0</formula1>
    </dataValidation>
    <dataValidation type="whole" operator="lessThanOrEqual" allowBlank="1" showInputMessage="1" showErrorMessage="1" error="Registre valor negativo" sqref="W14:W90 W92:W119 W121:W293" xr:uid="{00000000-0002-0000-0000-000007000000}">
      <formula1>0</formula1>
    </dataValidation>
    <dataValidation operator="greaterThan" allowBlank="1" showErrorMessage="1" errorTitle="Error" error="Debe digitar un número._x000a_" sqref="O281:O293 O14:O279" xr:uid="{00000000-0002-0000-0000-00000A000000}"/>
    <dataValidation type="date" operator="greaterThanOrEqual" allowBlank="1" showInputMessage="1" showErrorMessage="1" errorTitle="ERROR" error="La fecha de cesión debe ser mayor a la fecha de inicio." sqref="AJ14 AJ16:AJ293" xr:uid="{00000000-0002-0000-0000-000010000000}">
      <formula1>AB14</formula1>
    </dataValidation>
    <dataValidation type="list" allowBlank="1" showInputMessage="1" showErrorMessage="1" errorTitle="Error " error="Debe seleccionar una opción dentro de la lista_x000a_" sqref="F298 F302:F303 F14:F293" xr:uid="{00000000-0002-0000-0000-000006000000}">
      <formula1>modal</formula1>
    </dataValidation>
    <dataValidation type="list" allowBlank="1" showInputMessage="1" showErrorMessage="1" errorTitle="Error" error="Debe seleccionar un item de la lista_x000a_" sqref="I304:I313 I14:I293" xr:uid="{00000000-0002-0000-0000-00000B000000}">
      <formula1>afectacion</formula1>
    </dataValidation>
    <dataValidation type="list" allowBlank="1" showInputMessage="1" showErrorMessage="1" sqref="R298:R313 R14:R294" xr:uid="{00000000-0002-0000-0000-00000D000000}">
      <formula1>naturaleza</formula1>
    </dataValidation>
    <dataValidation type="list" allowBlank="1" showInputMessage="1" showErrorMessage="1" sqref="G301:G303 G14:G298" xr:uid="{00000000-0002-0000-0000-00000E000000}">
      <formula1>IF(F14="Selección abreviada",sa,IF(F14="Contratación directa",cd,IF(F14="Régimen especial",re,na)))</formula1>
    </dataValidation>
    <dataValidation type="list" allowBlank="1" showInputMessage="1" showErrorMessage="1" sqref="K304:K313 K14:K293" xr:uid="{00000000-0002-0000-0000-00000F000000}">
      <formula1>IF(I14="Inversión",programanue,na)</formula1>
    </dataValidation>
    <dataValidation type="list" showInputMessage="1" showErrorMessage="1" errorTitle="Tipo de contrato no permitido" error="El tipo de contrato debe corresponder a un número. Consulte el instructivo para más información_x000a_" sqref="F294:F297 E304:F313 E14:E297" xr:uid="{00000000-0002-0000-0000-000005000000}">
      <formula1>tipo</formula1>
    </dataValidation>
    <dataValidation type="whole" operator="greaterThan" allowBlank="1" showInputMessage="1" showErrorMessage="1" error="Registre vigencia" sqref="B14:B293" xr:uid="{00000000-0002-0000-0000-000008000000}">
      <formula1>0</formula1>
    </dataValidation>
    <dataValidation type="whole" operator="greaterThanOrEqual" allowBlank="1" showInputMessage="1" showErrorMessage="1" error="Registre solo números (no guiones, comas o texto)" sqref="AK14:AK293" xr:uid="{00000000-0002-0000-0000-000009000000}">
      <formula1>0</formula1>
    </dataValidation>
  </dataValidations>
  <hyperlinks>
    <hyperlink ref="D183" r:id="rId1" xr:uid="{6644712E-208F-4A4C-A1AE-0271CB09285E}"/>
    <hyperlink ref="D180" r:id="rId2" xr:uid="{97790C72-A7D7-4315-9EB2-44BF8A1E26E5}"/>
    <hyperlink ref="D198" r:id="rId3" xr:uid="{3C1F8E72-5EB7-499A-B38B-5C1785214264}"/>
    <hyperlink ref="D195" r:id="rId4" xr:uid="{383B9B37-B7E4-403A-BD8D-2F4354B80CC5}"/>
    <hyperlink ref="D199" r:id="rId5" xr:uid="{DEFD9846-91BC-4EBF-B778-1BEE44DB205E}"/>
    <hyperlink ref="D189" r:id="rId6" display="https://www.contratos.gov.co/consultas/detalleProceso.do?numConstancia=21-22-27238&amp;g-recaptcha-response=03AGdBq24CT7EfSqcZi57h-fb6HLapCm2dFIE5W4cs1ZMHwKCkk-kVlob_rGomyhjHnevsRbSb4GBCnkVl07Eacz-R6fexf4DvP-R-utlH8nbVsVoEOtPIMPoopUN0xxvJzaHYMYYBP3HifKU8oCC-us-eVmDcB5Gv1-vcyVPj3tFpaSxFNENeZIlG3P0COZ0jBYeLYobqz7D66hZiOR3CiWzJYXGC0HehZeU8A5xoXybi7qZj4SARov-N0uGFaYlUAtHOBoEADbS6ML1HOToOkpP4X0_fvGgmwb51aZt1BoDcJ_SUM6vakXtWm2ahND4Vi81tXG7tqZr6obktIpPQd9w_AGTsHRJxG5a8Ftv1nKvczINsa3Tt7qa-29IYuB5zSBoUjSx_laIzjDyo4PT_iaUyzlGruyXY6CW69lQYPErVI2d_niUo0VG6K5qH8ZlXDLg7d8s7gW8K-gMjezdfOeBR5LcPdNrHZA" xr:uid="{AA86A19D-249D-46F1-9AA8-16CB34833970}"/>
    <hyperlink ref="D197" r:id="rId7" xr:uid="{60C88F51-946C-420B-A8BA-6FF3BF330F27}"/>
    <hyperlink ref="D194" r:id="rId8" xr:uid="{9DE941E6-2F48-41D2-B997-DE5EF0579DCC}"/>
    <hyperlink ref="D182" r:id="rId9" xr:uid="{66F856FA-971B-4777-973D-EE606A96DA22}"/>
    <hyperlink ref="D203" r:id="rId10" xr:uid="{64FE4DE2-5295-4FE9-8FEE-89D0461A88DB}"/>
    <hyperlink ref="D201" r:id="rId11" xr:uid="{7AD4FC91-78D3-45A0-A587-FA811129D22E}"/>
    <hyperlink ref="D200" r:id="rId12" xr:uid="{5E316CA8-A2B9-49AC-8480-EB77612A85FD}"/>
    <hyperlink ref="D202" r:id="rId13" xr:uid="{7FA4CB70-23A9-4A4B-A031-C211108D4AA6}"/>
    <hyperlink ref="D205" r:id="rId14" display="https://www.contratos.gov.co/consultas/detalleProceso.do?numConstancia=21-22-28671&amp;g-recaptcha-response=03AGdBq26nscdmApbKIuBvMsgHmsU3TwrEOIAEC3Yh7Xqan4tNJlGuzMMMQAC0COpyeJKO8cz-C3TIMHQFnLVBx5Bg-k9gvYaYha5U2PykVe3zToGeXixFVR8JXbGPZvo2BCscesSU37nvYAYcWx1lOnNctzxuKSs1s5BgF6YcxjXycYJ6hg4w7lZzLxZgX8Pdbsx-c8kItRDRvyZ8-5xTA8Mk_8G8Xozh-rmkq9nNdETrpSotjiKCOLvbzBOigIIKGu09qUI1oK4VO5vK9YYPCmmybHERVVGEiTtB_gUksQbs9HLH3219yGqOTGQcSofLkFNublWq4Y6SrpxPhT-RCA2TxkkkSVhU4jTcEQB438jXHSX1VUeTv4Q8pf7zo01hKCbTUYyydhilnAEHc3KaB_7TbvksvPPxAFb4whJ5Ho40uDQikPtL8Eg_lp8Wu3wKkhBjggYVmx3nH0Z8diuWSEC51aAJCIha1A" xr:uid="{2CF315A3-246C-4FB6-89D9-8E8D6C258BF6}"/>
    <hyperlink ref="D204" r:id="rId15" xr:uid="{034AA075-E60F-40F4-A687-8630B79B1FE4}"/>
    <hyperlink ref="D190" r:id="rId16" display="https://www.contratos.gov.co/consultas/detalleProceso.do?numConstancia=21-22-27153&amp;g-recaptcha-response=03AGdBq271XHuseqymZIWtf-csJDfOh3E-qrKsunvwp7TcNShpxRgknO_Hksy61mRTKOrGLyke_XH2E4Ss5vKS6dHBNEsRBCbopxfHIuqoi2nN9ifBaSsXZA3yEzO4rWwd96c2UmmN1zJcQPkDOdP6TWaWYkmddLXx2O0KwXuBIng2a9sQ8IsRzNtaolvLHt0R2jOzG1G2-i2xGCVa5eC6hIgpSM6svpi-v_P_pg6a60wXbJ13IMTxbn0QRmv6NEB7CJ_xwxGSDJ4NIJkoXVvUEN8yYEXaIXsnzWSmVktHi7vU3X-iHybxaBlMYWLc5xE9wOumHspXwgGnD3MsilOPQgbM2Ud7RNbeMI8ie3SsMa6fAQZRW8mjU3fIxeulRRvQPgAUGETk-JfHkDAmbu1hD4eigbXqMQnexcH8tDHtUIBNR4kRkhPOcLtqfUtHr8gFqS6d9elxWaQb80qhYiWg26knKAj3K32Tuw" xr:uid="{564144ED-2DDC-4F6A-B4B7-A41472A7E62D}"/>
    <hyperlink ref="D196" r:id="rId17" xr:uid="{60522945-B592-46ED-B787-B0AE50528AD6}"/>
    <hyperlink ref="D209" r:id="rId18" xr:uid="{FE3E00F8-4BB8-45A3-8EBB-5C889319424D}"/>
    <hyperlink ref="D210" r:id="rId19" xr:uid="{A46E5999-5C03-43A5-85A7-D5EC7DA580D3}"/>
    <hyperlink ref="D211" r:id="rId20" xr:uid="{B23159C3-AC57-4F6E-BAC2-014E22ED59CC}"/>
    <hyperlink ref="D212" r:id="rId21" xr:uid="{0FCA1B17-A4C6-4BC2-B0E7-1317B3203F77}"/>
    <hyperlink ref="D214" r:id="rId22" xr:uid="{3BCC21F1-FCDF-4258-B375-39D76D48FE4D}"/>
    <hyperlink ref="D213" r:id="rId23" xr:uid="{425B196B-0D4B-464D-9EC9-03C3C6409772}"/>
    <hyperlink ref="D206" r:id="rId24" xr:uid="{1683522A-49A2-450A-88F9-5D9C8D6EC340}"/>
    <hyperlink ref="D216" r:id="rId25" xr:uid="{5D799CEB-F640-4E41-8AD4-EB4704EB40E8}"/>
    <hyperlink ref="D208" r:id="rId26" xr:uid="{622B657F-A775-4205-B4F8-354BA1918715}"/>
    <hyperlink ref="D215" r:id="rId27" xr:uid="{539E8071-8B9E-4FFE-8C42-BADA5F236D74}"/>
    <hyperlink ref="D217" r:id="rId28" xr:uid="{2088C44A-7B90-4EC0-9FE5-2E00BCD75B27}"/>
    <hyperlink ref="D222" r:id="rId29" xr:uid="{BA157012-1EE4-4E70-AA42-440450849B12}"/>
    <hyperlink ref="D221" r:id="rId30" xr:uid="{14B85F8D-7A69-4DEA-B1F7-AB2E55EF5BDE}"/>
    <hyperlink ref="D220" r:id="rId31" xr:uid="{140B597A-DD15-438E-95A4-ABA1BB1CDD5F}"/>
    <hyperlink ref="D193" r:id="rId32" xr:uid="{AFA737AC-AC39-4197-9854-74ED4DCC409A}"/>
    <hyperlink ref="D14" r:id="rId33" xr:uid="{1417A161-03D2-48D4-903B-87FA0B64D400}"/>
    <hyperlink ref="D17" r:id="rId34" xr:uid="{65966241-C25B-4E30-965D-3C5D82B66AA5}"/>
    <hyperlink ref="D61" r:id="rId35" xr:uid="{0F5D9113-ADBB-4F7E-A169-9B535E420E02}"/>
    <hyperlink ref="D218" r:id="rId36" xr:uid="{FE2C09F1-651C-45AE-8FD5-FE17DDDC5522}"/>
    <hyperlink ref="D224" r:id="rId37" xr:uid="{85BD704D-0378-4462-BA66-569E0D44AD3B}"/>
    <hyperlink ref="D225" r:id="rId38" xr:uid="{EFBE5536-6AD3-4315-9BC6-9ADC97F38F52}"/>
    <hyperlink ref="D227" r:id="rId39" xr:uid="{DDBA7BFF-C57C-4395-BC92-B557A4F7A13E}"/>
    <hyperlink ref="D228" r:id="rId40" xr:uid="{0FD01ED0-BD7A-448C-8365-626BF3A18541}"/>
    <hyperlink ref="D226" r:id="rId41" xr:uid="{BF25C2C4-E620-4E0C-A1AF-96AC4AA16E8F}"/>
    <hyperlink ref="D15" r:id="rId42" xr:uid="{2FA32C1E-9060-49D0-A7ED-2C2EBD6B277F}"/>
    <hyperlink ref="D16" r:id="rId43" xr:uid="{D5A0EC07-9CEA-44E1-BEC4-12AB0E3A27F4}"/>
    <hyperlink ref="D18" r:id="rId44" xr:uid="{F9ACE363-8613-4471-B154-B5B264A40ADA}"/>
    <hyperlink ref="D19" r:id="rId45" xr:uid="{C13B8B0F-6DF3-4191-B0A7-EAA7C8CFD396}"/>
    <hyperlink ref="D20" r:id="rId46" xr:uid="{10EE07EB-DAE2-4F2C-8813-4EE973ABE8AB}"/>
    <hyperlink ref="D21" r:id="rId47" xr:uid="{412C242D-BCE7-4867-BFA2-4A8616C02D49}"/>
    <hyperlink ref="D32" r:id="rId48" xr:uid="{2EFA0912-14DC-44DD-B166-33B551C8D401}"/>
    <hyperlink ref="D35" r:id="rId49" xr:uid="{960742ED-6206-4366-8505-116870A5B091}"/>
    <hyperlink ref="D36" r:id="rId50" xr:uid="{70C9A20C-A43E-4EC4-B3C7-CD72C9BC7758}"/>
    <hyperlink ref="D37" r:id="rId51" xr:uid="{B81BEF2A-4222-45C4-9921-4F0B458CFCBA}"/>
    <hyperlink ref="D39" r:id="rId52" xr:uid="{9FB725F9-17BB-4832-8FB2-C217A94EED61}"/>
    <hyperlink ref="D165" r:id="rId53" xr:uid="{7EF9E859-943D-462E-9FB8-841E74EE5202}"/>
    <hyperlink ref="D40" r:id="rId54" xr:uid="{82870E0E-A099-43AD-91D8-F51CBECEFB6A}"/>
    <hyperlink ref="D42" r:id="rId55" xr:uid="{AACF326A-F69F-47D6-9CAD-8EAA30B1801A}"/>
    <hyperlink ref="D43" r:id="rId56" xr:uid="{F1D63E05-A2DF-475F-A228-EB2A0D481E6F}"/>
    <hyperlink ref="D45" r:id="rId57" xr:uid="{444AB3BD-E4AF-497B-B9FC-7029D396963D}"/>
    <hyperlink ref="D46" r:id="rId58" xr:uid="{955C3D57-664C-4D35-AF9B-91D504E5774C}"/>
    <hyperlink ref="D47" r:id="rId59" xr:uid="{B5A97782-F5AD-4E09-85B7-E8B9CD68485C}"/>
    <hyperlink ref="D48" r:id="rId60" xr:uid="{341397AD-246A-4CA3-A31F-ECF3DD59F500}"/>
    <hyperlink ref="D237" r:id="rId61" xr:uid="{6DBA77E1-0438-4E5A-8CE9-64BC43158DD4}"/>
    <hyperlink ref="D238" r:id="rId62" xr:uid="{16BD3482-EBF8-42DB-9947-933A6E585D15}"/>
    <hyperlink ref="D22" r:id="rId63" xr:uid="{228A36B8-8B37-4D23-BBA9-93F5B4757F37}"/>
    <hyperlink ref="D23" r:id="rId64" xr:uid="{31E42FBC-1E2A-4F8F-A155-02F513FD6B2B}"/>
    <hyperlink ref="D119" r:id="rId65" xr:uid="{8BE663EF-FDD1-4D72-AF41-DA04BB7791FB}"/>
    <hyperlink ref="D207" r:id="rId66" xr:uid="{9DF9F3B2-4F1B-4B42-896F-C942040FC80C}"/>
    <hyperlink ref="D118" r:id="rId67" xr:uid="{0CA5F4BC-F7A5-42B5-A88A-D30357957E7C}"/>
    <hyperlink ref="D117" r:id="rId68" xr:uid="{0B654DA0-3988-488F-B7D2-5FAEC518FAF8}"/>
    <hyperlink ref="D24" r:id="rId69" xr:uid="{5F95CA00-FA2E-48CD-A467-AE3253579083}"/>
    <hyperlink ref="D25" r:id="rId70" xr:uid="{09916C29-3690-4DF7-B4D1-3CA441B3523E}"/>
    <hyperlink ref="D27" r:id="rId71" xr:uid="{3FDC70EE-57FE-4109-BA66-5236705AB81C}"/>
    <hyperlink ref="D83" r:id="rId72" xr:uid="{504077F2-F16B-45DC-802C-A5B72807DE55}"/>
    <hyperlink ref="D223" r:id="rId73" xr:uid="{DD24AA87-2A96-40F3-8B6B-81A54C97319E}"/>
    <hyperlink ref="D235" r:id="rId74" xr:uid="{C3F8A060-6DAC-4EE2-A141-BBB02E9FEA66}"/>
    <hyperlink ref="D239" r:id="rId75" xr:uid="{42CA2A8E-2CC5-4BDA-A255-3DC1F8FB63A2}"/>
    <hyperlink ref="D77" r:id="rId76" xr:uid="{1A4D18AC-B74D-4646-97FC-099CACD4177F}"/>
    <hyperlink ref="D192" r:id="rId77" xr:uid="{0733C271-AEEE-4494-8F22-664F759C1D59}"/>
    <hyperlink ref="D240" r:id="rId78" xr:uid="{83495472-91CD-4DEB-B02D-828AFE8EDB5E}"/>
    <hyperlink ref="D248" r:id="rId79" xr:uid="{648FE208-EA72-46DA-BFC9-0841128855F4}"/>
    <hyperlink ref="D249" r:id="rId80" xr:uid="{C6E7330E-358B-4B98-973B-6AF2283E1ECB}"/>
    <hyperlink ref="D229" r:id="rId81" xr:uid="{F1D2F835-1F81-4DDD-9731-92D848F82B49}"/>
    <hyperlink ref="D230" r:id="rId82" xr:uid="{A2B5DE37-3303-4DE8-8ABF-6B8BDB8530D0}"/>
    <hyperlink ref="D231" r:id="rId83" xr:uid="{892124E7-CCB5-424E-A8E5-6188FBAF8202}"/>
    <hyperlink ref="D232" r:id="rId84" xr:uid="{FD9167AC-96C9-4931-BCC5-7F5C20E1922F}"/>
    <hyperlink ref="D233" r:id="rId85" xr:uid="{8CDEDF6F-3626-47D0-BAC3-8525B22D1225}"/>
    <hyperlink ref="D234" r:id="rId86" xr:uid="{B2E97382-283A-45B1-9A44-FA71A8B19734}"/>
    <hyperlink ref="D246" r:id="rId87" xr:uid="{7CDC9125-2C8C-4530-8800-438BF4330EDB}"/>
    <hyperlink ref="D244" r:id="rId88" xr:uid="{D5355C1B-A4E5-4D50-84CD-805872B4DBB3}"/>
    <hyperlink ref="D250" r:id="rId89" xr:uid="{28D900F5-CBB5-40F3-8EB5-19690B802E46}"/>
    <hyperlink ref="D251" r:id="rId90" xr:uid="{D84B4C75-F216-4F7B-ABEF-7D97804726C3}"/>
    <hyperlink ref="D252" r:id="rId91" xr:uid="{E466BF87-6775-4664-91DF-E6E386D2F114}"/>
    <hyperlink ref="D253" r:id="rId92" xr:uid="{0C070FD5-AE0A-453F-A6BA-1124C7CCECBD}"/>
    <hyperlink ref="D243" r:id="rId93" xr:uid="{B71E9BFE-0D9A-40EA-957A-1FD302EACDD2}"/>
    <hyperlink ref="D257" r:id="rId94" xr:uid="{9A013E64-AEAF-49C8-A1C9-A696D32D41DC}"/>
    <hyperlink ref="D258" r:id="rId95" xr:uid="{362CE72E-41EB-4AD6-B4BC-2C856692C09F}"/>
    <hyperlink ref="D256" r:id="rId96" xr:uid="{B9AFBF8B-E369-49DF-91FC-A8B33487D0FD}"/>
    <hyperlink ref="D255" r:id="rId97" xr:uid="{3E39A6ED-BE52-4510-9234-155BAB1E60A0}"/>
    <hyperlink ref="D259" r:id="rId98" xr:uid="{B31B06C0-F392-4F18-89DE-D0D314E53E99}"/>
    <hyperlink ref="D254" r:id="rId99" xr:uid="{1D3A9A42-1BF8-4E2C-8848-C45EE74F467F}"/>
    <hyperlink ref="D261" r:id="rId100" xr:uid="{8050CA81-BAB0-40AD-B904-DEF2683B82AF}"/>
    <hyperlink ref="D262" r:id="rId101" xr:uid="{F1E17818-1C0B-4DF1-8300-84E9CEE4E910}"/>
    <hyperlink ref="D242" r:id="rId102" xr:uid="{58DBD241-6826-49FD-80E6-D75E2DD6D296}"/>
    <hyperlink ref="D241" r:id="rId103" xr:uid="{6E578E1A-F30D-46FD-97F9-D72B50138357}"/>
    <hyperlink ref="D141" r:id="rId104" xr:uid="{3675CA81-C1F4-40AD-8A27-A0D619ECA985}"/>
    <hyperlink ref="D267" r:id="rId105" xr:uid="{860DC1A0-B319-409F-ADE1-95180409C45F}"/>
    <hyperlink ref="D268" r:id="rId106" xr:uid="{E0C8A11A-5363-48CA-A27E-391BE0D0A876}"/>
    <hyperlink ref="D260" r:id="rId107" xr:uid="{0E746DCE-0302-4C05-AF16-2139E64E1451}"/>
    <hyperlink ref="D264" r:id="rId108" xr:uid="{D506818B-DD5A-4589-8D79-6AE7D8E0B7C1}"/>
    <hyperlink ref="D265" r:id="rId109" xr:uid="{74F9250B-A8AB-4BF9-9EEF-CA429EFEEC21}"/>
    <hyperlink ref="D266" r:id="rId110" xr:uid="{4A0DBD03-24D3-4513-A676-0169B1186D07}"/>
    <hyperlink ref="D272" r:id="rId111" xr:uid="{4F335082-665E-429B-86FD-129DAA56CFBA}"/>
    <hyperlink ref="D273" r:id="rId112" xr:uid="{CFF39E5D-55A0-42B2-95AF-ED5DE461EE0A}"/>
    <hyperlink ref="D274" r:id="rId113" xr:uid="{02AC14F3-EDD7-40BB-B417-3E96B7F3A7CB}"/>
    <hyperlink ref="D275" r:id="rId114" xr:uid="{80CA3690-A69A-44EB-82E6-07F4EB18EC4B}"/>
    <hyperlink ref="D269" r:id="rId115" xr:uid="{C4ED69E1-F541-4034-9792-74833C0D0598}"/>
    <hyperlink ref="D270" r:id="rId116" xr:uid="{F0E6AE7B-311B-47DE-8E0A-DA28C370BF45}"/>
    <hyperlink ref="D271" r:id="rId117" xr:uid="{D78447AB-8F60-43D3-9DD6-324431B8E8F3}"/>
    <hyperlink ref="D144" r:id="rId118" xr:uid="{5D36841F-3F59-4B9C-BD21-71EF244EAEC7}"/>
    <hyperlink ref="D276" r:id="rId119" xr:uid="{98AB3A0A-E4F1-4CCD-AEAB-797F8C0B52C2}"/>
    <hyperlink ref="D277" r:id="rId120" xr:uid="{A9144FD9-B881-418D-A04E-6B5BE0A2D6AF}"/>
    <hyperlink ref="D278" r:id="rId121" xr:uid="{613475DF-F387-4990-849E-D9DF08D3FF7B}"/>
    <hyperlink ref="D279" r:id="rId122" xr:uid="{51E4E7B2-4EFD-4E48-A91F-09C5B7654A75}"/>
    <hyperlink ref="D281" r:id="rId123" xr:uid="{AAE4A6D2-D38A-471B-82EA-75903B5CC83F}"/>
    <hyperlink ref="D282" r:id="rId124" xr:uid="{19DBF43D-2C04-4995-9677-AF1C1244C0F2}"/>
    <hyperlink ref="D287" r:id="rId125" xr:uid="{AD295FE0-CA44-4F8D-8C26-82AB25511BB1}"/>
    <hyperlink ref="D283" r:id="rId126" xr:uid="{486BF855-5ADE-47EF-980E-8AA59AE84C43}"/>
    <hyperlink ref="D291" r:id="rId127" xr:uid="{94B59CD5-5F73-4A5E-AC09-67DF6B8FE2F6}"/>
    <hyperlink ref="D288" r:id="rId128" xr:uid="{DAB55A7B-20E7-44C3-AF29-F958CB8C8DBF}"/>
    <hyperlink ref="D55" r:id="rId129" xr:uid="{C8E06B32-F77B-4330-B633-3E6372B9E900}"/>
    <hyperlink ref="D78" r:id="rId130" xr:uid="{75A280CD-B871-4351-9E0E-1DF01E7708CA}"/>
    <hyperlink ref="D284" r:id="rId131" xr:uid="{B2DCEF1B-16D5-4474-8E58-EC15B1D8F7CA}"/>
    <hyperlink ref="D285" r:id="rId132" xr:uid="{E195D7B9-94AA-4473-A15E-FA91E8975A91}"/>
    <hyperlink ref="D286" r:id="rId133" xr:uid="{A003A99D-0E71-4FC0-9DE6-BA50E6A9302F}"/>
    <hyperlink ref="D293" r:id="rId134" xr:uid="{DDD7C6E8-73BA-4526-B2AA-ECB367F072FD}"/>
    <hyperlink ref="D289" r:id="rId135" xr:uid="{2A6926CE-810A-4D09-A897-69E9AFE66078}"/>
    <hyperlink ref="D290" r:id="rId136" xr:uid="{C8A3F2F7-37B6-4B49-AB9B-5DB8CF127E0A}"/>
    <hyperlink ref="D292" r:id="rId137" xr:uid="{6C28F81B-9B26-45B2-8817-52E0FEAB46CF}"/>
    <hyperlink ref="D94" r:id="rId138" xr:uid="{3B0A531D-1AC1-456D-B060-A7C9AE1C37C4}"/>
    <hyperlink ref="D64" r:id="rId139" xr:uid="{ABF91A50-DDD9-40A7-A22E-FD226051E5B9}"/>
    <hyperlink ref="D98" r:id="rId140" xr:uid="{A2518E47-4D9D-408C-B8D5-B61D3074A624}"/>
    <hyperlink ref="D99" r:id="rId141" xr:uid="{F31B3E90-226E-45DA-9164-159DA45B0C6A}"/>
    <hyperlink ref="D104" r:id="rId142" xr:uid="{B9FD5067-267C-476D-ADC1-B1B805DEAB11}"/>
    <hyperlink ref="D127" r:id="rId143" xr:uid="{7692DBF8-923B-4BEE-8796-84A8F6945737}"/>
    <hyperlink ref="D146" r:id="rId144" xr:uid="{BB7F8259-274A-4EE8-B1A4-757F68BCE8E0}"/>
    <hyperlink ref="D59" r:id="rId145" xr:uid="{A09CE342-F6FA-4433-8022-7D339BD33237}"/>
    <hyperlink ref="D96" r:id="rId146" xr:uid="{E18CB814-EFAC-4AEA-B3E5-0D2D97F0FA72}"/>
    <hyperlink ref="D150" r:id="rId147" xr:uid="{96CB3F7B-10A8-4E9E-B7FB-85DCBAA0EDBD}"/>
    <hyperlink ref="D65" r:id="rId148" xr:uid="{638EA287-6602-4C60-A4F8-A96551522B4B}"/>
    <hyperlink ref="D170" r:id="rId149" xr:uid="{DEBE08E4-1ACE-4A5C-8CE8-2B550E87887E}"/>
    <hyperlink ref="D247" r:id="rId150" xr:uid="{78438D48-E41D-4B3C-8F76-C8198923346A}"/>
    <hyperlink ref="D140" r:id="rId151" xr:uid="{C8EB3E7A-C16C-4D62-A5ED-83665A3C076E}"/>
    <hyperlink ref="D280" r:id="rId152" xr:uid="{1E072BDA-7818-4597-9897-24E877B407F5}"/>
    <hyperlink ref="D178" r:id="rId153" xr:uid="{63A73538-EFFD-4951-BBFB-26B8E3837228}"/>
    <hyperlink ref="D90" r:id="rId154" xr:uid="{0D303D45-15CB-44A7-83CB-D551254C27D4}"/>
    <hyperlink ref="D169" r:id="rId155" xr:uid="{8E638F51-B028-4E61-A248-232D82BD7FD3}"/>
    <hyperlink ref="D167" r:id="rId156" xr:uid="{FD2768EB-DAC0-4FB3-BDFC-58E821305644}"/>
    <hyperlink ref="D107" r:id="rId157" xr:uid="{F2CCAC16-DAE9-4AB8-8E55-48A6C42E68A6}"/>
    <hyperlink ref="D68" r:id="rId158" xr:uid="{CC1C198B-D1AF-47A3-82D1-DD44EA5641CB}"/>
    <hyperlink ref="AJ10" r:id="rId159" xr:uid="{CAAB8F4C-6D8B-485F-8A0A-CDF840863FC5}"/>
    <hyperlink ref="D186" r:id="rId160" xr:uid="{B98E9B43-DF3A-4A91-B386-ECCD1CC9D49B}"/>
    <hyperlink ref="D298" r:id="rId161" xr:uid="{3D32090F-1620-428D-879F-91F3EA4263B0}"/>
    <hyperlink ref="D299" r:id="rId162" xr:uid="{6AB568DD-10BE-4F74-89DD-70EDE9EF7838}"/>
    <hyperlink ref="D300" r:id="rId163" xr:uid="{81ABAEA8-399A-4EF4-95CF-41180F239966}"/>
    <hyperlink ref="D302" r:id="rId164" xr:uid="{02FB0770-4249-4565-94C9-B1A3525AAEBE}"/>
    <hyperlink ref="D303" r:id="rId165" xr:uid="{9164E451-AB32-46CA-B719-CF45832953F1}"/>
    <hyperlink ref="D301" r:id="rId166" xr:uid="{377A28FC-E9EE-4F0C-979F-B45103906159}"/>
    <hyperlink ref="D263" r:id="rId167" xr:uid="{455A4064-F1E2-41B6-80A3-195D618FE9E5}"/>
  </hyperlinks>
  <pageMargins left="0.7" right="0.7" top="0.75" bottom="0.75" header="0.3" footer="0.3"/>
  <pageSetup orientation="portrait" r:id="rId168"/>
  <drawing r:id="rId169"/>
  <legacyDrawing r:id="rId170"/>
  <controls>
    <mc:AlternateContent xmlns:mc="http://schemas.openxmlformats.org/markup-compatibility/2006">
      <mc:Choice Requires="x14">
        <control shapeId="11274" r:id="rId171" name="CommandButton1">
          <controlPr autoLine="0" autoPict="0" r:id="rId172">
            <anchor moveWithCells="1">
              <from>
                <xdr:col>20</xdr:col>
                <xdr:colOff>1333500</xdr:colOff>
                <xdr:row>298</xdr:row>
                <xdr:rowOff>247650</xdr:rowOff>
              </from>
              <to>
                <xdr:col>21</xdr:col>
                <xdr:colOff>962025</xdr:colOff>
                <xdr:row>299</xdr:row>
                <xdr:rowOff>190500</xdr:rowOff>
              </to>
            </anchor>
          </controlPr>
        </control>
      </mc:Choice>
      <mc:Fallback>
        <control shapeId="11274" r:id="rId171" name="CommandButton1"/>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AF70B8-4616-4304-BEC0-AE9B6F2D7ECE}">
  <sheetPr>
    <tabColor rgb="FFFF0000"/>
  </sheetPr>
  <dimension ref="A1:K117"/>
  <sheetViews>
    <sheetView topLeftCell="A49" zoomScaleNormal="100" workbookViewId="0">
      <selection activeCell="E64" sqref="E64"/>
    </sheetView>
  </sheetViews>
  <sheetFormatPr baseColWidth="10" defaultRowHeight="15" x14ac:dyDescent="0.25"/>
  <cols>
    <col min="1" max="1" width="36" customWidth="1"/>
    <col min="2" max="2" width="56.28515625" customWidth="1"/>
    <col min="3" max="3" width="19" customWidth="1"/>
    <col min="4" max="5" width="17.42578125" bestFit="1" customWidth="1"/>
    <col min="6" max="6" width="15" style="293" customWidth="1"/>
    <col min="7" max="7" width="15.7109375" style="293" customWidth="1"/>
    <col min="8" max="8" width="13" style="293" customWidth="1"/>
    <col min="9" max="9" width="14.42578125" style="293" bestFit="1" customWidth="1"/>
  </cols>
  <sheetData>
    <row r="1" spans="1:11" x14ac:dyDescent="0.25">
      <c r="A1" s="500" t="s">
        <v>1239</v>
      </c>
      <c r="B1" s="501"/>
    </row>
    <row r="2" spans="1:11" s="114" customFormat="1" x14ac:dyDescent="0.25">
      <c r="A2" s="269">
        <v>1</v>
      </c>
      <c r="B2" s="349" t="s">
        <v>1394</v>
      </c>
      <c r="F2" s="350"/>
      <c r="G2" s="350"/>
      <c r="H2" s="350"/>
      <c r="I2" s="350"/>
    </row>
    <row r="3" spans="1:11" s="114" customFormat="1" x14ac:dyDescent="0.25">
      <c r="A3" s="269">
        <v>2</v>
      </c>
      <c r="B3" s="351" t="s">
        <v>1395</v>
      </c>
      <c r="F3" s="350"/>
      <c r="G3" s="350"/>
      <c r="H3" s="350"/>
      <c r="I3" s="350"/>
    </row>
    <row r="4" spans="1:11" x14ac:dyDescent="0.25">
      <c r="A4" s="234">
        <v>3</v>
      </c>
      <c r="B4" s="271" t="s">
        <v>1396</v>
      </c>
    </row>
    <row r="5" spans="1:11" x14ac:dyDescent="0.25">
      <c r="A5" s="234">
        <v>4</v>
      </c>
      <c r="B5" s="270" t="s">
        <v>1397</v>
      </c>
    </row>
    <row r="6" spans="1:11" x14ac:dyDescent="0.25">
      <c r="A6" s="234"/>
      <c r="B6" s="270"/>
    </row>
    <row r="8" spans="1:11" ht="15.75" thickBot="1" x14ac:dyDescent="0.3"/>
    <row r="9" spans="1:11" x14ac:dyDescent="0.25">
      <c r="A9" s="324"/>
      <c r="B9" s="325"/>
      <c r="C9" s="502" t="s">
        <v>1240</v>
      </c>
      <c r="D9" s="503"/>
      <c r="E9" s="504"/>
      <c r="F9" s="505" t="s">
        <v>1241</v>
      </c>
      <c r="G9" s="506"/>
      <c r="H9" s="506"/>
      <c r="I9" s="507"/>
      <c r="J9" s="272"/>
      <c r="K9" s="272"/>
    </row>
    <row r="10" spans="1:11" ht="25.5" x14ac:dyDescent="0.25">
      <c r="A10" s="326"/>
      <c r="B10" s="274"/>
      <c r="C10" s="275" t="s">
        <v>1242</v>
      </c>
      <c r="D10" s="315" t="s">
        <v>1243</v>
      </c>
      <c r="E10" s="316" t="s">
        <v>1244</v>
      </c>
      <c r="F10" s="294" t="s">
        <v>1243</v>
      </c>
      <c r="G10" s="295" t="s">
        <v>1245</v>
      </c>
      <c r="H10" s="296" t="s">
        <v>1244</v>
      </c>
      <c r="I10" s="297" t="s">
        <v>1245</v>
      </c>
      <c r="J10" s="272"/>
      <c r="K10" s="272"/>
    </row>
    <row r="11" spans="1:11" x14ac:dyDescent="0.25">
      <c r="A11" s="327" t="s">
        <v>1246</v>
      </c>
      <c r="B11" s="299" t="s">
        <v>1247</v>
      </c>
      <c r="C11" s="307">
        <v>2610512668</v>
      </c>
      <c r="D11" s="317">
        <v>2386596019</v>
      </c>
      <c r="E11" s="317">
        <v>2057237557</v>
      </c>
      <c r="F11" s="310">
        <v>781910089</v>
      </c>
      <c r="G11" s="278">
        <f>+D11-F11</f>
        <v>1604685930</v>
      </c>
      <c r="H11" s="310">
        <v>747201751</v>
      </c>
      <c r="I11" s="328">
        <f>+E11-H11</f>
        <v>1310035806</v>
      </c>
      <c r="J11" s="272"/>
      <c r="K11" s="272"/>
    </row>
    <row r="12" spans="1:11" x14ac:dyDescent="0.25">
      <c r="A12" s="329" t="s">
        <v>1248</v>
      </c>
      <c r="B12" s="279" t="s">
        <v>1249</v>
      </c>
      <c r="C12" s="280">
        <v>22394138000</v>
      </c>
      <c r="D12" s="318">
        <v>20847240668</v>
      </c>
      <c r="E12" s="319">
        <v>13703234346</v>
      </c>
      <c r="F12" s="311">
        <v>17723230020</v>
      </c>
      <c r="G12" s="278">
        <f t="shared" ref="G12:G75" si="0">+D12-F12</f>
        <v>3124010648</v>
      </c>
      <c r="H12" s="310">
        <v>8671208939</v>
      </c>
      <c r="I12" s="328">
        <f>+E12-H12</f>
        <v>5032025407</v>
      </c>
      <c r="J12" s="272"/>
      <c r="K12" s="272"/>
    </row>
    <row r="13" spans="1:11" x14ac:dyDescent="0.25">
      <c r="A13" s="330" t="s">
        <v>1250</v>
      </c>
      <c r="B13" s="282" t="s">
        <v>268</v>
      </c>
      <c r="C13" s="277">
        <v>22394138000</v>
      </c>
      <c r="D13" s="318">
        <v>20847240668</v>
      </c>
      <c r="E13" s="319">
        <v>13703234346</v>
      </c>
      <c r="F13" s="281"/>
      <c r="G13" s="278">
        <f t="shared" si="0"/>
        <v>20847240668</v>
      </c>
      <c r="H13" s="273"/>
      <c r="I13" s="328">
        <f>+E13-H13</f>
        <v>13703234346</v>
      </c>
      <c r="J13" s="272"/>
      <c r="K13" s="272"/>
    </row>
    <row r="14" spans="1:11" ht="24.75" x14ac:dyDescent="0.25">
      <c r="A14" s="331" t="s">
        <v>1251</v>
      </c>
      <c r="B14" s="290" t="s">
        <v>1252</v>
      </c>
      <c r="C14" s="291">
        <v>12579866076</v>
      </c>
      <c r="D14" s="318">
        <v>11635208027</v>
      </c>
      <c r="E14" s="319">
        <v>8731355791</v>
      </c>
      <c r="F14" s="312">
        <v>7486529919</v>
      </c>
      <c r="G14" s="292">
        <f t="shared" si="0"/>
        <v>4148678108</v>
      </c>
      <c r="H14" s="313">
        <v>3694596749</v>
      </c>
      <c r="I14" s="332">
        <f>+E14-H14</f>
        <v>5036759042</v>
      </c>
      <c r="J14" s="272"/>
      <c r="K14" s="272"/>
    </row>
    <row r="15" spans="1:11" x14ac:dyDescent="0.25">
      <c r="A15" s="330" t="s">
        <v>1253</v>
      </c>
      <c r="B15" s="282" t="s">
        <v>196</v>
      </c>
      <c r="C15" s="277">
        <v>4159602076</v>
      </c>
      <c r="D15" s="318">
        <v>4159602076</v>
      </c>
      <c r="E15" s="319">
        <v>4134778779</v>
      </c>
      <c r="F15" s="281"/>
      <c r="G15" s="278">
        <f t="shared" si="0"/>
        <v>4159602076</v>
      </c>
      <c r="H15" s="273"/>
      <c r="I15" s="328">
        <f t="shared" ref="I15:I78" si="1">+E15-H15</f>
        <v>4134778779</v>
      </c>
      <c r="J15" s="272"/>
      <c r="K15" s="272"/>
    </row>
    <row r="16" spans="1:11" x14ac:dyDescent="0.25">
      <c r="A16" s="333" t="s">
        <v>1263</v>
      </c>
      <c r="B16" s="288" t="s">
        <v>1264</v>
      </c>
      <c r="C16" s="289">
        <v>4159602076</v>
      </c>
      <c r="D16" s="318">
        <v>4159602076</v>
      </c>
      <c r="E16" s="319">
        <v>4134778779</v>
      </c>
      <c r="F16" s="304"/>
      <c r="G16" s="278">
        <f t="shared" si="0"/>
        <v>4159602076</v>
      </c>
      <c r="H16" s="273"/>
      <c r="I16" s="328">
        <f t="shared" si="1"/>
        <v>4134778779</v>
      </c>
      <c r="J16" s="272"/>
      <c r="K16" s="272"/>
    </row>
    <row r="17" spans="1:11" x14ac:dyDescent="0.25">
      <c r="A17" s="330" t="s">
        <v>1254</v>
      </c>
      <c r="B17" s="282" t="s">
        <v>1255</v>
      </c>
      <c r="C17" s="277">
        <v>3238231000</v>
      </c>
      <c r="D17" s="318">
        <v>3077486034</v>
      </c>
      <c r="E17" s="319">
        <v>1644883979</v>
      </c>
      <c r="F17" s="281"/>
      <c r="G17" s="278">
        <f t="shared" si="0"/>
        <v>3077486034</v>
      </c>
      <c r="H17" s="273"/>
      <c r="I17" s="328">
        <f t="shared" si="1"/>
        <v>1644883979</v>
      </c>
      <c r="J17" s="272"/>
      <c r="K17" s="272"/>
    </row>
    <row r="18" spans="1:11" x14ac:dyDescent="0.25">
      <c r="A18" s="333" t="s">
        <v>1265</v>
      </c>
      <c r="B18" s="288" t="s">
        <v>1266</v>
      </c>
      <c r="C18" s="289">
        <v>315226000</v>
      </c>
      <c r="D18" s="318">
        <v>219956797</v>
      </c>
      <c r="E18" s="319">
        <v>32338000</v>
      </c>
      <c r="F18" s="281"/>
      <c r="G18" s="278">
        <f t="shared" si="0"/>
        <v>219956797</v>
      </c>
      <c r="H18" s="273"/>
      <c r="I18" s="328">
        <f t="shared" si="1"/>
        <v>32338000</v>
      </c>
      <c r="J18" s="272"/>
      <c r="K18" s="272"/>
    </row>
    <row r="19" spans="1:11" x14ac:dyDescent="0.25">
      <c r="A19" s="333" t="s">
        <v>1267</v>
      </c>
      <c r="B19" s="288" t="s">
        <v>1268</v>
      </c>
      <c r="C19" s="289">
        <v>1089918000</v>
      </c>
      <c r="D19" s="318">
        <v>1055958640</v>
      </c>
      <c r="E19" s="319">
        <v>79838367</v>
      </c>
      <c r="F19" s="281"/>
      <c r="G19" s="278">
        <f t="shared" si="0"/>
        <v>1055958640</v>
      </c>
      <c r="H19" s="273"/>
      <c r="I19" s="328">
        <f t="shared" si="1"/>
        <v>79838367</v>
      </c>
      <c r="J19" s="272"/>
      <c r="K19" s="272"/>
    </row>
    <row r="20" spans="1:11" x14ac:dyDescent="0.25">
      <c r="A20" s="333" t="s">
        <v>1269</v>
      </c>
      <c r="B20" s="288" t="s">
        <v>1270</v>
      </c>
      <c r="C20" s="289">
        <v>1833087000</v>
      </c>
      <c r="D20" s="318">
        <v>1801570597</v>
      </c>
      <c r="E20" s="319">
        <v>1532707612</v>
      </c>
      <c r="F20" s="281"/>
      <c r="G20" s="278">
        <f t="shared" si="0"/>
        <v>1801570597</v>
      </c>
      <c r="H20" s="273"/>
      <c r="I20" s="328">
        <f t="shared" si="1"/>
        <v>1532707612</v>
      </c>
      <c r="J20" s="272"/>
      <c r="K20" s="272"/>
    </row>
    <row r="21" spans="1:11" x14ac:dyDescent="0.25">
      <c r="A21" s="330" t="s">
        <v>1271</v>
      </c>
      <c r="B21" s="282" t="s">
        <v>202</v>
      </c>
      <c r="C21" s="277">
        <v>214927000</v>
      </c>
      <c r="D21" s="318">
        <v>130953566</v>
      </c>
      <c r="E21" s="319">
        <v>112460800</v>
      </c>
      <c r="F21" s="281"/>
      <c r="G21" s="278">
        <f t="shared" si="0"/>
        <v>130953566</v>
      </c>
      <c r="H21" s="273"/>
      <c r="I21" s="328">
        <f t="shared" si="1"/>
        <v>112460800</v>
      </c>
      <c r="J21" s="272"/>
      <c r="K21" s="272"/>
    </row>
    <row r="22" spans="1:11" x14ac:dyDescent="0.25">
      <c r="A22" s="333" t="s">
        <v>1272</v>
      </c>
      <c r="B22" s="288" t="s">
        <v>1273</v>
      </c>
      <c r="C22" s="289">
        <v>214927000</v>
      </c>
      <c r="D22" s="318">
        <v>130953566</v>
      </c>
      <c r="E22" s="319">
        <v>112460800</v>
      </c>
      <c r="F22" s="281"/>
      <c r="G22" s="278">
        <f t="shared" si="0"/>
        <v>130953566</v>
      </c>
      <c r="H22" s="273"/>
      <c r="I22" s="328">
        <f t="shared" si="1"/>
        <v>112460800</v>
      </c>
      <c r="J22" s="272"/>
      <c r="K22" s="272"/>
    </row>
    <row r="23" spans="1:11" x14ac:dyDescent="0.25">
      <c r="A23" s="330" t="s">
        <v>1256</v>
      </c>
      <c r="B23" s="282" t="s">
        <v>1257</v>
      </c>
      <c r="C23" s="277">
        <v>429854000</v>
      </c>
      <c r="D23" s="318">
        <v>281515000</v>
      </c>
      <c r="E23" s="319">
        <v>34960000</v>
      </c>
      <c r="F23" s="281"/>
      <c r="G23" s="278">
        <f t="shared" si="0"/>
        <v>281515000</v>
      </c>
      <c r="H23" s="273"/>
      <c r="I23" s="328">
        <f t="shared" si="1"/>
        <v>34960000</v>
      </c>
      <c r="J23" s="272"/>
      <c r="K23" s="272"/>
    </row>
    <row r="24" spans="1:11" x14ac:dyDescent="0.25">
      <c r="A24" s="333" t="s">
        <v>1274</v>
      </c>
      <c r="B24" s="288" t="s">
        <v>1275</v>
      </c>
      <c r="C24" s="289">
        <v>429854000</v>
      </c>
      <c r="D24" s="318">
        <v>281515000</v>
      </c>
      <c r="E24" s="319">
        <v>34960000</v>
      </c>
      <c r="F24" s="281"/>
      <c r="G24" s="278">
        <f t="shared" si="0"/>
        <v>281515000</v>
      </c>
      <c r="H24" s="273"/>
      <c r="I24" s="328">
        <f t="shared" si="1"/>
        <v>34960000</v>
      </c>
      <c r="J24" s="272"/>
      <c r="K24" s="272"/>
    </row>
    <row r="25" spans="1:11" ht="24.75" x14ac:dyDescent="0.25">
      <c r="A25" s="330" t="s">
        <v>1258</v>
      </c>
      <c r="B25" s="282" t="s">
        <v>211</v>
      </c>
      <c r="C25" s="277">
        <v>2181653000</v>
      </c>
      <c r="D25" s="318">
        <v>2125301356</v>
      </c>
      <c r="E25" s="319">
        <v>1756061500</v>
      </c>
      <c r="F25" s="281"/>
      <c r="G25" s="278">
        <f t="shared" si="0"/>
        <v>2125301356</v>
      </c>
      <c r="H25" s="273"/>
      <c r="I25" s="328">
        <f t="shared" si="1"/>
        <v>1756061500</v>
      </c>
      <c r="J25" s="272"/>
      <c r="K25" s="272"/>
    </row>
    <row r="26" spans="1:11" x14ac:dyDescent="0.25">
      <c r="A26" s="333" t="s">
        <v>1276</v>
      </c>
      <c r="B26" s="288" t="s">
        <v>1277</v>
      </c>
      <c r="C26" s="289">
        <v>2181653000</v>
      </c>
      <c r="D26" s="318">
        <v>2125301356</v>
      </c>
      <c r="E26" s="319">
        <v>1756061500</v>
      </c>
      <c r="F26" s="281"/>
      <c r="G26" s="278">
        <f t="shared" si="0"/>
        <v>2125301356</v>
      </c>
      <c r="H26" s="273"/>
      <c r="I26" s="328">
        <f t="shared" si="1"/>
        <v>1756061500</v>
      </c>
      <c r="J26" s="272"/>
      <c r="K26" s="272"/>
    </row>
    <row r="27" spans="1:11" ht="24.75" x14ac:dyDescent="0.25">
      <c r="A27" s="330" t="s">
        <v>1259</v>
      </c>
      <c r="B27" s="282" t="s">
        <v>214</v>
      </c>
      <c r="C27" s="277">
        <v>279883000</v>
      </c>
      <c r="D27" s="318">
        <v>265492520</v>
      </c>
      <c r="E27" s="319">
        <v>180395749</v>
      </c>
      <c r="F27" s="283"/>
      <c r="G27" s="278">
        <f t="shared" si="0"/>
        <v>265492520</v>
      </c>
      <c r="H27" s="284"/>
      <c r="I27" s="328">
        <f t="shared" si="1"/>
        <v>180395749</v>
      </c>
      <c r="J27" s="272"/>
      <c r="K27" s="272"/>
    </row>
    <row r="28" spans="1:11" x14ac:dyDescent="0.25">
      <c r="A28" s="333" t="s">
        <v>1278</v>
      </c>
      <c r="B28" s="288" t="s">
        <v>1279</v>
      </c>
      <c r="C28" s="289">
        <v>279883000</v>
      </c>
      <c r="D28" s="318">
        <v>265492520</v>
      </c>
      <c r="E28" s="319">
        <v>180395749</v>
      </c>
      <c r="F28" s="283"/>
      <c r="G28" s="278">
        <f t="shared" si="0"/>
        <v>265492520</v>
      </c>
      <c r="H28" s="284"/>
      <c r="I28" s="328">
        <f t="shared" si="1"/>
        <v>180395749</v>
      </c>
      <c r="J28" s="272"/>
      <c r="K28" s="272"/>
    </row>
    <row r="29" spans="1:11" ht="24.75" x14ac:dyDescent="0.25">
      <c r="A29" s="330" t="s">
        <v>1280</v>
      </c>
      <c r="B29" s="282" t="s">
        <v>215</v>
      </c>
      <c r="C29" s="277">
        <v>1495891000</v>
      </c>
      <c r="D29" s="318">
        <v>1165468875</v>
      </c>
      <c r="E29" s="319">
        <v>571486384</v>
      </c>
      <c r="F29" s="283"/>
      <c r="G29" s="278">
        <f t="shared" si="0"/>
        <v>1165468875</v>
      </c>
      <c r="H29" s="284"/>
      <c r="I29" s="328">
        <f t="shared" si="1"/>
        <v>571486384</v>
      </c>
      <c r="J29" s="272"/>
      <c r="K29" s="272"/>
    </row>
    <row r="30" spans="1:11" x14ac:dyDescent="0.25">
      <c r="A30" s="333" t="s">
        <v>1281</v>
      </c>
      <c r="B30" s="288" t="s">
        <v>1282</v>
      </c>
      <c r="C30" s="289">
        <v>1495891000</v>
      </c>
      <c r="D30" s="318">
        <v>1165468875</v>
      </c>
      <c r="E30" s="319">
        <v>571486384</v>
      </c>
      <c r="F30" s="283"/>
      <c r="G30" s="278">
        <f t="shared" si="0"/>
        <v>1165468875</v>
      </c>
      <c r="H30" s="284"/>
      <c r="I30" s="328">
        <f t="shared" si="1"/>
        <v>571486384</v>
      </c>
      <c r="J30" s="272"/>
      <c r="K30" s="272"/>
    </row>
    <row r="31" spans="1:11" x14ac:dyDescent="0.25">
      <c r="A31" s="330" t="s">
        <v>1283</v>
      </c>
      <c r="B31" s="282" t="s">
        <v>334</v>
      </c>
      <c r="C31" s="277">
        <v>579825000</v>
      </c>
      <c r="D31" s="318">
        <v>429388600</v>
      </c>
      <c r="E31" s="319">
        <v>296328600</v>
      </c>
      <c r="F31" s="284"/>
      <c r="G31" s="278">
        <f t="shared" si="0"/>
        <v>429388600</v>
      </c>
      <c r="H31" s="284"/>
      <c r="I31" s="328">
        <f t="shared" si="1"/>
        <v>296328600</v>
      </c>
      <c r="J31" s="272"/>
      <c r="K31" s="272"/>
    </row>
    <row r="32" spans="1:11" x14ac:dyDescent="0.25">
      <c r="A32" s="333" t="s">
        <v>1284</v>
      </c>
      <c r="B32" s="288" t="s">
        <v>1285</v>
      </c>
      <c r="C32" s="289">
        <v>257912000</v>
      </c>
      <c r="D32" s="318">
        <v>253723000</v>
      </c>
      <c r="E32" s="319">
        <v>247750667</v>
      </c>
      <c r="F32" s="284"/>
      <c r="G32" s="278">
        <f t="shared" si="0"/>
        <v>253723000</v>
      </c>
      <c r="H32" s="284"/>
      <c r="I32" s="328">
        <f t="shared" si="1"/>
        <v>247750667</v>
      </c>
      <c r="J32" s="272"/>
      <c r="K32" s="272"/>
    </row>
    <row r="33" spans="1:11" x14ac:dyDescent="0.25">
      <c r="A33" s="333" t="s">
        <v>1286</v>
      </c>
      <c r="B33" s="288" t="s">
        <v>1287</v>
      </c>
      <c r="C33" s="289">
        <v>321913000</v>
      </c>
      <c r="D33" s="318">
        <v>175665600</v>
      </c>
      <c r="E33" s="319">
        <v>48577933</v>
      </c>
      <c r="F33" s="284"/>
      <c r="G33" s="278">
        <f t="shared" si="0"/>
        <v>175665600</v>
      </c>
      <c r="H33" s="284"/>
      <c r="I33" s="328">
        <f t="shared" si="1"/>
        <v>48577933</v>
      </c>
      <c r="J33" s="272"/>
      <c r="K33" s="272"/>
    </row>
    <row r="34" spans="1:11" ht="24.75" x14ac:dyDescent="0.25">
      <c r="A34" s="331" t="s">
        <v>1260</v>
      </c>
      <c r="B34" s="290" t="s">
        <v>1261</v>
      </c>
      <c r="C34" s="291">
        <v>1827462000</v>
      </c>
      <c r="D34" s="318">
        <v>1578891144</v>
      </c>
      <c r="E34" s="319">
        <v>334262933</v>
      </c>
      <c r="F34" s="314">
        <v>1549821144</v>
      </c>
      <c r="G34" s="292">
        <f t="shared" si="0"/>
        <v>29070000</v>
      </c>
      <c r="H34" s="298">
        <v>326103267</v>
      </c>
      <c r="I34" s="332">
        <f t="shared" si="1"/>
        <v>8159666</v>
      </c>
      <c r="J34" s="272"/>
      <c r="K34" s="272"/>
    </row>
    <row r="35" spans="1:11" x14ac:dyDescent="0.25">
      <c r="A35" s="330" t="s">
        <v>1288</v>
      </c>
      <c r="B35" s="282" t="s">
        <v>217</v>
      </c>
      <c r="C35" s="277">
        <v>453735000</v>
      </c>
      <c r="D35" s="318">
        <v>436067072</v>
      </c>
      <c r="E35" s="319">
        <v>50303334</v>
      </c>
      <c r="F35" s="284"/>
      <c r="G35" s="278">
        <f t="shared" si="0"/>
        <v>436067072</v>
      </c>
      <c r="H35" s="284"/>
      <c r="I35" s="328">
        <f t="shared" si="1"/>
        <v>50303334</v>
      </c>
      <c r="J35" s="272"/>
      <c r="K35" s="272"/>
    </row>
    <row r="36" spans="1:11" x14ac:dyDescent="0.25">
      <c r="A36" s="330" t="s">
        <v>1289</v>
      </c>
      <c r="B36" s="282" t="s">
        <v>1290</v>
      </c>
      <c r="C36" s="277">
        <v>453735000</v>
      </c>
      <c r="D36" s="318">
        <v>436067072</v>
      </c>
      <c r="E36" s="319">
        <v>50303334</v>
      </c>
      <c r="F36" s="284"/>
      <c r="G36" s="278">
        <f t="shared" si="0"/>
        <v>436067072</v>
      </c>
      <c r="H36" s="284"/>
      <c r="I36" s="328">
        <f t="shared" si="1"/>
        <v>50303334</v>
      </c>
      <c r="J36" s="272"/>
      <c r="K36" s="272"/>
    </row>
    <row r="37" spans="1:11" x14ac:dyDescent="0.25">
      <c r="A37" s="330" t="s">
        <v>1291</v>
      </c>
      <c r="B37" s="282" t="s">
        <v>218</v>
      </c>
      <c r="C37" s="277">
        <v>272241000</v>
      </c>
      <c r="D37" s="318">
        <v>272241000</v>
      </c>
      <c r="E37" s="319">
        <v>24858333</v>
      </c>
      <c r="F37" s="284"/>
      <c r="G37" s="278">
        <f t="shared" si="0"/>
        <v>272241000</v>
      </c>
      <c r="H37" s="284"/>
      <c r="I37" s="328">
        <f t="shared" si="1"/>
        <v>24858333</v>
      </c>
      <c r="J37" s="272"/>
      <c r="K37" s="272"/>
    </row>
    <row r="38" spans="1:11" x14ac:dyDescent="0.25">
      <c r="A38" s="330" t="s">
        <v>1292</v>
      </c>
      <c r="B38" s="282" t="s">
        <v>1293</v>
      </c>
      <c r="C38" s="277">
        <v>272241000</v>
      </c>
      <c r="D38" s="318">
        <v>272241000</v>
      </c>
      <c r="E38" s="319">
        <v>24858333</v>
      </c>
      <c r="F38" s="284"/>
      <c r="G38" s="278">
        <f t="shared" si="0"/>
        <v>272241000</v>
      </c>
      <c r="H38" s="284"/>
      <c r="I38" s="328">
        <f t="shared" si="1"/>
        <v>24858333</v>
      </c>
      <c r="J38" s="272"/>
      <c r="K38" s="272"/>
    </row>
    <row r="39" spans="1:11" x14ac:dyDescent="0.25">
      <c r="A39" s="330" t="s">
        <v>1294</v>
      </c>
      <c r="B39" s="282" t="s">
        <v>220</v>
      </c>
      <c r="C39" s="277">
        <v>101254000</v>
      </c>
      <c r="D39" s="318">
        <v>96149200</v>
      </c>
      <c r="E39" s="319">
        <v>82698800</v>
      </c>
      <c r="F39" s="284"/>
      <c r="G39" s="278">
        <f t="shared" si="0"/>
        <v>96149200</v>
      </c>
      <c r="H39" s="284"/>
      <c r="I39" s="328">
        <f t="shared" si="1"/>
        <v>82698800</v>
      </c>
      <c r="J39" s="272"/>
      <c r="K39" s="272"/>
    </row>
    <row r="40" spans="1:11" x14ac:dyDescent="0.25">
      <c r="A40" s="330" t="s">
        <v>1295</v>
      </c>
      <c r="B40" s="282" t="s">
        <v>1296</v>
      </c>
      <c r="C40" s="277">
        <v>101254000</v>
      </c>
      <c r="D40" s="318">
        <v>96149200</v>
      </c>
      <c r="E40" s="319">
        <v>82698800</v>
      </c>
      <c r="F40" s="284"/>
      <c r="G40" s="278">
        <f t="shared" si="0"/>
        <v>96149200</v>
      </c>
      <c r="H40" s="284"/>
      <c r="I40" s="328">
        <f t="shared" si="1"/>
        <v>82698800</v>
      </c>
      <c r="J40" s="272"/>
      <c r="K40" s="272"/>
    </row>
    <row r="41" spans="1:11" x14ac:dyDescent="0.25">
      <c r="A41" s="330" t="s">
        <v>1262</v>
      </c>
      <c r="B41" s="282" t="s">
        <v>223</v>
      </c>
      <c r="C41" s="277">
        <v>342928000</v>
      </c>
      <c r="D41" s="318">
        <v>295276305</v>
      </c>
      <c r="E41" s="319">
        <v>9085000</v>
      </c>
      <c r="F41" s="284"/>
      <c r="G41" s="278">
        <f t="shared" si="0"/>
        <v>295276305</v>
      </c>
      <c r="H41" s="284"/>
      <c r="I41" s="328">
        <f t="shared" si="1"/>
        <v>9085000</v>
      </c>
      <c r="J41" s="272"/>
      <c r="K41" s="272"/>
    </row>
    <row r="42" spans="1:11" x14ac:dyDescent="0.25">
      <c r="A42" s="330" t="s">
        <v>1297</v>
      </c>
      <c r="B42" s="282" t="s">
        <v>1298</v>
      </c>
      <c r="C42" s="277">
        <v>342928000</v>
      </c>
      <c r="D42" s="318">
        <v>295276305</v>
      </c>
      <c r="E42" s="319">
        <v>9085000</v>
      </c>
      <c r="F42" s="284"/>
      <c r="G42" s="278">
        <f t="shared" si="0"/>
        <v>295276305</v>
      </c>
      <c r="H42" s="284"/>
      <c r="I42" s="328">
        <f t="shared" si="1"/>
        <v>9085000</v>
      </c>
      <c r="J42" s="272"/>
      <c r="K42" s="272"/>
    </row>
    <row r="43" spans="1:11" x14ac:dyDescent="0.25">
      <c r="A43" s="330" t="s">
        <v>1299</v>
      </c>
      <c r="B43" s="282" t="s">
        <v>224</v>
      </c>
      <c r="C43" s="277">
        <v>323913000</v>
      </c>
      <c r="D43" s="318">
        <v>289155334</v>
      </c>
      <c r="E43" s="319">
        <v>61136999</v>
      </c>
      <c r="F43" s="284"/>
      <c r="G43" s="278">
        <f t="shared" si="0"/>
        <v>289155334</v>
      </c>
      <c r="H43" s="284"/>
      <c r="I43" s="328">
        <f t="shared" si="1"/>
        <v>61136999</v>
      </c>
      <c r="J43" s="272"/>
      <c r="K43" s="272"/>
    </row>
    <row r="44" spans="1:11" x14ac:dyDescent="0.25">
      <c r="A44" s="330" t="s">
        <v>1300</v>
      </c>
      <c r="B44" s="282" t="s">
        <v>1301</v>
      </c>
      <c r="C44" s="277">
        <v>323913000</v>
      </c>
      <c r="D44" s="318">
        <v>289155334</v>
      </c>
      <c r="E44" s="319">
        <v>61136999</v>
      </c>
      <c r="F44" s="284"/>
      <c r="G44" s="278">
        <f t="shared" si="0"/>
        <v>289155334</v>
      </c>
      <c r="H44" s="284"/>
      <c r="I44" s="328">
        <f t="shared" si="1"/>
        <v>61136999</v>
      </c>
      <c r="J44" s="272"/>
      <c r="K44" s="272"/>
    </row>
    <row r="45" spans="1:11" ht="24.75" x14ac:dyDescent="0.25">
      <c r="A45" s="330" t="s">
        <v>1302</v>
      </c>
      <c r="B45" s="282" t="s">
        <v>228</v>
      </c>
      <c r="C45" s="277">
        <v>333391000</v>
      </c>
      <c r="D45" s="318">
        <v>190002233</v>
      </c>
      <c r="E45" s="319">
        <v>106180467</v>
      </c>
      <c r="F45" s="284"/>
      <c r="G45" s="278">
        <f t="shared" si="0"/>
        <v>190002233</v>
      </c>
      <c r="H45" s="284"/>
      <c r="I45" s="328">
        <f t="shared" si="1"/>
        <v>106180467</v>
      </c>
      <c r="J45" s="272"/>
      <c r="K45" s="272"/>
    </row>
    <row r="46" spans="1:11" x14ac:dyDescent="0.25">
      <c r="A46" s="330" t="s">
        <v>1303</v>
      </c>
      <c r="B46" s="282" t="s">
        <v>1304</v>
      </c>
      <c r="C46" s="277">
        <v>333391000</v>
      </c>
      <c r="D46" s="318">
        <v>190002233</v>
      </c>
      <c r="E46" s="319">
        <v>106180467</v>
      </c>
      <c r="F46" s="284"/>
      <c r="G46" s="278">
        <f t="shared" si="0"/>
        <v>190002233</v>
      </c>
      <c r="H46" s="284"/>
      <c r="I46" s="328">
        <f t="shared" si="1"/>
        <v>106180467</v>
      </c>
      <c r="J46" s="272"/>
      <c r="K46" s="272"/>
    </row>
    <row r="47" spans="1:11" ht="24.75" x14ac:dyDescent="0.25">
      <c r="A47" s="331" t="s">
        <v>1305</v>
      </c>
      <c r="B47" s="290" t="s">
        <v>1306</v>
      </c>
      <c r="C47" s="291">
        <v>1843596000</v>
      </c>
      <c r="D47" s="318">
        <v>1636374985</v>
      </c>
      <c r="E47" s="319">
        <v>1129102152</v>
      </c>
      <c r="F47" s="314">
        <v>2067887339</v>
      </c>
      <c r="G47" s="292">
        <f t="shared" si="0"/>
        <v>-431512354</v>
      </c>
      <c r="H47" s="298">
        <v>1175188067</v>
      </c>
      <c r="I47" s="332">
        <f t="shared" si="1"/>
        <v>-46085915</v>
      </c>
      <c r="J47" s="272"/>
      <c r="K47" s="272"/>
    </row>
    <row r="48" spans="1:11" ht="24.75" x14ac:dyDescent="0.25">
      <c r="A48" s="330" t="s">
        <v>1307</v>
      </c>
      <c r="B48" s="282" t="s">
        <v>229</v>
      </c>
      <c r="C48" s="277">
        <v>467108000</v>
      </c>
      <c r="D48" s="318">
        <v>273670006</v>
      </c>
      <c r="E48" s="319">
        <v>113398233</v>
      </c>
      <c r="F48" s="284"/>
      <c r="G48" s="278">
        <f t="shared" si="0"/>
        <v>273670006</v>
      </c>
      <c r="H48" s="284"/>
      <c r="I48" s="328">
        <f t="shared" si="1"/>
        <v>113398233</v>
      </c>
      <c r="J48" s="272"/>
      <c r="K48" s="272"/>
    </row>
    <row r="49" spans="1:11" x14ac:dyDescent="0.25">
      <c r="A49" s="330" t="s">
        <v>1308</v>
      </c>
      <c r="B49" s="282" t="s">
        <v>1309</v>
      </c>
      <c r="C49" s="277">
        <v>467108000</v>
      </c>
      <c r="D49" s="318">
        <v>273670006</v>
      </c>
      <c r="E49" s="319">
        <v>113398233</v>
      </c>
      <c r="F49" s="284"/>
      <c r="G49" s="278">
        <f t="shared" si="0"/>
        <v>273670006</v>
      </c>
      <c r="H49" s="284"/>
      <c r="I49" s="328">
        <f t="shared" si="1"/>
        <v>113398233</v>
      </c>
      <c r="J49" s="272"/>
      <c r="K49" s="272"/>
    </row>
    <row r="50" spans="1:11" ht="24.75" x14ac:dyDescent="0.25">
      <c r="A50" s="330" t="s">
        <v>1310</v>
      </c>
      <c r="B50" s="282" t="s">
        <v>230</v>
      </c>
      <c r="C50" s="277">
        <v>554989000</v>
      </c>
      <c r="D50" s="318">
        <v>554989000</v>
      </c>
      <c r="E50" s="319">
        <v>363413433</v>
      </c>
      <c r="F50" s="284"/>
      <c r="G50" s="278">
        <f t="shared" si="0"/>
        <v>554989000</v>
      </c>
      <c r="H50" s="284"/>
      <c r="I50" s="328">
        <f t="shared" si="1"/>
        <v>363413433</v>
      </c>
      <c r="J50" s="272"/>
      <c r="K50" s="272"/>
    </row>
    <row r="51" spans="1:11" x14ac:dyDescent="0.25">
      <c r="A51" s="330" t="s">
        <v>1311</v>
      </c>
      <c r="B51" s="282" t="s">
        <v>1312</v>
      </c>
      <c r="C51" s="277">
        <v>554989000</v>
      </c>
      <c r="D51" s="318">
        <v>554989000</v>
      </c>
      <c r="E51" s="319">
        <v>363413433</v>
      </c>
      <c r="F51" s="284"/>
      <c r="G51" s="278">
        <f t="shared" si="0"/>
        <v>554989000</v>
      </c>
      <c r="H51" s="284"/>
      <c r="I51" s="328">
        <f t="shared" si="1"/>
        <v>363413433</v>
      </c>
      <c r="J51" s="272"/>
      <c r="K51" s="272"/>
    </row>
    <row r="52" spans="1:11" ht="24.75" x14ac:dyDescent="0.25">
      <c r="A52" s="330" t="s">
        <v>1313</v>
      </c>
      <c r="B52" s="282" t="s">
        <v>233</v>
      </c>
      <c r="C52" s="277">
        <v>160479000</v>
      </c>
      <c r="D52" s="318">
        <v>159806858</v>
      </c>
      <c r="E52" s="319">
        <v>143379648</v>
      </c>
      <c r="F52" s="284"/>
      <c r="G52" s="278">
        <f t="shared" si="0"/>
        <v>159806858</v>
      </c>
      <c r="H52" s="284"/>
      <c r="I52" s="328">
        <f t="shared" si="1"/>
        <v>143379648</v>
      </c>
      <c r="J52" s="272"/>
      <c r="K52" s="272"/>
    </row>
    <row r="53" spans="1:11" x14ac:dyDescent="0.25">
      <c r="A53" s="330" t="s">
        <v>1314</v>
      </c>
      <c r="B53" s="282" t="s">
        <v>1315</v>
      </c>
      <c r="C53" s="277">
        <v>160479000</v>
      </c>
      <c r="D53" s="318">
        <v>159806858</v>
      </c>
      <c r="E53" s="319">
        <v>143379648</v>
      </c>
      <c r="F53" s="284"/>
      <c r="G53" s="278">
        <f t="shared" si="0"/>
        <v>159806858</v>
      </c>
      <c r="H53" s="284"/>
      <c r="I53" s="328">
        <f t="shared" si="1"/>
        <v>143379648</v>
      </c>
      <c r="J53" s="272"/>
      <c r="K53" s="272"/>
    </row>
    <row r="54" spans="1:11" x14ac:dyDescent="0.25">
      <c r="A54" s="330" t="s">
        <v>1316</v>
      </c>
      <c r="B54" s="282" t="s">
        <v>235</v>
      </c>
      <c r="C54" s="277">
        <v>541616000</v>
      </c>
      <c r="D54" s="318">
        <v>541578333</v>
      </c>
      <c r="E54" s="319">
        <v>420692619</v>
      </c>
      <c r="F54" s="284"/>
      <c r="G54" s="278">
        <f t="shared" si="0"/>
        <v>541578333</v>
      </c>
      <c r="H54" s="284"/>
      <c r="I54" s="328">
        <f t="shared" si="1"/>
        <v>420692619</v>
      </c>
      <c r="J54" s="272"/>
      <c r="K54" s="272"/>
    </row>
    <row r="55" spans="1:11" x14ac:dyDescent="0.25">
      <c r="A55" s="330" t="s">
        <v>1317</v>
      </c>
      <c r="B55" s="282" t="s">
        <v>1318</v>
      </c>
      <c r="C55" s="277">
        <v>541616000</v>
      </c>
      <c r="D55" s="318">
        <v>541578333</v>
      </c>
      <c r="E55" s="319">
        <v>420692619</v>
      </c>
      <c r="F55" s="284"/>
      <c r="G55" s="278">
        <f t="shared" si="0"/>
        <v>541578333</v>
      </c>
      <c r="H55" s="284"/>
      <c r="I55" s="328">
        <f t="shared" si="1"/>
        <v>420692619</v>
      </c>
      <c r="J55" s="272"/>
      <c r="K55" s="272"/>
    </row>
    <row r="56" spans="1:11" x14ac:dyDescent="0.25">
      <c r="A56" s="330" t="s">
        <v>1319</v>
      </c>
      <c r="B56" s="282" t="s">
        <v>238</v>
      </c>
      <c r="C56" s="277">
        <v>119404000</v>
      </c>
      <c r="D56" s="318">
        <v>106330788</v>
      </c>
      <c r="E56" s="319">
        <v>88218219</v>
      </c>
      <c r="F56" s="284"/>
      <c r="G56" s="278">
        <f t="shared" si="0"/>
        <v>106330788</v>
      </c>
      <c r="H56" s="284"/>
      <c r="I56" s="328">
        <f t="shared" si="1"/>
        <v>88218219</v>
      </c>
      <c r="J56" s="272"/>
      <c r="K56" s="272"/>
    </row>
    <row r="57" spans="1:11" x14ac:dyDescent="0.25">
      <c r="A57" s="330" t="s">
        <v>1320</v>
      </c>
      <c r="B57" s="282" t="s">
        <v>1321</v>
      </c>
      <c r="C57" s="277">
        <v>119404000</v>
      </c>
      <c r="D57" s="318">
        <v>106330788</v>
      </c>
      <c r="E57" s="319">
        <v>88218219</v>
      </c>
      <c r="F57" s="284"/>
      <c r="G57" s="278">
        <f t="shared" si="0"/>
        <v>106330788</v>
      </c>
      <c r="H57" s="284"/>
      <c r="I57" s="328">
        <f t="shared" si="1"/>
        <v>88218219</v>
      </c>
      <c r="J57" s="272"/>
      <c r="K57" s="272"/>
    </row>
    <row r="58" spans="1:11" ht="24.75" x14ac:dyDescent="0.25">
      <c r="A58" s="331" t="s">
        <v>1322</v>
      </c>
      <c r="B58" s="290" t="s">
        <v>1323</v>
      </c>
      <c r="C58" s="291">
        <v>1196892000</v>
      </c>
      <c r="D58" s="318">
        <v>1145502292</v>
      </c>
      <c r="E58" s="319">
        <v>211913219</v>
      </c>
      <c r="F58" s="298">
        <v>1117507206</v>
      </c>
      <c r="G58" s="292">
        <f t="shared" si="0"/>
        <v>27995086</v>
      </c>
      <c r="H58" s="298">
        <v>191210133</v>
      </c>
      <c r="I58" s="332">
        <f t="shared" si="1"/>
        <v>20703086</v>
      </c>
      <c r="J58" s="272"/>
      <c r="K58" s="272"/>
    </row>
    <row r="59" spans="1:11" x14ac:dyDescent="0.25">
      <c r="A59" s="330" t="s">
        <v>1324</v>
      </c>
      <c r="B59" s="282" t="s">
        <v>242</v>
      </c>
      <c r="C59" s="277">
        <v>1196892000</v>
      </c>
      <c r="D59" s="318">
        <v>1145502292</v>
      </c>
      <c r="E59" s="319">
        <v>211913219</v>
      </c>
      <c r="F59" s="284"/>
      <c r="G59" s="278">
        <f t="shared" si="0"/>
        <v>1145502292</v>
      </c>
      <c r="H59" s="284"/>
      <c r="I59" s="328">
        <f t="shared" si="1"/>
        <v>211913219</v>
      </c>
      <c r="J59" s="272"/>
      <c r="K59" s="272"/>
    </row>
    <row r="60" spans="1:11" x14ac:dyDescent="0.25">
      <c r="A60" s="330" t="s">
        <v>1325</v>
      </c>
      <c r="B60" s="282" t="s">
        <v>1326</v>
      </c>
      <c r="C60" s="277">
        <v>1196892000</v>
      </c>
      <c r="D60" s="318">
        <v>1145502292</v>
      </c>
      <c r="E60" s="319">
        <v>211913219</v>
      </c>
      <c r="F60" s="284"/>
      <c r="G60" s="278">
        <f t="shared" si="0"/>
        <v>1145502292</v>
      </c>
      <c r="H60" s="284"/>
      <c r="I60" s="328">
        <f t="shared" si="1"/>
        <v>211913219</v>
      </c>
      <c r="J60" s="272"/>
      <c r="K60" s="272"/>
    </row>
    <row r="61" spans="1:11" ht="24.75" x14ac:dyDescent="0.25">
      <c r="A61" s="331" t="s">
        <v>1327</v>
      </c>
      <c r="B61" s="290" t="s">
        <v>1328</v>
      </c>
      <c r="C61" s="291">
        <v>4946321924</v>
      </c>
      <c r="D61" s="318">
        <v>4851264220</v>
      </c>
      <c r="E61" s="319">
        <v>3296600251</v>
      </c>
      <c r="F61" s="298"/>
      <c r="G61" s="292">
        <f t="shared" si="0"/>
        <v>4851264220</v>
      </c>
      <c r="H61" s="298"/>
      <c r="I61" s="332">
        <f t="shared" si="1"/>
        <v>3296600251</v>
      </c>
      <c r="J61" s="272"/>
      <c r="K61" s="272"/>
    </row>
    <row r="62" spans="1:11" x14ac:dyDescent="0.25">
      <c r="A62" s="330" t="s">
        <v>1329</v>
      </c>
      <c r="B62" s="282" t="s">
        <v>1330</v>
      </c>
      <c r="C62" s="277">
        <v>682035000</v>
      </c>
      <c r="D62" s="318">
        <v>657198000</v>
      </c>
      <c r="E62" s="319">
        <v>408703333</v>
      </c>
      <c r="F62" s="284"/>
      <c r="G62" s="278">
        <f t="shared" si="0"/>
        <v>657198000</v>
      </c>
      <c r="H62" s="284"/>
      <c r="I62" s="328">
        <f t="shared" si="1"/>
        <v>408703333</v>
      </c>
      <c r="J62" s="272"/>
      <c r="K62" s="272"/>
    </row>
    <row r="63" spans="1:11" x14ac:dyDescent="0.25">
      <c r="A63" s="330" t="s">
        <v>1331</v>
      </c>
      <c r="B63" s="282" t="s">
        <v>1332</v>
      </c>
      <c r="C63" s="277">
        <v>682035000</v>
      </c>
      <c r="D63" s="318">
        <v>657198000</v>
      </c>
      <c r="E63" s="319">
        <v>408703333</v>
      </c>
      <c r="F63" s="284"/>
      <c r="G63" s="278">
        <f t="shared" si="0"/>
        <v>657198000</v>
      </c>
      <c r="H63" s="284"/>
      <c r="I63" s="328">
        <f t="shared" si="1"/>
        <v>408703333</v>
      </c>
      <c r="J63" s="272"/>
      <c r="K63" s="272"/>
    </row>
    <row r="64" spans="1:11" x14ac:dyDescent="0.25">
      <c r="A64" s="330" t="s">
        <v>1333</v>
      </c>
      <c r="B64" s="282" t="s">
        <v>1334</v>
      </c>
      <c r="C64" s="277">
        <v>4264286924</v>
      </c>
      <c r="D64" s="318">
        <v>4194066220</v>
      </c>
      <c r="E64" s="319">
        <v>2887896918</v>
      </c>
      <c r="F64" s="284"/>
      <c r="G64" s="278">
        <f t="shared" si="0"/>
        <v>4194066220</v>
      </c>
      <c r="H64" s="284"/>
      <c r="I64" s="328">
        <f t="shared" si="1"/>
        <v>2887896918</v>
      </c>
      <c r="J64" s="272"/>
      <c r="K64" s="272"/>
    </row>
    <row r="65" spans="1:11" x14ac:dyDescent="0.25">
      <c r="A65" s="330" t="s">
        <v>1335</v>
      </c>
      <c r="B65" s="282" t="s">
        <v>1336</v>
      </c>
      <c r="C65" s="277">
        <v>4264286924</v>
      </c>
      <c r="D65" s="318">
        <v>4194066220</v>
      </c>
      <c r="E65" s="319">
        <v>2887896918</v>
      </c>
      <c r="F65" s="284"/>
      <c r="G65" s="278">
        <f t="shared" si="0"/>
        <v>4194066220</v>
      </c>
      <c r="H65" s="284"/>
      <c r="I65" s="328">
        <f t="shared" si="1"/>
        <v>2887896918</v>
      </c>
      <c r="J65" s="272"/>
      <c r="K65" s="272"/>
    </row>
    <row r="66" spans="1:11" ht="15.75" thickBot="1" x14ac:dyDescent="0.3">
      <c r="A66" s="334" t="s">
        <v>1337</v>
      </c>
      <c r="B66" s="335" t="s">
        <v>1338</v>
      </c>
      <c r="C66" s="336">
        <v>13674536211</v>
      </c>
      <c r="D66" s="336">
        <v>13376226555</v>
      </c>
      <c r="E66" s="337">
        <v>9892065274</v>
      </c>
      <c r="F66" s="338"/>
      <c r="G66" s="339">
        <f t="shared" si="0"/>
        <v>13376226555</v>
      </c>
      <c r="H66" s="338"/>
      <c r="I66" s="340">
        <f t="shared" si="1"/>
        <v>9892065274</v>
      </c>
      <c r="J66" s="272"/>
      <c r="K66" s="272"/>
    </row>
    <row r="67" spans="1:11" x14ac:dyDescent="0.25">
      <c r="A67" s="320" t="s">
        <v>1339</v>
      </c>
      <c r="B67" s="321" t="s">
        <v>1340</v>
      </c>
      <c r="C67" s="322">
        <v>10618923594</v>
      </c>
      <c r="D67" s="322">
        <v>10387214619</v>
      </c>
      <c r="E67" s="323">
        <v>6903053338</v>
      </c>
      <c r="F67" s="302"/>
      <c r="G67" s="303">
        <f t="shared" si="0"/>
        <v>10387214619</v>
      </c>
      <c r="H67" s="302"/>
      <c r="I67" s="303">
        <f t="shared" si="1"/>
        <v>6903053338</v>
      </c>
      <c r="J67" s="272"/>
      <c r="K67" s="272"/>
    </row>
    <row r="68" spans="1:11" x14ac:dyDescent="0.25">
      <c r="A68" s="276" t="s">
        <v>1341</v>
      </c>
      <c r="B68" s="282" t="s">
        <v>1342</v>
      </c>
      <c r="C68" s="277">
        <v>1827715709</v>
      </c>
      <c r="D68" s="277">
        <v>1719199881</v>
      </c>
      <c r="E68" s="300">
        <v>1666818674</v>
      </c>
      <c r="F68" s="284"/>
      <c r="G68" s="278">
        <f t="shared" si="0"/>
        <v>1719199881</v>
      </c>
      <c r="H68" s="284"/>
      <c r="I68" s="278">
        <f t="shared" si="1"/>
        <v>1666818674</v>
      </c>
      <c r="J68" s="272"/>
      <c r="K68" s="272"/>
    </row>
    <row r="69" spans="1:11" x14ac:dyDescent="0.25">
      <c r="A69" s="276" t="s">
        <v>1343</v>
      </c>
      <c r="B69" s="282" t="s">
        <v>1344</v>
      </c>
      <c r="C69" s="277">
        <v>470439810</v>
      </c>
      <c r="D69" s="277">
        <v>468041251</v>
      </c>
      <c r="E69" s="300">
        <v>468041251</v>
      </c>
      <c r="F69" s="284"/>
      <c r="G69" s="278">
        <f t="shared" si="0"/>
        <v>468041251</v>
      </c>
      <c r="H69" s="284"/>
      <c r="I69" s="278">
        <f t="shared" si="1"/>
        <v>468041251</v>
      </c>
      <c r="J69" s="272"/>
      <c r="K69" s="272"/>
    </row>
    <row r="70" spans="1:11" x14ac:dyDescent="0.25">
      <c r="A70" s="276" t="s">
        <v>1345</v>
      </c>
      <c r="B70" s="282" t="s">
        <v>1346</v>
      </c>
      <c r="C70" s="277">
        <v>470439810</v>
      </c>
      <c r="D70" s="277">
        <v>468041251</v>
      </c>
      <c r="E70" s="300">
        <v>468041251</v>
      </c>
      <c r="F70" s="284"/>
      <c r="G70" s="278">
        <f t="shared" si="0"/>
        <v>468041251</v>
      </c>
      <c r="H70" s="284"/>
      <c r="I70" s="278">
        <f t="shared" si="1"/>
        <v>468041251</v>
      </c>
      <c r="J70" s="272"/>
      <c r="K70" s="272"/>
    </row>
    <row r="71" spans="1:11" x14ac:dyDescent="0.25">
      <c r="A71" s="276" t="s">
        <v>1347</v>
      </c>
      <c r="B71" s="282" t="s">
        <v>119</v>
      </c>
      <c r="C71" s="277">
        <v>315844722</v>
      </c>
      <c r="D71" s="277">
        <v>296349263</v>
      </c>
      <c r="E71" s="300">
        <v>296349263</v>
      </c>
      <c r="F71" s="284"/>
      <c r="G71" s="278">
        <f t="shared" si="0"/>
        <v>296349263</v>
      </c>
      <c r="H71" s="284"/>
      <c r="I71" s="278">
        <f t="shared" si="1"/>
        <v>296349263</v>
      </c>
      <c r="J71" s="272"/>
      <c r="K71" s="272"/>
    </row>
    <row r="72" spans="1:11" ht="24.75" x14ac:dyDescent="0.25">
      <c r="A72" s="276" t="s">
        <v>1348</v>
      </c>
      <c r="B72" s="282" t="s">
        <v>1349</v>
      </c>
      <c r="C72" s="277">
        <v>315844722</v>
      </c>
      <c r="D72" s="277">
        <v>296349263</v>
      </c>
      <c r="E72" s="300">
        <v>296349263</v>
      </c>
      <c r="F72" s="284"/>
      <c r="G72" s="278">
        <f t="shared" si="0"/>
        <v>296349263</v>
      </c>
      <c r="H72" s="284"/>
      <c r="I72" s="278">
        <f t="shared" si="1"/>
        <v>296349263</v>
      </c>
      <c r="J72" s="272"/>
      <c r="K72" s="272"/>
    </row>
    <row r="73" spans="1:11" ht="24.75" x14ac:dyDescent="0.25">
      <c r="A73" s="276" t="s">
        <v>1350</v>
      </c>
      <c r="B73" s="282" t="s">
        <v>127</v>
      </c>
      <c r="C73" s="277">
        <v>1041431177</v>
      </c>
      <c r="D73" s="277">
        <v>954809367</v>
      </c>
      <c r="E73" s="300">
        <v>902428160</v>
      </c>
      <c r="F73" s="284"/>
      <c r="G73" s="278">
        <f t="shared" si="0"/>
        <v>954809367</v>
      </c>
      <c r="H73" s="284"/>
      <c r="I73" s="278">
        <f t="shared" si="1"/>
        <v>902428160</v>
      </c>
      <c r="J73" s="272"/>
      <c r="K73" s="272"/>
    </row>
    <row r="74" spans="1:11" x14ac:dyDescent="0.25">
      <c r="A74" s="276" t="s">
        <v>1351</v>
      </c>
      <c r="B74" s="282" t="s">
        <v>1352</v>
      </c>
      <c r="C74" s="277">
        <v>1041431177</v>
      </c>
      <c r="D74" s="277">
        <v>954809367</v>
      </c>
      <c r="E74" s="300">
        <v>902428160</v>
      </c>
      <c r="F74" s="284"/>
      <c r="G74" s="278">
        <f t="shared" si="0"/>
        <v>954809367</v>
      </c>
      <c r="H74" s="284"/>
      <c r="I74" s="278">
        <f t="shared" si="1"/>
        <v>902428160</v>
      </c>
      <c r="J74" s="272"/>
      <c r="K74" s="272"/>
    </row>
    <row r="75" spans="1:11" x14ac:dyDescent="0.25">
      <c r="A75" s="276" t="s">
        <v>1353</v>
      </c>
      <c r="B75" s="282" t="s">
        <v>1354</v>
      </c>
      <c r="C75" s="277">
        <v>5721490634</v>
      </c>
      <c r="D75" s="277">
        <v>5720331601</v>
      </c>
      <c r="E75" s="300">
        <v>2679107569</v>
      </c>
      <c r="F75" s="284"/>
      <c r="G75" s="278">
        <f t="shared" si="0"/>
        <v>5720331601</v>
      </c>
      <c r="H75" s="284"/>
      <c r="I75" s="278">
        <f t="shared" si="1"/>
        <v>2679107569</v>
      </c>
      <c r="J75" s="272"/>
      <c r="K75" s="272"/>
    </row>
    <row r="76" spans="1:11" x14ac:dyDescent="0.25">
      <c r="A76" s="276" t="s">
        <v>1355</v>
      </c>
      <c r="B76" s="282" t="s">
        <v>134</v>
      </c>
      <c r="C76" s="277">
        <v>1444793006</v>
      </c>
      <c r="D76" s="277">
        <v>1444793006</v>
      </c>
      <c r="E76" s="300">
        <v>1302800706</v>
      </c>
      <c r="F76" s="284"/>
      <c r="G76" s="278">
        <f t="shared" ref="G76:G90" si="2">+D76-F76</f>
        <v>1444793006</v>
      </c>
      <c r="H76" s="284"/>
      <c r="I76" s="278">
        <f t="shared" si="1"/>
        <v>1302800706</v>
      </c>
      <c r="J76" s="272"/>
      <c r="K76" s="272"/>
    </row>
    <row r="77" spans="1:11" x14ac:dyDescent="0.25">
      <c r="A77" s="276" t="s">
        <v>1356</v>
      </c>
      <c r="B77" s="282" t="s">
        <v>1357</v>
      </c>
      <c r="C77" s="277">
        <v>1444793006</v>
      </c>
      <c r="D77" s="277">
        <v>1444793006</v>
      </c>
      <c r="E77" s="300">
        <v>1302800706</v>
      </c>
      <c r="F77" s="284"/>
      <c r="G77" s="278">
        <f t="shared" si="2"/>
        <v>1444793006</v>
      </c>
      <c r="H77" s="284"/>
      <c r="I77" s="278">
        <f t="shared" si="1"/>
        <v>1302800706</v>
      </c>
      <c r="J77" s="272"/>
      <c r="K77" s="272"/>
    </row>
    <row r="78" spans="1:11" x14ac:dyDescent="0.25">
      <c r="A78" s="276" t="s">
        <v>1358</v>
      </c>
      <c r="B78" s="282" t="s">
        <v>135</v>
      </c>
      <c r="C78" s="277">
        <v>4276697628</v>
      </c>
      <c r="D78" s="277">
        <v>4275538595</v>
      </c>
      <c r="E78" s="300">
        <v>1376306863</v>
      </c>
      <c r="F78" s="284"/>
      <c r="G78" s="278">
        <f t="shared" si="2"/>
        <v>4275538595</v>
      </c>
      <c r="H78" s="284"/>
      <c r="I78" s="278">
        <f t="shared" si="1"/>
        <v>1376306863</v>
      </c>
      <c r="J78" s="272"/>
      <c r="K78" s="272"/>
    </row>
    <row r="79" spans="1:11" x14ac:dyDescent="0.25">
      <c r="A79" s="276" t="s">
        <v>1359</v>
      </c>
      <c r="B79" s="282" t="s">
        <v>1360</v>
      </c>
      <c r="C79" s="277">
        <v>4276697628</v>
      </c>
      <c r="D79" s="277">
        <v>4275538595</v>
      </c>
      <c r="E79" s="300">
        <v>1376306863</v>
      </c>
      <c r="F79" s="284"/>
      <c r="G79" s="278">
        <f t="shared" si="2"/>
        <v>4275538595</v>
      </c>
      <c r="H79" s="284"/>
      <c r="I79" s="278">
        <f t="shared" ref="I79:I90" si="3">+E79-H79</f>
        <v>1376306863</v>
      </c>
      <c r="J79" s="272"/>
      <c r="K79" s="272"/>
    </row>
    <row r="80" spans="1:11" x14ac:dyDescent="0.25">
      <c r="A80" s="276" t="s">
        <v>1361</v>
      </c>
      <c r="B80" s="282" t="s">
        <v>1362</v>
      </c>
      <c r="C80" s="277">
        <v>347756979</v>
      </c>
      <c r="D80" s="277">
        <v>307175515</v>
      </c>
      <c r="E80" s="300">
        <v>87521270</v>
      </c>
      <c r="F80" s="284"/>
      <c r="G80" s="278">
        <f t="shared" si="2"/>
        <v>307175515</v>
      </c>
      <c r="H80" s="284"/>
      <c r="I80" s="278">
        <f t="shared" si="3"/>
        <v>87521270</v>
      </c>
      <c r="J80" s="272"/>
      <c r="K80" s="272"/>
    </row>
    <row r="81" spans="1:11" x14ac:dyDescent="0.25">
      <c r="A81" s="276" t="s">
        <v>1363</v>
      </c>
      <c r="B81" s="282" t="s">
        <v>136</v>
      </c>
      <c r="C81" s="277">
        <v>347756979</v>
      </c>
      <c r="D81" s="277">
        <v>307175515</v>
      </c>
      <c r="E81" s="300">
        <v>87521270</v>
      </c>
      <c r="F81" s="284"/>
      <c r="G81" s="278">
        <f t="shared" si="2"/>
        <v>307175515</v>
      </c>
      <c r="H81" s="284"/>
      <c r="I81" s="278">
        <f t="shared" si="3"/>
        <v>87521270</v>
      </c>
      <c r="J81" s="272"/>
      <c r="K81" s="272"/>
    </row>
    <row r="82" spans="1:11" x14ac:dyDescent="0.25">
      <c r="A82" s="276" t="s">
        <v>1364</v>
      </c>
      <c r="B82" s="282" t="s">
        <v>1365</v>
      </c>
      <c r="C82" s="277">
        <v>347756979</v>
      </c>
      <c r="D82" s="277">
        <v>307175515</v>
      </c>
      <c r="E82" s="300">
        <v>87521270</v>
      </c>
      <c r="F82" s="284"/>
      <c r="G82" s="278">
        <f t="shared" si="2"/>
        <v>307175515</v>
      </c>
      <c r="H82" s="284"/>
      <c r="I82" s="278">
        <f t="shared" si="3"/>
        <v>87521270</v>
      </c>
      <c r="J82" s="272"/>
      <c r="K82" s="272"/>
    </row>
    <row r="83" spans="1:11" ht="24.75" x14ac:dyDescent="0.25">
      <c r="A83" s="276" t="s">
        <v>1366</v>
      </c>
      <c r="B83" s="282" t="s">
        <v>1367</v>
      </c>
      <c r="C83" s="277">
        <v>12270000</v>
      </c>
      <c r="D83" s="277">
        <v>12270000</v>
      </c>
      <c r="E83" s="300">
        <v>12270000</v>
      </c>
      <c r="F83" s="284"/>
      <c r="G83" s="278">
        <f t="shared" si="2"/>
        <v>12270000</v>
      </c>
      <c r="H83" s="284"/>
      <c r="I83" s="278">
        <f t="shared" si="3"/>
        <v>12270000</v>
      </c>
      <c r="J83" s="272"/>
      <c r="K83" s="272"/>
    </row>
    <row r="84" spans="1:11" x14ac:dyDescent="0.25">
      <c r="A84" s="276" t="s">
        <v>1368</v>
      </c>
      <c r="B84" s="282" t="s">
        <v>158</v>
      </c>
      <c r="C84" s="277">
        <v>12270000</v>
      </c>
      <c r="D84" s="277">
        <v>12270000</v>
      </c>
      <c r="E84" s="300">
        <v>12270000</v>
      </c>
      <c r="F84" s="284"/>
      <c r="G84" s="278">
        <f t="shared" si="2"/>
        <v>12270000</v>
      </c>
      <c r="H84" s="284"/>
      <c r="I84" s="278">
        <f t="shared" si="3"/>
        <v>12270000</v>
      </c>
      <c r="J84" s="272"/>
      <c r="K84" s="272"/>
    </row>
    <row r="85" spans="1:11" x14ac:dyDescent="0.25">
      <c r="A85" s="276" t="s">
        <v>1369</v>
      </c>
      <c r="B85" s="282" t="s">
        <v>1370</v>
      </c>
      <c r="C85" s="277">
        <v>12270000</v>
      </c>
      <c r="D85" s="277">
        <v>12270000</v>
      </c>
      <c r="E85" s="300">
        <v>12270000</v>
      </c>
      <c r="F85" s="284"/>
      <c r="G85" s="278">
        <f t="shared" si="2"/>
        <v>12270000</v>
      </c>
      <c r="H85" s="284"/>
      <c r="I85" s="278">
        <f t="shared" si="3"/>
        <v>12270000</v>
      </c>
      <c r="J85" s="272"/>
      <c r="K85" s="272"/>
    </row>
    <row r="86" spans="1:11" x14ac:dyDescent="0.25">
      <c r="A86" s="276" t="s">
        <v>1371</v>
      </c>
      <c r="B86" s="282" t="s">
        <v>1372</v>
      </c>
      <c r="C86" s="277">
        <v>2709690272</v>
      </c>
      <c r="D86" s="277">
        <v>2628237622</v>
      </c>
      <c r="E86" s="300">
        <v>2457335825</v>
      </c>
      <c r="F86" s="284"/>
      <c r="G86" s="278">
        <f t="shared" si="2"/>
        <v>2628237622</v>
      </c>
      <c r="H86" s="284"/>
      <c r="I86" s="278">
        <f t="shared" si="3"/>
        <v>2457335825</v>
      </c>
      <c r="J86" s="272"/>
      <c r="K86" s="272"/>
    </row>
    <row r="87" spans="1:11" x14ac:dyDescent="0.25">
      <c r="A87" s="276" t="s">
        <v>1373</v>
      </c>
      <c r="B87" s="282" t="s">
        <v>167</v>
      </c>
      <c r="C87" s="277">
        <v>2709690272</v>
      </c>
      <c r="D87" s="277">
        <v>2628237622</v>
      </c>
      <c r="E87" s="300">
        <v>2457335825</v>
      </c>
      <c r="F87" s="284"/>
      <c r="G87" s="278">
        <f t="shared" si="2"/>
        <v>2628237622</v>
      </c>
      <c r="H87" s="284"/>
      <c r="I87" s="278">
        <f t="shared" si="3"/>
        <v>2457335825</v>
      </c>
      <c r="J87" s="272"/>
      <c r="K87" s="272"/>
    </row>
    <row r="88" spans="1:11" ht="24.75" x14ac:dyDescent="0.25">
      <c r="A88" s="276" t="s">
        <v>1374</v>
      </c>
      <c r="B88" s="282" t="s">
        <v>1375</v>
      </c>
      <c r="C88" s="277">
        <v>849162840</v>
      </c>
      <c r="D88" s="277">
        <v>780041173</v>
      </c>
      <c r="E88" s="300">
        <v>780041173</v>
      </c>
      <c r="F88" s="284"/>
      <c r="G88" s="278">
        <f t="shared" si="2"/>
        <v>780041173</v>
      </c>
      <c r="H88" s="284"/>
      <c r="I88" s="278">
        <f t="shared" si="3"/>
        <v>780041173</v>
      </c>
      <c r="J88" s="272"/>
      <c r="K88" s="272"/>
    </row>
    <row r="89" spans="1:11" x14ac:dyDescent="0.25">
      <c r="A89" s="276" t="s">
        <v>1376</v>
      </c>
      <c r="B89" s="282" t="s">
        <v>1377</v>
      </c>
      <c r="C89" s="277">
        <v>1860527432</v>
      </c>
      <c r="D89" s="277">
        <v>1848196449</v>
      </c>
      <c r="E89" s="300">
        <v>1677294652</v>
      </c>
      <c r="F89" s="284"/>
      <c r="G89" s="278">
        <f t="shared" si="2"/>
        <v>1848196449</v>
      </c>
      <c r="H89" s="284"/>
      <c r="I89" s="278">
        <f t="shared" si="3"/>
        <v>1677294652</v>
      </c>
      <c r="J89" s="272"/>
      <c r="K89" s="272"/>
    </row>
    <row r="90" spans="1:11" x14ac:dyDescent="0.25">
      <c r="A90" s="276" t="s">
        <v>1378</v>
      </c>
      <c r="B90" s="282" t="s">
        <v>1379</v>
      </c>
      <c r="C90" s="277">
        <v>3055612617</v>
      </c>
      <c r="D90" s="277">
        <v>2989011936</v>
      </c>
      <c r="E90" s="300">
        <v>2989011936</v>
      </c>
      <c r="F90" s="284"/>
      <c r="G90" s="278">
        <f t="shared" si="2"/>
        <v>2989011936</v>
      </c>
      <c r="H90" s="284"/>
      <c r="I90" s="278">
        <f t="shared" si="3"/>
        <v>2989011936</v>
      </c>
      <c r="J90" s="272"/>
      <c r="K90" s="272"/>
    </row>
    <row r="91" spans="1:11" x14ac:dyDescent="0.25">
      <c r="A91" s="301" t="s">
        <v>1380</v>
      </c>
      <c r="B91" s="301">
        <v>907125764</v>
      </c>
      <c r="C91" s="301">
        <v>907125764</v>
      </c>
      <c r="D91" s="301">
        <v>91690729</v>
      </c>
    </row>
    <row r="92" spans="1:11" x14ac:dyDescent="0.25">
      <c r="A92" s="301" t="s">
        <v>1354</v>
      </c>
      <c r="B92" s="301">
        <v>11921432123</v>
      </c>
      <c r="C92" s="301">
        <v>11872575456</v>
      </c>
      <c r="D92" s="301">
        <v>4150087293</v>
      </c>
    </row>
    <row r="93" spans="1:11" x14ac:dyDescent="0.25">
      <c r="A93" s="301" t="s">
        <v>129</v>
      </c>
      <c r="B93" s="301">
        <v>0</v>
      </c>
      <c r="C93" s="301">
        <v>0</v>
      </c>
      <c r="D93" s="301">
        <v>0</v>
      </c>
    </row>
    <row r="94" spans="1:11" x14ac:dyDescent="0.25">
      <c r="A94" s="301" t="s">
        <v>1381</v>
      </c>
      <c r="B94" s="301">
        <v>0</v>
      </c>
      <c r="C94" s="301">
        <v>0</v>
      </c>
      <c r="D94" s="301">
        <v>0</v>
      </c>
    </row>
    <row r="95" spans="1:11" x14ac:dyDescent="0.25">
      <c r="A95" s="301" t="s">
        <v>132</v>
      </c>
      <c r="B95" s="301">
        <v>71997511</v>
      </c>
      <c r="C95" s="301">
        <v>71997511</v>
      </c>
      <c r="D95" s="301">
        <v>57598007</v>
      </c>
    </row>
    <row r="96" spans="1:11" x14ac:dyDescent="0.25">
      <c r="A96" s="301" t="s">
        <v>1382</v>
      </c>
      <c r="B96" s="301">
        <v>71997511</v>
      </c>
      <c r="C96" s="301">
        <v>71997511</v>
      </c>
      <c r="D96" s="301">
        <v>57598007</v>
      </c>
    </row>
    <row r="97" spans="1:4" x14ac:dyDescent="0.25">
      <c r="A97" s="301" t="s">
        <v>134</v>
      </c>
      <c r="B97" s="301">
        <v>2031644404</v>
      </c>
      <c r="C97" s="301">
        <v>2024291404</v>
      </c>
      <c r="D97" s="301">
        <v>1680704094</v>
      </c>
    </row>
    <row r="98" spans="1:4" x14ac:dyDescent="0.25">
      <c r="A98" s="301" t="s">
        <v>1383</v>
      </c>
      <c r="B98" s="301">
        <v>2031644404</v>
      </c>
      <c r="C98" s="301">
        <v>2024291404</v>
      </c>
      <c r="D98" s="301">
        <v>1680704094</v>
      </c>
    </row>
    <row r="99" spans="1:4" x14ac:dyDescent="0.25">
      <c r="A99" s="301" t="s">
        <v>135</v>
      </c>
      <c r="B99" s="301">
        <v>9817790208</v>
      </c>
      <c r="C99" s="301">
        <v>9776286541</v>
      </c>
      <c r="D99" s="301">
        <v>2411785192</v>
      </c>
    </row>
    <row r="100" spans="1:4" x14ac:dyDescent="0.25">
      <c r="A100" s="301" t="s">
        <v>1384</v>
      </c>
      <c r="B100" s="301">
        <v>9817790208</v>
      </c>
      <c r="C100" s="301">
        <v>9776286541</v>
      </c>
      <c r="D100" s="301">
        <v>2411785192</v>
      </c>
    </row>
    <row r="101" spans="1:4" x14ac:dyDescent="0.25">
      <c r="A101" s="301" t="s">
        <v>1362</v>
      </c>
      <c r="B101" s="301">
        <v>2108268729</v>
      </c>
      <c r="C101" s="301">
        <v>2104172397</v>
      </c>
      <c r="D101" s="301">
        <v>1827326853</v>
      </c>
    </row>
    <row r="102" spans="1:4" x14ac:dyDescent="0.25">
      <c r="A102" s="301" t="s">
        <v>136</v>
      </c>
      <c r="B102" s="301">
        <v>2108268729</v>
      </c>
      <c r="C102" s="301">
        <v>2104172397</v>
      </c>
      <c r="D102" s="301">
        <v>1827326853</v>
      </c>
    </row>
    <row r="103" spans="1:4" x14ac:dyDescent="0.25">
      <c r="A103" s="301" t="s">
        <v>1385</v>
      </c>
      <c r="B103" s="301">
        <v>2108268729</v>
      </c>
      <c r="C103" s="301">
        <v>2104172397</v>
      </c>
      <c r="D103" s="301">
        <v>1827326853</v>
      </c>
    </row>
    <row r="104" spans="1:4" x14ac:dyDescent="0.25">
      <c r="A104" s="301" t="s">
        <v>1386</v>
      </c>
      <c r="B104" s="301">
        <v>229582146</v>
      </c>
      <c r="C104" s="301">
        <v>226625178</v>
      </c>
      <c r="D104" s="301">
        <v>226625178</v>
      </c>
    </row>
    <row r="105" spans="1:4" x14ac:dyDescent="0.25">
      <c r="A105" s="301" t="s">
        <v>1387</v>
      </c>
      <c r="B105" s="301">
        <v>229582146</v>
      </c>
      <c r="C105" s="301">
        <v>226625178</v>
      </c>
      <c r="D105" s="301">
        <v>226625178</v>
      </c>
    </row>
    <row r="106" spans="1:4" x14ac:dyDescent="0.25">
      <c r="A106" s="301" t="s">
        <v>1388</v>
      </c>
      <c r="B106" s="301">
        <v>229582146</v>
      </c>
      <c r="C106" s="301">
        <v>226625178</v>
      </c>
      <c r="D106" s="301">
        <v>226625178</v>
      </c>
    </row>
    <row r="107" spans="1:4" x14ac:dyDescent="0.25">
      <c r="A107" s="301" t="s">
        <v>1367</v>
      </c>
      <c r="B107" s="301">
        <v>2937850925</v>
      </c>
      <c r="C107" s="301">
        <v>2927754258</v>
      </c>
      <c r="D107" s="301">
        <v>2782207832</v>
      </c>
    </row>
    <row r="108" spans="1:4" x14ac:dyDescent="0.25">
      <c r="A108" s="301" t="s">
        <v>158</v>
      </c>
      <c r="B108" s="301">
        <v>2937850925</v>
      </c>
      <c r="C108" s="301">
        <v>2927754258</v>
      </c>
      <c r="D108" s="301">
        <v>2782207832</v>
      </c>
    </row>
    <row r="109" spans="1:4" x14ac:dyDescent="0.25">
      <c r="A109" s="301" t="s">
        <v>1389</v>
      </c>
      <c r="B109" s="301">
        <v>2937850925</v>
      </c>
      <c r="C109" s="301">
        <v>2927754258</v>
      </c>
      <c r="D109" s="301">
        <v>2782207832</v>
      </c>
    </row>
    <row r="110" spans="1:4" x14ac:dyDescent="0.25">
      <c r="A110" s="301" t="s">
        <v>162</v>
      </c>
      <c r="B110" s="301">
        <v>0</v>
      </c>
      <c r="C110" s="301">
        <v>0</v>
      </c>
      <c r="D110" s="301">
        <v>0</v>
      </c>
    </row>
    <row r="111" spans="1:4" x14ac:dyDescent="0.25">
      <c r="A111" s="301" t="s">
        <v>1390</v>
      </c>
      <c r="B111" s="301">
        <v>0</v>
      </c>
      <c r="C111" s="301">
        <v>0</v>
      </c>
      <c r="D111" s="301">
        <v>0</v>
      </c>
    </row>
    <row r="112" spans="1:4" x14ac:dyDescent="0.25">
      <c r="A112" s="301" t="s">
        <v>1372</v>
      </c>
      <c r="B112" s="301">
        <v>8639644132</v>
      </c>
      <c r="C112" s="301">
        <v>8390235551</v>
      </c>
      <c r="D112" s="301">
        <v>7307652590</v>
      </c>
    </row>
    <row r="113" spans="1:4" x14ac:dyDescent="0.25">
      <c r="A113" s="301" t="s">
        <v>167</v>
      </c>
      <c r="B113" s="301">
        <v>8639644132</v>
      </c>
      <c r="C113" s="301">
        <v>8390235551</v>
      </c>
      <c r="D113" s="301">
        <v>7307652590</v>
      </c>
    </row>
    <row r="114" spans="1:4" x14ac:dyDescent="0.25">
      <c r="A114" s="301" t="s">
        <v>1391</v>
      </c>
      <c r="B114" s="301">
        <v>2530811876</v>
      </c>
      <c r="C114" s="301">
        <v>2394211010</v>
      </c>
      <c r="D114" s="301">
        <v>2264969343</v>
      </c>
    </row>
    <row r="115" spans="1:4" x14ac:dyDescent="0.25">
      <c r="A115" s="301" t="s">
        <v>1392</v>
      </c>
      <c r="B115" s="301">
        <v>473511811</v>
      </c>
      <c r="C115" s="301">
        <v>376517478</v>
      </c>
      <c r="D115" s="301">
        <v>303233666</v>
      </c>
    </row>
    <row r="116" spans="1:4" x14ac:dyDescent="0.25">
      <c r="A116" s="301" t="s">
        <v>1393</v>
      </c>
      <c r="B116" s="301">
        <v>5635320445</v>
      </c>
      <c r="C116" s="301">
        <v>5619507063</v>
      </c>
      <c r="D116" s="301">
        <v>4739449581</v>
      </c>
    </row>
    <row r="117" spans="1:4" x14ac:dyDescent="0.25">
      <c r="A117" s="301" t="s">
        <v>1379</v>
      </c>
      <c r="B117" s="301">
        <v>42974308442</v>
      </c>
      <c r="C117" s="301">
        <v>42139458441</v>
      </c>
      <c r="D117" s="301">
        <v>28040624670</v>
      </c>
    </row>
  </sheetData>
  <mergeCells count="3">
    <mergeCell ref="A1:B1"/>
    <mergeCell ref="C9:E9"/>
    <mergeCell ref="F9:I9"/>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
  <dimension ref="A3:I635"/>
  <sheetViews>
    <sheetView tabSelected="1" workbookViewId="0">
      <selection activeCell="D26" sqref="D26"/>
    </sheetView>
  </sheetViews>
  <sheetFormatPr baseColWidth="10" defaultColWidth="11.42578125" defaultRowHeight="15" x14ac:dyDescent="0.25"/>
  <cols>
    <col min="1" max="1" width="11.42578125" style="35"/>
    <col min="2" max="2" width="32.7109375" style="112" customWidth="1"/>
    <col min="3" max="4" width="34.42578125" style="86" customWidth="1"/>
    <col min="5" max="5" width="37" style="86" customWidth="1"/>
    <col min="6" max="6" width="34.42578125" style="86" customWidth="1"/>
    <col min="7" max="7" width="37.7109375" style="86" customWidth="1"/>
    <col min="8" max="8" width="34.85546875" style="35" customWidth="1"/>
    <col min="9" max="16384" width="11.42578125" style="35"/>
  </cols>
  <sheetData>
    <row r="3" spans="2:9" ht="15.75" x14ac:dyDescent="0.25">
      <c r="B3" s="511" t="s">
        <v>343</v>
      </c>
      <c r="C3" s="511"/>
      <c r="D3" s="511"/>
      <c r="E3" s="511"/>
      <c r="F3" s="511"/>
      <c r="G3" s="511"/>
      <c r="H3" s="511"/>
    </row>
    <row r="4" spans="2:9" ht="15.75" x14ac:dyDescent="0.25">
      <c r="B4" s="511">
        <v>2021</v>
      </c>
      <c r="C4" s="511"/>
      <c r="D4" s="511"/>
      <c r="E4" s="511"/>
      <c r="F4" s="511"/>
      <c r="G4" s="511"/>
      <c r="H4" s="511"/>
    </row>
    <row r="5" spans="2:9" ht="15.75" x14ac:dyDescent="0.25">
      <c r="B5" s="511"/>
      <c r="C5" s="511"/>
      <c r="D5" s="511"/>
      <c r="E5" s="511"/>
      <c r="F5" s="511"/>
      <c r="G5" s="511"/>
      <c r="H5" s="511"/>
    </row>
    <row r="6" spans="2:9" ht="15.75" x14ac:dyDescent="0.25">
      <c r="B6" s="120" t="s">
        <v>37</v>
      </c>
      <c r="C6" s="509" t="s">
        <v>1730</v>
      </c>
      <c r="D6" s="510"/>
      <c r="E6" s="119" t="s">
        <v>39</v>
      </c>
      <c r="F6" s="512" t="s">
        <v>189</v>
      </c>
      <c r="G6" s="512"/>
      <c r="H6" s="121"/>
      <c r="I6" s="58"/>
    </row>
    <row r="7" spans="2:9" ht="15.75" x14ac:dyDescent="0.25">
      <c r="B7" s="120" t="s">
        <v>342</v>
      </c>
      <c r="C7" s="509" t="s">
        <v>1732</v>
      </c>
      <c r="D7" s="510"/>
      <c r="E7" s="119" t="s">
        <v>341</v>
      </c>
      <c r="F7" s="509" t="s">
        <v>1731</v>
      </c>
      <c r="G7" s="510"/>
      <c r="H7" s="118"/>
      <c r="I7" s="58"/>
    </row>
    <row r="8" spans="2:9" s="58" customFormat="1" x14ac:dyDescent="0.25">
      <c r="B8" s="117"/>
      <c r="C8" s="116"/>
      <c r="D8" s="116"/>
      <c r="E8" s="116"/>
      <c r="F8" s="116"/>
      <c r="G8" s="116"/>
      <c r="H8" s="115"/>
    </row>
    <row r="9" spans="2:9" s="58" customFormat="1" x14ac:dyDescent="0.25">
      <c r="B9" s="117"/>
      <c r="C9" s="116"/>
      <c r="D9" s="116"/>
      <c r="E9" s="116"/>
      <c r="F9" s="116"/>
      <c r="G9" s="116"/>
      <c r="H9" s="115"/>
    </row>
    <row r="10" spans="2:9" s="58" customFormat="1" ht="32.25" customHeight="1" x14ac:dyDescent="0.25">
      <c r="B10" s="508" t="s">
        <v>430</v>
      </c>
      <c r="C10" s="508"/>
      <c r="D10" s="508"/>
      <c r="E10" s="508"/>
      <c r="F10" s="508"/>
      <c r="G10" s="508"/>
      <c r="H10" s="115"/>
    </row>
    <row r="11" spans="2:9" s="58" customFormat="1" x14ac:dyDescent="0.25">
      <c r="B11" s="117"/>
      <c r="C11" s="116"/>
      <c r="D11" s="116"/>
      <c r="E11" s="116"/>
      <c r="F11" s="116"/>
      <c r="G11" s="116"/>
      <c r="H11" s="115"/>
    </row>
    <row r="12" spans="2:9" ht="45" x14ac:dyDescent="0.25">
      <c r="B12" s="154" t="s">
        <v>340</v>
      </c>
      <c r="C12" s="155" t="s">
        <v>431</v>
      </c>
      <c r="D12" s="155" t="s">
        <v>432</v>
      </c>
      <c r="E12" s="154" t="s">
        <v>339</v>
      </c>
      <c r="F12" s="154" t="s">
        <v>338</v>
      </c>
      <c r="G12" s="154" t="s">
        <v>337</v>
      </c>
    </row>
    <row r="13" spans="2:9" ht="30" customHeight="1" x14ac:dyDescent="0.25">
      <c r="B13" s="151">
        <v>22884043173</v>
      </c>
      <c r="C13" s="151">
        <v>6492351446</v>
      </c>
      <c r="D13" s="151">
        <v>5465200729</v>
      </c>
      <c r="E13" s="152">
        <v>44224</v>
      </c>
      <c r="F13" s="152">
        <v>44551</v>
      </c>
      <c r="G13" s="153">
        <v>32</v>
      </c>
    </row>
    <row r="635" spans="1:2" x14ac:dyDescent="0.25">
      <c r="A635" s="114"/>
      <c r="B635" s="113"/>
    </row>
  </sheetData>
  <mergeCells count="8">
    <mergeCell ref="B10:G10"/>
    <mergeCell ref="C7:D7"/>
    <mergeCell ref="F7:G7"/>
    <mergeCell ref="B3:H3"/>
    <mergeCell ref="B4:H4"/>
    <mergeCell ref="B5:H5"/>
    <mergeCell ref="C6:D6"/>
    <mergeCell ref="F6:G6"/>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2"/>
  <dimension ref="A1:X52"/>
  <sheetViews>
    <sheetView showGridLines="0" workbookViewId="0">
      <selection activeCell="I42" sqref="I42"/>
    </sheetView>
  </sheetViews>
  <sheetFormatPr baseColWidth="10" defaultColWidth="11.42578125" defaultRowHeight="15" x14ac:dyDescent="0.25"/>
  <cols>
    <col min="1" max="1" width="11.42578125" style="35"/>
    <col min="2" max="2" width="6.42578125" style="35" customWidth="1"/>
    <col min="3" max="3" width="39.42578125" style="35" customWidth="1"/>
    <col min="4" max="4" width="21.5703125" style="35" customWidth="1"/>
    <col min="5" max="5" width="19" style="35" customWidth="1"/>
    <col min="6" max="6" width="21.42578125" style="35" customWidth="1"/>
    <col min="7" max="7" width="17.140625" style="35" customWidth="1"/>
    <col min="8" max="8" width="19.42578125" style="35" customWidth="1"/>
    <col min="9" max="9" width="14.7109375" style="35" customWidth="1"/>
    <col min="10" max="10" width="18.28515625" style="35" customWidth="1"/>
    <col min="11" max="11" width="12.42578125" style="35" customWidth="1"/>
    <col min="12" max="12" width="16.28515625" style="112" customWidth="1"/>
    <col min="13" max="13" width="14.28515625" style="112" customWidth="1"/>
    <col min="14" max="14" width="15.7109375" style="122" customWidth="1"/>
    <col min="15" max="15" width="17.7109375" style="112" customWidth="1"/>
    <col min="16" max="16" width="15.42578125" style="112" customWidth="1"/>
    <col min="17" max="17" width="14.85546875" style="122" customWidth="1"/>
    <col min="18" max="18" width="14.85546875" style="123" customWidth="1"/>
    <col min="19" max="19" width="12.85546875" style="122" customWidth="1"/>
    <col min="20" max="20" width="16.140625" style="35" customWidth="1"/>
    <col min="21" max="21" width="13.7109375" style="35" customWidth="1"/>
    <col min="22" max="16384" width="11.42578125" style="35"/>
  </cols>
  <sheetData>
    <row r="1" spans="1:24" x14ac:dyDescent="0.25">
      <c r="N1" s="35"/>
    </row>
    <row r="2" spans="1:24" ht="15.75" x14ac:dyDescent="0.25">
      <c r="E2" s="511" t="s">
        <v>356</v>
      </c>
      <c r="F2" s="511"/>
      <c r="G2" s="511"/>
      <c r="H2" s="511"/>
      <c r="I2" s="511"/>
      <c r="J2" s="511"/>
      <c r="K2" s="511"/>
      <c r="L2" s="511"/>
      <c r="M2" s="511"/>
      <c r="N2" s="511"/>
      <c r="O2" s="511"/>
      <c r="P2" s="511"/>
      <c r="Q2" s="511"/>
      <c r="R2" s="511"/>
      <c r="S2" s="511"/>
    </row>
    <row r="3" spans="1:24" ht="15.75" x14ac:dyDescent="0.25">
      <c r="E3" s="511" t="s">
        <v>433</v>
      </c>
      <c r="F3" s="511"/>
      <c r="G3" s="511"/>
      <c r="H3" s="511"/>
      <c r="I3" s="511"/>
      <c r="J3" s="511"/>
      <c r="K3" s="511"/>
      <c r="L3" s="511"/>
      <c r="M3" s="511"/>
      <c r="N3" s="511"/>
      <c r="O3" s="511"/>
      <c r="P3" s="511"/>
      <c r="Q3" s="511"/>
      <c r="R3" s="511"/>
      <c r="S3" s="511"/>
    </row>
    <row r="4" spans="1:24" ht="7.5" customHeight="1" x14ac:dyDescent="0.25">
      <c r="E4" s="166"/>
      <c r="F4" s="166"/>
      <c r="G4" s="166"/>
      <c r="H4" s="166"/>
      <c r="I4" s="166"/>
      <c r="J4" s="166"/>
      <c r="K4" s="166"/>
      <c r="L4" s="166"/>
      <c r="M4" s="166"/>
      <c r="N4" s="166"/>
      <c r="O4" s="166"/>
      <c r="P4" s="166"/>
      <c r="Q4" s="166"/>
      <c r="R4" s="166"/>
      <c r="S4" s="166"/>
    </row>
    <row r="5" spans="1:24" s="171" customFormat="1" ht="15.75" x14ac:dyDescent="0.25">
      <c r="C5" s="524" t="s">
        <v>389</v>
      </c>
      <c r="D5" s="524"/>
      <c r="E5" s="524"/>
      <c r="F5" s="524"/>
      <c r="G5" s="524"/>
      <c r="H5" s="524"/>
      <c r="I5" s="524"/>
      <c r="J5" s="524"/>
      <c r="K5" s="524"/>
      <c r="L5" s="524"/>
      <c r="M5" s="524"/>
      <c r="N5" s="524"/>
      <c r="O5" s="524"/>
      <c r="P5" s="524"/>
      <c r="Q5" s="524"/>
      <c r="R5" s="172"/>
      <c r="S5" s="172"/>
    </row>
    <row r="6" spans="1:24" s="171" customFormat="1" ht="15.75" x14ac:dyDescent="0.25">
      <c r="C6" s="524"/>
      <c r="D6" s="524"/>
      <c r="E6" s="524"/>
      <c r="F6" s="524"/>
      <c r="G6" s="524"/>
      <c r="H6" s="524"/>
      <c r="I6" s="524"/>
      <c r="J6" s="524"/>
      <c r="K6" s="524"/>
      <c r="L6" s="524"/>
      <c r="M6" s="524"/>
      <c r="N6" s="524"/>
      <c r="O6" s="524"/>
      <c r="P6" s="524"/>
      <c r="Q6" s="524"/>
      <c r="R6" s="172"/>
      <c r="S6" s="172"/>
    </row>
    <row r="7" spans="1:24" ht="11.25" customHeight="1" x14ac:dyDescent="0.25">
      <c r="C7" s="167"/>
      <c r="D7" s="167"/>
      <c r="E7" s="167"/>
      <c r="F7" s="167"/>
      <c r="G7" s="167"/>
      <c r="H7" s="167"/>
      <c r="I7" s="167"/>
      <c r="J7" s="167"/>
      <c r="K7" s="167"/>
      <c r="L7" s="167"/>
      <c r="M7" s="167"/>
      <c r="N7" s="167"/>
      <c r="O7" s="167"/>
      <c r="P7" s="167"/>
      <c r="Q7" s="167"/>
      <c r="R7" s="166"/>
      <c r="S7" s="166"/>
    </row>
    <row r="8" spans="1:24" ht="15.75" x14ac:dyDescent="0.25">
      <c r="C8" s="514" t="s">
        <v>434</v>
      </c>
      <c r="D8" s="514"/>
      <c r="E8" s="514"/>
      <c r="F8" s="514"/>
      <c r="G8" s="514"/>
      <c r="H8" s="514"/>
      <c r="I8" s="514"/>
      <c r="J8" s="514"/>
      <c r="K8" s="514"/>
      <c r="L8" s="514"/>
      <c r="M8" s="514"/>
      <c r="N8" s="514"/>
      <c r="O8" s="514"/>
      <c r="P8" s="514"/>
      <c r="Q8" s="514"/>
      <c r="R8" s="136"/>
      <c r="S8" s="136"/>
      <c r="T8" s="136"/>
      <c r="U8" s="136"/>
      <c r="V8" s="136"/>
      <c r="W8" s="136"/>
      <c r="X8" s="128"/>
    </row>
    <row r="9" spans="1:24" ht="15.75" x14ac:dyDescent="0.25">
      <c r="C9" s="514"/>
      <c r="D9" s="514"/>
      <c r="E9" s="514"/>
      <c r="F9" s="514"/>
      <c r="G9" s="514"/>
      <c r="H9" s="514"/>
      <c r="I9" s="514"/>
      <c r="J9" s="514"/>
      <c r="K9" s="514"/>
      <c r="L9" s="514"/>
      <c r="M9" s="514"/>
      <c r="N9" s="514"/>
      <c r="O9" s="514"/>
      <c r="P9" s="514"/>
      <c r="Q9" s="514"/>
      <c r="R9" s="136"/>
      <c r="S9" s="136"/>
      <c r="T9" s="136"/>
      <c r="U9" s="136"/>
      <c r="V9" s="136"/>
      <c r="W9" s="136"/>
      <c r="X9" s="128"/>
    </row>
    <row r="10" spans="1:24" s="58" customFormat="1" ht="15.75" x14ac:dyDescent="0.25">
      <c r="C10" s="523"/>
      <c r="D10" s="523"/>
      <c r="E10" s="523"/>
      <c r="F10" s="523"/>
      <c r="G10" s="523"/>
      <c r="H10" s="523"/>
      <c r="I10" s="523"/>
      <c r="J10" s="523"/>
      <c r="K10" s="523"/>
      <c r="L10" s="523"/>
      <c r="M10" s="523"/>
      <c r="N10" s="523"/>
      <c r="O10" s="523"/>
      <c r="P10" s="523"/>
      <c r="Q10" s="523"/>
      <c r="R10" s="137"/>
      <c r="S10" s="137"/>
      <c r="T10" s="137"/>
      <c r="U10" s="137"/>
      <c r="V10" s="137"/>
      <c r="W10" s="137"/>
      <c r="X10" s="128"/>
    </row>
    <row r="11" spans="1:24" ht="17.25" customHeight="1" x14ac:dyDescent="0.25">
      <c r="C11" s="515" t="s">
        <v>37</v>
      </c>
      <c r="D11" s="519" t="s">
        <v>348</v>
      </c>
      <c r="E11" s="517" t="s">
        <v>355</v>
      </c>
      <c r="F11" s="517"/>
      <c r="G11" s="517"/>
      <c r="H11" s="517"/>
      <c r="I11" s="517"/>
      <c r="J11" s="517" t="s">
        <v>390</v>
      </c>
      <c r="K11" s="517"/>
      <c r="L11" s="517"/>
      <c r="M11" s="517"/>
      <c r="N11" s="517"/>
      <c r="O11" s="517"/>
      <c r="P11" s="517"/>
      <c r="Q11" s="517"/>
      <c r="R11" s="136"/>
      <c r="S11" s="136"/>
      <c r="T11" s="136"/>
      <c r="U11" s="136"/>
      <c r="V11" s="136"/>
      <c r="W11" s="136"/>
      <c r="X11" s="128"/>
    </row>
    <row r="12" spans="1:24" ht="37.5" customHeight="1" x14ac:dyDescent="0.25">
      <c r="C12" s="515"/>
      <c r="D12" s="520"/>
      <c r="E12" s="516" t="s">
        <v>353</v>
      </c>
      <c r="F12" s="516"/>
      <c r="G12" s="516" t="s">
        <v>352</v>
      </c>
      <c r="H12" s="516"/>
      <c r="I12" s="516"/>
      <c r="J12" s="522" t="s">
        <v>351</v>
      </c>
      <c r="K12" s="522"/>
      <c r="L12" s="522" t="s">
        <v>391</v>
      </c>
      <c r="M12" s="522"/>
      <c r="N12" s="522" t="s">
        <v>392</v>
      </c>
      <c r="O12" s="522"/>
      <c r="P12" s="522" t="s">
        <v>393</v>
      </c>
      <c r="Q12" s="522"/>
      <c r="R12" s="518"/>
      <c r="S12" s="518"/>
      <c r="T12" s="518"/>
      <c r="U12" s="518"/>
      <c r="V12" s="518"/>
      <c r="W12" s="518"/>
      <c r="X12" s="128"/>
    </row>
    <row r="13" spans="1:24" ht="25.5" x14ac:dyDescent="0.25">
      <c r="A13" s="58"/>
      <c r="B13" s="58"/>
      <c r="C13" s="515"/>
      <c r="D13" s="521"/>
      <c r="E13" s="161" t="s">
        <v>345</v>
      </c>
      <c r="F13" s="162" t="s">
        <v>344</v>
      </c>
      <c r="G13" s="161" t="s">
        <v>350</v>
      </c>
      <c r="H13" s="161" t="s">
        <v>349</v>
      </c>
      <c r="I13" s="162" t="s">
        <v>344</v>
      </c>
      <c r="J13" s="161" t="s">
        <v>388</v>
      </c>
      <c r="K13" s="162" t="s">
        <v>344</v>
      </c>
      <c r="L13" s="161" t="s">
        <v>388</v>
      </c>
      <c r="M13" s="162" t="s">
        <v>344</v>
      </c>
      <c r="N13" s="161" t="s">
        <v>388</v>
      </c>
      <c r="O13" s="162" t="s">
        <v>344</v>
      </c>
      <c r="P13" s="161" t="s">
        <v>388</v>
      </c>
      <c r="Q13" s="162" t="s">
        <v>344</v>
      </c>
      <c r="R13" s="135"/>
      <c r="S13" s="134"/>
      <c r="T13" s="135"/>
      <c r="U13" s="134"/>
      <c r="V13" s="135"/>
      <c r="W13" s="134"/>
      <c r="X13" s="128"/>
    </row>
    <row r="14" spans="1:24" s="58" customFormat="1" ht="15.75" x14ac:dyDescent="0.25">
      <c r="C14" s="156" t="s">
        <v>1237</v>
      </c>
      <c r="D14" s="267">
        <v>2021</v>
      </c>
      <c r="E14" s="266">
        <v>87</v>
      </c>
      <c r="F14" s="159">
        <v>8127844891.9799995</v>
      </c>
      <c r="G14" s="266">
        <v>8</v>
      </c>
      <c r="H14" s="160">
        <v>8</v>
      </c>
      <c r="I14" s="159">
        <v>12558334</v>
      </c>
      <c r="J14" s="266">
        <v>52</v>
      </c>
      <c r="K14" s="159">
        <v>329736000</v>
      </c>
      <c r="L14" s="266">
        <v>35</v>
      </c>
      <c r="M14" s="159">
        <v>7798108891.9799995</v>
      </c>
      <c r="N14" s="266">
        <v>0</v>
      </c>
      <c r="O14" s="163">
        <v>0</v>
      </c>
      <c r="P14" s="266">
        <v>2</v>
      </c>
      <c r="Q14" s="159">
        <v>1549717657</v>
      </c>
      <c r="R14" s="125"/>
      <c r="S14" s="124"/>
      <c r="T14" s="128"/>
      <c r="U14" s="128"/>
      <c r="V14" s="128"/>
      <c r="W14" s="128"/>
      <c r="X14" s="128"/>
    </row>
    <row r="15" spans="1:24" s="58" customFormat="1" ht="15.75" x14ac:dyDescent="0.25">
      <c r="C15" s="156"/>
      <c r="D15" s="156"/>
      <c r="E15" s="158"/>
      <c r="F15" s="159"/>
      <c r="G15" s="158"/>
      <c r="H15" s="158"/>
      <c r="I15" s="159"/>
      <c r="J15" s="158"/>
      <c r="K15" s="159"/>
      <c r="L15" s="158"/>
      <c r="M15" s="159"/>
      <c r="N15" s="158"/>
      <c r="O15" s="159"/>
      <c r="P15" s="158"/>
      <c r="Q15" s="159"/>
      <c r="R15" s="125"/>
      <c r="S15" s="124"/>
      <c r="T15" s="128"/>
      <c r="U15" s="128"/>
      <c r="V15" s="128"/>
      <c r="W15" s="128"/>
      <c r="X15" s="128"/>
    </row>
    <row r="16" spans="1:24" s="58" customFormat="1" ht="15.75" x14ac:dyDescent="0.25">
      <c r="E16" s="131"/>
      <c r="F16" s="131"/>
      <c r="G16" s="133"/>
      <c r="H16" s="133"/>
      <c r="I16" s="133"/>
      <c r="J16" s="133"/>
      <c r="K16" s="133"/>
      <c r="L16" s="132"/>
      <c r="M16" s="132"/>
      <c r="N16" s="131"/>
      <c r="O16" s="130"/>
      <c r="P16" s="130"/>
      <c r="Q16" s="129"/>
      <c r="R16" s="125"/>
      <c r="S16" s="124"/>
      <c r="T16" s="128"/>
      <c r="U16" s="128"/>
      <c r="V16" s="128"/>
      <c r="W16" s="128"/>
      <c r="X16" s="128"/>
    </row>
    <row r="17" spans="1:20" ht="16.5" customHeight="1" x14ac:dyDescent="0.25">
      <c r="A17" s="58"/>
      <c r="B17" s="58"/>
      <c r="C17" s="525"/>
      <c r="D17" s="525"/>
      <c r="E17" s="525"/>
      <c r="F17" s="525"/>
      <c r="G17" s="525"/>
      <c r="H17" s="525"/>
      <c r="I17" s="525"/>
      <c r="J17" s="525"/>
      <c r="K17" s="525"/>
      <c r="L17" s="525"/>
      <c r="M17" s="525"/>
      <c r="N17" s="525"/>
      <c r="O17" s="525"/>
      <c r="P17" s="525"/>
      <c r="Q17" s="525"/>
      <c r="R17" s="127"/>
      <c r="S17" s="126"/>
      <c r="T17" s="58"/>
    </row>
    <row r="18" spans="1:20" ht="15" customHeight="1" x14ac:dyDescent="0.25">
      <c r="A18" s="58"/>
      <c r="B18" s="58"/>
      <c r="C18" s="526" t="s">
        <v>435</v>
      </c>
      <c r="D18" s="526"/>
      <c r="E18" s="526"/>
      <c r="F18" s="526"/>
      <c r="G18" s="526"/>
      <c r="H18" s="526"/>
      <c r="I18" s="526"/>
      <c r="J18" s="526"/>
      <c r="K18" s="526"/>
      <c r="L18" s="526"/>
      <c r="M18" s="526"/>
      <c r="N18" s="526"/>
      <c r="O18" s="526"/>
      <c r="P18" s="526"/>
      <c r="Q18" s="526"/>
      <c r="R18" s="514"/>
      <c r="S18" s="514"/>
      <c r="T18" s="514"/>
    </row>
    <row r="19" spans="1:20" ht="15" customHeight="1" x14ac:dyDescent="0.25"/>
    <row r="20" spans="1:20" ht="24.75" customHeight="1" x14ac:dyDescent="0.25">
      <c r="C20" s="515" t="s">
        <v>37</v>
      </c>
      <c r="D20" s="519" t="s">
        <v>348</v>
      </c>
      <c r="E20" s="527" t="s">
        <v>347</v>
      </c>
      <c r="F20" s="528"/>
      <c r="G20" s="528"/>
      <c r="H20" s="528"/>
      <c r="I20" s="528"/>
      <c r="J20" s="528"/>
      <c r="K20" s="528"/>
      <c r="L20" s="528"/>
      <c r="M20" s="528"/>
      <c r="N20" s="528"/>
      <c r="O20" s="528"/>
      <c r="P20" s="528"/>
      <c r="Q20" s="528"/>
      <c r="R20" s="529"/>
      <c r="S20" s="530" t="s">
        <v>346</v>
      </c>
      <c r="T20" s="530"/>
    </row>
    <row r="21" spans="1:20" ht="45" customHeight="1" x14ac:dyDescent="0.25">
      <c r="C21" s="515"/>
      <c r="D21" s="520"/>
      <c r="E21" s="516" t="s">
        <v>83</v>
      </c>
      <c r="F21" s="516"/>
      <c r="G21" s="516" t="s">
        <v>29</v>
      </c>
      <c r="H21" s="516"/>
      <c r="I21" s="516" t="s">
        <v>86</v>
      </c>
      <c r="J21" s="516"/>
      <c r="K21" s="516" t="s">
        <v>89</v>
      </c>
      <c r="L21" s="516"/>
      <c r="M21" s="516" t="s">
        <v>91</v>
      </c>
      <c r="N21" s="516"/>
      <c r="O21" s="516" t="s">
        <v>92</v>
      </c>
      <c r="P21" s="516"/>
      <c r="Q21" s="516" t="s">
        <v>93</v>
      </c>
      <c r="R21" s="516"/>
      <c r="S21" s="530"/>
      <c r="T21" s="530"/>
    </row>
    <row r="22" spans="1:20" ht="25.5" x14ac:dyDescent="0.25">
      <c r="C22" s="515"/>
      <c r="D22" s="521"/>
      <c r="E22" s="161" t="s">
        <v>345</v>
      </c>
      <c r="F22" s="162" t="s">
        <v>344</v>
      </c>
      <c r="G22" s="161" t="s">
        <v>345</v>
      </c>
      <c r="H22" s="162" t="s">
        <v>344</v>
      </c>
      <c r="I22" s="161" t="s">
        <v>345</v>
      </c>
      <c r="J22" s="162" t="s">
        <v>344</v>
      </c>
      <c r="K22" s="161" t="s">
        <v>345</v>
      </c>
      <c r="L22" s="162" t="s">
        <v>344</v>
      </c>
      <c r="M22" s="161" t="s">
        <v>345</v>
      </c>
      <c r="N22" s="162" t="s">
        <v>344</v>
      </c>
      <c r="O22" s="161" t="s">
        <v>345</v>
      </c>
      <c r="P22" s="162" t="s">
        <v>344</v>
      </c>
      <c r="Q22" s="161" t="s">
        <v>345</v>
      </c>
      <c r="R22" s="162" t="s">
        <v>344</v>
      </c>
      <c r="S22" s="161" t="s">
        <v>345</v>
      </c>
      <c r="T22" s="162" t="s">
        <v>344</v>
      </c>
    </row>
    <row r="23" spans="1:20" ht="15.75" x14ac:dyDescent="0.25">
      <c r="C23" s="156" t="s">
        <v>1237</v>
      </c>
      <c r="D23" s="267">
        <v>2021</v>
      </c>
      <c r="E23" s="266">
        <v>2</v>
      </c>
      <c r="F23" s="163">
        <v>179964097</v>
      </c>
      <c r="G23" s="163">
        <v>57</v>
      </c>
      <c r="H23" s="163">
        <v>3324373712</v>
      </c>
      <c r="I23" s="266">
        <v>6</v>
      </c>
      <c r="J23" s="163">
        <v>45153364</v>
      </c>
      <c r="K23" s="266">
        <v>17</v>
      </c>
      <c r="L23" s="163">
        <v>1604451655</v>
      </c>
      <c r="M23" s="266">
        <v>5</v>
      </c>
      <c r="N23" s="163">
        <v>2973902063.98</v>
      </c>
      <c r="O23" s="266">
        <v>0</v>
      </c>
      <c r="P23" s="163">
        <v>0</v>
      </c>
      <c r="Q23" s="266">
        <v>2</v>
      </c>
      <c r="R23" s="159">
        <v>2097836500</v>
      </c>
      <c r="S23" s="266">
        <v>52</v>
      </c>
      <c r="T23" s="163">
        <v>329736000</v>
      </c>
    </row>
    <row r="24" spans="1:20" ht="15.75" x14ac:dyDescent="0.25">
      <c r="C24" s="156"/>
      <c r="D24" s="156"/>
      <c r="E24" s="158"/>
      <c r="F24" s="159"/>
      <c r="G24" s="158"/>
      <c r="H24" s="159"/>
      <c r="I24" s="158"/>
      <c r="J24" s="159"/>
      <c r="K24" s="158"/>
      <c r="L24" s="159"/>
      <c r="M24" s="158"/>
      <c r="N24" s="159"/>
      <c r="O24" s="158"/>
      <c r="P24" s="159"/>
      <c r="Q24" s="158"/>
      <c r="R24" s="159"/>
      <c r="S24" s="158"/>
      <c r="T24" s="159"/>
    </row>
    <row r="25" spans="1:20" ht="15.75" x14ac:dyDescent="0.25">
      <c r="C25" s="128"/>
      <c r="D25" s="128"/>
      <c r="E25" s="140"/>
      <c r="F25" s="139"/>
      <c r="G25" s="140"/>
      <c r="H25" s="139"/>
      <c r="I25" s="140"/>
      <c r="J25" s="139"/>
      <c r="K25" s="140"/>
      <c r="L25" s="139"/>
      <c r="M25" s="140"/>
      <c r="N25" s="139"/>
      <c r="O25" s="140"/>
      <c r="P25" s="139"/>
      <c r="Q25" s="140"/>
      <c r="R25" s="139"/>
      <c r="S25" s="140"/>
      <c r="T25" s="139"/>
    </row>
    <row r="26" spans="1:20" ht="19.5" customHeight="1" x14ac:dyDescent="0.25"/>
    <row r="27" spans="1:20" ht="31.5" customHeight="1" x14ac:dyDescent="0.25">
      <c r="C27" s="513" t="s">
        <v>394</v>
      </c>
      <c r="D27" s="513"/>
      <c r="E27" s="513"/>
      <c r="F27" s="513"/>
      <c r="G27" s="513"/>
      <c r="H27" s="513"/>
      <c r="I27" s="513"/>
      <c r="J27" s="513"/>
      <c r="K27" s="513"/>
      <c r="L27" s="513"/>
    </row>
    <row r="29" spans="1:20" ht="15.75" x14ac:dyDescent="0.25">
      <c r="C29" s="515" t="s">
        <v>37</v>
      </c>
      <c r="D29" s="517" t="s">
        <v>379</v>
      </c>
      <c r="E29" s="517"/>
      <c r="F29" s="517"/>
      <c r="G29" s="517"/>
      <c r="H29" s="517"/>
      <c r="I29" s="517"/>
      <c r="J29" s="136"/>
      <c r="K29" s="136"/>
      <c r="L29" s="136"/>
    </row>
    <row r="30" spans="1:20" x14ac:dyDescent="0.25">
      <c r="C30" s="515"/>
      <c r="D30" s="516" t="s">
        <v>83</v>
      </c>
      <c r="E30" s="516"/>
      <c r="F30" s="516" t="s">
        <v>89</v>
      </c>
      <c r="G30" s="516"/>
      <c r="H30" s="516" t="s">
        <v>91</v>
      </c>
      <c r="I30" s="516"/>
      <c r="J30" s="58"/>
      <c r="K30" s="164"/>
      <c r="L30" s="164"/>
    </row>
    <row r="31" spans="1:20" ht="25.5" x14ac:dyDescent="0.25">
      <c r="C31" s="515"/>
      <c r="D31" s="161" t="s">
        <v>395</v>
      </c>
      <c r="E31" s="161" t="s">
        <v>360</v>
      </c>
      <c r="F31" s="161" t="s">
        <v>395</v>
      </c>
      <c r="G31" s="161" t="s">
        <v>360</v>
      </c>
      <c r="H31" s="161" t="s">
        <v>395</v>
      </c>
      <c r="I31" s="161" t="s">
        <v>360</v>
      </c>
      <c r="J31" s="165"/>
      <c r="K31" s="126"/>
      <c r="L31" s="165"/>
      <c r="O31" s="123"/>
      <c r="P31" s="122"/>
      <c r="Q31" s="35"/>
      <c r="R31" s="35"/>
      <c r="S31" s="35"/>
    </row>
    <row r="32" spans="1:20" x14ac:dyDescent="0.25">
      <c r="C32" s="156" t="s">
        <v>1237</v>
      </c>
      <c r="D32" s="156" t="s">
        <v>498</v>
      </c>
      <c r="E32" s="157">
        <v>3</v>
      </c>
      <c r="F32" s="156" t="s">
        <v>492</v>
      </c>
      <c r="G32" s="157">
        <v>3</v>
      </c>
      <c r="H32" s="156" t="s">
        <v>494</v>
      </c>
      <c r="I32" s="157">
        <v>2</v>
      </c>
      <c r="J32" s="112"/>
      <c r="K32" s="122"/>
      <c r="O32" s="123"/>
      <c r="P32" s="122"/>
      <c r="Q32" s="35"/>
      <c r="R32" s="35"/>
      <c r="S32" s="35"/>
    </row>
    <row r="33" spans="3:19" x14ac:dyDescent="0.25">
      <c r="C33" s="156" t="s">
        <v>1237</v>
      </c>
      <c r="D33" s="156" t="s">
        <v>505</v>
      </c>
      <c r="E33" s="157">
        <v>3</v>
      </c>
      <c r="F33" s="156" t="s">
        <v>493</v>
      </c>
      <c r="G33" s="157">
        <v>1</v>
      </c>
      <c r="H33" s="156" t="s">
        <v>503</v>
      </c>
      <c r="I33" s="157">
        <v>4</v>
      </c>
      <c r="J33" s="112"/>
      <c r="K33" s="122"/>
      <c r="O33" s="123"/>
      <c r="P33" s="122"/>
      <c r="Q33" s="35"/>
      <c r="R33" s="35"/>
      <c r="S33" s="35"/>
    </row>
    <row r="34" spans="3:19" x14ac:dyDescent="0.25">
      <c r="C34" s="156"/>
      <c r="D34" s="156"/>
      <c r="E34" s="156"/>
      <c r="F34" s="156" t="s">
        <v>495</v>
      </c>
      <c r="G34" s="157">
        <v>8</v>
      </c>
      <c r="H34" s="156" t="s">
        <v>504</v>
      </c>
      <c r="I34" s="157">
        <v>4</v>
      </c>
      <c r="J34" s="112"/>
      <c r="K34" s="122"/>
      <c r="O34" s="123"/>
      <c r="P34" s="122"/>
      <c r="Q34" s="35"/>
      <c r="R34" s="35"/>
      <c r="S34" s="35"/>
    </row>
    <row r="35" spans="3:19" x14ac:dyDescent="0.25">
      <c r="C35" s="156"/>
      <c r="D35" s="156"/>
      <c r="E35" s="156"/>
      <c r="F35" s="156" t="s">
        <v>495</v>
      </c>
      <c r="G35" s="157">
        <v>8</v>
      </c>
      <c r="H35" s="156" t="s">
        <v>506</v>
      </c>
      <c r="I35" s="157">
        <v>5</v>
      </c>
      <c r="J35" s="112"/>
      <c r="K35" s="122"/>
      <c r="O35" s="123"/>
      <c r="P35" s="122"/>
      <c r="Q35" s="35"/>
      <c r="R35" s="35"/>
      <c r="S35" s="35"/>
    </row>
    <row r="36" spans="3:19" x14ac:dyDescent="0.25">
      <c r="C36" s="156"/>
      <c r="D36" s="156"/>
      <c r="E36" s="156"/>
      <c r="F36" s="156" t="s">
        <v>495</v>
      </c>
      <c r="G36" s="157">
        <v>8</v>
      </c>
      <c r="H36" s="156" t="s">
        <v>507</v>
      </c>
      <c r="I36" s="157">
        <v>15</v>
      </c>
      <c r="J36" s="112"/>
      <c r="K36" s="122"/>
      <c r="O36" s="123"/>
      <c r="P36" s="122"/>
      <c r="Q36" s="35"/>
      <c r="R36" s="35"/>
      <c r="S36" s="35"/>
    </row>
    <row r="37" spans="3:19" x14ac:dyDescent="0.25">
      <c r="C37" s="156"/>
      <c r="D37" s="156"/>
      <c r="E37" s="156"/>
      <c r="F37" s="156" t="s">
        <v>495</v>
      </c>
      <c r="G37" s="157">
        <v>8</v>
      </c>
      <c r="H37" s="156"/>
      <c r="I37" s="156"/>
      <c r="J37" s="112"/>
      <c r="K37" s="122"/>
      <c r="O37" s="123"/>
      <c r="P37" s="122"/>
      <c r="Q37" s="35"/>
      <c r="R37" s="35"/>
      <c r="S37" s="35"/>
    </row>
    <row r="38" spans="3:19" x14ac:dyDescent="0.25">
      <c r="C38" s="156"/>
      <c r="D38" s="156"/>
      <c r="E38" s="156"/>
      <c r="F38" s="156" t="s">
        <v>495</v>
      </c>
      <c r="G38" s="157">
        <v>8</v>
      </c>
      <c r="H38" s="156"/>
      <c r="I38" s="156"/>
      <c r="J38" s="112"/>
      <c r="K38" s="122"/>
      <c r="O38" s="123"/>
      <c r="P38" s="122"/>
      <c r="Q38" s="35"/>
      <c r="R38" s="35"/>
      <c r="S38" s="35"/>
    </row>
    <row r="39" spans="3:19" x14ac:dyDescent="0.25">
      <c r="C39" s="156"/>
      <c r="D39" s="156"/>
      <c r="E39" s="156"/>
      <c r="F39" s="156" t="s">
        <v>495</v>
      </c>
      <c r="G39" s="157">
        <v>8</v>
      </c>
      <c r="H39" s="156"/>
      <c r="I39" s="156"/>
      <c r="J39" s="112"/>
      <c r="K39" s="122"/>
      <c r="O39" s="123"/>
      <c r="P39" s="122"/>
      <c r="Q39" s="35"/>
      <c r="R39" s="35"/>
      <c r="S39" s="35"/>
    </row>
    <row r="40" spans="3:19" x14ac:dyDescent="0.25">
      <c r="C40" s="156"/>
      <c r="D40" s="156"/>
      <c r="E40" s="156"/>
      <c r="F40" s="156" t="s">
        <v>496</v>
      </c>
      <c r="G40" s="157">
        <v>25</v>
      </c>
      <c r="H40" s="156"/>
      <c r="I40" s="156"/>
      <c r="J40" s="112"/>
      <c r="K40" s="122"/>
      <c r="O40" s="123"/>
      <c r="P40" s="122"/>
      <c r="Q40" s="35"/>
      <c r="R40" s="35"/>
      <c r="S40" s="35"/>
    </row>
    <row r="41" spans="3:19" x14ac:dyDescent="0.25">
      <c r="C41" s="156"/>
      <c r="D41" s="156"/>
      <c r="E41" s="156"/>
      <c r="F41" s="268" t="s">
        <v>1238</v>
      </c>
      <c r="G41" s="157">
        <v>2</v>
      </c>
      <c r="H41" s="156"/>
      <c r="I41" s="156"/>
      <c r="J41" s="112"/>
      <c r="K41" s="122"/>
      <c r="O41" s="123"/>
      <c r="P41" s="122"/>
      <c r="Q41" s="35"/>
      <c r="R41" s="35"/>
      <c r="S41" s="35"/>
    </row>
    <row r="42" spans="3:19" x14ac:dyDescent="0.25">
      <c r="C42" s="156"/>
      <c r="D42" s="156"/>
      <c r="E42" s="156"/>
      <c r="F42" s="156" t="s">
        <v>497</v>
      </c>
      <c r="G42" s="157">
        <v>8</v>
      </c>
      <c r="H42" s="156"/>
      <c r="I42" s="156"/>
      <c r="J42" s="112"/>
      <c r="K42" s="122"/>
      <c r="O42" s="123"/>
      <c r="P42" s="122"/>
      <c r="Q42" s="35"/>
      <c r="R42" s="35"/>
      <c r="S42" s="35"/>
    </row>
    <row r="43" spans="3:19" x14ac:dyDescent="0.25">
      <c r="C43" s="156"/>
      <c r="D43" s="156"/>
      <c r="E43" s="156"/>
      <c r="F43" s="156" t="s">
        <v>489</v>
      </c>
      <c r="G43" s="157">
        <v>0</v>
      </c>
      <c r="H43" s="156"/>
      <c r="I43" s="156"/>
      <c r="J43" s="112"/>
      <c r="K43" s="122"/>
      <c r="O43" s="123"/>
      <c r="P43" s="122"/>
      <c r="Q43" s="35"/>
      <c r="R43" s="35"/>
      <c r="S43" s="35"/>
    </row>
    <row r="44" spans="3:19" x14ac:dyDescent="0.25">
      <c r="C44" s="156"/>
      <c r="D44" s="156"/>
      <c r="E44" s="156"/>
      <c r="F44" s="156" t="s">
        <v>499</v>
      </c>
      <c r="G44" s="157">
        <v>18</v>
      </c>
      <c r="H44" s="156"/>
      <c r="I44" s="156"/>
      <c r="J44" s="112"/>
      <c r="K44" s="122"/>
      <c r="O44" s="123"/>
      <c r="P44" s="122"/>
      <c r="Q44" s="35"/>
      <c r="R44" s="35"/>
      <c r="S44" s="35"/>
    </row>
    <row r="45" spans="3:19" x14ac:dyDescent="0.25">
      <c r="C45" s="156"/>
      <c r="D45" s="156"/>
      <c r="E45" s="156"/>
      <c r="F45" s="156" t="s">
        <v>490</v>
      </c>
      <c r="G45" s="157">
        <v>1</v>
      </c>
      <c r="H45" s="156"/>
      <c r="I45" s="156"/>
      <c r="J45" s="112"/>
      <c r="K45" s="122"/>
      <c r="O45" s="123"/>
      <c r="P45" s="122"/>
      <c r="Q45" s="35"/>
      <c r="R45" s="35"/>
      <c r="S45" s="35"/>
    </row>
    <row r="46" spans="3:19" x14ac:dyDescent="0.25">
      <c r="C46" s="156"/>
      <c r="D46" s="156"/>
      <c r="E46" s="156"/>
      <c r="F46" s="156" t="s">
        <v>500</v>
      </c>
      <c r="G46" s="157">
        <v>4</v>
      </c>
      <c r="H46" s="156"/>
      <c r="I46" s="156"/>
      <c r="J46" s="112"/>
      <c r="K46" s="122"/>
      <c r="O46" s="123"/>
      <c r="P46" s="122"/>
      <c r="Q46" s="35"/>
      <c r="R46" s="35"/>
      <c r="S46" s="35"/>
    </row>
    <row r="47" spans="3:19" x14ac:dyDescent="0.25">
      <c r="C47" s="156"/>
      <c r="D47" s="156"/>
      <c r="E47" s="156"/>
      <c r="F47" s="156" t="s">
        <v>501</v>
      </c>
      <c r="G47" s="157">
        <v>2</v>
      </c>
      <c r="H47" s="156"/>
      <c r="I47" s="156"/>
      <c r="J47" s="112"/>
      <c r="K47" s="122"/>
      <c r="O47" s="123"/>
      <c r="P47" s="122"/>
      <c r="Q47" s="35"/>
      <c r="R47" s="35"/>
      <c r="S47" s="35"/>
    </row>
    <row r="48" spans="3:19" x14ac:dyDescent="0.25">
      <c r="C48" s="156"/>
      <c r="D48" s="156"/>
      <c r="E48" s="156"/>
      <c r="F48" s="156" t="s">
        <v>502</v>
      </c>
      <c r="G48" s="157">
        <v>8</v>
      </c>
      <c r="H48" s="156"/>
      <c r="I48" s="156"/>
      <c r="J48" s="112"/>
      <c r="K48" s="122"/>
      <c r="O48" s="123"/>
      <c r="P48" s="122"/>
      <c r="Q48" s="35"/>
      <c r="R48" s="35"/>
      <c r="S48" s="35"/>
    </row>
    <row r="50" spans="3:6" x14ac:dyDescent="0.25">
      <c r="C50" s="514"/>
      <c r="D50" s="514"/>
      <c r="E50" s="514"/>
      <c r="F50" s="514"/>
    </row>
    <row r="51" spans="3:6" x14ac:dyDescent="0.25">
      <c r="C51" s="514"/>
      <c r="D51" s="514"/>
      <c r="E51" s="514"/>
      <c r="F51" s="514"/>
    </row>
    <row r="52" spans="3:6" x14ac:dyDescent="0.25">
      <c r="C52" s="514"/>
      <c r="D52" s="514"/>
      <c r="E52" s="514"/>
      <c r="F52" s="514"/>
    </row>
  </sheetData>
  <mergeCells count="39">
    <mergeCell ref="C17:Q17"/>
    <mergeCell ref="R18:T18"/>
    <mergeCell ref="C20:C22"/>
    <mergeCell ref="D20:D22"/>
    <mergeCell ref="J12:K12"/>
    <mergeCell ref="C18:Q18"/>
    <mergeCell ref="P12:Q12"/>
    <mergeCell ref="E20:R20"/>
    <mergeCell ref="S20:T21"/>
    <mergeCell ref="E21:F21"/>
    <mergeCell ref="G21:H21"/>
    <mergeCell ref="I21:J21"/>
    <mergeCell ref="K21:L21"/>
    <mergeCell ref="M21:N21"/>
    <mergeCell ref="O21:P21"/>
    <mergeCell ref="Q21:R21"/>
    <mergeCell ref="V12:W12"/>
    <mergeCell ref="E2:S2"/>
    <mergeCell ref="E3:S3"/>
    <mergeCell ref="C8:Q9"/>
    <mergeCell ref="C11:C13"/>
    <mergeCell ref="D11:D13"/>
    <mergeCell ref="E11:I11"/>
    <mergeCell ref="J11:Q11"/>
    <mergeCell ref="E12:F12"/>
    <mergeCell ref="G12:I12"/>
    <mergeCell ref="T12:U12"/>
    <mergeCell ref="L12:M12"/>
    <mergeCell ref="N12:O12"/>
    <mergeCell ref="R12:S12"/>
    <mergeCell ref="C10:Q10"/>
    <mergeCell ref="C5:Q6"/>
    <mergeCell ref="C27:L27"/>
    <mergeCell ref="C50:F52"/>
    <mergeCell ref="C29:C31"/>
    <mergeCell ref="D30:E30"/>
    <mergeCell ref="F30:G30"/>
    <mergeCell ref="H30:I30"/>
    <mergeCell ref="D29:I29"/>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61"/>
  <dimension ref="B1:E105"/>
  <sheetViews>
    <sheetView topLeftCell="A56" zoomScale="106" zoomScaleNormal="106" workbookViewId="0">
      <selection activeCell="C105" sqref="C105"/>
    </sheetView>
  </sheetViews>
  <sheetFormatPr baseColWidth="10" defaultColWidth="11.42578125" defaultRowHeight="15" x14ac:dyDescent="0.25"/>
  <cols>
    <col min="1" max="1" width="8" style="35" customWidth="1"/>
    <col min="2" max="2" width="7.28515625" style="35" customWidth="1"/>
    <col min="3" max="3" width="34.85546875" style="35" customWidth="1"/>
    <col min="4" max="4" width="84.28515625" style="35" customWidth="1"/>
    <col min="5" max="16384" width="11.42578125" style="35"/>
  </cols>
  <sheetData>
    <row r="1" spans="2:4" ht="15.75" thickBot="1" x14ac:dyDescent="0.3"/>
    <row r="2" spans="2:4" ht="29.25" customHeight="1" x14ac:dyDescent="0.25">
      <c r="B2" s="531" t="s">
        <v>376</v>
      </c>
      <c r="C2" s="532"/>
      <c r="D2" s="533"/>
    </row>
    <row r="3" spans="2:4" ht="259.5" customHeight="1" x14ac:dyDescent="0.25">
      <c r="B3" s="534" t="s">
        <v>466</v>
      </c>
      <c r="C3" s="535"/>
      <c r="D3" s="536"/>
    </row>
    <row r="4" spans="2:4" ht="67.5" customHeight="1" x14ac:dyDescent="0.25">
      <c r="B4" s="540" t="s">
        <v>480</v>
      </c>
      <c r="C4" s="541"/>
      <c r="D4" s="542"/>
    </row>
    <row r="5" spans="2:4" ht="44.25" customHeight="1" x14ac:dyDescent="0.25">
      <c r="B5" s="537" t="s">
        <v>482</v>
      </c>
      <c r="C5" s="538"/>
      <c r="D5" s="539"/>
    </row>
    <row r="6" spans="2:4" ht="25.5" customHeight="1" x14ac:dyDescent="0.25">
      <c r="B6" s="537" t="s">
        <v>377</v>
      </c>
      <c r="C6" s="538"/>
      <c r="D6" s="539"/>
    </row>
    <row r="7" spans="2:4" ht="50.25" customHeight="1" x14ac:dyDescent="0.25">
      <c r="B7" s="537" t="s">
        <v>467</v>
      </c>
      <c r="C7" s="538"/>
      <c r="D7" s="539"/>
    </row>
    <row r="8" spans="2:4" ht="25.5" customHeight="1" x14ac:dyDescent="0.25">
      <c r="B8" s="540" t="s">
        <v>436</v>
      </c>
      <c r="C8" s="541"/>
      <c r="D8" s="542"/>
    </row>
    <row r="9" spans="2:4" ht="60.75" customHeight="1" x14ac:dyDescent="0.25">
      <c r="B9" s="540" t="s">
        <v>437</v>
      </c>
      <c r="C9" s="541"/>
      <c r="D9" s="542"/>
    </row>
    <row r="10" spans="2:4" ht="55.5" customHeight="1" x14ac:dyDescent="0.25">
      <c r="B10" s="537" t="s">
        <v>472</v>
      </c>
      <c r="C10" s="538"/>
      <c r="D10" s="539"/>
    </row>
    <row r="11" spans="2:4" ht="53.25" customHeight="1" thickBot="1" x14ac:dyDescent="0.3">
      <c r="B11" s="557" t="s">
        <v>438</v>
      </c>
      <c r="C11" s="558"/>
      <c r="D11" s="559"/>
    </row>
    <row r="13" spans="2:4" ht="15.75" thickBot="1" x14ac:dyDescent="0.3">
      <c r="B13" s="548" t="s">
        <v>36</v>
      </c>
      <c r="C13" s="549"/>
      <c r="D13" s="550"/>
    </row>
    <row r="14" spans="2:4" ht="15.75" thickBot="1" x14ac:dyDescent="0.3">
      <c r="B14" s="198">
        <v>1</v>
      </c>
      <c r="C14" s="199" t="s">
        <v>37</v>
      </c>
      <c r="D14" s="199" t="s">
        <v>38</v>
      </c>
    </row>
    <row r="15" spans="2:4" ht="15.75" thickBot="1" x14ac:dyDescent="0.3">
      <c r="B15" s="198">
        <v>2</v>
      </c>
      <c r="C15" s="199" t="s">
        <v>39</v>
      </c>
      <c r="D15" s="199" t="s">
        <v>259</v>
      </c>
    </row>
    <row r="16" spans="2:4" ht="26.25" thickBot="1" x14ac:dyDescent="0.3">
      <c r="B16" s="198">
        <v>3</v>
      </c>
      <c r="C16" s="199" t="s">
        <v>40</v>
      </c>
      <c r="D16" s="1" t="s">
        <v>473</v>
      </c>
    </row>
    <row r="17" spans="2:5" ht="26.25" thickBot="1" x14ac:dyDescent="0.3">
      <c r="B17" s="198">
        <v>4</v>
      </c>
      <c r="C17" s="199" t="s">
        <v>171</v>
      </c>
      <c r="D17" s="1" t="s">
        <v>474</v>
      </c>
    </row>
    <row r="18" spans="2:5" ht="26.25" thickBot="1" x14ac:dyDescent="0.3">
      <c r="B18" s="198">
        <v>5</v>
      </c>
      <c r="C18" s="199" t="s">
        <v>41</v>
      </c>
      <c r="D18" s="1" t="s">
        <v>475</v>
      </c>
    </row>
    <row r="19" spans="2:5" ht="25.5" x14ac:dyDescent="0.25">
      <c r="B19" s="198">
        <v>6</v>
      </c>
      <c r="C19" s="199" t="s">
        <v>172</v>
      </c>
      <c r="D19" s="1" t="s">
        <v>476</v>
      </c>
    </row>
    <row r="20" spans="2:5" ht="39" thickBot="1" x14ac:dyDescent="0.3">
      <c r="B20" s="198">
        <v>7</v>
      </c>
      <c r="C20" s="199" t="s">
        <v>42</v>
      </c>
      <c r="D20" s="1" t="s">
        <v>477</v>
      </c>
    </row>
    <row r="21" spans="2:5" ht="26.25" thickBot="1" x14ac:dyDescent="0.3">
      <c r="B21" s="198">
        <v>8</v>
      </c>
      <c r="C21" s="199" t="s">
        <v>173</v>
      </c>
      <c r="D21" s="1" t="s">
        <v>439</v>
      </c>
    </row>
    <row r="22" spans="2:5" ht="39" thickBot="1" x14ac:dyDescent="0.3">
      <c r="B22" s="198">
        <v>9</v>
      </c>
      <c r="C22" s="199" t="s">
        <v>378</v>
      </c>
      <c r="D22" s="199" t="s">
        <v>169</v>
      </c>
    </row>
    <row r="23" spans="2:5" ht="15.75" thickBot="1" x14ac:dyDescent="0.3">
      <c r="B23" s="200"/>
      <c r="C23" s="200"/>
      <c r="D23" s="200"/>
    </row>
    <row r="24" spans="2:5" ht="15.75" thickBot="1" x14ac:dyDescent="0.3">
      <c r="B24" s="551" t="s">
        <v>43</v>
      </c>
      <c r="C24" s="552"/>
      <c r="D24" s="553"/>
    </row>
    <row r="25" spans="2:5" ht="25.5" x14ac:dyDescent="0.25">
      <c r="B25" s="543">
        <v>1</v>
      </c>
      <c r="C25" s="554" t="s">
        <v>44</v>
      </c>
      <c r="D25" s="201" t="s">
        <v>440</v>
      </c>
      <c r="E25" s="94"/>
    </row>
    <row r="26" spans="2:5" ht="39" thickBot="1" x14ac:dyDescent="0.3">
      <c r="B26" s="545"/>
      <c r="C26" s="556"/>
      <c r="D26" s="199" t="s">
        <v>441</v>
      </c>
    </row>
    <row r="27" spans="2:5" ht="15.75" thickBot="1" x14ac:dyDescent="0.3">
      <c r="B27" s="198">
        <v>2</v>
      </c>
      <c r="C27" s="199" t="s">
        <v>4</v>
      </c>
      <c r="D27" s="199" t="s">
        <v>428</v>
      </c>
    </row>
    <row r="28" spans="2:5" ht="26.25" thickBot="1" x14ac:dyDescent="0.3">
      <c r="B28" s="543">
        <v>3</v>
      </c>
      <c r="C28" s="199" t="s">
        <v>45</v>
      </c>
      <c r="D28" s="199" t="s">
        <v>468</v>
      </c>
    </row>
    <row r="29" spans="2:5" ht="15.75" thickBot="1" x14ac:dyDescent="0.3">
      <c r="B29" s="545"/>
      <c r="C29" s="199" t="s">
        <v>361</v>
      </c>
      <c r="D29" s="204" t="s">
        <v>469</v>
      </c>
    </row>
    <row r="30" spans="2:5" ht="38.25" x14ac:dyDescent="0.25">
      <c r="B30" s="543">
        <v>4</v>
      </c>
      <c r="C30" s="554" t="s">
        <v>46</v>
      </c>
      <c r="D30" s="202" t="s">
        <v>483</v>
      </c>
    </row>
    <row r="31" spans="2:5" ht="26.25" thickBot="1" x14ac:dyDescent="0.3">
      <c r="B31" s="544"/>
      <c r="C31" s="556"/>
      <c r="D31" s="199" t="s">
        <v>442</v>
      </c>
    </row>
    <row r="32" spans="2:5" ht="39" thickBot="1" x14ac:dyDescent="0.3">
      <c r="B32" s="544"/>
      <c r="C32" s="199" t="s">
        <v>47</v>
      </c>
      <c r="D32" s="199" t="s">
        <v>396</v>
      </c>
    </row>
    <row r="33" spans="2:4" ht="51.75" thickBot="1" x14ac:dyDescent="0.3">
      <c r="B33" s="544"/>
      <c r="C33" s="199" t="s">
        <v>48</v>
      </c>
      <c r="D33" s="199" t="s">
        <v>397</v>
      </c>
    </row>
    <row r="34" spans="2:4" ht="38.25" x14ac:dyDescent="0.25">
      <c r="B34" s="544"/>
      <c r="C34" s="554" t="s">
        <v>49</v>
      </c>
      <c r="D34" s="202" t="s">
        <v>398</v>
      </c>
    </row>
    <row r="35" spans="2:4" ht="26.25" thickBot="1" x14ac:dyDescent="0.3">
      <c r="B35" s="544"/>
      <c r="C35" s="556"/>
      <c r="D35" s="199" t="s">
        <v>399</v>
      </c>
    </row>
    <row r="36" spans="2:4" ht="39" thickBot="1" x14ac:dyDescent="0.3">
      <c r="B36" s="544"/>
      <c r="C36" s="199" t="s">
        <v>50</v>
      </c>
      <c r="D36" s="199" t="s">
        <v>400</v>
      </c>
    </row>
    <row r="37" spans="2:4" ht="39" thickBot="1" x14ac:dyDescent="0.3">
      <c r="B37" s="544"/>
      <c r="C37" s="199" t="s">
        <v>51</v>
      </c>
      <c r="D37" s="199" t="s">
        <v>372</v>
      </c>
    </row>
    <row r="38" spans="2:4" ht="51.75" thickBot="1" x14ac:dyDescent="0.3">
      <c r="B38" s="544"/>
      <c r="C38" s="199" t="s">
        <v>52</v>
      </c>
      <c r="D38" s="199" t="s">
        <v>401</v>
      </c>
    </row>
    <row r="39" spans="2:4" ht="39" thickBot="1" x14ac:dyDescent="0.3">
      <c r="B39" s="544"/>
      <c r="C39" s="199" t="s">
        <v>53</v>
      </c>
      <c r="D39" s="199" t="s">
        <v>402</v>
      </c>
    </row>
    <row r="40" spans="2:4" ht="26.25" thickBot="1" x14ac:dyDescent="0.3">
      <c r="B40" s="544"/>
      <c r="C40" s="199" t="s">
        <v>54</v>
      </c>
      <c r="D40" s="199" t="s">
        <v>403</v>
      </c>
    </row>
    <row r="41" spans="2:4" ht="26.25" thickBot="1" x14ac:dyDescent="0.3">
      <c r="B41" s="544"/>
      <c r="C41" s="199" t="s">
        <v>55</v>
      </c>
      <c r="D41" s="199" t="s">
        <v>373</v>
      </c>
    </row>
    <row r="42" spans="2:4" ht="51.75" thickBot="1" x14ac:dyDescent="0.3">
      <c r="B42" s="544"/>
      <c r="C42" s="199" t="s">
        <v>28</v>
      </c>
      <c r="D42" s="199" t="s">
        <v>374</v>
      </c>
    </row>
    <row r="43" spans="2:4" ht="39" thickBot="1" x14ac:dyDescent="0.3">
      <c r="B43" s="544"/>
      <c r="C43" s="199" t="s">
        <v>56</v>
      </c>
      <c r="D43" s="199" t="s">
        <v>57</v>
      </c>
    </row>
    <row r="44" spans="2:4" ht="26.25" thickBot="1" x14ac:dyDescent="0.3">
      <c r="B44" s="544"/>
      <c r="C44" s="199" t="s">
        <v>58</v>
      </c>
      <c r="D44" s="199" t="s">
        <v>404</v>
      </c>
    </row>
    <row r="45" spans="2:4" ht="26.25" thickBot="1" x14ac:dyDescent="0.3">
      <c r="B45" s="544"/>
      <c r="C45" s="199" t="s">
        <v>59</v>
      </c>
      <c r="D45" s="199" t="s">
        <v>405</v>
      </c>
    </row>
    <row r="46" spans="2:4" ht="115.5" thickBot="1" x14ac:dyDescent="0.3">
      <c r="B46" s="544"/>
      <c r="C46" s="199" t="s">
        <v>60</v>
      </c>
      <c r="D46" s="199" t="s">
        <v>406</v>
      </c>
    </row>
    <row r="47" spans="2:4" ht="39" thickBot="1" x14ac:dyDescent="0.3">
      <c r="B47" s="544"/>
      <c r="C47" s="199" t="s">
        <v>61</v>
      </c>
      <c r="D47" s="199" t="s">
        <v>407</v>
      </c>
    </row>
    <row r="48" spans="2:4" ht="51.75" thickBot="1" x14ac:dyDescent="0.3">
      <c r="B48" s="544"/>
      <c r="C48" s="199" t="s">
        <v>62</v>
      </c>
      <c r="D48" s="199" t="s">
        <v>408</v>
      </c>
    </row>
    <row r="49" spans="2:4" ht="51.75" thickBot="1" x14ac:dyDescent="0.3">
      <c r="B49" s="544"/>
      <c r="C49" s="199" t="s">
        <v>63</v>
      </c>
      <c r="D49" s="199" t="s">
        <v>409</v>
      </c>
    </row>
    <row r="50" spans="2:4" ht="26.25" thickBot="1" x14ac:dyDescent="0.3">
      <c r="B50" s="544"/>
      <c r="C50" s="199" t="s">
        <v>64</v>
      </c>
      <c r="D50" s="199" t="s">
        <v>410</v>
      </c>
    </row>
    <row r="51" spans="2:4" ht="15.75" thickBot="1" x14ac:dyDescent="0.3">
      <c r="B51" s="544"/>
      <c r="C51" s="199" t="s">
        <v>65</v>
      </c>
      <c r="D51" s="199" t="s">
        <v>411</v>
      </c>
    </row>
    <row r="52" spans="2:4" ht="51.75" thickBot="1" x14ac:dyDescent="0.3">
      <c r="B52" s="545"/>
      <c r="C52" s="1" t="s">
        <v>106</v>
      </c>
      <c r="D52" s="1" t="s">
        <v>481</v>
      </c>
    </row>
    <row r="53" spans="2:4" ht="25.5" x14ac:dyDescent="0.25">
      <c r="B53" s="543">
        <v>5</v>
      </c>
      <c r="C53" s="554" t="s">
        <v>6</v>
      </c>
      <c r="D53" s="202" t="s">
        <v>412</v>
      </c>
    </row>
    <row r="54" spans="2:4" ht="26.25" thickBot="1" x14ac:dyDescent="0.3">
      <c r="B54" s="544"/>
      <c r="C54" s="555"/>
      <c r="D54" s="1" t="s">
        <v>443</v>
      </c>
    </row>
    <row r="55" spans="2:4" ht="51.75" thickBot="1" x14ac:dyDescent="0.3">
      <c r="B55" s="545"/>
      <c r="C55" s="556"/>
      <c r="D55" s="199" t="s">
        <v>413</v>
      </c>
    </row>
    <row r="56" spans="2:4" ht="51.75" thickBot="1" x14ac:dyDescent="0.3">
      <c r="B56" s="198">
        <v>6</v>
      </c>
      <c r="C56" s="199" t="s">
        <v>7</v>
      </c>
      <c r="D56" s="1" t="s">
        <v>444</v>
      </c>
    </row>
    <row r="57" spans="2:4" ht="15.75" thickBot="1" x14ac:dyDescent="0.3">
      <c r="B57" s="198">
        <v>7</v>
      </c>
      <c r="C57" s="199" t="s">
        <v>8</v>
      </c>
      <c r="D57" s="199" t="s">
        <v>414</v>
      </c>
    </row>
    <row r="58" spans="2:4" ht="39" thickBot="1" x14ac:dyDescent="0.3">
      <c r="B58" s="543">
        <v>8</v>
      </c>
      <c r="C58" s="199" t="s">
        <v>9</v>
      </c>
      <c r="D58" s="1" t="s">
        <v>445</v>
      </c>
    </row>
    <row r="59" spans="2:4" ht="26.25" thickBot="1" x14ac:dyDescent="0.3">
      <c r="B59" s="544"/>
      <c r="C59" s="202" t="s">
        <v>271</v>
      </c>
      <c r="D59" s="212" t="s">
        <v>478</v>
      </c>
    </row>
    <row r="60" spans="2:4" ht="25.5" x14ac:dyDescent="0.25">
      <c r="B60" s="544"/>
      <c r="C60" s="546" t="s">
        <v>10</v>
      </c>
      <c r="D60" s="222" t="s">
        <v>446</v>
      </c>
    </row>
    <row r="61" spans="2:4" ht="64.5" thickBot="1" x14ac:dyDescent="0.3">
      <c r="B61" s="545"/>
      <c r="C61" s="547"/>
      <c r="D61" s="96" t="s">
        <v>484</v>
      </c>
    </row>
    <row r="62" spans="2:4" ht="26.25" thickBot="1" x14ac:dyDescent="0.3">
      <c r="B62" s="198">
        <v>9</v>
      </c>
      <c r="C62" s="199" t="s">
        <v>12</v>
      </c>
      <c r="D62" s="1" t="s">
        <v>447</v>
      </c>
    </row>
    <row r="63" spans="2:4" ht="26.25" thickBot="1" x14ac:dyDescent="0.3">
      <c r="B63" s="203">
        <v>10</v>
      </c>
      <c r="C63" s="199" t="s">
        <v>360</v>
      </c>
      <c r="D63" s="199" t="s">
        <v>415</v>
      </c>
    </row>
    <row r="64" spans="2:4" ht="39" thickBot="1" x14ac:dyDescent="0.3">
      <c r="B64" s="543">
        <v>11</v>
      </c>
      <c r="C64" s="199" t="s">
        <v>66</v>
      </c>
      <c r="D64" s="199" t="s">
        <v>416</v>
      </c>
    </row>
    <row r="65" spans="2:4" ht="64.5" thickBot="1" x14ac:dyDescent="0.3">
      <c r="B65" s="544"/>
      <c r="C65" s="199" t="s">
        <v>67</v>
      </c>
      <c r="D65" s="199" t="s">
        <v>426</v>
      </c>
    </row>
    <row r="66" spans="2:4" ht="15.75" thickBot="1" x14ac:dyDescent="0.3">
      <c r="B66" s="544"/>
      <c r="C66" s="199" t="s">
        <v>354</v>
      </c>
      <c r="D66" s="204" t="s">
        <v>418</v>
      </c>
    </row>
    <row r="67" spans="2:4" ht="51.75" thickBot="1" x14ac:dyDescent="0.3">
      <c r="B67" s="544"/>
      <c r="C67" s="199" t="s">
        <v>371</v>
      </c>
      <c r="D67" s="205" t="s">
        <v>419</v>
      </c>
    </row>
    <row r="68" spans="2:4" ht="102.75" thickBot="1" x14ac:dyDescent="0.3">
      <c r="B68" s="544"/>
      <c r="C68" s="199" t="s">
        <v>359</v>
      </c>
      <c r="D68" s="205" t="s">
        <v>427</v>
      </c>
    </row>
    <row r="69" spans="2:4" ht="26.25" thickBot="1" x14ac:dyDescent="0.3">
      <c r="B69" s="545"/>
      <c r="C69" s="199" t="s">
        <v>358</v>
      </c>
      <c r="D69" s="205" t="s">
        <v>420</v>
      </c>
    </row>
    <row r="70" spans="2:4" x14ac:dyDescent="0.25">
      <c r="B70" s="206"/>
      <c r="C70" s="207"/>
      <c r="D70" s="207"/>
    </row>
    <row r="71" spans="2:4" ht="15.75" thickBot="1" x14ac:dyDescent="0.3">
      <c r="B71" s="200"/>
      <c r="C71" s="200"/>
      <c r="D71" s="200"/>
    </row>
    <row r="72" spans="2:4" ht="15.75" thickBot="1" x14ac:dyDescent="0.3">
      <c r="B72" s="551" t="s">
        <v>68</v>
      </c>
      <c r="C72" s="552"/>
      <c r="D72" s="553"/>
    </row>
    <row r="73" spans="2:4" ht="25.5" x14ac:dyDescent="0.25">
      <c r="B73" s="543">
        <v>12</v>
      </c>
      <c r="C73" s="554" t="s">
        <v>69</v>
      </c>
      <c r="D73" s="202" t="s">
        <v>421</v>
      </c>
    </row>
    <row r="74" spans="2:4" ht="51" x14ac:dyDescent="0.25">
      <c r="B74" s="544"/>
      <c r="C74" s="555"/>
      <c r="D74" s="202" t="s">
        <v>429</v>
      </c>
    </row>
    <row r="75" spans="2:4" ht="15.75" thickBot="1" x14ac:dyDescent="0.3">
      <c r="B75" s="545"/>
      <c r="C75" s="556"/>
      <c r="D75" s="199" t="s">
        <v>422</v>
      </c>
    </row>
    <row r="76" spans="2:4" ht="26.25" thickBot="1" x14ac:dyDescent="0.3">
      <c r="B76" s="208">
        <v>13</v>
      </c>
      <c r="C76" s="209" t="s">
        <v>14</v>
      </c>
      <c r="D76" s="204" t="s">
        <v>448</v>
      </c>
    </row>
    <row r="77" spans="2:4" ht="25.5" x14ac:dyDescent="0.25">
      <c r="B77" s="543">
        <v>14</v>
      </c>
      <c r="C77" s="554" t="s">
        <v>70</v>
      </c>
      <c r="D77" s="2" t="s">
        <v>449</v>
      </c>
    </row>
    <row r="78" spans="2:4" ht="15.75" thickBot="1" x14ac:dyDescent="0.3">
      <c r="B78" s="545"/>
      <c r="C78" s="556"/>
      <c r="D78" s="199" t="s">
        <v>423</v>
      </c>
    </row>
    <row r="79" spans="2:4" ht="26.25" thickBot="1" x14ac:dyDescent="0.3">
      <c r="B79" s="198">
        <v>15</v>
      </c>
      <c r="C79" s="199" t="s">
        <v>71</v>
      </c>
      <c r="D79" s="1" t="s">
        <v>450</v>
      </c>
    </row>
    <row r="80" spans="2:4" ht="25.5" x14ac:dyDescent="0.25">
      <c r="B80" s="543">
        <v>16</v>
      </c>
      <c r="C80" s="560" t="s">
        <v>72</v>
      </c>
      <c r="D80" s="202" t="s">
        <v>424</v>
      </c>
    </row>
    <row r="81" spans="2:5" ht="76.5" x14ac:dyDescent="0.25">
      <c r="B81" s="544"/>
      <c r="C81" s="561"/>
      <c r="D81" s="2" t="s">
        <v>479</v>
      </c>
    </row>
    <row r="82" spans="2:5" ht="42" customHeight="1" x14ac:dyDescent="0.25">
      <c r="B82" s="544"/>
      <c r="C82" s="561"/>
      <c r="D82" s="2" t="s">
        <v>451</v>
      </c>
    </row>
    <row r="83" spans="2:5" ht="26.25" thickBot="1" x14ac:dyDescent="0.3">
      <c r="B83" s="545"/>
      <c r="C83" s="562"/>
      <c r="D83" s="1" t="s">
        <v>452</v>
      </c>
    </row>
    <row r="84" spans="2:5" ht="26.25" thickBot="1" x14ac:dyDescent="0.3">
      <c r="B84" s="210">
        <v>17</v>
      </c>
      <c r="C84" s="211" t="s">
        <v>73</v>
      </c>
      <c r="D84" s="1" t="s">
        <v>453</v>
      </c>
    </row>
    <row r="85" spans="2:5" ht="15.75" thickBot="1" x14ac:dyDescent="0.3">
      <c r="B85" s="200"/>
      <c r="C85" s="200"/>
      <c r="D85" s="200"/>
    </row>
    <row r="86" spans="2:5" ht="15.75" thickBot="1" x14ac:dyDescent="0.3">
      <c r="B86" s="551" t="s">
        <v>74</v>
      </c>
      <c r="C86" s="552"/>
      <c r="D86" s="553"/>
    </row>
    <row r="87" spans="2:5" ht="25.5" x14ac:dyDescent="0.25">
      <c r="B87" s="543">
        <v>18</v>
      </c>
      <c r="C87" s="554" t="s">
        <v>375</v>
      </c>
      <c r="D87" s="202" t="s">
        <v>425</v>
      </c>
    </row>
    <row r="88" spans="2:5" ht="26.25" thickBot="1" x14ac:dyDescent="0.3">
      <c r="B88" s="545"/>
      <c r="C88" s="556"/>
      <c r="D88" s="199" t="s">
        <v>454</v>
      </c>
    </row>
    <row r="89" spans="2:5" ht="39" thickBot="1" x14ac:dyDescent="0.3">
      <c r="B89" s="198">
        <v>19</v>
      </c>
      <c r="C89" s="199" t="s">
        <v>75</v>
      </c>
      <c r="D89" s="213" t="s">
        <v>456</v>
      </c>
      <c r="E89" s="94"/>
    </row>
    <row r="90" spans="2:5" ht="26.25" thickBot="1" x14ac:dyDescent="0.3">
      <c r="B90" s="198">
        <v>20</v>
      </c>
      <c r="C90" s="199" t="s">
        <v>76</v>
      </c>
      <c r="D90" s="1" t="s">
        <v>457</v>
      </c>
    </row>
    <row r="91" spans="2:5" ht="26.25" thickBot="1" x14ac:dyDescent="0.3">
      <c r="B91" s="198">
        <v>21</v>
      </c>
      <c r="C91" s="199" t="s">
        <v>21</v>
      </c>
      <c r="D91" s="1" t="s">
        <v>459</v>
      </c>
    </row>
    <row r="92" spans="2:5" ht="15.75" thickBot="1" x14ac:dyDescent="0.3">
      <c r="B92" s="198">
        <v>22</v>
      </c>
      <c r="C92" s="199" t="s">
        <v>193</v>
      </c>
      <c r="D92" s="96" t="s">
        <v>458</v>
      </c>
    </row>
    <row r="93" spans="2:5" ht="26.25" thickBot="1" x14ac:dyDescent="0.3">
      <c r="B93" s="198">
        <v>23</v>
      </c>
      <c r="C93" s="199" t="s">
        <v>77</v>
      </c>
      <c r="D93" s="1" t="s">
        <v>455</v>
      </c>
    </row>
    <row r="94" spans="2:5" ht="15.75" thickBot="1" x14ac:dyDescent="0.3">
      <c r="B94" s="206"/>
      <c r="C94" s="207"/>
      <c r="D94" s="207"/>
    </row>
    <row r="95" spans="2:5" ht="15.75" thickBot="1" x14ac:dyDescent="0.3">
      <c r="B95" s="551" t="s">
        <v>260</v>
      </c>
      <c r="C95" s="552"/>
      <c r="D95" s="553"/>
    </row>
    <row r="96" spans="2:5" ht="51.75" thickBot="1" x14ac:dyDescent="0.3">
      <c r="B96" s="198">
        <v>24</v>
      </c>
      <c r="C96" s="199" t="s">
        <v>257</v>
      </c>
      <c r="D96" s="96" t="s">
        <v>460</v>
      </c>
    </row>
    <row r="97" spans="2:5" ht="15.75" thickBot="1" x14ac:dyDescent="0.3">
      <c r="B97" s="198">
        <v>25</v>
      </c>
      <c r="C97" s="199" t="s">
        <v>253</v>
      </c>
      <c r="D97" s="96" t="s">
        <v>461</v>
      </c>
    </row>
    <row r="98" spans="2:5" ht="26.25" thickBot="1" x14ac:dyDescent="0.3">
      <c r="B98" s="198">
        <v>26</v>
      </c>
      <c r="C98" s="199" t="s">
        <v>254</v>
      </c>
      <c r="D98" s="96" t="s">
        <v>462</v>
      </c>
    </row>
    <row r="99" spans="2:5" ht="26.25" thickBot="1" x14ac:dyDescent="0.3">
      <c r="B99" s="198">
        <v>27</v>
      </c>
      <c r="C99" s="199" t="s">
        <v>255</v>
      </c>
      <c r="D99" s="96" t="s">
        <v>463</v>
      </c>
    </row>
    <row r="100" spans="2:5" ht="15.75" thickBot="1" x14ac:dyDescent="0.3">
      <c r="B100" s="206"/>
      <c r="C100" s="207"/>
      <c r="D100" s="207"/>
    </row>
    <row r="101" spans="2:5" ht="15.75" thickBot="1" x14ac:dyDescent="0.3">
      <c r="B101" s="551" t="s">
        <v>357</v>
      </c>
      <c r="C101" s="552"/>
      <c r="D101" s="553"/>
    </row>
    <row r="102" spans="2:5" ht="26.25" thickBot="1" x14ac:dyDescent="0.3">
      <c r="B102" s="198">
        <v>28</v>
      </c>
      <c r="C102" s="199" t="s">
        <v>78</v>
      </c>
      <c r="D102" s="1" t="s">
        <v>464</v>
      </c>
    </row>
    <row r="103" spans="2:5" ht="15.75" thickBot="1" x14ac:dyDescent="0.3">
      <c r="B103" s="206"/>
      <c r="C103" s="207"/>
      <c r="D103" s="207"/>
      <c r="E103" s="58"/>
    </row>
    <row r="104" spans="2:5" ht="15.75" thickBot="1" x14ac:dyDescent="0.3">
      <c r="B104" s="551" t="s">
        <v>261</v>
      </c>
      <c r="C104" s="552"/>
      <c r="D104" s="553"/>
      <c r="E104" s="58"/>
    </row>
    <row r="105" spans="2:5" ht="64.5" thickBot="1" x14ac:dyDescent="0.3">
      <c r="B105" s="198">
        <v>29</v>
      </c>
      <c r="C105" s="199" t="s">
        <v>79</v>
      </c>
      <c r="D105" s="1" t="s">
        <v>465</v>
      </c>
    </row>
  </sheetData>
  <mergeCells count="36">
    <mergeCell ref="B77:B78"/>
    <mergeCell ref="C77:C78"/>
    <mergeCell ref="B72:D72"/>
    <mergeCell ref="B104:D104"/>
    <mergeCell ref="B86:D86"/>
    <mergeCell ref="B87:B88"/>
    <mergeCell ref="C87:C88"/>
    <mergeCell ref="B101:D101"/>
    <mergeCell ref="B95:D95"/>
    <mergeCell ref="B73:B75"/>
    <mergeCell ref="C73:C75"/>
    <mergeCell ref="C80:C83"/>
    <mergeCell ref="B80:B83"/>
    <mergeCell ref="B58:B61"/>
    <mergeCell ref="C60:C61"/>
    <mergeCell ref="B64:B69"/>
    <mergeCell ref="B9:D9"/>
    <mergeCell ref="B13:D13"/>
    <mergeCell ref="B24:D24"/>
    <mergeCell ref="B53:B55"/>
    <mergeCell ref="C53:C55"/>
    <mergeCell ref="C34:C35"/>
    <mergeCell ref="C30:C31"/>
    <mergeCell ref="B28:B29"/>
    <mergeCell ref="B25:B26"/>
    <mergeCell ref="C25:C26"/>
    <mergeCell ref="B30:B52"/>
    <mergeCell ref="B11:D11"/>
    <mergeCell ref="B2:D2"/>
    <mergeCell ref="B3:D3"/>
    <mergeCell ref="B10:D10"/>
    <mergeCell ref="B4:D4"/>
    <mergeCell ref="B5:D5"/>
    <mergeCell ref="B6:D6"/>
    <mergeCell ref="B8:D8"/>
    <mergeCell ref="B7:D7"/>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6"/>
  <dimension ref="A1:E59"/>
  <sheetViews>
    <sheetView topLeftCell="C1" workbookViewId="0">
      <selection activeCell="D74" sqref="D74"/>
    </sheetView>
  </sheetViews>
  <sheetFormatPr baseColWidth="10" defaultRowHeight="15" x14ac:dyDescent="0.25"/>
  <cols>
    <col min="2" max="2" width="56.5703125" customWidth="1"/>
    <col min="3" max="3" width="10.7109375" customWidth="1"/>
    <col min="4" max="4" width="74.28515625" customWidth="1"/>
    <col min="5" max="5" width="70.140625" bestFit="1" customWidth="1"/>
  </cols>
  <sheetData>
    <row r="1" spans="1:5" ht="15.75" thickBot="1" x14ac:dyDescent="0.3"/>
    <row r="2" spans="1:5" ht="31.5" customHeight="1" x14ac:dyDescent="0.3">
      <c r="B2" s="70" t="s">
        <v>273</v>
      </c>
      <c r="C2" s="197" t="s">
        <v>262</v>
      </c>
      <c r="D2" s="71" t="s">
        <v>272</v>
      </c>
      <c r="E2" s="72" t="s">
        <v>471</v>
      </c>
    </row>
    <row r="3" spans="1:5" ht="30" x14ac:dyDescent="0.25">
      <c r="A3" s="67" t="s">
        <v>331</v>
      </c>
      <c r="B3" s="191" t="s">
        <v>268</v>
      </c>
      <c r="C3" s="73">
        <v>1</v>
      </c>
      <c r="D3" s="74" t="s">
        <v>196</v>
      </c>
      <c r="E3" s="192" t="s">
        <v>239</v>
      </c>
    </row>
    <row r="4" spans="1:5" ht="30" x14ac:dyDescent="0.25">
      <c r="A4" s="67" t="s">
        <v>332</v>
      </c>
      <c r="B4" s="191" t="s">
        <v>268</v>
      </c>
      <c r="C4" s="73">
        <f>+C3+1</f>
        <v>2</v>
      </c>
      <c r="D4" s="74" t="s">
        <v>197</v>
      </c>
      <c r="E4" s="192" t="s">
        <v>239</v>
      </c>
    </row>
    <row r="5" spans="1:5" ht="30" x14ac:dyDescent="0.25">
      <c r="A5" s="67"/>
      <c r="B5" s="191" t="s">
        <v>268</v>
      </c>
      <c r="C5" s="73">
        <f t="shared" ref="C5:C28" si="0">+C4+1</f>
        <v>3</v>
      </c>
      <c r="D5" s="74" t="s">
        <v>198</v>
      </c>
      <c r="E5" s="192" t="s">
        <v>239</v>
      </c>
    </row>
    <row r="6" spans="1:5" ht="33" x14ac:dyDescent="0.25">
      <c r="A6" s="67"/>
      <c r="B6" s="191" t="s">
        <v>268</v>
      </c>
      <c r="C6" s="73">
        <f t="shared" si="0"/>
        <v>4</v>
      </c>
      <c r="D6" s="74" t="s">
        <v>199</v>
      </c>
      <c r="E6" s="192" t="s">
        <v>239</v>
      </c>
    </row>
    <row r="7" spans="1:5" ht="33" x14ac:dyDescent="0.25">
      <c r="A7" s="67"/>
      <c r="B7" s="191" t="s">
        <v>268</v>
      </c>
      <c r="C7" s="73">
        <f t="shared" si="0"/>
        <v>5</v>
      </c>
      <c r="D7" s="74" t="s">
        <v>200</v>
      </c>
      <c r="E7" s="192" t="s">
        <v>239</v>
      </c>
    </row>
    <row r="8" spans="1:5" ht="30" x14ac:dyDescent="0.25">
      <c r="A8" s="67"/>
      <c r="B8" s="191" t="s">
        <v>268</v>
      </c>
      <c r="C8" s="73">
        <f t="shared" si="0"/>
        <v>6</v>
      </c>
      <c r="D8" s="74" t="s">
        <v>195</v>
      </c>
      <c r="E8" s="192" t="s">
        <v>239</v>
      </c>
    </row>
    <row r="9" spans="1:5" ht="30" x14ac:dyDescent="0.25">
      <c r="A9" s="67"/>
      <c r="B9" s="191" t="s">
        <v>268</v>
      </c>
      <c r="C9" s="73">
        <f t="shared" si="0"/>
        <v>7</v>
      </c>
      <c r="D9" s="74" t="s">
        <v>201</v>
      </c>
      <c r="E9" s="192" t="s">
        <v>239</v>
      </c>
    </row>
    <row r="10" spans="1:5" ht="30" x14ac:dyDescent="0.25">
      <c r="A10" s="67"/>
      <c r="B10" s="191" t="s">
        <v>268</v>
      </c>
      <c r="C10" s="73">
        <f t="shared" si="0"/>
        <v>8</v>
      </c>
      <c r="D10" s="74" t="s">
        <v>202</v>
      </c>
      <c r="E10" s="192" t="s">
        <v>239</v>
      </c>
    </row>
    <row r="11" spans="1:5" ht="30" x14ac:dyDescent="0.25">
      <c r="A11" s="67"/>
      <c r="B11" s="191" t="s">
        <v>268</v>
      </c>
      <c r="C11" s="73">
        <f t="shared" si="0"/>
        <v>9</v>
      </c>
      <c r="D11" s="74" t="s">
        <v>203</v>
      </c>
      <c r="E11" s="192" t="s">
        <v>239</v>
      </c>
    </row>
    <row r="12" spans="1:5" ht="30" x14ac:dyDescent="0.25">
      <c r="A12" s="67"/>
      <c r="B12" s="191" t="s">
        <v>268</v>
      </c>
      <c r="C12" s="73">
        <f t="shared" si="0"/>
        <v>10</v>
      </c>
      <c r="D12" s="74" t="s">
        <v>204</v>
      </c>
      <c r="E12" s="192" t="s">
        <v>239</v>
      </c>
    </row>
    <row r="13" spans="1:5" ht="30" x14ac:dyDescent="0.25">
      <c r="A13" s="67"/>
      <c r="B13" s="191" t="s">
        <v>268</v>
      </c>
      <c r="C13" s="73">
        <f t="shared" si="0"/>
        <v>11</v>
      </c>
      <c r="D13" s="74" t="s">
        <v>205</v>
      </c>
      <c r="E13" s="192" t="s">
        <v>239</v>
      </c>
    </row>
    <row r="14" spans="1:5" ht="30" x14ac:dyDescent="0.25">
      <c r="A14" s="67"/>
      <c r="B14" s="191" t="s">
        <v>268</v>
      </c>
      <c r="C14" s="73">
        <f t="shared" si="0"/>
        <v>12</v>
      </c>
      <c r="D14" s="74" t="s">
        <v>206</v>
      </c>
      <c r="E14" s="192" t="s">
        <v>239</v>
      </c>
    </row>
    <row r="15" spans="1:5" ht="33" x14ac:dyDescent="0.25">
      <c r="A15" s="67"/>
      <c r="B15" s="191" t="s">
        <v>268</v>
      </c>
      <c r="C15" s="73">
        <f t="shared" si="0"/>
        <v>13</v>
      </c>
      <c r="D15" s="74" t="s">
        <v>207</v>
      </c>
      <c r="E15" s="192" t="s">
        <v>239</v>
      </c>
    </row>
    <row r="16" spans="1:5" ht="30" x14ac:dyDescent="0.25">
      <c r="A16" s="67"/>
      <c r="B16" s="191" t="s">
        <v>268</v>
      </c>
      <c r="C16" s="73">
        <f t="shared" si="0"/>
        <v>14</v>
      </c>
      <c r="D16" s="74" t="s">
        <v>208</v>
      </c>
      <c r="E16" s="192" t="s">
        <v>239</v>
      </c>
    </row>
    <row r="17" spans="1:5" ht="30" x14ac:dyDescent="0.25">
      <c r="A17" s="67"/>
      <c r="B17" s="191" t="s">
        <v>268</v>
      </c>
      <c r="C17" s="73">
        <f t="shared" si="0"/>
        <v>15</v>
      </c>
      <c r="D17" s="74" t="s">
        <v>209</v>
      </c>
      <c r="E17" s="192" t="s">
        <v>239</v>
      </c>
    </row>
    <row r="18" spans="1:5" ht="33" x14ac:dyDescent="0.25">
      <c r="A18" s="67"/>
      <c r="B18" s="191" t="s">
        <v>268</v>
      </c>
      <c r="C18" s="73">
        <f t="shared" si="0"/>
        <v>16</v>
      </c>
      <c r="D18" s="74" t="s">
        <v>210</v>
      </c>
      <c r="E18" s="192" t="s">
        <v>239</v>
      </c>
    </row>
    <row r="19" spans="1:5" ht="33" x14ac:dyDescent="0.25">
      <c r="A19" s="67"/>
      <c r="B19" s="191" t="s">
        <v>268</v>
      </c>
      <c r="C19" s="73">
        <f t="shared" si="0"/>
        <v>17</v>
      </c>
      <c r="D19" s="74" t="s">
        <v>211</v>
      </c>
      <c r="E19" s="192" t="s">
        <v>239</v>
      </c>
    </row>
    <row r="20" spans="1:5" ht="30" x14ac:dyDescent="0.25">
      <c r="A20" s="67"/>
      <c r="B20" s="191" t="s">
        <v>268</v>
      </c>
      <c r="C20" s="73">
        <f t="shared" si="0"/>
        <v>18</v>
      </c>
      <c r="D20" s="74" t="s">
        <v>212</v>
      </c>
      <c r="E20" s="192" t="s">
        <v>239</v>
      </c>
    </row>
    <row r="21" spans="1:5" ht="30" x14ac:dyDescent="0.25">
      <c r="A21" s="67"/>
      <c r="B21" s="191" t="s">
        <v>268</v>
      </c>
      <c r="C21" s="73">
        <f t="shared" si="0"/>
        <v>19</v>
      </c>
      <c r="D21" s="74" t="s">
        <v>213</v>
      </c>
      <c r="E21" s="192" t="s">
        <v>239</v>
      </c>
    </row>
    <row r="22" spans="1:5" ht="33" x14ac:dyDescent="0.25">
      <c r="A22" s="67"/>
      <c r="B22" s="191" t="s">
        <v>268</v>
      </c>
      <c r="C22" s="73">
        <f t="shared" si="0"/>
        <v>20</v>
      </c>
      <c r="D22" s="74" t="s">
        <v>214</v>
      </c>
      <c r="E22" s="192" t="s">
        <v>239</v>
      </c>
    </row>
    <row r="23" spans="1:5" ht="33" x14ac:dyDescent="0.25">
      <c r="A23" s="67"/>
      <c r="B23" s="191" t="s">
        <v>268</v>
      </c>
      <c r="C23" s="73">
        <f t="shared" si="0"/>
        <v>21</v>
      </c>
      <c r="D23" s="74" t="s">
        <v>215</v>
      </c>
      <c r="E23" s="192" t="s">
        <v>239</v>
      </c>
    </row>
    <row r="24" spans="1:5" ht="30" x14ac:dyDescent="0.25">
      <c r="A24" s="67"/>
      <c r="B24" s="191" t="s">
        <v>268</v>
      </c>
      <c r="C24" s="73">
        <f t="shared" si="0"/>
        <v>22</v>
      </c>
      <c r="D24" s="74" t="s">
        <v>216</v>
      </c>
      <c r="E24" s="192" t="s">
        <v>239</v>
      </c>
    </row>
    <row r="25" spans="1:5" ht="30" x14ac:dyDescent="0.25">
      <c r="A25" s="67"/>
      <c r="B25" s="191" t="s">
        <v>268</v>
      </c>
      <c r="C25" s="73">
        <f t="shared" si="0"/>
        <v>23</v>
      </c>
      <c r="D25" s="74" t="s">
        <v>333</v>
      </c>
      <c r="E25" s="192" t="s">
        <v>239</v>
      </c>
    </row>
    <row r="26" spans="1:5" ht="30" x14ac:dyDescent="0.25">
      <c r="A26" s="67"/>
      <c r="B26" s="191" t="s">
        <v>268</v>
      </c>
      <c r="C26" s="73">
        <f t="shared" si="0"/>
        <v>24</v>
      </c>
      <c r="D26" s="74" t="s">
        <v>334</v>
      </c>
      <c r="E26" s="192" t="s">
        <v>239</v>
      </c>
    </row>
    <row r="27" spans="1:5" ht="30" x14ac:dyDescent="0.25">
      <c r="A27" s="67"/>
      <c r="B27" s="191" t="s">
        <v>268</v>
      </c>
      <c r="C27" s="73">
        <f t="shared" si="0"/>
        <v>25</v>
      </c>
      <c r="D27" s="74" t="s">
        <v>335</v>
      </c>
      <c r="E27" s="192" t="s">
        <v>239</v>
      </c>
    </row>
    <row r="28" spans="1:5" ht="30" x14ac:dyDescent="0.25">
      <c r="A28" s="67"/>
      <c r="B28" s="191" t="s">
        <v>268</v>
      </c>
      <c r="C28" s="73">
        <f t="shared" si="0"/>
        <v>26</v>
      </c>
      <c r="D28" s="74" t="s">
        <v>336</v>
      </c>
      <c r="E28" s="192" t="s">
        <v>239</v>
      </c>
    </row>
    <row r="29" spans="1:5" ht="30" x14ac:dyDescent="0.25">
      <c r="A29" s="67"/>
      <c r="B29" s="191" t="s">
        <v>268</v>
      </c>
      <c r="C29" s="76">
        <v>27</v>
      </c>
      <c r="D29" s="77" t="s">
        <v>217</v>
      </c>
      <c r="E29" s="193" t="s">
        <v>266</v>
      </c>
    </row>
    <row r="30" spans="1:5" ht="30" x14ac:dyDescent="0.25">
      <c r="A30" s="67"/>
      <c r="B30" s="191" t="s">
        <v>268</v>
      </c>
      <c r="C30" s="76">
        <f>+C29+1</f>
        <v>28</v>
      </c>
      <c r="D30" s="77" t="s">
        <v>218</v>
      </c>
      <c r="E30" s="193" t="s">
        <v>266</v>
      </c>
    </row>
    <row r="31" spans="1:5" ht="30" x14ac:dyDescent="0.25">
      <c r="A31" s="67"/>
      <c r="B31" s="191" t="s">
        <v>268</v>
      </c>
      <c r="C31" s="76">
        <f t="shared" ref="C31:C40" si="1">+C30+1</f>
        <v>29</v>
      </c>
      <c r="D31" s="77" t="s">
        <v>219</v>
      </c>
      <c r="E31" s="193" t="s">
        <v>266</v>
      </c>
    </row>
    <row r="32" spans="1:5" ht="30" x14ac:dyDescent="0.25">
      <c r="A32" s="67"/>
      <c r="B32" s="191" t="s">
        <v>268</v>
      </c>
      <c r="C32" s="76">
        <f t="shared" si="1"/>
        <v>30</v>
      </c>
      <c r="D32" s="77" t="s">
        <v>220</v>
      </c>
      <c r="E32" s="193" t="s">
        <v>266</v>
      </c>
    </row>
    <row r="33" spans="1:5" ht="30" x14ac:dyDescent="0.25">
      <c r="A33" s="67"/>
      <c r="B33" s="191" t="s">
        <v>268</v>
      </c>
      <c r="C33" s="76">
        <f t="shared" si="1"/>
        <v>31</v>
      </c>
      <c r="D33" s="77" t="s">
        <v>221</v>
      </c>
      <c r="E33" s="193" t="s">
        <v>266</v>
      </c>
    </row>
    <row r="34" spans="1:5" ht="30" x14ac:dyDescent="0.25">
      <c r="A34" s="67"/>
      <c r="B34" s="191" t="s">
        <v>268</v>
      </c>
      <c r="C34" s="76">
        <f t="shared" si="1"/>
        <v>32</v>
      </c>
      <c r="D34" s="77" t="s">
        <v>222</v>
      </c>
      <c r="E34" s="193" t="s">
        <v>266</v>
      </c>
    </row>
    <row r="35" spans="1:5" ht="30" x14ac:dyDescent="0.25">
      <c r="A35" s="67"/>
      <c r="B35" s="191" t="s">
        <v>268</v>
      </c>
      <c r="C35" s="76">
        <f t="shared" si="1"/>
        <v>33</v>
      </c>
      <c r="D35" s="77" t="s">
        <v>223</v>
      </c>
      <c r="E35" s="193" t="s">
        <v>266</v>
      </c>
    </row>
    <row r="36" spans="1:5" ht="30" x14ac:dyDescent="0.25">
      <c r="A36" s="67"/>
      <c r="B36" s="191" t="s">
        <v>268</v>
      </c>
      <c r="C36" s="76">
        <f t="shared" si="1"/>
        <v>34</v>
      </c>
      <c r="D36" s="77" t="s">
        <v>224</v>
      </c>
      <c r="E36" s="193" t="s">
        <v>266</v>
      </c>
    </row>
    <row r="37" spans="1:5" ht="30" x14ac:dyDescent="0.25">
      <c r="A37" s="67"/>
      <c r="B37" s="191" t="s">
        <v>268</v>
      </c>
      <c r="C37" s="76">
        <f t="shared" si="1"/>
        <v>35</v>
      </c>
      <c r="D37" s="77" t="s">
        <v>225</v>
      </c>
      <c r="E37" s="193" t="s">
        <v>266</v>
      </c>
    </row>
    <row r="38" spans="1:5" ht="30" x14ac:dyDescent="0.25">
      <c r="A38" s="67"/>
      <c r="B38" s="191" t="s">
        <v>268</v>
      </c>
      <c r="C38" s="76">
        <f t="shared" si="1"/>
        <v>36</v>
      </c>
      <c r="D38" s="77" t="s">
        <v>226</v>
      </c>
      <c r="E38" s="193" t="s">
        <v>266</v>
      </c>
    </row>
    <row r="39" spans="1:5" ht="30" x14ac:dyDescent="0.25">
      <c r="A39" s="67"/>
      <c r="B39" s="191" t="s">
        <v>268</v>
      </c>
      <c r="C39" s="76">
        <f t="shared" si="1"/>
        <v>37</v>
      </c>
      <c r="D39" s="77" t="s">
        <v>227</v>
      </c>
      <c r="E39" s="193" t="s">
        <v>266</v>
      </c>
    </row>
    <row r="40" spans="1:5" ht="30" x14ac:dyDescent="0.25">
      <c r="A40" s="67"/>
      <c r="B40" s="191" t="s">
        <v>268</v>
      </c>
      <c r="C40" s="76">
        <f t="shared" si="1"/>
        <v>38</v>
      </c>
      <c r="D40" s="77" t="s">
        <v>228</v>
      </c>
      <c r="E40" s="193" t="s">
        <v>266</v>
      </c>
    </row>
    <row r="41" spans="1:5" ht="30" x14ac:dyDescent="0.25">
      <c r="A41" s="67"/>
      <c r="B41" s="191" t="s">
        <v>268</v>
      </c>
      <c r="C41" s="78">
        <v>39</v>
      </c>
      <c r="D41" s="79" t="s">
        <v>229</v>
      </c>
      <c r="E41" s="194" t="s">
        <v>240</v>
      </c>
    </row>
    <row r="42" spans="1:5" ht="33" x14ac:dyDescent="0.25">
      <c r="A42" s="67"/>
      <c r="B42" s="191" t="s">
        <v>268</v>
      </c>
      <c r="C42" s="78">
        <f>+C41+1</f>
        <v>40</v>
      </c>
      <c r="D42" s="79" t="s">
        <v>230</v>
      </c>
      <c r="E42" s="194" t="s">
        <v>240</v>
      </c>
    </row>
    <row r="43" spans="1:5" ht="30" x14ac:dyDescent="0.25">
      <c r="A43" s="67"/>
      <c r="B43" s="191" t="s">
        <v>268</v>
      </c>
      <c r="C43" s="78">
        <f t="shared" ref="C43:C50" si="2">+C42+1</f>
        <v>41</v>
      </c>
      <c r="D43" s="79" t="s">
        <v>231</v>
      </c>
      <c r="E43" s="194" t="s">
        <v>240</v>
      </c>
    </row>
    <row r="44" spans="1:5" ht="33" x14ac:dyDescent="0.25">
      <c r="A44" s="67"/>
      <c r="B44" s="191" t="s">
        <v>268</v>
      </c>
      <c r="C44" s="78">
        <f t="shared" si="2"/>
        <v>42</v>
      </c>
      <c r="D44" s="79" t="s">
        <v>232</v>
      </c>
      <c r="E44" s="194" t="s">
        <v>240</v>
      </c>
    </row>
    <row r="45" spans="1:5" ht="33" x14ac:dyDescent="0.25">
      <c r="A45" s="67"/>
      <c r="B45" s="191" t="s">
        <v>268</v>
      </c>
      <c r="C45" s="78">
        <f t="shared" si="2"/>
        <v>43</v>
      </c>
      <c r="D45" s="79" t="s">
        <v>233</v>
      </c>
      <c r="E45" s="194" t="s">
        <v>240</v>
      </c>
    </row>
    <row r="46" spans="1:5" ht="30" x14ac:dyDescent="0.25">
      <c r="A46" s="67"/>
      <c r="B46" s="191" t="s">
        <v>268</v>
      </c>
      <c r="C46" s="78">
        <f t="shared" si="2"/>
        <v>44</v>
      </c>
      <c r="D46" s="79" t="s">
        <v>234</v>
      </c>
      <c r="E46" s="194" t="s">
        <v>240</v>
      </c>
    </row>
    <row r="47" spans="1:5" ht="30" x14ac:dyDescent="0.25">
      <c r="A47" s="67"/>
      <c r="B47" s="191" t="s">
        <v>268</v>
      </c>
      <c r="C47" s="78">
        <f t="shared" si="2"/>
        <v>45</v>
      </c>
      <c r="D47" s="79" t="s">
        <v>235</v>
      </c>
      <c r="E47" s="194" t="s">
        <v>240</v>
      </c>
    </row>
    <row r="48" spans="1:5" ht="30" x14ac:dyDescent="0.25">
      <c r="A48" s="67"/>
      <c r="B48" s="191" t="s">
        <v>268</v>
      </c>
      <c r="C48" s="78">
        <f t="shared" si="2"/>
        <v>46</v>
      </c>
      <c r="D48" s="79" t="s">
        <v>236</v>
      </c>
      <c r="E48" s="194" t="s">
        <v>240</v>
      </c>
    </row>
    <row r="49" spans="1:5" ht="30" x14ac:dyDescent="0.25">
      <c r="A49" s="67"/>
      <c r="B49" s="191" t="s">
        <v>268</v>
      </c>
      <c r="C49" s="78">
        <f t="shared" si="2"/>
        <v>47</v>
      </c>
      <c r="D49" s="79" t="s">
        <v>237</v>
      </c>
      <c r="E49" s="194" t="s">
        <v>240</v>
      </c>
    </row>
    <row r="50" spans="1:5" ht="30" x14ac:dyDescent="0.25">
      <c r="A50" s="67"/>
      <c r="B50" s="191" t="s">
        <v>268</v>
      </c>
      <c r="C50" s="78">
        <f t="shared" si="2"/>
        <v>48</v>
      </c>
      <c r="D50" s="79" t="s">
        <v>238</v>
      </c>
      <c r="E50" s="194" t="s">
        <v>240</v>
      </c>
    </row>
    <row r="51" spans="1:5" ht="30" x14ac:dyDescent="0.25">
      <c r="A51" s="67"/>
      <c r="B51" s="191" t="s">
        <v>268</v>
      </c>
      <c r="C51" s="81">
        <v>49</v>
      </c>
      <c r="D51" s="82" t="s">
        <v>242</v>
      </c>
      <c r="E51" s="195" t="s">
        <v>241</v>
      </c>
    </row>
    <row r="52" spans="1:5" ht="30" x14ac:dyDescent="0.25">
      <c r="A52" s="67"/>
      <c r="B52" s="191" t="s">
        <v>268</v>
      </c>
      <c r="C52" s="81">
        <f>+C51+1</f>
        <v>50</v>
      </c>
      <c r="D52" s="82" t="s">
        <v>243</v>
      </c>
      <c r="E52" s="195" t="s">
        <v>241</v>
      </c>
    </row>
    <row r="53" spans="1:5" ht="30" x14ac:dyDescent="0.25">
      <c r="A53" s="67"/>
      <c r="B53" s="191" t="s">
        <v>268</v>
      </c>
      <c r="C53" s="214">
        <v>51</v>
      </c>
      <c r="D53" s="215" t="s">
        <v>245</v>
      </c>
      <c r="E53" s="216" t="s">
        <v>244</v>
      </c>
    </row>
    <row r="54" spans="1:5" ht="30" x14ac:dyDescent="0.25">
      <c r="A54" s="67"/>
      <c r="B54" s="191" t="s">
        <v>268</v>
      </c>
      <c r="C54" s="217">
        <f t="shared" ref="C54:C59" si="3">+C53+1</f>
        <v>52</v>
      </c>
      <c r="D54" s="215" t="s">
        <v>246</v>
      </c>
      <c r="E54" s="216" t="s">
        <v>244</v>
      </c>
    </row>
    <row r="55" spans="1:5" ht="30" x14ac:dyDescent="0.25">
      <c r="A55" s="67"/>
      <c r="B55" s="191" t="s">
        <v>268</v>
      </c>
      <c r="C55" s="217">
        <f t="shared" si="3"/>
        <v>53</v>
      </c>
      <c r="D55" s="215" t="s">
        <v>247</v>
      </c>
      <c r="E55" s="216" t="s">
        <v>244</v>
      </c>
    </row>
    <row r="56" spans="1:5" ht="30" x14ac:dyDescent="0.25">
      <c r="A56" s="67"/>
      <c r="B56" s="191" t="s">
        <v>268</v>
      </c>
      <c r="C56" s="217">
        <f t="shared" si="3"/>
        <v>54</v>
      </c>
      <c r="D56" s="215" t="s">
        <v>248</v>
      </c>
      <c r="E56" s="216" t="s">
        <v>244</v>
      </c>
    </row>
    <row r="57" spans="1:5" ht="30" x14ac:dyDescent="0.25">
      <c r="A57" s="67"/>
      <c r="B57" s="191" t="s">
        <v>268</v>
      </c>
      <c r="C57" s="217">
        <f t="shared" si="3"/>
        <v>55</v>
      </c>
      <c r="D57" s="218" t="s">
        <v>249</v>
      </c>
      <c r="E57" s="216" t="s">
        <v>244</v>
      </c>
    </row>
    <row r="58" spans="1:5" ht="30" x14ac:dyDescent="0.25">
      <c r="A58" s="67"/>
      <c r="B58" s="191" t="s">
        <v>268</v>
      </c>
      <c r="C58" s="217">
        <f t="shared" si="3"/>
        <v>56</v>
      </c>
      <c r="D58" s="218" t="s">
        <v>250</v>
      </c>
      <c r="E58" s="216" t="s">
        <v>244</v>
      </c>
    </row>
    <row r="59" spans="1:5" ht="30.75" thickBot="1" x14ac:dyDescent="0.3">
      <c r="A59" s="67"/>
      <c r="B59" s="196" t="s">
        <v>268</v>
      </c>
      <c r="C59" s="217">
        <f t="shared" si="3"/>
        <v>57</v>
      </c>
      <c r="D59" s="219" t="s">
        <v>251</v>
      </c>
      <c r="E59" s="220" t="s">
        <v>244</v>
      </c>
    </row>
  </sheetData>
  <sheetProtection algorithmName="SHA-512" hashValue="yVxYgxJqnG1i2ZqQFgcpEndgYEOA9u7SfwiOTRPJYSvYAcbVTDbC+BraFk+bbwur8GLKDzcVCBMTb3utgr1KUg==" saltValue="mXDbLTBrajHX+U9heMkkuQ==" spinCount="100000" sheet="1" objects="1" scenarios="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3"/>
  <dimension ref="A1:F40"/>
  <sheetViews>
    <sheetView topLeftCell="A19" workbookViewId="0">
      <selection activeCell="C37" sqref="C37"/>
    </sheetView>
  </sheetViews>
  <sheetFormatPr baseColWidth="10" defaultRowHeight="15" x14ac:dyDescent="0.25"/>
  <cols>
    <col min="2" max="2" width="66.140625" customWidth="1"/>
    <col min="3" max="3" width="63.85546875" customWidth="1"/>
    <col min="4" max="4" width="15.42578125" bestFit="1" customWidth="1"/>
  </cols>
  <sheetData>
    <row r="1" spans="1:5" x14ac:dyDescent="0.25">
      <c r="B1" s="15" t="s">
        <v>80</v>
      </c>
      <c r="C1" s="3" t="s">
        <v>6</v>
      </c>
      <c r="D1" s="4" t="s">
        <v>81</v>
      </c>
      <c r="E1" t="s">
        <v>354</v>
      </c>
    </row>
    <row r="2" spans="1:5" ht="15.75" thickBot="1" x14ac:dyDescent="0.3">
      <c r="A2">
        <v>1</v>
      </c>
      <c r="B2" s="5" t="s">
        <v>82</v>
      </c>
      <c r="C2" s="6" t="s">
        <v>83</v>
      </c>
      <c r="D2" s="7" t="s">
        <v>84</v>
      </c>
      <c r="E2" s="5" t="s">
        <v>363</v>
      </c>
    </row>
    <row r="3" spans="1:5" x14ac:dyDescent="0.25">
      <c r="A3">
        <v>2</v>
      </c>
      <c r="B3" s="8" t="s">
        <v>48</v>
      </c>
      <c r="C3" s="9" t="s">
        <v>29</v>
      </c>
      <c r="D3" s="7" t="s">
        <v>85</v>
      </c>
      <c r="E3" s="5" t="s">
        <v>364</v>
      </c>
    </row>
    <row r="4" spans="1:5" x14ac:dyDescent="0.25">
      <c r="A4">
        <v>3</v>
      </c>
      <c r="B4" s="11" t="s">
        <v>49</v>
      </c>
      <c r="C4" s="9" t="s">
        <v>86</v>
      </c>
      <c r="D4" s="7" t="s">
        <v>87</v>
      </c>
      <c r="E4" s="5" t="s">
        <v>365</v>
      </c>
    </row>
    <row r="5" spans="1:5" ht="16.5" x14ac:dyDescent="0.3">
      <c r="A5">
        <v>4</v>
      </c>
      <c r="B5" s="12" t="s">
        <v>88</v>
      </c>
      <c r="C5" s="9" t="s">
        <v>89</v>
      </c>
      <c r="D5" s="13"/>
      <c r="E5" s="14" t="s">
        <v>366</v>
      </c>
    </row>
    <row r="6" spans="1:5" x14ac:dyDescent="0.25">
      <c r="A6">
        <v>5</v>
      </c>
      <c r="B6" s="10" t="s">
        <v>90</v>
      </c>
      <c r="C6" s="9" t="s">
        <v>91</v>
      </c>
      <c r="D6" s="10"/>
      <c r="E6" s="10"/>
    </row>
    <row r="7" spans="1:5" x14ac:dyDescent="0.25">
      <c r="A7">
        <v>6</v>
      </c>
      <c r="B7" s="10" t="s">
        <v>52</v>
      </c>
      <c r="C7" s="9" t="s">
        <v>92</v>
      </c>
      <c r="D7" s="10"/>
      <c r="E7" s="10"/>
    </row>
    <row r="8" spans="1:5" x14ac:dyDescent="0.25">
      <c r="A8">
        <v>7</v>
      </c>
      <c r="B8" s="10" t="s">
        <v>53</v>
      </c>
      <c r="C8" s="9" t="s">
        <v>93</v>
      </c>
      <c r="D8" s="10"/>
      <c r="E8" s="10"/>
    </row>
    <row r="9" spans="1:5" x14ac:dyDescent="0.25">
      <c r="A9">
        <v>8</v>
      </c>
      <c r="B9" s="10" t="s">
        <v>54</v>
      </c>
      <c r="C9" s="10"/>
      <c r="D9" s="10"/>
      <c r="E9" s="10"/>
    </row>
    <row r="10" spans="1:5" x14ac:dyDescent="0.25">
      <c r="A10">
        <v>9</v>
      </c>
      <c r="B10" s="10" t="s">
        <v>55</v>
      </c>
      <c r="C10" s="5"/>
      <c r="D10" s="10"/>
      <c r="E10" s="10"/>
    </row>
    <row r="11" spans="1:5" x14ac:dyDescent="0.25">
      <c r="A11">
        <v>10</v>
      </c>
      <c r="B11" s="10" t="s">
        <v>28</v>
      </c>
      <c r="C11" s="15" t="s">
        <v>89</v>
      </c>
      <c r="D11" s="10"/>
      <c r="E11" s="10"/>
    </row>
    <row r="12" spans="1:5" x14ac:dyDescent="0.25">
      <c r="A12">
        <v>11</v>
      </c>
      <c r="B12" s="10" t="s">
        <v>56</v>
      </c>
      <c r="C12" s="16" t="s">
        <v>94</v>
      </c>
      <c r="D12" s="10"/>
      <c r="E12" s="10"/>
    </row>
    <row r="13" spans="1:5" x14ac:dyDescent="0.25">
      <c r="A13">
        <v>12</v>
      </c>
      <c r="B13" s="10" t="s">
        <v>58</v>
      </c>
      <c r="C13" s="16" t="s">
        <v>95</v>
      </c>
      <c r="D13" s="10"/>
      <c r="E13" s="10"/>
    </row>
    <row r="14" spans="1:5" x14ac:dyDescent="0.25">
      <c r="A14">
        <v>13</v>
      </c>
      <c r="B14" s="10" t="s">
        <v>59</v>
      </c>
      <c r="C14" s="16" t="s">
        <v>96</v>
      </c>
      <c r="D14" s="10"/>
      <c r="E14" s="10"/>
    </row>
    <row r="15" spans="1:5" x14ac:dyDescent="0.25">
      <c r="A15">
        <v>14</v>
      </c>
      <c r="B15" s="10" t="s">
        <v>97</v>
      </c>
      <c r="C15" s="16" t="s">
        <v>98</v>
      </c>
      <c r="D15" s="10"/>
      <c r="E15" s="10"/>
    </row>
    <row r="16" spans="1:5" x14ac:dyDescent="0.25">
      <c r="A16">
        <v>15</v>
      </c>
      <c r="B16" s="10" t="s">
        <v>99</v>
      </c>
      <c r="C16" s="10"/>
      <c r="D16" s="10"/>
      <c r="E16" s="10"/>
    </row>
    <row r="17" spans="1:6" x14ac:dyDescent="0.25">
      <c r="A17">
        <v>16</v>
      </c>
      <c r="B17" s="10" t="s">
        <v>100</v>
      </c>
      <c r="C17" s="17" t="s">
        <v>101</v>
      </c>
      <c r="D17" s="10"/>
      <c r="E17" s="10"/>
    </row>
    <row r="18" spans="1:6" x14ac:dyDescent="0.25">
      <c r="A18">
        <v>17</v>
      </c>
      <c r="B18" s="10" t="s">
        <v>102</v>
      </c>
      <c r="C18" s="16" t="s">
        <v>103</v>
      </c>
      <c r="D18" s="10"/>
      <c r="E18" s="10"/>
    </row>
    <row r="19" spans="1:6" x14ac:dyDescent="0.25">
      <c r="A19">
        <v>18</v>
      </c>
      <c r="B19" s="10" t="s">
        <v>104</v>
      </c>
      <c r="C19" s="16" t="s">
        <v>105</v>
      </c>
      <c r="D19" s="10"/>
      <c r="E19" s="10"/>
    </row>
    <row r="20" spans="1:6" x14ac:dyDescent="0.25">
      <c r="A20">
        <v>19</v>
      </c>
      <c r="B20" s="10" t="s">
        <v>65</v>
      </c>
      <c r="C20" s="16" t="s">
        <v>100</v>
      </c>
      <c r="D20" s="10"/>
      <c r="E20" s="10"/>
    </row>
    <row r="21" spans="1:6" ht="36.75" customHeight="1" x14ac:dyDescent="0.25">
      <c r="A21" s="18">
        <v>20</v>
      </c>
      <c r="B21" s="18" t="s">
        <v>106</v>
      </c>
      <c r="C21" s="19" t="s">
        <v>107</v>
      </c>
      <c r="D21" s="18"/>
      <c r="E21" s="18"/>
      <c r="F21" s="18"/>
    </row>
    <row r="22" spans="1:6" x14ac:dyDescent="0.25">
      <c r="A22" s="18"/>
      <c r="B22" s="55" t="s">
        <v>174</v>
      </c>
      <c r="C22" s="19" t="s">
        <v>108</v>
      </c>
      <c r="D22" s="18"/>
      <c r="E22" s="18"/>
      <c r="F22" s="18"/>
    </row>
    <row r="23" spans="1:6" ht="45" x14ac:dyDescent="0.25">
      <c r="A23">
        <v>1</v>
      </c>
      <c r="B23" s="35" t="s">
        <v>188</v>
      </c>
      <c r="C23" s="19" t="s">
        <v>109</v>
      </c>
      <c r="D23" s="18"/>
      <c r="E23" s="18"/>
      <c r="F23" s="18"/>
    </row>
    <row r="24" spans="1:6" x14ac:dyDescent="0.25">
      <c r="A24" s="18">
        <f>+A23+1</f>
        <v>2</v>
      </c>
      <c r="B24" s="35" t="s">
        <v>189</v>
      </c>
      <c r="C24" s="19" t="s">
        <v>110</v>
      </c>
      <c r="D24" s="18"/>
      <c r="E24" s="18"/>
      <c r="F24" s="18"/>
    </row>
    <row r="25" spans="1:6" ht="45" x14ac:dyDescent="0.25">
      <c r="A25" s="18">
        <f t="shared" ref="A25:A38" si="0">+A24+1</f>
        <v>3</v>
      </c>
      <c r="B25" s="35" t="s">
        <v>190</v>
      </c>
      <c r="C25" s="19" t="s">
        <v>111</v>
      </c>
      <c r="D25" s="18"/>
      <c r="E25" s="18"/>
      <c r="F25" s="18"/>
    </row>
    <row r="26" spans="1:6" x14ac:dyDescent="0.25">
      <c r="A26" s="18">
        <f t="shared" si="0"/>
        <v>4</v>
      </c>
      <c r="B26" s="35" t="s">
        <v>175</v>
      </c>
      <c r="C26" s="19" t="s">
        <v>112</v>
      </c>
      <c r="D26" s="18"/>
      <c r="E26" s="18"/>
      <c r="F26" s="18"/>
    </row>
    <row r="27" spans="1:6" ht="30" x14ac:dyDescent="0.25">
      <c r="A27" s="18">
        <f t="shared" si="0"/>
        <v>5</v>
      </c>
      <c r="B27" s="35" t="s">
        <v>176</v>
      </c>
      <c r="C27" s="19" t="s">
        <v>113</v>
      </c>
      <c r="D27" s="18"/>
      <c r="E27" s="18"/>
      <c r="F27" s="18"/>
    </row>
    <row r="28" spans="1:6" x14ac:dyDescent="0.25">
      <c r="A28" s="18">
        <f t="shared" si="0"/>
        <v>6</v>
      </c>
      <c r="B28" s="35" t="s">
        <v>177</v>
      </c>
      <c r="C28" s="19"/>
      <c r="D28" s="18"/>
      <c r="E28" s="18"/>
      <c r="F28" s="18"/>
    </row>
    <row r="29" spans="1:6" x14ac:dyDescent="0.25">
      <c r="A29" s="18">
        <f t="shared" si="0"/>
        <v>7</v>
      </c>
      <c r="B29" s="35" t="s">
        <v>178</v>
      </c>
      <c r="C29" s="19"/>
    </row>
    <row r="30" spans="1:6" x14ac:dyDescent="0.25">
      <c r="A30" s="18">
        <f t="shared" si="0"/>
        <v>8</v>
      </c>
      <c r="B30" s="35" t="s">
        <v>179</v>
      </c>
      <c r="C30" s="16" t="s">
        <v>114</v>
      </c>
    </row>
    <row r="31" spans="1:6" x14ac:dyDescent="0.25">
      <c r="A31" s="18">
        <f t="shared" si="0"/>
        <v>9</v>
      </c>
      <c r="B31" s="35" t="s">
        <v>180</v>
      </c>
      <c r="C31" s="20" t="s">
        <v>115</v>
      </c>
    </row>
    <row r="32" spans="1:6" x14ac:dyDescent="0.25">
      <c r="A32" s="18">
        <f t="shared" si="0"/>
        <v>10</v>
      </c>
      <c r="B32" s="35" t="s">
        <v>181</v>
      </c>
    </row>
    <row r="33" spans="1:3" x14ac:dyDescent="0.25">
      <c r="A33" s="18">
        <f t="shared" si="0"/>
        <v>11</v>
      </c>
      <c r="B33" s="35" t="s">
        <v>182</v>
      </c>
      <c r="C33" t="s">
        <v>263</v>
      </c>
    </row>
    <row r="34" spans="1:3" x14ac:dyDescent="0.25">
      <c r="A34" s="18">
        <f t="shared" si="0"/>
        <v>12</v>
      </c>
      <c r="B34" s="35" t="s">
        <v>183</v>
      </c>
      <c r="C34" t="s">
        <v>264</v>
      </c>
    </row>
    <row r="35" spans="1:3" x14ac:dyDescent="0.25">
      <c r="A35" s="18">
        <f t="shared" si="0"/>
        <v>13</v>
      </c>
      <c r="B35" s="35" t="s">
        <v>184</v>
      </c>
    </row>
    <row r="36" spans="1:3" x14ac:dyDescent="0.25">
      <c r="A36" s="18">
        <f t="shared" si="0"/>
        <v>14</v>
      </c>
      <c r="B36" s="35" t="s">
        <v>185</v>
      </c>
      <c r="C36" t="s">
        <v>267</v>
      </c>
    </row>
    <row r="37" spans="1:3" x14ac:dyDescent="0.25">
      <c r="A37" s="18">
        <f t="shared" si="0"/>
        <v>15</v>
      </c>
      <c r="B37" s="35" t="s">
        <v>186</v>
      </c>
      <c r="C37" t="s">
        <v>268</v>
      </c>
    </row>
    <row r="38" spans="1:3" x14ac:dyDescent="0.25">
      <c r="A38" s="18">
        <f t="shared" si="0"/>
        <v>16</v>
      </c>
      <c r="B38" s="35" t="s">
        <v>187</v>
      </c>
      <c r="C38" s="54"/>
    </row>
    <row r="40" spans="1:3" x14ac:dyDescent="0.25">
      <c r="B40" t="s">
        <v>191</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4"/>
  <dimension ref="A1:I104"/>
  <sheetViews>
    <sheetView workbookViewId="0">
      <selection activeCell="B2" sqref="B2"/>
    </sheetView>
  </sheetViews>
  <sheetFormatPr baseColWidth="10" defaultRowHeight="15" x14ac:dyDescent="0.25"/>
  <cols>
    <col min="3" max="3" width="13.85546875" customWidth="1"/>
    <col min="4" max="4" width="74.28515625" customWidth="1"/>
    <col min="5" max="5" width="70.140625" bestFit="1" customWidth="1"/>
  </cols>
  <sheetData>
    <row r="1" spans="1:9" ht="15.75" thickBot="1" x14ac:dyDescent="0.3"/>
    <row r="2" spans="1:9" ht="16.5" x14ac:dyDescent="0.3">
      <c r="B2" s="69" t="s">
        <v>273</v>
      </c>
      <c r="C2" s="70" t="s">
        <v>262</v>
      </c>
      <c r="D2" s="71" t="s">
        <v>272</v>
      </c>
      <c r="E2" s="72" t="s">
        <v>194</v>
      </c>
    </row>
    <row r="3" spans="1:9" ht="16.5" x14ac:dyDescent="0.3">
      <c r="B3" s="105" t="s">
        <v>267</v>
      </c>
      <c r="C3" s="97">
        <v>1</v>
      </c>
      <c r="D3" s="22" t="s">
        <v>116</v>
      </c>
      <c r="E3" s="28" t="s">
        <v>117</v>
      </c>
    </row>
    <row r="4" spans="1:9" ht="16.5" x14ac:dyDescent="0.3">
      <c r="A4" s="35"/>
      <c r="B4" s="105" t="s">
        <v>267</v>
      </c>
      <c r="C4" s="97">
        <v>2</v>
      </c>
      <c r="D4" s="22" t="s">
        <v>118</v>
      </c>
      <c r="E4" s="28" t="s">
        <v>117</v>
      </c>
      <c r="I4" s="56"/>
    </row>
    <row r="5" spans="1:9" ht="16.5" x14ac:dyDescent="0.3">
      <c r="A5" s="35"/>
      <c r="B5" s="105" t="s">
        <v>267</v>
      </c>
      <c r="C5" s="97">
        <v>3</v>
      </c>
      <c r="D5" s="22" t="s">
        <v>119</v>
      </c>
      <c r="E5" s="28" t="s">
        <v>117</v>
      </c>
    </row>
    <row r="6" spans="1:9" ht="16.5" x14ac:dyDescent="0.3">
      <c r="A6" s="35"/>
      <c r="B6" s="105" t="s">
        <v>267</v>
      </c>
      <c r="C6" s="97">
        <v>4</v>
      </c>
      <c r="D6" s="22" t="s">
        <v>120</v>
      </c>
      <c r="E6" s="28" t="s">
        <v>117</v>
      </c>
    </row>
    <row r="7" spans="1:9" ht="16.5" x14ac:dyDescent="0.3">
      <c r="A7" s="35"/>
      <c r="B7" s="105" t="s">
        <v>267</v>
      </c>
      <c r="C7" s="97">
        <v>5</v>
      </c>
      <c r="D7" s="22" t="s">
        <v>121</v>
      </c>
      <c r="E7" s="28" t="s">
        <v>117</v>
      </c>
    </row>
    <row r="8" spans="1:9" ht="16.5" x14ac:dyDescent="0.3">
      <c r="A8" s="35"/>
      <c r="B8" s="105" t="s">
        <v>267</v>
      </c>
      <c r="C8" s="97">
        <v>6</v>
      </c>
      <c r="D8" s="22" t="s">
        <v>122</v>
      </c>
      <c r="E8" s="28" t="s">
        <v>117</v>
      </c>
    </row>
    <row r="9" spans="1:9" ht="16.5" x14ac:dyDescent="0.3">
      <c r="A9" s="35"/>
      <c r="B9" s="105" t="s">
        <v>267</v>
      </c>
      <c r="C9" s="97">
        <v>7</v>
      </c>
      <c r="D9" s="22" t="s">
        <v>123</v>
      </c>
      <c r="E9" s="28" t="s">
        <v>117</v>
      </c>
    </row>
    <row r="10" spans="1:9" ht="16.5" x14ac:dyDescent="0.3">
      <c r="A10" s="35"/>
      <c r="B10" s="105" t="s">
        <v>267</v>
      </c>
      <c r="C10" s="97">
        <v>8</v>
      </c>
      <c r="D10" s="22" t="s">
        <v>124</v>
      </c>
      <c r="E10" s="28" t="s">
        <v>117</v>
      </c>
    </row>
    <row r="11" spans="1:9" ht="16.5" x14ac:dyDescent="0.3">
      <c r="A11" s="35"/>
      <c r="B11" s="105" t="s">
        <v>267</v>
      </c>
      <c r="C11" s="97">
        <v>9</v>
      </c>
      <c r="D11" s="22" t="s">
        <v>125</v>
      </c>
      <c r="E11" s="28" t="s">
        <v>117</v>
      </c>
    </row>
    <row r="12" spans="1:9" ht="16.5" x14ac:dyDescent="0.3">
      <c r="A12" s="35"/>
      <c r="B12" s="105" t="s">
        <v>267</v>
      </c>
      <c r="C12" s="97">
        <v>10</v>
      </c>
      <c r="D12" s="22" t="s">
        <v>126</v>
      </c>
      <c r="E12" s="28" t="s">
        <v>117</v>
      </c>
    </row>
    <row r="13" spans="1:9" ht="16.5" x14ac:dyDescent="0.3">
      <c r="A13" s="35"/>
      <c r="B13" s="105" t="s">
        <v>267</v>
      </c>
      <c r="C13" s="97">
        <v>11</v>
      </c>
      <c r="D13" s="22" t="s">
        <v>127</v>
      </c>
      <c r="E13" s="28" t="s">
        <v>117</v>
      </c>
    </row>
    <row r="14" spans="1:9" ht="16.5" x14ac:dyDescent="0.3">
      <c r="A14" s="35"/>
      <c r="B14" s="105" t="s">
        <v>267</v>
      </c>
      <c r="C14" s="97">
        <v>12</v>
      </c>
      <c r="D14" s="22" t="s">
        <v>128</v>
      </c>
      <c r="E14" s="28" t="s">
        <v>117</v>
      </c>
    </row>
    <row r="15" spans="1:9" ht="16.5" x14ac:dyDescent="0.3">
      <c r="A15" s="35"/>
      <c r="B15" s="105" t="s">
        <v>267</v>
      </c>
      <c r="C15" s="98">
        <v>13</v>
      </c>
      <c r="D15" s="23" t="s">
        <v>129</v>
      </c>
      <c r="E15" s="29" t="s">
        <v>130</v>
      </c>
    </row>
    <row r="16" spans="1:9" ht="16.5" x14ac:dyDescent="0.3">
      <c r="A16" s="35"/>
      <c r="B16" s="105" t="s">
        <v>267</v>
      </c>
      <c r="C16" s="98">
        <v>14</v>
      </c>
      <c r="D16" s="23" t="s">
        <v>131</v>
      </c>
      <c r="E16" s="29" t="s">
        <v>130</v>
      </c>
    </row>
    <row r="17" spans="1:5" ht="16.5" x14ac:dyDescent="0.3">
      <c r="A17" s="35"/>
      <c r="B17" s="105" t="s">
        <v>267</v>
      </c>
      <c r="C17" s="98">
        <v>15</v>
      </c>
      <c r="D17" s="23" t="s">
        <v>132</v>
      </c>
      <c r="E17" s="29" t="s">
        <v>130</v>
      </c>
    </row>
    <row r="18" spans="1:5" ht="16.5" x14ac:dyDescent="0.3">
      <c r="A18" s="35"/>
      <c r="B18" s="105" t="s">
        <v>267</v>
      </c>
      <c r="C18" s="98">
        <v>16</v>
      </c>
      <c r="D18" s="23" t="s">
        <v>133</v>
      </c>
      <c r="E18" s="29" t="s">
        <v>130</v>
      </c>
    </row>
    <row r="19" spans="1:5" ht="16.5" x14ac:dyDescent="0.3">
      <c r="A19" s="35"/>
      <c r="B19" s="105" t="s">
        <v>267</v>
      </c>
      <c r="C19" s="98">
        <v>17</v>
      </c>
      <c r="D19" s="23" t="s">
        <v>134</v>
      </c>
      <c r="E19" s="29" t="s">
        <v>130</v>
      </c>
    </row>
    <row r="20" spans="1:5" ht="16.5" x14ac:dyDescent="0.3">
      <c r="A20" s="35"/>
      <c r="B20" s="105" t="s">
        <v>267</v>
      </c>
      <c r="C20" s="98">
        <v>18</v>
      </c>
      <c r="D20" s="23" t="s">
        <v>135</v>
      </c>
      <c r="E20" s="29" t="s">
        <v>130</v>
      </c>
    </row>
    <row r="21" spans="1:5" ht="16.5" x14ac:dyDescent="0.3">
      <c r="A21" s="35"/>
      <c r="B21" s="105" t="s">
        <v>267</v>
      </c>
      <c r="C21" s="99">
        <v>19</v>
      </c>
      <c r="D21" s="24" t="s">
        <v>136</v>
      </c>
      <c r="E21" s="30" t="s">
        <v>137</v>
      </c>
    </row>
    <row r="22" spans="1:5" ht="13.5" customHeight="1" x14ac:dyDescent="0.3">
      <c r="A22" s="35"/>
      <c r="B22" s="105" t="s">
        <v>267</v>
      </c>
      <c r="C22" s="99">
        <v>20</v>
      </c>
      <c r="D22" s="24" t="s">
        <v>138</v>
      </c>
      <c r="E22" s="30" t="s">
        <v>137</v>
      </c>
    </row>
    <row r="23" spans="1:5" ht="16.5" x14ac:dyDescent="0.3">
      <c r="A23" s="35"/>
      <c r="B23" s="105" t="s">
        <v>267</v>
      </c>
      <c r="C23" s="99">
        <v>21</v>
      </c>
      <c r="D23" s="24" t="s">
        <v>139</v>
      </c>
      <c r="E23" s="30" t="s">
        <v>137</v>
      </c>
    </row>
    <row r="24" spans="1:5" ht="16.5" x14ac:dyDescent="0.3">
      <c r="A24" s="35"/>
      <c r="B24" s="105" t="s">
        <v>267</v>
      </c>
      <c r="C24" s="99">
        <v>22</v>
      </c>
      <c r="D24" s="24" t="s">
        <v>140</v>
      </c>
      <c r="E24" s="30" t="s">
        <v>137</v>
      </c>
    </row>
    <row r="25" spans="1:5" ht="16.5" x14ac:dyDescent="0.3">
      <c r="A25" s="35"/>
      <c r="B25" s="105" t="s">
        <v>267</v>
      </c>
      <c r="C25" s="99">
        <v>23</v>
      </c>
      <c r="D25" s="24" t="s">
        <v>141</v>
      </c>
      <c r="E25" s="30" t="s">
        <v>137</v>
      </c>
    </row>
    <row r="26" spans="1:5" ht="16.5" x14ac:dyDescent="0.3">
      <c r="A26" s="35"/>
      <c r="B26" s="105" t="s">
        <v>267</v>
      </c>
      <c r="C26" s="99">
        <v>24</v>
      </c>
      <c r="D26" s="24" t="s">
        <v>142</v>
      </c>
      <c r="E26" s="30" t="s">
        <v>137</v>
      </c>
    </row>
    <row r="27" spans="1:5" ht="16.5" x14ac:dyDescent="0.3">
      <c r="A27" s="35"/>
      <c r="B27" s="105" t="s">
        <v>267</v>
      </c>
      <c r="C27" s="99">
        <v>25</v>
      </c>
      <c r="D27" s="24" t="s">
        <v>143</v>
      </c>
      <c r="E27" s="30" t="s">
        <v>137</v>
      </c>
    </row>
    <row r="28" spans="1:5" ht="16.5" x14ac:dyDescent="0.3">
      <c r="A28" s="35"/>
      <c r="B28" s="105" t="s">
        <v>267</v>
      </c>
      <c r="C28" s="100">
        <v>26</v>
      </c>
      <c r="D28" s="25" t="s">
        <v>144</v>
      </c>
      <c r="E28" s="31" t="s">
        <v>145</v>
      </c>
    </row>
    <row r="29" spans="1:5" ht="16.5" x14ac:dyDescent="0.3">
      <c r="A29" s="35"/>
      <c r="B29" s="105" t="s">
        <v>267</v>
      </c>
      <c r="C29" s="100">
        <v>27</v>
      </c>
      <c r="D29" s="25" t="s">
        <v>146</v>
      </c>
      <c r="E29" s="31" t="s">
        <v>145</v>
      </c>
    </row>
    <row r="30" spans="1:5" ht="16.5" x14ac:dyDescent="0.3">
      <c r="A30" s="35"/>
      <c r="B30" s="105" t="s">
        <v>267</v>
      </c>
      <c r="C30" s="100">
        <v>28</v>
      </c>
      <c r="D30" s="25" t="s">
        <v>147</v>
      </c>
      <c r="E30" s="31" t="s">
        <v>145</v>
      </c>
    </row>
    <row r="31" spans="1:5" ht="16.5" x14ac:dyDescent="0.3">
      <c r="A31" s="35"/>
      <c r="B31" s="105" t="s">
        <v>267</v>
      </c>
      <c r="C31" s="100">
        <v>29</v>
      </c>
      <c r="D31" s="25" t="s">
        <v>148</v>
      </c>
      <c r="E31" s="31" t="s">
        <v>145</v>
      </c>
    </row>
    <row r="32" spans="1:5" ht="16.5" x14ac:dyDescent="0.3">
      <c r="A32" s="35"/>
      <c r="B32" s="105" t="s">
        <v>267</v>
      </c>
      <c r="C32" s="100">
        <v>30</v>
      </c>
      <c r="D32" s="25" t="s">
        <v>149</v>
      </c>
      <c r="E32" s="31" t="s">
        <v>145</v>
      </c>
    </row>
    <row r="33" spans="1:7" ht="16.5" customHeight="1" x14ac:dyDescent="0.3">
      <c r="A33" s="35"/>
      <c r="B33" s="105" t="s">
        <v>267</v>
      </c>
      <c r="C33" s="101">
        <v>31</v>
      </c>
      <c r="D33" s="26" t="s">
        <v>150</v>
      </c>
      <c r="E33" s="32" t="s">
        <v>151</v>
      </c>
    </row>
    <row r="34" spans="1:7" ht="16.5" x14ac:dyDescent="0.3">
      <c r="A34" s="35"/>
      <c r="B34" s="105" t="s">
        <v>267</v>
      </c>
      <c r="C34" s="101">
        <v>32</v>
      </c>
      <c r="D34" s="26" t="s">
        <v>152</v>
      </c>
      <c r="E34" s="32" t="s">
        <v>151</v>
      </c>
    </row>
    <row r="35" spans="1:7" ht="16.5" x14ac:dyDescent="0.3">
      <c r="A35" s="35"/>
      <c r="B35" s="105" t="s">
        <v>267</v>
      </c>
      <c r="C35" s="101">
        <v>33</v>
      </c>
      <c r="D35" s="26" t="s">
        <v>153</v>
      </c>
      <c r="E35" s="32" t="s">
        <v>151</v>
      </c>
    </row>
    <row r="36" spans="1:7" ht="17.25" customHeight="1" x14ac:dyDescent="0.3">
      <c r="A36" s="35"/>
      <c r="B36" s="105" t="s">
        <v>267</v>
      </c>
      <c r="C36" s="101">
        <v>34</v>
      </c>
      <c r="D36" s="26" t="s">
        <v>154</v>
      </c>
      <c r="E36" s="32" t="s">
        <v>151</v>
      </c>
    </row>
    <row r="37" spans="1:7" ht="16.5" x14ac:dyDescent="0.3">
      <c r="A37" s="35"/>
      <c r="B37" s="105" t="s">
        <v>267</v>
      </c>
      <c r="C37" s="101">
        <v>35</v>
      </c>
      <c r="D37" s="26" t="s">
        <v>155</v>
      </c>
      <c r="E37" s="32" t="s">
        <v>151</v>
      </c>
    </row>
    <row r="38" spans="1:7" ht="16.5" x14ac:dyDescent="0.3">
      <c r="A38" s="35"/>
      <c r="B38" s="105" t="s">
        <v>267</v>
      </c>
      <c r="C38" s="101">
        <v>36</v>
      </c>
      <c r="D38" s="26" t="s">
        <v>156</v>
      </c>
      <c r="E38" s="32" t="s">
        <v>151</v>
      </c>
    </row>
    <row r="39" spans="1:7" ht="16.5" x14ac:dyDescent="0.3">
      <c r="A39" s="35"/>
      <c r="B39" s="105" t="s">
        <v>267</v>
      </c>
      <c r="C39" s="101">
        <v>37</v>
      </c>
      <c r="D39" s="26" t="s">
        <v>157</v>
      </c>
      <c r="E39" s="32" t="s">
        <v>151</v>
      </c>
    </row>
    <row r="40" spans="1:7" ht="16.5" x14ac:dyDescent="0.3">
      <c r="A40" s="35"/>
      <c r="B40" s="105" t="s">
        <v>267</v>
      </c>
      <c r="C40" s="102">
        <v>38</v>
      </c>
      <c r="D40" s="27" t="s">
        <v>158</v>
      </c>
      <c r="E40" s="33" t="s">
        <v>159</v>
      </c>
    </row>
    <row r="41" spans="1:7" ht="16.5" x14ac:dyDescent="0.3">
      <c r="A41" s="35"/>
      <c r="B41" s="105" t="s">
        <v>267</v>
      </c>
      <c r="C41" s="102">
        <v>39</v>
      </c>
      <c r="D41" s="27" t="s">
        <v>160</v>
      </c>
      <c r="E41" s="33" t="s">
        <v>159</v>
      </c>
    </row>
    <row r="42" spans="1:7" ht="16.5" x14ac:dyDescent="0.3">
      <c r="A42" s="35"/>
      <c r="B42" s="105" t="s">
        <v>267</v>
      </c>
      <c r="C42" s="102">
        <v>40</v>
      </c>
      <c r="D42" s="27" t="s">
        <v>161</v>
      </c>
      <c r="E42" s="33" t="s">
        <v>159</v>
      </c>
    </row>
    <row r="43" spans="1:7" ht="16.5" x14ac:dyDescent="0.3">
      <c r="A43" s="35"/>
      <c r="B43" s="105" t="s">
        <v>267</v>
      </c>
      <c r="C43" s="102">
        <v>41</v>
      </c>
      <c r="D43" s="27" t="s">
        <v>162</v>
      </c>
      <c r="E43" s="33" t="s">
        <v>159</v>
      </c>
    </row>
    <row r="44" spans="1:7" ht="16.5" x14ac:dyDescent="0.3">
      <c r="A44" s="35"/>
      <c r="B44" s="105" t="s">
        <v>267</v>
      </c>
      <c r="C44" s="103">
        <v>42</v>
      </c>
      <c r="D44" s="21" t="s">
        <v>163</v>
      </c>
      <c r="E44" s="34" t="s">
        <v>164</v>
      </c>
    </row>
    <row r="45" spans="1:7" ht="16.5" x14ac:dyDescent="0.3">
      <c r="A45" s="35"/>
      <c r="B45" s="105" t="s">
        <v>267</v>
      </c>
      <c r="C45" s="103">
        <v>43</v>
      </c>
      <c r="D45" s="21" t="s">
        <v>165</v>
      </c>
      <c r="E45" s="34" t="s">
        <v>164</v>
      </c>
    </row>
    <row r="46" spans="1:7" ht="16.5" x14ac:dyDescent="0.3">
      <c r="A46" s="35"/>
      <c r="B46" s="105" t="s">
        <v>267</v>
      </c>
      <c r="C46" s="103">
        <v>44</v>
      </c>
      <c r="D46" s="21" t="s">
        <v>166</v>
      </c>
      <c r="E46" s="34" t="s">
        <v>164</v>
      </c>
    </row>
    <row r="47" spans="1:7" ht="16.5" x14ac:dyDescent="0.3">
      <c r="A47" s="35"/>
      <c r="B47" s="105" t="s">
        <v>267</v>
      </c>
      <c r="C47" s="104">
        <v>45</v>
      </c>
      <c r="D47" s="57" t="s">
        <v>167</v>
      </c>
      <c r="E47" s="68" t="s">
        <v>164</v>
      </c>
      <c r="F47" s="58"/>
      <c r="G47" s="58"/>
    </row>
    <row r="48" spans="1:7" s="35" customFormat="1" ht="30" x14ac:dyDescent="0.25">
      <c r="A48" s="67" t="s">
        <v>331</v>
      </c>
      <c r="B48" s="106" t="s">
        <v>268</v>
      </c>
      <c r="C48" s="73" t="s">
        <v>274</v>
      </c>
      <c r="D48" s="74" t="s">
        <v>196</v>
      </c>
      <c r="E48" s="75" t="s">
        <v>239</v>
      </c>
    </row>
    <row r="49" spans="1:5" s="35" customFormat="1" ht="30" x14ac:dyDescent="0.25">
      <c r="A49" s="67" t="s">
        <v>332</v>
      </c>
      <c r="B49" s="106" t="s">
        <v>268</v>
      </c>
      <c r="C49" s="73" t="s">
        <v>275</v>
      </c>
      <c r="D49" s="74" t="s">
        <v>197</v>
      </c>
      <c r="E49" s="75" t="s">
        <v>239</v>
      </c>
    </row>
    <row r="50" spans="1:5" s="35" customFormat="1" ht="30" x14ac:dyDescent="0.25">
      <c r="A50" s="67"/>
      <c r="B50" s="106" t="s">
        <v>268</v>
      </c>
      <c r="C50" s="73" t="s">
        <v>276</v>
      </c>
      <c r="D50" s="74" t="s">
        <v>198</v>
      </c>
      <c r="E50" s="75" t="s">
        <v>239</v>
      </c>
    </row>
    <row r="51" spans="1:5" s="35" customFormat="1" ht="33" x14ac:dyDescent="0.25">
      <c r="A51" s="67"/>
      <c r="B51" s="106" t="s">
        <v>268</v>
      </c>
      <c r="C51" s="73" t="s">
        <v>277</v>
      </c>
      <c r="D51" s="74" t="s">
        <v>199</v>
      </c>
      <c r="E51" s="75" t="s">
        <v>239</v>
      </c>
    </row>
    <row r="52" spans="1:5" s="35" customFormat="1" ht="33" x14ac:dyDescent="0.25">
      <c r="A52" s="67"/>
      <c r="B52" s="106" t="s">
        <v>268</v>
      </c>
      <c r="C52" s="73" t="s">
        <v>278</v>
      </c>
      <c r="D52" s="74" t="s">
        <v>200</v>
      </c>
      <c r="E52" s="75" t="s">
        <v>239</v>
      </c>
    </row>
    <row r="53" spans="1:5" s="35" customFormat="1" ht="30" x14ac:dyDescent="0.25">
      <c r="A53" s="67"/>
      <c r="B53" s="106" t="s">
        <v>268</v>
      </c>
      <c r="C53" s="73" t="s">
        <v>279</v>
      </c>
      <c r="D53" s="74" t="s">
        <v>195</v>
      </c>
      <c r="E53" s="75" t="s">
        <v>239</v>
      </c>
    </row>
    <row r="54" spans="1:5" s="35" customFormat="1" ht="30" x14ac:dyDescent="0.25">
      <c r="A54" s="67"/>
      <c r="B54" s="106" t="s">
        <v>268</v>
      </c>
      <c r="C54" s="73" t="s">
        <v>280</v>
      </c>
      <c r="D54" s="74" t="s">
        <v>201</v>
      </c>
      <c r="E54" s="75" t="s">
        <v>239</v>
      </c>
    </row>
    <row r="55" spans="1:5" s="35" customFormat="1" ht="30" x14ac:dyDescent="0.25">
      <c r="A55" s="67"/>
      <c r="B55" s="106" t="s">
        <v>268</v>
      </c>
      <c r="C55" s="73" t="s">
        <v>281</v>
      </c>
      <c r="D55" s="74" t="s">
        <v>202</v>
      </c>
      <c r="E55" s="75" t="s">
        <v>239</v>
      </c>
    </row>
    <row r="56" spans="1:5" s="35" customFormat="1" ht="30" x14ac:dyDescent="0.25">
      <c r="A56" s="67"/>
      <c r="B56" s="106" t="s">
        <v>268</v>
      </c>
      <c r="C56" s="73" t="s">
        <v>282</v>
      </c>
      <c r="D56" s="74" t="s">
        <v>203</v>
      </c>
      <c r="E56" s="75" t="s">
        <v>239</v>
      </c>
    </row>
    <row r="57" spans="1:5" s="35" customFormat="1" ht="30" x14ac:dyDescent="0.25">
      <c r="A57" s="67"/>
      <c r="B57" s="106" t="s">
        <v>268</v>
      </c>
      <c r="C57" s="73" t="s">
        <v>283</v>
      </c>
      <c r="D57" s="74" t="s">
        <v>204</v>
      </c>
      <c r="E57" s="75" t="s">
        <v>239</v>
      </c>
    </row>
    <row r="58" spans="1:5" s="35" customFormat="1" ht="30" x14ac:dyDescent="0.25">
      <c r="A58" s="67"/>
      <c r="B58" s="106" t="s">
        <v>268</v>
      </c>
      <c r="C58" s="73" t="s">
        <v>284</v>
      </c>
      <c r="D58" s="74" t="s">
        <v>205</v>
      </c>
      <c r="E58" s="75" t="s">
        <v>239</v>
      </c>
    </row>
    <row r="59" spans="1:5" s="35" customFormat="1" ht="30" x14ac:dyDescent="0.25">
      <c r="A59" s="67"/>
      <c r="B59" s="106" t="s">
        <v>268</v>
      </c>
      <c r="C59" s="73" t="s">
        <v>285</v>
      </c>
      <c r="D59" s="74" t="s">
        <v>206</v>
      </c>
      <c r="E59" s="75" t="s">
        <v>239</v>
      </c>
    </row>
    <row r="60" spans="1:5" s="35" customFormat="1" ht="33" x14ac:dyDescent="0.25">
      <c r="A60" s="67"/>
      <c r="B60" s="106" t="s">
        <v>268</v>
      </c>
      <c r="C60" s="73" t="s">
        <v>286</v>
      </c>
      <c r="D60" s="74" t="s">
        <v>207</v>
      </c>
      <c r="E60" s="75" t="s">
        <v>239</v>
      </c>
    </row>
    <row r="61" spans="1:5" s="35" customFormat="1" ht="30" x14ac:dyDescent="0.25">
      <c r="A61" s="67"/>
      <c r="B61" s="106" t="s">
        <v>268</v>
      </c>
      <c r="C61" s="73" t="s">
        <v>287</v>
      </c>
      <c r="D61" s="74" t="s">
        <v>208</v>
      </c>
      <c r="E61" s="75" t="s">
        <v>239</v>
      </c>
    </row>
    <row r="62" spans="1:5" s="35" customFormat="1" ht="30" x14ac:dyDescent="0.25">
      <c r="A62" s="67"/>
      <c r="B62" s="106" t="s">
        <v>268</v>
      </c>
      <c r="C62" s="73" t="s">
        <v>288</v>
      </c>
      <c r="D62" s="74" t="s">
        <v>209</v>
      </c>
      <c r="E62" s="75" t="s">
        <v>239</v>
      </c>
    </row>
    <row r="63" spans="1:5" s="35" customFormat="1" ht="33" x14ac:dyDescent="0.25">
      <c r="A63" s="67"/>
      <c r="B63" s="106" t="s">
        <v>268</v>
      </c>
      <c r="C63" s="73" t="s">
        <v>289</v>
      </c>
      <c r="D63" s="74" t="s">
        <v>210</v>
      </c>
      <c r="E63" s="75" t="s">
        <v>239</v>
      </c>
    </row>
    <row r="64" spans="1:5" s="35" customFormat="1" ht="33" x14ac:dyDescent="0.25">
      <c r="A64" s="67"/>
      <c r="B64" s="106" t="s">
        <v>268</v>
      </c>
      <c r="C64" s="73" t="s">
        <v>290</v>
      </c>
      <c r="D64" s="74" t="s">
        <v>211</v>
      </c>
      <c r="E64" s="75" t="s">
        <v>239</v>
      </c>
    </row>
    <row r="65" spans="1:5" s="35" customFormat="1" ht="30" x14ac:dyDescent="0.25">
      <c r="A65" s="67"/>
      <c r="B65" s="106" t="s">
        <v>268</v>
      </c>
      <c r="C65" s="73" t="s">
        <v>291</v>
      </c>
      <c r="D65" s="74" t="s">
        <v>212</v>
      </c>
      <c r="E65" s="75" t="s">
        <v>239</v>
      </c>
    </row>
    <row r="66" spans="1:5" s="35" customFormat="1" ht="30" x14ac:dyDescent="0.25">
      <c r="A66" s="67"/>
      <c r="B66" s="106" t="s">
        <v>268</v>
      </c>
      <c r="C66" s="73" t="s">
        <v>292</v>
      </c>
      <c r="D66" s="74" t="s">
        <v>213</v>
      </c>
      <c r="E66" s="75" t="s">
        <v>239</v>
      </c>
    </row>
    <row r="67" spans="1:5" s="35" customFormat="1" ht="33" x14ac:dyDescent="0.25">
      <c r="A67" s="67"/>
      <c r="B67" s="106" t="s">
        <v>268</v>
      </c>
      <c r="C67" s="73" t="s">
        <v>293</v>
      </c>
      <c r="D67" s="74" t="s">
        <v>214</v>
      </c>
      <c r="E67" s="75" t="s">
        <v>239</v>
      </c>
    </row>
    <row r="68" spans="1:5" s="35" customFormat="1" ht="33" x14ac:dyDescent="0.25">
      <c r="A68" s="67"/>
      <c r="B68" s="106" t="s">
        <v>268</v>
      </c>
      <c r="C68" s="73" t="s">
        <v>294</v>
      </c>
      <c r="D68" s="74" t="s">
        <v>215</v>
      </c>
      <c r="E68" s="75" t="s">
        <v>239</v>
      </c>
    </row>
    <row r="69" spans="1:5" s="35" customFormat="1" ht="30" x14ac:dyDescent="0.25">
      <c r="A69" s="67"/>
      <c r="B69" s="106" t="s">
        <v>268</v>
      </c>
      <c r="C69" s="73" t="s">
        <v>295</v>
      </c>
      <c r="D69" s="74" t="s">
        <v>216</v>
      </c>
      <c r="E69" s="75" t="s">
        <v>239</v>
      </c>
    </row>
    <row r="70" spans="1:5" s="35" customFormat="1" ht="30" x14ac:dyDescent="0.25">
      <c r="A70" s="67"/>
      <c r="B70" s="106" t="s">
        <v>268</v>
      </c>
      <c r="C70" s="73" t="s">
        <v>296</v>
      </c>
      <c r="D70" s="74" t="s">
        <v>333</v>
      </c>
      <c r="E70" s="75" t="s">
        <v>239</v>
      </c>
    </row>
    <row r="71" spans="1:5" s="35" customFormat="1" ht="30" x14ac:dyDescent="0.25">
      <c r="A71" s="67"/>
      <c r="B71" s="106" t="s">
        <v>268</v>
      </c>
      <c r="C71" s="73" t="s">
        <v>297</v>
      </c>
      <c r="D71" s="74" t="s">
        <v>334</v>
      </c>
      <c r="E71" s="75" t="s">
        <v>239</v>
      </c>
    </row>
    <row r="72" spans="1:5" s="35" customFormat="1" ht="30" x14ac:dyDescent="0.25">
      <c r="A72" s="67"/>
      <c r="B72" s="106" t="s">
        <v>268</v>
      </c>
      <c r="C72" s="73" t="s">
        <v>298</v>
      </c>
      <c r="D72" s="74" t="s">
        <v>335</v>
      </c>
      <c r="E72" s="75" t="s">
        <v>239</v>
      </c>
    </row>
    <row r="73" spans="1:5" s="35" customFormat="1" ht="30" x14ac:dyDescent="0.25">
      <c r="A73" s="67"/>
      <c r="B73" s="106" t="s">
        <v>268</v>
      </c>
      <c r="C73" s="73" t="s">
        <v>299</v>
      </c>
      <c r="D73" s="74" t="s">
        <v>336</v>
      </c>
      <c r="E73" s="75" t="s">
        <v>239</v>
      </c>
    </row>
    <row r="74" spans="1:5" ht="30" x14ac:dyDescent="0.25">
      <c r="A74" s="67"/>
      <c r="B74" s="106" t="s">
        <v>268</v>
      </c>
      <c r="C74" s="76" t="s">
        <v>300</v>
      </c>
      <c r="D74" s="77" t="s">
        <v>217</v>
      </c>
      <c r="E74" s="93" t="s">
        <v>266</v>
      </c>
    </row>
    <row r="75" spans="1:5" ht="30" x14ac:dyDescent="0.25">
      <c r="A75" s="67"/>
      <c r="B75" s="106" t="s">
        <v>268</v>
      </c>
      <c r="C75" s="76" t="s">
        <v>301</v>
      </c>
      <c r="D75" s="77" t="s">
        <v>218</v>
      </c>
      <c r="E75" s="93" t="s">
        <v>266</v>
      </c>
    </row>
    <row r="76" spans="1:5" ht="30" x14ac:dyDescent="0.25">
      <c r="A76" s="67"/>
      <c r="B76" s="106" t="s">
        <v>268</v>
      </c>
      <c r="C76" s="76" t="s">
        <v>302</v>
      </c>
      <c r="D76" s="77" t="s">
        <v>219</v>
      </c>
      <c r="E76" s="93" t="s">
        <v>266</v>
      </c>
    </row>
    <row r="77" spans="1:5" s="35" customFormat="1" ht="30" x14ac:dyDescent="0.25">
      <c r="A77" s="67"/>
      <c r="B77" s="106" t="s">
        <v>268</v>
      </c>
      <c r="C77" s="76" t="s">
        <v>303</v>
      </c>
      <c r="D77" s="77" t="s">
        <v>220</v>
      </c>
      <c r="E77" s="93" t="s">
        <v>266</v>
      </c>
    </row>
    <row r="78" spans="1:5" s="35" customFormat="1" ht="30" x14ac:dyDescent="0.25">
      <c r="A78" s="67"/>
      <c r="B78" s="106" t="s">
        <v>268</v>
      </c>
      <c r="C78" s="76" t="s">
        <v>304</v>
      </c>
      <c r="D78" s="77" t="s">
        <v>221</v>
      </c>
      <c r="E78" s="93" t="s">
        <v>266</v>
      </c>
    </row>
    <row r="79" spans="1:5" s="35" customFormat="1" ht="30" x14ac:dyDescent="0.25">
      <c r="A79" s="67"/>
      <c r="B79" s="106" t="s">
        <v>268</v>
      </c>
      <c r="C79" s="76" t="s">
        <v>305</v>
      </c>
      <c r="D79" s="77" t="s">
        <v>222</v>
      </c>
      <c r="E79" s="93" t="s">
        <v>266</v>
      </c>
    </row>
    <row r="80" spans="1:5" s="35" customFormat="1" ht="30" x14ac:dyDescent="0.25">
      <c r="A80" s="67"/>
      <c r="B80" s="106" t="s">
        <v>268</v>
      </c>
      <c r="C80" s="76" t="s">
        <v>306</v>
      </c>
      <c r="D80" s="77" t="s">
        <v>223</v>
      </c>
      <c r="E80" s="93" t="s">
        <v>266</v>
      </c>
    </row>
    <row r="81" spans="1:5" s="35" customFormat="1" ht="30" x14ac:dyDescent="0.25">
      <c r="A81" s="67"/>
      <c r="B81" s="106" t="s">
        <v>268</v>
      </c>
      <c r="C81" s="76" t="s">
        <v>307</v>
      </c>
      <c r="D81" s="77" t="s">
        <v>224</v>
      </c>
      <c r="E81" s="93" t="s">
        <v>266</v>
      </c>
    </row>
    <row r="82" spans="1:5" s="35" customFormat="1" ht="30" x14ac:dyDescent="0.25">
      <c r="A82" s="67"/>
      <c r="B82" s="106" t="s">
        <v>268</v>
      </c>
      <c r="C82" s="76" t="s">
        <v>308</v>
      </c>
      <c r="D82" s="77" t="s">
        <v>225</v>
      </c>
      <c r="E82" s="93" t="s">
        <v>266</v>
      </c>
    </row>
    <row r="83" spans="1:5" s="35" customFormat="1" ht="30" x14ac:dyDescent="0.25">
      <c r="A83" s="67"/>
      <c r="B83" s="106" t="s">
        <v>268</v>
      </c>
      <c r="C83" s="76" t="s">
        <v>309</v>
      </c>
      <c r="D83" s="77" t="s">
        <v>226</v>
      </c>
      <c r="E83" s="93" t="s">
        <v>266</v>
      </c>
    </row>
    <row r="84" spans="1:5" s="35" customFormat="1" ht="30" x14ac:dyDescent="0.25">
      <c r="A84" s="67"/>
      <c r="B84" s="106" t="s">
        <v>268</v>
      </c>
      <c r="C84" s="76" t="s">
        <v>310</v>
      </c>
      <c r="D84" s="77" t="s">
        <v>227</v>
      </c>
      <c r="E84" s="93" t="s">
        <v>266</v>
      </c>
    </row>
    <row r="85" spans="1:5" s="35" customFormat="1" ht="30" x14ac:dyDescent="0.25">
      <c r="A85" s="67"/>
      <c r="B85" s="106" t="s">
        <v>268</v>
      </c>
      <c r="C85" s="76" t="s">
        <v>311</v>
      </c>
      <c r="D85" s="77" t="s">
        <v>228</v>
      </c>
      <c r="E85" s="93" t="s">
        <v>266</v>
      </c>
    </row>
    <row r="86" spans="1:5" ht="30" x14ac:dyDescent="0.25">
      <c r="A86" s="67"/>
      <c r="B86" s="106" t="s">
        <v>268</v>
      </c>
      <c r="C86" s="78" t="s">
        <v>312</v>
      </c>
      <c r="D86" s="79" t="s">
        <v>229</v>
      </c>
      <c r="E86" s="80" t="s">
        <v>240</v>
      </c>
    </row>
    <row r="87" spans="1:5" ht="33" x14ac:dyDescent="0.25">
      <c r="A87" s="67"/>
      <c r="B87" s="106" t="s">
        <v>268</v>
      </c>
      <c r="C87" s="78" t="s">
        <v>313</v>
      </c>
      <c r="D87" s="79" t="s">
        <v>230</v>
      </c>
      <c r="E87" s="80" t="s">
        <v>240</v>
      </c>
    </row>
    <row r="88" spans="1:5" ht="30" x14ac:dyDescent="0.25">
      <c r="A88" s="67"/>
      <c r="B88" s="106" t="s">
        <v>268</v>
      </c>
      <c r="C88" s="78" t="s">
        <v>314</v>
      </c>
      <c r="D88" s="79" t="s">
        <v>231</v>
      </c>
      <c r="E88" s="80" t="s">
        <v>240</v>
      </c>
    </row>
    <row r="89" spans="1:5" ht="33" x14ac:dyDescent="0.25">
      <c r="A89" s="67"/>
      <c r="B89" s="106" t="s">
        <v>268</v>
      </c>
      <c r="C89" s="78" t="s">
        <v>315</v>
      </c>
      <c r="D89" s="79" t="s">
        <v>232</v>
      </c>
      <c r="E89" s="80" t="s">
        <v>240</v>
      </c>
    </row>
    <row r="90" spans="1:5" s="35" customFormat="1" ht="33" x14ac:dyDescent="0.25">
      <c r="A90" s="67"/>
      <c r="B90" s="106" t="s">
        <v>268</v>
      </c>
      <c r="C90" s="78" t="s">
        <v>316</v>
      </c>
      <c r="D90" s="79" t="s">
        <v>233</v>
      </c>
      <c r="E90" s="80" t="s">
        <v>240</v>
      </c>
    </row>
    <row r="91" spans="1:5" s="35" customFormat="1" ht="30" x14ac:dyDescent="0.25">
      <c r="A91" s="67"/>
      <c r="B91" s="106" t="s">
        <v>268</v>
      </c>
      <c r="C91" s="78" t="s">
        <v>317</v>
      </c>
      <c r="D91" s="79" t="s">
        <v>234</v>
      </c>
      <c r="E91" s="80" t="s">
        <v>240</v>
      </c>
    </row>
    <row r="92" spans="1:5" s="35" customFormat="1" ht="30" x14ac:dyDescent="0.25">
      <c r="A92" s="67"/>
      <c r="B92" s="106" t="s">
        <v>268</v>
      </c>
      <c r="C92" s="78" t="s">
        <v>318</v>
      </c>
      <c r="D92" s="79" t="s">
        <v>235</v>
      </c>
      <c r="E92" s="80" t="s">
        <v>240</v>
      </c>
    </row>
    <row r="93" spans="1:5" s="35" customFormat="1" ht="30" x14ac:dyDescent="0.25">
      <c r="A93" s="67"/>
      <c r="B93" s="106" t="s">
        <v>268</v>
      </c>
      <c r="C93" s="78" t="s">
        <v>319</v>
      </c>
      <c r="D93" s="79" t="s">
        <v>236</v>
      </c>
      <c r="E93" s="80" t="s">
        <v>240</v>
      </c>
    </row>
    <row r="94" spans="1:5" s="35" customFormat="1" ht="30" x14ac:dyDescent="0.25">
      <c r="A94" s="67"/>
      <c r="B94" s="106" t="s">
        <v>268</v>
      </c>
      <c r="C94" s="78" t="s">
        <v>320</v>
      </c>
      <c r="D94" s="79" t="s">
        <v>237</v>
      </c>
      <c r="E94" s="80" t="s">
        <v>240</v>
      </c>
    </row>
    <row r="95" spans="1:5" s="35" customFormat="1" ht="30" x14ac:dyDescent="0.25">
      <c r="A95" s="67"/>
      <c r="B95" s="106" t="s">
        <v>268</v>
      </c>
      <c r="C95" s="78" t="s">
        <v>321</v>
      </c>
      <c r="D95" s="79" t="s">
        <v>238</v>
      </c>
      <c r="E95" s="80" t="s">
        <v>240</v>
      </c>
    </row>
    <row r="96" spans="1:5" ht="30" x14ac:dyDescent="0.25">
      <c r="A96" s="67"/>
      <c r="B96" s="106" t="s">
        <v>268</v>
      </c>
      <c r="C96" s="81" t="s">
        <v>322</v>
      </c>
      <c r="D96" s="82" t="s">
        <v>242</v>
      </c>
      <c r="E96" s="83" t="s">
        <v>241</v>
      </c>
    </row>
    <row r="97" spans="1:5" ht="30" x14ac:dyDescent="0.25">
      <c r="A97" s="67"/>
      <c r="B97" s="106" t="s">
        <v>268</v>
      </c>
      <c r="C97" s="81" t="s">
        <v>323</v>
      </c>
      <c r="D97" s="82" t="s">
        <v>243</v>
      </c>
      <c r="E97" s="83" t="s">
        <v>241</v>
      </c>
    </row>
    <row r="98" spans="1:5" ht="30" x14ac:dyDescent="0.25">
      <c r="A98" s="67"/>
      <c r="B98" s="106" t="s">
        <v>268</v>
      </c>
      <c r="C98" s="88" t="s">
        <v>324</v>
      </c>
      <c r="D98" s="89" t="s">
        <v>245</v>
      </c>
      <c r="E98" s="90" t="s">
        <v>244</v>
      </c>
    </row>
    <row r="99" spans="1:5" ht="30" x14ac:dyDescent="0.25">
      <c r="A99" s="67"/>
      <c r="B99" s="106" t="s">
        <v>268</v>
      </c>
      <c r="C99" s="91" t="s">
        <v>325</v>
      </c>
      <c r="D99" s="89" t="s">
        <v>246</v>
      </c>
      <c r="E99" s="90" t="s">
        <v>244</v>
      </c>
    </row>
    <row r="100" spans="1:5" ht="30" x14ac:dyDescent="0.25">
      <c r="A100" s="67"/>
      <c r="B100" s="106" t="s">
        <v>268</v>
      </c>
      <c r="C100" s="91" t="s">
        <v>326</v>
      </c>
      <c r="D100" s="89" t="s">
        <v>247</v>
      </c>
      <c r="E100" s="90" t="s">
        <v>244</v>
      </c>
    </row>
    <row r="101" spans="1:5" ht="30" x14ac:dyDescent="0.25">
      <c r="A101" s="67"/>
      <c r="B101" s="106" t="s">
        <v>268</v>
      </c>
      <c r="C101" s="91" t="s">
        <v>327</v>
      </c>
      <c r="D101" s="89" t="s">
        <v>248</v>
      </c>
      <c r="E101" s="90" t="s">
        <v>244</v>
      </c>
    </row>
    <row r="102" spans="1:5" ht="30" x14ac:dyDescent="0.25">
      <c r="A102" s="67"/>
      <c r="B102" s="106" t="s">
        <v>268</v>
      </c>
      <c r="C102" s="91" t="s">
        <v>328</v>
      </c>
      <c r="D102" s="92" t="s">
        <v>249</v>
      </c>
      <c r="E102" s="90" t="s">
        <v>244</v>
      </c>
    </row>
    <row r="103" spans="1:5" ht="30" x14ac:dyDescent="0.25">
      <c r="A103" s="67"/>
      <c r="B103" s="106" t="s">
        <v>268</v>
      </c>
      <c r="C103" s="91" t="s">
        <v>329</v>
      </c>
      <c r="D103" s="92" t="s">
        <v>250</v>
      </c>
      <c r="E103" s="90" t="s">
        <v>244</v>
      </c>
    </row>
    <row r="104" spans="1:5" ht="30" x14ac:dyDescent="0.25">
      <c r="A104" s="67"/>
      <c r="B104" s="106" t="s">
        <v>268</v>
      </c>
      <c r="C104" s="91" t="s">
        <v>330</v>
      </c>
      <c r="D104" s="92" t="s">
        <v>251</v>
      </c>
      <c r="E104" s="90" t="s">
        <v>244</v>
      </c>
    </row>
  </sheetData>
  <sheetProtection algorithmName="SHA-512" hashValue="yalEr+7D+EvUCvpDMVF7G6eN6R5DfUUK9RApCaWlAECyCTQ0tnfEdSxzNYeI9yjpWx851H1psm74w9ryf8aiHw==" saltValue="hnqqK+Nn5mdKkDsA/md1pw==" spinCount="100000" sheet="1" objects="1" scenarios="1"/>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E9FCD6E738651419B23CE2E50DCEC37" ma:contentTypeVersion="12" ma:contentTypeDescription="Crear nuevo documento." ma:contentTypeScope="" ma:versionID="af62053c55b474061a4945055adcfa26">
  <xsd:schema xmlns:xsd="http://www.w3.org/2001/XMLSchema" xmlns:xs="http://www.w3.org/2001/XMLSchema" xmlns:p="http://schemas.microsoft.com/office/2006/metadata/properties" xmlns:ns2="cd97f090-6c49-4320-becf-1d26712e2464" xmlns:ns3="681fbe6f-88e9-4c09-9a58-869bde827d6c" targetNamespace="http://schemas.microsoft.com/office/2006/metadata/properties" ma:root="true" ma:fieldsID="7067e05beb4d52164506a41b56a2984d" ns2:_="" ns3:_="">
    <xsd:import namespace="cd97f090-6c49-4320-becf-1d26712e2464"/>
    <xsd:import namespace="681fbe6f-88e9-4c09-9a58-869bde827d6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MediaServiceLocation"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d97f090-6c49-4320-becf-1d26712e246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Location" ma:index="15" nillable="true" ma:displayName="Location" ma:indexed="true" ma:internalName="MediaServiceLocation" ma:readOnly="true">
      <xsd:simpleType>
        <xsd:restriction base="dms:Text"/>
      </xsd:simpleType>
    </xsd:element>
    <xsd:element name="lcf76f155ced4ddcb4097134ff3c332f" ma:index="17"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81fbe6f-88e9-4c09-9a58-869bde827d6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7b2a8a45-47ea-47e6-acbd-30c0b23235ee}" ma:internalName="TaxCatchAll" ma:showField="CatchAllData" ma:web="681fbe6f-88e9-4c09-9a58-869bde827d6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681fbe6f-88e9-4c09-9a58-869bde827d6c" xsi:nil="true"/>
    <lcf76f155ced4ddcb4097134ff3c332f xmlns="cd97f090-6c49-4320-becf-1d26712e2464">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EC1CF97-3D06-48EE-8749-B1A003540147}"/>
</file>

<file path=customXml/itemProps2.xml><?xml version="1.0" encoding="utf-8"?>
<ds:datastoreItem xmlns:ds="http://schemas.openxmlformats.org/officeDocument/2006/customXml" ds:itemID="{1D76B6B7-EC84-42D3-988D-B10833E7749F}"/>
</file>

<file path=customXml/itemProps3.xml><?xml version="1.0" encoding="utf-8"?>
<ds:datastoreItem xmlns:ds="http://schemas.openxmlformats.org/officeDocument/2006/customXml" ds:itemID="{E4D51307-9C3D-4669-A7E2-DEE60D9FE8D3}"/>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Hojas de cálculo</vt:lpstr>
      </vt:variant>
      <vt:variant>
        <vt:i4>8</vt:i4>
      </vt:variant>
      <vt:variant>
        <vt:lpstr>Rangos con nombre</vt:lpstr>
      </vt:variant>
      <vt:variant>
        <vt:i4>13</vt:i4>
      </vt:variant>
    </vt:vector>
  </HeadingPairs>
  <TitlesOfParts>
    <vt:vector size="21" baseType="lpstr">
      <vt:lpstr>1. INFORMACION ACUMULADA</vt:lpstr>
      <vt:lpstr>Observaciones y revisión BOGDAT</vt:lpstr>
      <vt:lpstr>2. PAA</vt:lpstr>
      <vt:lpstr>3. CONSOLIDADO</vt:lpstr>
      <vt:lpstr>4. INSTRUCTIVO</vt:lpstr>
      <vt:lpstr>Proposito_programa</vt:lpstr>
      <vt:lpstr>Tipo</vt:lpstr>
      <vt:lpstr>Eje_Pilar_Prop1</vt:lpstr>
      <vt:lpstr>afectacion</vt:lpstr>
      <vt:lpstr>cd</vt:lpstr>
      <vt:lpstr>modal</vt:lpstr>
      <vt:lpstr>na</vt:lpstr>
      <vt:lpstr>naturaleza</vt:lpstr>
      <vt:lpstr>programabta</vt:lpstr>
      <vt:lpstr>programanue</vt:lpstr>
      <vt:lpstr>re</vt:lpstr>
      <vt:lpstr>sa</vt:lpstr>
      <vt:lpstr>SECOP</vt:lpstr>
      <vt:lpstr>Sector</vt:lpstr>
      <vt:lpstr>tipo</vt:lpstr>
      <vt:lpstr>vacio</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jsuacad</dc:creator>
  <cp:lastModifiedBy>Mateo Andres Sanchez Ortega</cp:lastModifiedBy>
  <dcterms:created xsi:type="dcterms:W3CDTF">2019-07-31T19:12:15Z</dcterms:created>
  <dcterms:modified xsi:type="dcterms:W3CDTF">2022-02-28T12:35:40Z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0x010100FE9FCD6E738651419B23CE2E50DCEC37</vt:lpwstr>
  </property>
</Properties>
</file>