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DE GESTION 2022/Alcaldias Locales/OTROS DOCUMENTOS/I TRIMESTRE/Publicacion version 3/"/>
    </mc:Choice>
  </mc:AlternateContent>
  <xr:revisionPtr revIDLastSave="5" documentId="13_ncr:1_{43E636DE-7014-43A1-919E-0EF618C373DC}" xr6:coauthVersionLast="47" xr6:coauthVersionMax="47" xr10:uidLastSave="{288586F6-92D5-4F54-A7F8-0862FF0150C7}"/>
  <bookViews>
    <workbookView xWindow="-120" yWindow="-120" windowWidth="29040" windowHeight="1584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0" i="1" l="1"/>
  <c r="AS40" i="1"/>
  <c r="AL40" i="1"/>
  <c r="AG40" i="1"/>
  <c r="AB40" i="1"/>
  <c r="W40" i="1"/>
  <c r="AQ39" i="1"/>
  <c r="AS39" i="1"/>
  <c r="AL39" i="1"/>
  <c r="AG39" i="1"/>
  <c r="AB39" i="1"/>
  <c r="W39" i="1"/>
  <c r="AQ38" i="1"/>
  <c r="AS38" i="1"/>
  <c r="AL38" i="1"/>
  <c r="AG38" i="1"/>
  <c r="AB38" i="1"/>
  <c r="W38" i="1"/>
  <c r="AQ37" i="1"/>
  <c r="AS37" i="1"/>
  <c r="AL37" i="1"/>
  <c r="AG37" i="1"/>
  <c r="AB37" i="1"/>
  <c r="W37" i="1"/>
  <c r="AQ36" i="1"/>
  <c r="AS36" i="1"/>
  <c r="AL36" i="1"/>
  <c r="AG36" i="1"/>
  <c r="AB36" i="1"/>
  <c r="W36" i="1"/>
  <c r="AQ35" i="1"/>
  <c r="AS35" i="1"/>
  <c r="AS41" i="1"/>
  <c r="AL35" i="1"/>
  <c r="AG35" i="1"/>
  <c r="AB35" i="1"/>
  <c r="W35" i="1"/>
  <c r="P33" i="1"/>
  <c r="AQ33" i="1"/>
  <c r="P32" i="1"/>
  <c r="AQ32" i="1"/>
  <c r="P31" i="1"/>
  <c r="AQ31" i="1"/>
  <c r="P30" i="1"/>
  <c r="AQ30" i="1"/>
  <c r="P29" i="1"/>
  <c r="P28" i="1"/>
  <c r="AQ28" i="1"/>
  <c r="P27" i="1"/>
  <c r="AN41" i="1"/>
  <c r="AI41" i="1"/>
  <c r="AD41" i="1"/>
  <c r="Y41" i="1"/>
  <c r="AR33" i="1"/>
  <c r="AL33" i="1"/>
  <c r="AN33" i="1"/>
  <c r="AG33" i="1"/>
  <c r="AI33" i="1"/>
  <c r="AB33" i="1"/>
  <c r="AD33" i="1"/>
  <c r="W33" i="1"/>
  <c r="Y33" i="1"/>
  <c r="AR32" i="1"/>
  <c r="AL32" i="1"/>
  <c r="AN32" i="1"/>
  <c r="AG32" i="1"/>
  <c r="AI32" i="1"/>
  <c r="AB32" i="1"/>
  <c r="AD32" i="1"/>
  <c r="W32" i="1"/>
  <c r="Y32" i="1"/>
  <c r="AR31" i="1"/>
  <c r="AL31" i="1"/>
  <c r="AN31" i="1"/>
  <c r="AG31" i="1"/>
  <c r="AI31" i="1"/>
  <c r="AB31" i="1"/>
  <c r="AD31" i="1"/>
  <c r="W31" i="1"/>
  <c r="Y31" i="1"/>
  <c r="AR30" i="1"/>
  <c r="AL30" i="1"/>
  <c r="AN30" i="1"/>
  <c r="AG30" i="1"/>
  <c r="AI30" i="1"/>
  <c r="AB30" i="1"/>
  <c r="AD30" i="1"/>
  <c r="W30" i="1"/>
  <c r="Y30" i="1"/>
  <c r="AR29" i="1"/>
  <c r="AL29" i="1"/>
  <c r="AN29" i="1"/>
  <c r="AG29" i="1"/>
  <c r="AI29" i="1"/>
  <c r="AB29" i="1"/>
  <c r="AD29" i="1"/>
  <c r="W29" i="1"/>
  <c r="Y29" i="1"/>
  <c r="AQ29" i="1"/>
  <c r="AR28" i="1"/>
  <c r="AL28" i="1"/>
  <c r="AN28" i="1"/>
  <c r="AG28" i="1"/>
  <c r="AI28" i="1"/>
  <c r="AB28" i="1"/>
  <c r="AD28" i="1"/>
  <c r="W28" i="1"/>
  <c r="Y28" i="1"/>
  <c r="AR27" i="1"/>
  <c r="AL27" i="1"/>
  <c r="AN27" i="1"/>
  <c r="AG27" i="1"/>
  <c r="AI27" i="1"/>
  <c r="AB27" i="1"/>
  <c r="AD27" i="1"/>
  <c r="W27" i="1"/>
  <c r="Y27" i="1"/>
  <c r="AQ27" i="1"/>
  <c r="AR26" i="1"/>
  <c r="AL26" i="1"/>
  <c r="AN26" i="1"/>
  <c r="AG26" i="1"/>
  <c r="AI26" i="1"/>
  <c r="AB26" i="1"/>
  <c r="AD26" i="1"/>
  <c r="W26" i="1"/>
  <c r="Y26" i="1"/>
  <c r="P26" i="1"/>
  <c r="AQ26" i="1"/>
  <c r="AR25" i="1"/>
  <c r="AL25" i="1"/>
  <c r="AN25" i="1"/>
  <c r="AG25" i="1"/>
  <c r="AI25" i="1"/>
  <c r="AB25" i="1"/>
  <c r="AD25" i="1"/>
  <c r="W25" i="1"/>
  <c r="Y25" i="1"/>
  <c r="P25" i="1"/>
  <c r="AQ25" i="1"/>
  <c r="AR24" i="1"/>
  <c r="AL24" i="1"/>
  <c r="AN24" i="1"/>
  <c r="AG24" i="1"/>
  <c r="AI24" i="1"/>
  <c r="AB24" i="1"/>
  <c r="AD24" i="1"/>
  <c r="W24" i="1"/>
  <c r="Y24" i="1"/>
  <c r="P24" i="1"/>
  <c r="AQ24" i="1"/>
  <c r="AR23" i="1"/>
  <c r="AL23" i="1"/>
  <c r="AN23" i="1"/>
  <c r="AG23" i="1"/>
  <c r="AI23" i="1"/>
  <c r="AB23" i="1"/>
  <c r="AD23" i="1"/>
  <c r="W23" i="1"/>
  <c r="Y23" i="1"/>
  <c r="P23" i="1"/>
  <c r="AQ23" i="1"/>
  <c r="AR22" i="1"/>
  <c r="AL22" i="1"/>
  <c r="AN22" i="1"/>
  <c r="AG22" i="1"/>
  <c r="AI22" i="1"/>
  <c r="AB22" i="1"/>
  <c r="AD22" i="1"/>
  <c r="W22" i="1"/>
  <c r="Y22" i="1"/>
  <c r="P22" i="1"/>
  <c r="AQ22" i="1"/>
  <c r="AR21" i="1"/>
  <c r="AL21" i="1"/>
  <c r="AN21" i="1"/>
  <c r="AG21" i="1"/>
  <c r="AI21" i="1"/>
  <c r="AB21" i="1"/>
  <c r="AD21" i="1"/>
  <c r="W21" i="1"/>
  <c r="Y21" i="1"/>
  <c r="P21" i="1"/>
  <c r="AQ21" i="1"/>
  <c r="AR20" i="1"/>
  <c r="AL20" i="1"/>
  <c r="AN20" i="1"/>
  <c r="AG20" i="1"/>
  <c r="AI20" i="1"/>
  <c r="AB20" i="1"/>
  <c r="AD20" i="1"/>
  <c r="W20" i="1"/>
  <c r="Y20" i="1"/>
  <c r="P20" i="1"/>
  <c r="AQ20" i="1"/>
  <c r="AR19" i="1"/>
  <c r="AL19" i="1"/>
  <c r="AN19" i="1"/>
  <c r="AG19" i="1"/>
  <c r="AI19" i="1"/>
  <c r="AB19" i="1"/>
  <c r="AD19" i="1"/>
  <c r="W19" i="1"/>
  <c r="Y19" i="1"/>
  <c r="P19" i="1"/>
  <c r="AQ19" i="1"/>
  <c r="AS21" i="1"/>
  <c r="AS25" i="1"/>
  <c r="AS29" i="1"/>
  <c r="AS20" i="1"/>
  <c r="AS24" i="1"/>
  <c r="AS28" i="1"/>
  <c r="AS32" i="1"/>
  <c r="AS19" i="1"/>
  <c r="AS23" i="1"/>
  <c r="AS27" i="1"/>
  <c r="AS31" i="1"/>
  <c r="AS22" i="1"/>
  <c r="AS26" i="1"/>
  <c r="AS30" i="1"/>
  <c r="AS33" i="1"/>
  <c r="AD34" i="1"/>
  <c r="AD42" i="1"/>
  <c r="AI34" i="1"/>
  <c r="AI42" i="1"/>
  <c r="Y34" i="1"/>
  <c r="Y42" i="1"/>
  <c r="AN34" i="1"/>
  <c r="AN42" i="1"/>
  <c r="AS34" i="1"/>
  <c r="AS42" i="1"/>
</calcChain>
</file>

<file path=xl/sharedStrings.xml><?xml version="1.0" encoding="utf-8"?>
<sst xmlns="http://schemas.openxmlformats.org/spreadsheetml/2006/main" count="397" uniqueCount="208">
  <si>
    <t>VIGENCIA DE LA PLANEACIÓN 2022</t>
  </si>
  <si>
    <t>PROCESOS ASOCIADOS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</si>
  <si>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</si>
  <si>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</si>
  <si>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</si>
  <si>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</si>
  <si>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</si>
  <si>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</si>
  <si>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</si>
  <si>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</si>
  <si>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</si>
  <si>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</si>
  <si>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</si>
  <si>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</si>
  <si>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</si>
  <si>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</si>
  <si>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</si>
  <si>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</si>
  <si>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</si>
  <si>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</si>
  <si>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</si>
  <si>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</si>
  <si>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</si>
  <si>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</si>
  <si>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</si>
  <si>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</si>
  <si>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</si>
  <si>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</si>
  <si>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</si>
  <si>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</si>
  <si>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</si>
  <si>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</si>
  <si>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</si>
  <si>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</si>
  <si>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</si>
  <si>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</si>
  <si>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</si>
  <si>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</si>
  <si>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</si>
  <si>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</si>
  <si>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</si>
  <si>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</si>
  <si>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</si>
  <si>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</si>
  <si>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</si>
  <si>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</si>
  <si>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</si>
  <si>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</si>
  <si>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</si>
  <si>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</si>
  <si>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</si>
  <si>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</si>
  <si>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</si>
  <si>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</si>
  <si>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</si>
  <si>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</si>
  <si>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</si>
  <si>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</si>
  <si>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</si>
  <si>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</si>
  <si>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</si>
  <si>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</si>
  <si>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</si>
  <si>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</si>
  <si>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</si>
  <si>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</si>
  <si>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</si>
  <si>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</si>
  <si>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</si>
  <si>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</si>
  <si>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</si>
  <si>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</si>
  <si>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</si>
  <si>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</si>
  <si>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</si>
  <si>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</si>
  <si>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</si>
  <si>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</si>
  <si>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</si>
  <si>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</si>
  <si>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</si>
  <si>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</si>
  <si>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</si>
  <si>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</si>
  <si>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</si>
  <si>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</si>
  <si>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</si>
  <si>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</si>
  <si>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</si>
  <si>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</si>
  <si>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</si>
  <si>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</si>
  <si>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</si>
  <si>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</si>
  <si>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</si>
  <si>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</si>
  <si>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</si>
  <si>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</si>
  <si>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</si>
  <si>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</si>
  <si>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</si>
  <si>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</si>
  <si>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</si>
  <si>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</si>
  <si>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</si>
  <si>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</si>
  <si>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</si>
  <si>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</si>
  <si>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</si>
  <si>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</si>
  <si>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</si>
  <si>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</si>
  <si>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</si>
  <si>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</si>
  <si>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</si>
  <si>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</si>
  <si>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</si>
  <si>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</si>
  <si>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</si>
  <si>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</si>
  <si>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</si>
  <si>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</si>
  <si>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</si>
  <si>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para el cumplimiento de los fallos de cerros orientales realizadas</t>
  </si>
  <si>
    <t>Número de Acciones de control u operativos para el cumplimiento de los fallos de Río Bogotá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</si>
  <si>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</si>
  <si>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</si>
  <si>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TOTAL METAS TRANSVERSALES (80%)</t>
  </si>
  <si>
    <t>TOTAL PLAN DE GESTIÓN (100%)</t>
  </si>
  <si>
    <t>FORMULACIÓN Y SEGUIMIENTO PLANES DE GESTIÓN NIVEL LOCAL
ALCALDÍA LOCAL DE SUBA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</si>
  <si>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</si>
  <si>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</si>
  <si>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</si>
  <si>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</si>
  <si>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</si>
  <si>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</si>
  <si>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</si>
  <si>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7.560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</si>
  <si>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1.000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</si>
  <si>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1.200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</si>
  <si>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103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</si>
  <si>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220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</si>
  <si>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21 </t>
    </r>
    <r>
      <rPr>
        <sz val="11"/>
        <color indexed="8"/>
        <rFont val="Calibri Light"/>
        <family val="2"/>
      </rPr>
      <t>operativos de inspección, vigilancia y control para dar cumplimiento a los fallos de río Bogotá</t>
    </r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</si>
  <si>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</si>
  <si>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</si>
  <si>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</si>
  <si>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</si>
  <si>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</si>
  <si>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</si>
  <si>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2021</t>
  </si>
  <si>
    <t xml:space="preserve">Constante </t>
  </si>
  <si>
    <t>Porcentaje de buenas prácticas ambientales implementadas</t>
  </si>
  <si>
    <t>No programada</t>
  </si>
  <si>
    <t>Resultados de medición de los criterios ambientales</t>
  </si>
  <si>
    <t>Herramienta Oficina Asesora de Planeación</t>
  </si>
  <si>
    <t>Alcaldía local</t>
  </si>
  <si>
    <t>Oficina Asesora de Planeación Institucional - Grupo de gestión ambiental</t>
  </si>
  <si>
    <t>Listas de chequeo al cumplimiento de criterios ambientales remitidos por la OAP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</si>
  <si>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</si>
  <si>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</si>
  <si>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</si>
  <si>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</si>
  <si>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2021</t>
  </si>
  <si>
    <t>Porcentaje de planes de mejora sin vencimientos</t>
  </si>
  <si>
    <t>Reporte de acciones de mejora sin vencimiento</t>
  </si>
  <si>
    <t>MIMEC - SIG</t>
  </si>
  <si>
    <t>Oficina Asesora de Planeación Institucional - Grupo de planeación institucional y sectorial</t>
  </si>
  <si>
    <t>Reportes MIMEC - SIG remitidos por la OAP</t>
  </si>
  <si>
    <t xml:space="preserve">Comunicación Estratégica </t>
  </si>
  <si>
    <t>MT3</t>
  </si>
  <si>
    <t>Mantener el 100% de la información de la páginas Web actualizada, de acuerdo a lo establecido en la Ley 1712 de 2014</t>
  </si>
  <si>
    <t>Porcentaje de cumplimiento en la publicación de información</t>
  </si>
  <si>
    <t>(No de requisitos de la Ley 1712 de 2014 de publicación de la información en la página web cumplidos / No total de requisitos de la Ley 1712 de 2014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</si>
  <si>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</si>
  <si>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</si>
  <si>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</si>
  <si>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</si>
  <si>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Revisión página Web de la alcaldía</t>
  </si>
  <si>
    <t>MT4</t>
  </si>
  <si>
    <t>Participar del 100% de las capacitaciones que se realicen en gestión de riesgos, planes de mejora y sistema de gestión institucional</t>
  </si>
  <si>
    <t>Participación en capacitaciones</t>
  </si>
  <si>
    <t>(No. de capacitaciones en las que asistió / No. de capacitaciones convocadas) X 100</t>
  </si>
  <si>
    <t xml:space="preserve">Porcentaje de participación en capacitaciones  </t>
  </si>
  <si>
    <t>Registros y/o soportes de partipación en las capacitaciones programadas</t>
  </si>
  <si>
    <t>Listado de asistencia
Video de la reunión
Presentación</t>
  </si>
  <si>
    <t>Brindar atención oportuna y de calidad a los diferentes sectores poblacionales, generando relaciones de confianza y respeto por la diferencia.</t>
  </si>
  <si>
    <t>Servicio a la Ciudadanía</t>
  </si>
  <si>
    <t>MT5</t>
  </si>
  <si>
    <t>Dar respuesta al 100% de los requerimientos ciudadanos asignados a la alcaldía local con corte a 31 de diciembre de 2021 tipificadas como Derechos de Petición registradas en el aplicativo Bogotá te Escucha y gestor documental ORFEO, según la información de seguimiento presentada por el proceso de Servicio a la Ciudadanía.</t>
  </si>
  <si>
    <t>Porcentaje de requerimientos ciudadanos con respuesta definitiva</t>
  </si>
  <si>
    <t>(No. de respuestas efectuadas / No. requerimientos instaurados antes del 31 de diciembre 2021)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</si>
  <si>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</si>
  <si>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</si>
  <si>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</si>
  <si>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Reporte Aplicativo BOGOTA TE ESCUCHA.</t>
  </si>
  <si>
    <t>MT6</t>
  </si>
  <si>
    <t>Dar respuesta al 80%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ley, según la información de seguimiento presentada por el proceso de Servicio a la Ciudadanía.</t>
  </si>
  <si>
    <t>(No. de respuestas efectuadas / No. requerimientos instaurados en la vigencia 2022 que deben tener respuesta) X 100</t>
  </si>
  <si>
    <t>N/A</t>
  </si>
  <si>
    <t>% resultado de la Alcaldía Local al 31 de diciembre de 2021</t>
  </si>
  <si>
    <t>Código Formato: PLE-PIN-F018
Versión: 5
Vigencia desde: 31 de enero de 2022
Caso HOLA: 222703</t>
  </si>
  <si>
    <r>
      <t xml:space="preserve">Publicación del plan de gestión aprobado. Caso HOLA: </t>
    </r>
    <r>
      <rPr>
        <b/>
        <sz val="11"/>
        <rFont val="Calibri Light"/>
        <family val="2"/>
      </rPr>
      <t>223547</t>
    </r>
  </si>
  <si>
    <t>11 de marzo de 2022</t>
  </si>
  <si>
    <t xml:space="preserve">Se corrige el responsable del reporte de las metas No. 13, 14 y 15. Se incluyen los procesos asociados a las metas transversales. </t>
  </si>
  <si>
    <t>Gestión Pública Territorial Local
Gestión Corporativa Institucional
Inspección, Vigilancia y Control
Planeación Institucional
Comunicación Estratégica
Servicio a la Ciudadanía</t>
  </si>
  <si>
    <t>31 de enero de 2022</t>
  </si>
  <si>
    <t>31 de marzo de 2022</t>
  </si>
  <si>
    <t>Se anticipa la programación de la meta transversal No. 4 de capacitación en el sistema de gestión, pasando del II trimestre al I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</si>
</sst>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9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9" fontId="16" fillId="4" borderId="49" xfId="0" applyNumberFormat="1" applyFont="1" applyFill="1" applyBorder="1" applyAlignment="1">
      <alignment horizontal="center" wrapText="1"/>
    </xf>
    <xf numFmtId="0" fontId="16" fillId="4" borderId="50" xfId="0" applyFont="1" applyFill="1" applyBorder="1" applyAlignment="1">
      <alignment vertical="center" wrapText="1"/>
    </xf>
    <xf numFmtId="0" fontId="16" fillId="0" borderId="24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9" fontId="20" fillId="0" borderId="51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18" fillId="0" borderId="24" xfId="0" applyFont="1" applyBorder="1" applyAlignment="1">
      <alignment wrapText="1"/>
    </xf>
    <xf numFmtId="0" fontId="21" fillId="0" borderId="0" xfId="0" applyFont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8" fillId="0" borderId="38" xfId="0" applyFont="1" applyBorder="1" applyAlignment="1">
      <alignment horizontal="left" vertical="center" wrapText="1"/>
    </xf>
    <xf numFmtId="9" fontId="23" fillId="4" borderId="49" xfId="0" applyNumberFormat="1" applyFont="1" applyFill="1" applyBorder="1" applyAlignment="1">
      <alignment horizontal="center" wrapText="1"/>
    </xf>
    <xf numFmtId="0" fontId="23" fillId="4" borderId="50" xfId="0" applyFont="1" applyFill="1" applyBorder="1" applyAlignment="1">
      <alignment vertical="center" wrapText="1"/>
    </xf>
    <xf numFmtId="0" fontId="23" fillId="0" borderId="24" xfId="0" applyFont="1" applyBorder="1" applyAlignment="1">
      <alignment wrapText="1"/>
    </xf>
    <xf numFmtId="9" fontId="24" fillId="11" borderId="45" xfId="1" applyFont="1" applyFill="1" applyBorder="1" applyAlignment="1">
      <alignment horizontal="center" vertical="center" wrapText="1"/>
    </xf>
    <xf numFmtId="0" fontId="24" fillId="11" borderId="39" xfId="0" applyFont="1" applyFill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6" fillId="4" borderId="47" xfId="0" applyFont="1" applyFill="1" applyBorder="1" applyAlignment="1">
      <alignment wrapText="1"/>
    </xf>
    <xf numFmtId="0" fontId="16" fillId="4" borderId="45" xfId="0" applyFont="1" applyFill="1" applyBorder="1" applyAlignment="1">
      <alignment wrapText="1"/>
    </xf>
    <xf numFmtId="0" fontId="16" fillId="4" borderId="48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19" xfId="0" applyFont="1" applyBorder="1" applyAlignment="1">
      <alignment wrapText="1"/>
    </xf>
    <xf numFmtId="0" fontId="23" fillId="4" borderId="47" xfId="0" applyFont="1" applyFill="1" applyBorder="1" applyAlignment="1">
      <alignment wrapText="1"/>
    </xf>
    <xf numFmtId="0" fontId="23" fillId="4" borderId="45" xfId="0" applyFont="1" applyFill="1" applyBorder="1" applyAlignment="1">
      <alignment wrapText="1"/>
    </xf>
    <xf numFmtId="0" fontId="23" fillId="4" borderId="48" xfId="0" applyFont="1" applyFill="1" applyBorder="1" applyAlignment="1">
      <alignment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9" fontId="4" fillId="3" borderId="3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 wrapText="1"/>
    </xf>
    <xf numFmtId="10" fontId="4" fillId="3" borderId="12" xfId="0" applyNumberFormat="1" applyFont="1" applyFill="1" applyBorder="1" applyAlignment="1">
      <alignment horizontal="center" vertical="center" wrapText="1"/>
    </xf>
    <xf numFmtId="9" fontId="4" fillId="3" borderId="12" xfId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9" fontId="4" fillId="3" borderId="8" xfId="0" applyNumberFormat="1" applyFont="1" applyFill="1" applyBorder="1" applyAlignment="1">
      <alignment horizontal="center" vertical="center" wrapText="1"/>
    </xf>
    <xf numFmtId="9" fontId="4" fillId="3" borderId="31" xfId="1" applyFont="1" applyFill="1" applyBorder="1" applyAlignment="1">
      <alignment horizontal="center" vertical="center" wrapText="1"/>
    </xf>
    <xf numFmtId="9" fontId="3" fillId="3" borderId="31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9" fontId="3" fillId="3" borderId="40" xfId="0" applyNumberFormat="1" applyFont="1" applyFill="1" applyBorder="1" applyAlignment="1">
      <alignment horizontal="center" vertical="center" wrapText="1"/>
    </xf>
    <xf numFmtId="9" fontId="3" fillId="3" borderId="31" xfId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4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left" vertical="center" wrapText="1"/>
      <protection hidden="1"/>
    </xf>
    <xf numFmtId="9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12" xfId="1" applyFont="1" applyFill="1" applyBorder="1" applyAlignment="1">
      <alignment horizontal="center" vertical="center" wrapText="1"/>
    </xf>
    <xf numFmtId="9" fontId="4" fillId="3" borderId="12" xfId="0" applyNumberFormat="1" applyFont="1" applyFill="1" applyBorder="1" applyAlignment="1">
      <alignment horizontal="center" vertical="center" wrapText="1"/>
    </xf>
    <xf numFmtId="0" fontId="9" fillId="3" borderId="41" xfId="0" applyFont="1" applyFill="1" applyBorder="1" applyAlignment="1" applyProtection="1">
      <alignment horizontal="left" vertical="center" wrapText="1"/>
      <protection hidden="1"/>
    </xf>
    <xf numFmtId="0" fontId="9" fillId="3" borderId="11" xfId="0" applyFont="1" applyFill="1" applyBorder="1" applyAlignment="1" applyProtection="1">
      <alignment horizontal="left" vertical="center" wrapText="1"/>
      <protection hidden="1"/>
    </xf>
    <xf numFmtId="0" fontId="9" fillId="3" borderId="1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5" fillId="3" borderId="12" xfId="0" applyFont="1" applyFill="1" applyBorder="1" applyAlignment="1" applyProtection="1">
      <alignment horizontal="left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1" fontId="4" fillId="3" borderId="12" xfId="0" applyNumberFormat="1" applyFont="1" applyFill="1" applyBorder="1" applyAlignment="1">
      <alignment horizontal="center" vertical="center" wrapText="1"/>
    </xf>
    <xf numFmtId="0" fontId="5" fillId="3" borderId="41" xfId="0" applyFont="1" applyFill="1" applyBorder="1" applyAlignment="1" applyProtection="1">
      <alignment horizontal="left" vertical="center" wrapText="1"/>
      <protection hidden="1"/>
    </xf>
    <xf numFmtId="0" fontId="12" fillId="3" borderId="11" xfId="0" applyFont="1" applyFill="1" applyBorder="1" applyAlignment="1" applyProtection="1">
      <alignment horizontal="left" vertical="center" wrapText="1"/>
      <protection hidden="1"/>
    </xf>
    <xf numFmtId="0" fontId="5" fillId="3" borderId="12" xfId="0" applyFont="1" applyFill="1" applyBorder="1" applyAlignment="1">
      <alignment horizontal="left" vertical="center" wrapText="1"/>
    </xf>
    <xf numFmtId="0" fontId="12" fillId="3" borderId="41" xfId="0" applyFont="1" applyFill="1" applyBorder="1" applyAlignment="1" applyProtection="1">
      <alignment horizontal="left" vertical="center" wrapText="1"/>
      <protection hidden="1"/>
    </xf>
    <xf numFmtId="1" fontId="4" fillId="3" borderId="8" xfId="0" applyNumberFormat="1" applyFont="1" applyFill="1" applyBorder="1" applyAlignment="1">
      <alignment horizontal="center" vertical="center" wrapText="1"/>
    </xf>
    <xf numFmtId="1" fontId="3" fillId="3" borderId="40" xfId="1" applyNumberFormat="1" applyFont="1" applyFill="1" applyBorder="1" applyAlignment="1">
      <alignment horizontal="center" vertical="center" wrapText="1"/>
    </xf>
    <xf numFmtId="1" fontId="3" fillId="3" borderId="31" xfId="1" applyNumberFormat="1" applyFont="1" applyFill="1" applyBorder="1" applyAlignment="1">
      <alignment horizontal="center" vertical="center" wrapText="1"/>
    </xf>
    <xf numFmtId="0" fontId="15" fillId="3" borderId="11" xfId="2" applyFont="1" applyFill="1" applyBorder="1" applyAlignment="1" applyProtection="1">
      <alignment horizontal="left" vertical="center" wrapText="1"/>
      <protection hidden="1"/>
    </xf>
    <xf numFmtId="0" fontId="5" fillId="3" borderId="35" xfId="0" applyFont="1" applyFill="1" applyBorder="1" applyAlignment="1" applyProtection="1">
      <alignment horizontal="left" vertical="center" wrapText="1"/>
      <protection hidden="1"/>
    </xf>
    <xf numFmtId="0" fontId="4" fillId="3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 applyProtection="1">
      <alignment horizontal="left" vertical="center" wrapText="1"/>
      <protection hidden="1"/>
    </xf>
    <xf numFmtId="9" fontId="18" fillId="0" borderId="31" xfId="0" applyNumberFormat="1" applyFont="1" applyBorder="1" applyAlignment="1">
      <alignment horizontal="left" vertical="center" wrapText="1"/>
    </xf>
    <xf numFmtId="9" fontId="18" fillId="0" borderId="51" xfId="1" applyFont="1" applyBorder="1" applyAlignment="1">
      <alignment horizontal="center" vertical="center" wrapText="1"/>
    </xf>
    <xf numFmtId="9" fontId="18" fillId="0" borderId="1" xfId="1" applyFont="1" applyBorder="1" applyAlignment="1">
      <alignment horizontal="center" vertical="center" wrapText="1"/>
    </xf>
    <xf numFmtId="9" fontId="18" fillId="0" borderId="3" xfId="0" applyNumberFormat="1" applyFont="1" applyBorder="1" applyAlignment="1">
      <alignment horizontal="center" vertical="center" wrapText="1"/>
    </xf>
    <xf numFmtId="9" fontId="20" fillId="0" borderId="53" xfId="0" applyNumberFormat="1" applyFont="1" applyBorder="1" applyAlignment="1">
      <alignment horizontal="center" vertical="center" wrapText="1"/>
    </xf>
    <xf numFmtId="164" fontId="18" fillId="0" borderId="3" xfId="1" applyNumberFormat="1" applyFont="1" applyBorder="1" applyAlignment="1">
      <alignment horizontal="center" vertical="center" wrapText="1"/>
    </xf>
    <xf numFmtId="9" fontId="18" fillId="0" borderId="3" xfId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center" wrapText="1"/>
    </xf>
    <xf numFmtId="0" fontId="16" fillId="4" borderId="47" xfId="0" applyFont="1" applyFill="1" applyBorder="1" applyAlignment="1">
      <alignment horizontal="center" wrapText="1"/>
    </xf>
    <xf numFmtId="0" fontId="16" fillId="4" borderId="48" xfId="0" applyFont="1" applyFill="1" applyBorder="1" applyAlignment="1">
      <alignment horizontal="center" wrapText="1"/>
    </xf>
    <xf numFmtId="0" fontId="16" fillId="4" borderId="44" xfId="0" applyFont="1" applyFill="1" applyBorder="1" applyAlignment="1">
      <alignment horizontal="center" wrapText="1"/>
    </xf>
    <xf numFmtId="1" fontId="16" fillId="4" borderId="44" xfId="0" applyNumberFormat="1" applyFont="1" applyFill="1" applyBorder="1" applyAlignment="1">
      <alignment horizontal="center" wrapText="1"/>
    </xf>
    <xf numFmtId="1" fontId="16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4" fillId="11" borderId="44" xfId="0" applyFont="1" applyFill="1" applyBorder="1" applyAlignment="1">
      <alignment horizontal="center" vertical="center" wrapText="1"/>
    </xf>
    <xf numFmtId="0" fontId="24" fillId="11" borderId="46" xfId="0" applyFont="1" applyFill="1" applyBorder="1" applyAlignment="1">
      <alignment horizontal="center" vertical="center" wrapText="1"/>
    </xf>
    <xf numFmtId="0" fontId="23" fillId="4" borderId="44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wrapText="1"/>
    </xf>
    <xf numFmtId="0" fontId="23" fillId="4" borderId="46" xfId="0" applyFont="1" applyFill="1" applyBorder="1" applyAlignment="1">
      <alignment horizontal="center" wrapText="1"/>
    </xf>
    <xf numFmtId="0" fontId="23" fillId="4" borderId="47" xfId="0" applyFont="1" applyFill="1" applyBorder="1" applyAlignment="1">
      <alignment horizontal="center" wrapText="1"/>
    </xf>
    <xf numFmtId="0" fontId="23" fillId="4" borderId="48" xfId="0" applyFont="1" applyFill="1" applyBorder="1" applyAlignment="1">
      <alignment horizontal="center" wrapText="1"/>
    </xf>
    <xf numFmtId="0" fontId="23" fillId="4" borderId="44" xfId="0" applyFont="1" applyFill="1" applyBorder="1" applyAlignment="1">
      <alignment horizontal="center" wrapText="1"/>
    </xf>
    <xf numFmtId="0" fontId="24" fillId="11" borderId="44" xfId="0" applyFont="1" applyFill="1" applyBorder="1" applyAlignment="1">
      <alignment horizontal="center" wrapText="1"/>
    </xf>
    <xf numFmtId="0" fontId="24" fillId="11" borderId="45" xfId="0" applyFont="1" applyFill="1" applyBorder="1" applyAlignment="1">
      <alignment horizontal="center" wrapText="1"/>
    </xf>
    <xf numFmtId="0" fontId="24" fillId="11" borderId="46" xfId="0" applyFont="1" applyFill="1" applyBorder="1" applyAlignment="1">
      <alignment horizontal="center" wrapText="1"/>
    </xf>
    <xf numFmtId="0" fontId="25" fillId="11" borderId="44" xfId="0" applyFont="1" applyFill="1" applyBorder="1" applyAlignment="1">
      <alignment horizontal="center" vertical="center" wrapText="1"/>
    </xf>
    <xf numFmtId="0" fontId="25" fillId="11" borderId="46" xfId="0" applyFont="1" applyFill="1" applyBorder="1" applyAlignment="1">
      <alignment horizontal="center" vertical="center" wrapText="1"/>
    </xf>
    <xf numFmtId="0" fontId="24" fillId="11" borderId="47" xfId="0" applyFont="1" applyFill="1" applyBorder="1" applyAlignment="1">
      <alignment horizontal="center" vertical="center" wrapText="1"/>
    </xf>
    <xf numFmtId="0" fontId="24" fillId="11" borderId="4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100694</xdr:rowOff>
    </xdr:from>
    <xdr:to>
      <xdr:col>1</xdr:col>
      <xdr:colOff>1918606</xdr:colOff>
      <xdr:row>1</xdr:row>
      <xdr:rowOff>100693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00694"/>
          <a:ext cx="2068285" cy="898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44"/>
  <sheetViews>
    <sheetView tabSelected="1" zoomScale="70" zoomScaleNormal="70" workbookViewId="0">
      <selection activeCell="C6" sqref="C6:E13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40" t="s">
        <v>129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  <c r="N1" s="143" t="s">
        <v>200</v>
      </c>
      <c r="O1" s="144"/>
      <c r="P1" s="144"/>
      <c r="Q1" s="144"/>
      <c r="R1" s="145"/>
      <c r="S1" s="149"/>
      <c r="T1" s="139"/>
      <c r="U1" s="139"/>
      <c r="V1" s="139"/>
      <c r="W1" s="1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49" s="3" customFormat="1" ht="23.45" customHeight="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46"/>
      <c r="O2" s="147"/>
      <c r="P2" s="147"/>
      <c r="Q2" s="147"/>
      <c r="R2" s="148"/>
      <c r="S2" s="149"/>
      <c r="T2" s="139"/>
      <c r="U2" s="139"/>
      <c r="V2" s="139"/>
      <c r="W2" s="1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</row>
    <row r="3" spans="1:49" ht="15" customHeight="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55" t="s">
        <v>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57" t="s">
        <v>1</v>
      </c>
      <c r="B6" s="158"/>
      <c r="C6" s="163" t="s">
        <v>204</v>
      </c>
      <c r="D6" s="164"/>
      <c r="E6" s="165"/>
      <c r="F6" s="172" t="s">
        <v>2</v>
      </c>
      <c r="G6" s="173"/>
      <c r="H6" s="173"/>
      <c r="I6" s="173"/>
      <c r="J6" s="173"/>
      <c r="K6" s="173"/>
      <c r="L6" s="173"/>
      <c r="M6" s="1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59"/>
      <c r="B7" s="160"/>
      <c r="C7" s="166"/>
      <c r="D7" s="167"/>
      <c r="E7" s="168"/>
      <c r="F7" s="6" t="s">
        <v>3</v>
      </c>
      <c r="G7" s="135" t="s">
        <v>4</v>
      </c>
      <c r="H7" s="136"/>
      <c r="I7" s="135" t="s">
        <v>5</v>
      </c>
      <c r="J7" s="175"/>
      <c r="K7" s="175"/>
      <c r="L7" s="175"/>
      <c r="M7" s="13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59"/>
      <c r="B8" s="160"/>
      <c r="C8" s="166"/>
      <c r="D8" s="167"/>
      <c r="E8" s="168"/>
      <c r="F8" s="7">
        <v>1</v>
      </c>
      <c r="G8" s="137" t="s">
        <v>205</v>
      </c>
      <c r="H8" s="138"/>
      <c r="I8" s="176" t="s">
        <v>201</v>
      </c>
      <c r="J8" s="177"/>
      <c r="K8" s="177"/>
      <c r="L8" s="177"/>
      <c r="M8" s="17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33" customHeight="1" x14ac:dyDescent="0.25">
      <c r="A9" s="159"/>
      <c r="B9" s="160"/>
      <c r="C9" s="166"/>
      <c r="D9" s="167"/>
      <c r="E9" s="168"/>
      <c r="F9" s="134">
        <v>2</v>
      </c>
      <c r="G9" s="264" t="s">
        <v>202</v>
      </c>
      <c r="H9" s="265"/>
      <c r="I9" s="176" t="s">
        <v>203</v>
      </c>
      <c r="J9" s="177"/>
      <c r="K9" s="177"/>
      <c r="L9" s="177"/>
      <c r="M9" s="178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</row>
    <row r="10" spans="1:49" ht="34.5" customHeight="1" x14ac:dyDescent="0.25">
      <c r="A10" s="159"/>
      <c r="B10" s="160"/>
      <c r="C10" s="166"/>
      <c r="D10" s="167"/>
      <c r="E10" s="168"/>
      <c r="F10" s="134">
        <v>3</v>
      </c>
      <c r="G10" s="264" t="s">
        <v>206</v>
      </c>
      <c r="H10" s="265"/>
      <c r="I10" s="266" t="s">
        <v>207</v>
      </c>
      <c r="J10" s="267"/>
      <c r="K10" s="267"/>
      <c r="L10" s="267"/>
      <c r="M10" s="268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</row>
    <row r="11" spans="1:49" ht="15" customHeight="1" x14ac:dyDescent="0.25">
      <c r="A11" s="159"/>
      <c r="B11" s="160"/>
      <c r="C11" s="166"/>
      <c r="D11" s="167"/>
      <c r="E11" s="168"/>
      <c r="F11" s="7"/>
      <c r="G11" s="137"/>
      <c r="H11" s="138"/>
      <c r="I11" s="176"/>
      <c r="J11" s="177"/>
      <c r="K11" s="177"/>
      <c r="L11" s="177"/>
      <c r="M11" s="178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</row>
    <row r="12" spans="1:49" ht="15" customHeight="1" x14ac:dyDescent="0.25">
      <c r="A12" s="159"/>
      <c r="B12" s="160"/>
      <c r="C12" s="166"/>
      <c r="D12" s="167"/>
      <c r="E12" s="168"/>
      <c r="F12" s="7"/>
      <c r="G12" s="137"/>
      <c r="H12" s="138"/>
      <c r="I12" s="176"/>
      <c r="J12" s="177"/>
      <c r="K12" s="177"/>
      <c r="L12" s="177"/>
      <c r="M12" s="17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7.25" customHeight="1" x14ac:dyDescent="0.25">
      <c r="A13" s="161"/>
      <c r="B13" s="162"/>
      <c r="C13" s="169"/>
      <c r="D13" s="170"/>
      <c r="E13" s="171"/>
      <c r="F13" s="7"/>
      <c r="G13" s="137"/>
      <c r="H13" s="138"/>
      <c r="I13" s="176"/>
      <c r="J13" s="177"/>
      <c r="K13" s="177"/>
      <c r="L13" s="177"/>
      <c r="M13" s="17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9.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" customHeight="1" x14ac:dyDescent="0.25">
      <c r="A15" s="179" t="s">
        <v>6</v>
      </c>
      <c r="B15" s="180"/>
      <c r="C15" s="183" t="s">
        <v>7</v>
      </c>
      <c r="D15" s="186" t="s">
        <v>8</v>
      </c>
      <c r="E15" s="187"/>
      <c r="F15" s="180"/>
      <c r="G15" s="190" t="s">
        <v>9</v>
      </c>
      <c r="H15" s="190"/>
      <c r="I15" s="190"/>
      <c r="J15" s="190"/>
      <c r="K15" s="190"/>
      <c r="L15" s="190"/>
      <c r="M15" s="190"/>
      <c r="N15" s="190"/>
      <c r="O15" s="190"/>
      <c r="P15" s="190"/>
      <c r="Q15" s="191"/>
      <c r="R15" s="224" t="s">
        <v>10</v>
      </c>
      <c r="S15" s="225"/>
      <c r="T15" s="225"/>
      <c r="U15" s="225"/>
      <c r="V15" s="226"/>
      <c r="W15" s="233" t="s">
        <v>11</v>
      </c>
      <c r="X15" s="233"/>
      <c r="Y15" s="233"/>
      <c r="Z15" s="233"/>
      <c r="AA15" s="234"/>
      <c r="AB15" s="235" t="s">
        <v>12</v>
      </c>
      <c r="AC15" s="236"/>
      <c r="AD15" s="236"/>
      <c r="AE15" s="236"/>
      <c r="AF15" s="237"/>
      <c r="AG15" s="238" t="s">
        <v>12</v>
      </c>
      <c r="AH15" s="238"/>
      <c r="AI15" s="238"/>
      <c r="AJ15" s="238"/>
      <c r="AK15" s="239"/>
      <c r="AL15" s="236" t="s">
        <v>12</v>
      </c>
      <c r="AM15" s="236"/>
      <c r="AN15" s="236"/>
      <c r="AO15" s="236"/>
      <c r="AP15" s="237"/>
      <c r="AQ15" s="240" t="s">
        <v>13</v>
      </c>
      <c r="AR15" s="241"/>
      <c r="AS15" s="241"/>
      <c r="AT15" s="242"/>
      <c r="AU15" s="8"/>
    </row>
    <row r="16" spans="1:49" s="9" customFormat="1" x14ac:dyDescent="0.25">
      <c r="A16" s="181"/>
      <c r="B16" s="160"/>
      <c r="C16" s="184"/>
      <c r="D16" s="159"/>
      <c r="E16" s="188"/>
      <c r="F16" s="160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3"/>
      <c r="R16" s="227"/>
      <c r="S16" s="228"/>
      <c r="T16" s="228"/>
      <c r="U16" s="228"/>
      <c r="V16" s="229"/>
      <c r="W16" s="243" t="s">
        <v>14</v>
      </c>
      <c r="X16" s="243"/>
      <c r="Y16" s="243"/>
      <c r="Z16" s="243"/>
      <c r="AA16" s="244"/>
      <c r="AB16" s="196" t="s">
        <v>15</v>
      </c>
      <c r="AC16" s="197"/>
      <c r="AD16" s="197"/>
      <c r="AE16" s="197"/>
      <c r="AF16" s="198"/>
      <c r="AG16" s="202" t="s">
        <v>16</v>
      </c>
      <c r="AH16" s="203"/>
      <c r="AI16" s="203"/>
      <c r="AJ16" s="203"/>
      <c r="AK16" s="204"/>
      <c r="AL16" s="196" t="s">
        <v>17</v>
      </c>
      <c r="AM16" s="197"/>
      <c r="AN16" s="197"/>
      <c r="AO16" s="197"/>
      <c r="AP16" s="198"/>
      <c r="AQ16" s="208" t="s">
        <v>18</v>
      </c>
      <c r="AR16" s="209"/>
      <c r="AS16" s="209"/>
      <c r="AT16" s="210"/>
      <c r="AU16" s="8"/>
    </row>
    <row r="17" spans="1:47" s="9" customFormat="1" x14ac:dyDescent="0.25">
      <c r="A17" s="182"/>
      <c r="B17" s="162"/>
      <c r="C17" s="184"/>
      <c r="D17" s="161"/>
      <c r="E17" s="189"/>
      <c r="F17" s="162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5"/>
      <c r="R17" s="230"/>
      <c r="S17" s="231"/>
      <c r="T17" s="231"/>
      <c r="U17" s="231"/>
      <c r="V17" s="232"/>
      <c r="W17" s="245"/>
      <c r="X17" s="245"/>
      <c r="Y17" s="245"/>
      <c r="Z17" s="245"/>
      <c r="AA17" s="246"/>
      <c r="AB17" s="199"/>
      <c r="AC17" s="200"/>
      <c r="AD17" s="200"/>
      <c r="AE17" s="200"/>
      <c r="AF17" s="201"/>
      <c r="AG17" s="205"/>
      <c r="AH17" s="206"/>
      <c r="AI17" s="206"/>
      <c r="AJ17" s="206"/>
      <c r="AK17" s="207"/>
      <c r="AL17" s="199"/>
      <c r="AM17" s="200"/>
      <c r="AN17" s="200"/>
      <c r="AO17" s="200"/>
      <c r="AP17" s="201"/>
      <c r="AQ17" s="211"/>
      <c r="AR17" s="212"/>
      <c r="AS17" s="212"/>
      <c r="AT17" s="213"/>
      <c r="AU17" s="8"/>
    </row>
    <row r="18" spans="1:47" s="9" customFormat="1" ht="75.75" thickBot="1" x14ac:dyDescent="0.3">
      <c r="A18" s="10" t="s">
        <v>19</v>
      </c>
      <c r="B18" s="11" t="s">
        <v>20</v>
      </c>
      <c r="C18" s="185"/>
      <c r="D18" s="12" t="s">
        <v>21</v>
      </c>
      <c r="E18" s="11" t="s">
        <v>22</v>
      </c>
      <c r="F18" s="11" t="s">
        <v>23</v>
      </c>
      <c r="G18" s="13" t="s">
        <v>24</v>
      </c>
      <c r="H18" s="13" t="s">
        <v>25</v>
      </c>
      <c r="I18" s="13" t="s">
        <v>26</v>
      </c>
      <c r="J18" s="13" t="s">
        <v>27</v>
      </c>
      <c r="K18" s="13" t="s">
        <v>28</v>
      </c>
      <c r="L18" s="13" t="s">
        <v>29</v>
      </c>
      <c r="M18" s="13" t="s">
        <v>30</v>
      </c>
      <c r="N18" s="13" t="s">
        <v>31</v>
      </c>
      <c r="O18" s="13" t="s">
        <v>32</v>
      </c>
      <c r="P18" s="13" t="s">
        <v>33</v>
      </c>
      <c r="Q18" s="14" t="s">
        <v>34</v>
      </c>
      <c r="R18" s="15" t="s">
        <v>35</v>
      </c>
      <c r="S18" s="16" t="s">
        <v>36</v>
      </c>
      <c r="T18" s="16" t="s">
        <v>37</v>
      </c>
      <c r="U18" s="16" t="s">
        <v>38</v>
      </c>
      <c r="V18" s="17" t="s">
        <v>130</v>
      </c>
      <c r="W18" s="18" t="s">
        <v>39</v>
      </c>
      <c r="X18" s="19" t="s">
        <v>40</v>
      </c>
      <c r="Y18" s="19" t="s">
        <v>41</v>
      </c>
      <c r="Z18" s="19" t="s">
        <v>42</v>
      </c>
      <c r="AA18" s="20" t="s">
        <v>43</v>
      </c>
      <c r="AB18" s="21" t="s">
        <v>39</v>
      </c>
      <c r="AC18" s="22" t="s">
        <v>40</v>
      </c>
      <c r="AD18" s="22" t="s">
        <v>41</v>
      </c>
      <c r="AE18" s="22" t="s">
        <v>42</v>
      </c>
      <c r="AF18" s="23" t="s">
        <v>43</v>
      </c>
      <c r="AG18" s="24" t="s">
        <v>39</v>
      </c>
      <c r="AH18" s="25" t="s">
        <v>40</v>
      </c>
      <c r="AI18" s="25" t="s">
        <v>41</v>
      </c>
      <c r="AJ18" s="25" t="s">
        <v>42</v>
      </c>
      <c r="AK18" s="26" t="s">
        <v>43</v>
      </c>
      <c r="AL18" s="21" t="s">
        <v>39</v>
      </c>
      <c r="AM18" s="22" t="s">
        <v>40</v>
      </c>
      <c r="AN18" s="22" t="s">
        <v>41</v>
      </c>
      <c r="AO18" s="22" t="s">
        <v>42</v>
      </c>
      <c r="AP18" s="23" t="s">
        <v>43</v>
      </c>
      <c r="AQ18" s="27" t="s">
        <v>39</v>
      </c>
      <c r="AR18" s="28" t="s">
        <v>44</v>
      </c>
      <c r="AS18" s="28" t="s">
        <v>45</v>
      </c>
      <c r="AT18" s="29" t="s">
        <v>46</v>
      </c>
      <c r="AU18" s="8"/>
    </row>
    <row r="19" spans="1:47" s="93" customFormat="1" ht="99.75" customHeight="1" x14ac:dyDescent="0.25">
      <c r="A19" s="72">
        <v>4</v>
      </c>
      <c r="B19" s="73" t="s">
        <v>47</v>
      </c>
      <c r="C19" s="74" t="s">
        <v>48</v>
      </c>
      <c r="D19" s="75">
        <v>1</v>
      </c>
      <c r="E19" s="76" t="s">
        <v>131</v>
      </c>
      <c r="F19" s="77" t="s">
        <v>49</v>
      </c>
      <c r="G19" s="78" t="s">
        <v>50</v>
      </c>
      <c r="H19" s="79" t="s">
        <v>51</v>
      </c>
      <c r="I19" s="80" t="s">
        <v>199</v>
      </c>
      <c r="J19" s="75" t="s">
        <v>52</v>
      </c>
      <c r="K19" s="73" t="s">
        <v>53</v>
      </c>
      <c r="L19" s="81">
        <v>0</v>
      </c>
      <c r="M19" s="81">
        <v>0.05</v>
      </c>
      <c r="N19" s="81">
        <v>0.1</v>
      </c>
      <c r="O19" s="81">
        <v>0.2</v>
      </c>
      <c r="P19" s="81">
        <f t="shared" ref="P19:P26" si="0">+O19</f>
        <v>0.2</v>
      </c>
      <c r="Q19" s="82" t="s">
        <v>54</v>
      </c>
      <c r="R19" s="83" t="s">
        <v>55</v>
      </c>
      <c r="S19" s="78" t="s">
        <v>56</v>
      </c>
      <c r="T19" s="73" t="s">
        <v>57</v>
      </c>
      <c r="U19" s="84" t="s">
        <v>59</v>
      </c>
      <c r="V19" s="85" t="s">
        <v>58</v>
      </c>
      <c r="W19" s="86">
        <f t="shared" ref="W19:W33" si="1">+L19</f>
        <v>0</v>
      </c>
      <c r="X19" s="87"/>
      <c r="Y19" s="88">
        <f t="shared" ref="Y19:Y33" si="2">IFERROR((X19/W19),0)</f>
        <v>0</v>
      </c>
      <c r="Z19" s="75"/>
      <c r="AA19" s="89"/>
      <c r="AB19" s="86">
        <f t="shared" ref="AB19:AB33" si="3">+M19</f>
        <v>0.05</v>
      </c>
      <c r="AC19" s="87"/>
      <c r="AD19" s="88">
        <f t="shared" ref="AD19:AD33" si="4">IFERROR((AC19/AB19),0)</f>
        <v>0</v>
      </c>
      <c r="AE19" s="75"/>
      <c r="AF19" s="89"/>
      <c r="AG19" s="86">
        <f t="shared" ref="AG19:AG33" si="5">+N19</f>
        <v>0.1</v>
      </c>
      <c r="AH19" s="87"/>
      <c r="AI19" s="88">
        <f t="shared" ref="AI19:AI33" si="6">IFERROR((AH19/AG19),0)</f>
        <v>0</v>
      </c>
      <c r="AJ19" s="75"/>
      <c r="AK19" s="89"/>
      <c r="AL19" s="86">
        <f t="shared" ref="AL19:AL33" si="7">+O19</f>
        <v>0.2</v>
      </c>
      <c r="AM19" s="87"/>
      <c r="AN19" s="88">
        <f t="shared" ref="AN19:AN33" si="8">IFERROR((AM19/AL19),0)</f>
        <v>0</v>
      </c>
      <c r="AO19" s="75"/>
      <c r="AP19" s="89"/>
      <c r="AQ19" s="90">
        <f t="shared" ref="AQ19:AQ33" si="9">+P19</f>
        <v>0.2</v>
      </c>
      <c r="AR19" s="91">
        <f>+X19+AC19+AH19+AM19</f>
        <v>0</v>
      </c>
      <c r="AS19" s="88">
        <f>IFERROR((AR19/AQ19),0)</f>
        <v>0</v>
      </c>
      <c r="AT19" s="89"/>
      <c r="AU19" s="92"/>
    </row>
    <row r="20" spans="1:47" s="93" customFormat="1" ht="88.5" customHeight="1" x14ac:dyDescent="0.25">
      <c r="A20" s="94">
        <v>4</v>
      </c>
      <c r="B20" s="78" t="s">
        <v>47</v>
      </c>
      <c r="C20" s="81" t="s">
        <v>60</v>
      </c>
      <c r="D20" s="77">
        <v>2</v>
      </c>
      <c r="E20" s="95" t="s">
        <v>61</v>
      </c>
      <c r="F20" s="77" t="s">
        <v>49</v>
      </c>
      <c r="G20" s="95" t="s">
        <v>62</v>
      </c>
      <c r="H20" s="95" t="s">
        <v>63</v>
      </c>
      <c r="I20" s="96">
        <v>0.6</v>
      </c>
      <c r="J20" s="97" t="s">
        <v>52</v>
      </c>
      <c r="K20" s="73" t="s">
        <v>53</v>
      </c>
      <c r="L20" s="98">
        <v>0.12</v>
      </c>
      <c r="M20" s="98">
        <v>0.34</v>
      </c>
      <c r="N20" s="99">
        <v>0.51</v>
      </c>
      <c r="O20" s="99">
        <v>0.68</v>
      </c>
      <c r="P20" s="100">
        <f t="shared" si="0"/>
        <v>0.68</v>
      </c>
      <c r="Q20" s="101" t="s">
        <v>64</v>
      </c>
      <c r="R20" s="102" t="s">
        <v>65</v>
      </c>
      <c r="S20" s="95" t="s">
        <v>66</v>
      </c>
      <c r="T20" s="73" t="s">
        <v>57</v>
      </c>
      <c r="U20" s="103" t="s">
        <v>59</v>
      </c>
      <c r="V20" s="101" t="s">
        <v>67</v>
      </c>
      <c r="W20" s="86">
        <f t="shared" si="1"/>
        <v>0.12</v>
      </c>
      <c r="X20" s="81"/>
      <c r="Y20" s="88">
        <f t="shared" si="2"/>
        <v>0</v>
      </c>
      <c r="Z20" s="77"/>
      <c r="AA20" s="104"/>
      <c r="AB20" s="86">
        <f t="shared" si="3"/>
        <v>0.34</v>
      </c>
      <c r="AC20" s="81"/>
      <c r="AD20" s="88">
        <f t="shared" si="4"/>
        <v>0</v>
      </c>
      <c r="AE20" s="77"/>
      <c r="AF20" s="104"/>
      <c r="AG20" s="86">
        <f t="shared" si="5"/>
        <v>0.51</v>
      </c>
      <c r="AH20" s="81"/>
      <c r="AI20" s="88">
        <f t="shared" si="6"/>
        <v>0</v>
      </c>
      <c r="AJ20" s="77"/>
      <c r="AK20" s="104"/>
      <c r="AL20" s="86">
        <f t="shared" si="7"/>
        <v>0.68</v>
      </c>
      <c r="AM20" s="81"/>
      <c r="AN20" s="88">
        <f t="shared" si="8"/>
        <v>0</v>
      </c>
      <c r="AO20" s="77"/>
      <c r="AP20" s="104"/>
      <c r="AQ20" s="90">
        <f t="shared" si="9"/>
        <v>0.68</v>
      </c>
      <c r="AR20" s="91">
        <f t="shared" ref="AR20:AR33" si="10">+X20+AC20+AH20+AM20</f>
        <v>0</v>
      </c>
      <c r="AS20" s="88">
        <f t="shared" ref="AS20:AS33" si="11">IFERROR((AR20/AQ20),0)</f>
        <v>0</v>
      </c>
      <c r="AT20" s="104"/>
      <c r="AU20" s="92"/>
    </row>
    <row r="21" spans="1:47" s="93" customFormat="1" ht="126" customHeight="1" x14ac:dyDescent="0.25">
      <c r="A21" s="94">
        <v>4</v>
      </c>
      <c r="B21" s="78" t="s">
        <v>47</v>
      </c>
      <c r="C21" s="81" t="s">
        <v>60</v>
      </c>
      <c r="D21" s="77">
        <v>3</v>
      </c>
      <c r="E21" s="95" t="s">
        <v>132</v>
      </c>
      <c r="F21" s="77" t="s">
        <v>49</v>
      </c>
      <c r="G21" s="95" t="s">
        <v>68</v>
      </c>
      <c r="H21" s="95" t="s">
        <v>69</v>
      </c>
      <c r="I21" s="96">
        <v>0.6</v>
      </c>
      <c r="J21" s="97" t="s">
        <v>52</v>
      </c>
      <c r="K21" s="73" t="s">
        <v>53</v>
      </c>
      <c r="L21" s="81">
        <v>0.12</v>
      </c>
      <c r="M21" s="81">
        <v>0.3</v>
      </c>
      <c r="N21" s="81">
        <v>0.48</v>
      </c>
      <c r="O21" s="81">
        <v>0.65</v>
      </c>
      <c r="P21" s="81">
        <f t="shared" si="0"/>
        <v>0.65</v>
      </c>
      <c r="Q21" s="101" t="s">
        <v>64</v>
      </c>
      <c r="R21" s="102" t="s">
        <v>65</v>
      </c>
      <c r="S21" s="95" t="s">
        <v>66</v>
      </c>
      <c r="T21" s="73" t="s">
        <v>57</v>
      </c>
      <c r="U21" s="103" t="s">
        <v>59</v>
      </c>
      <c r="V21" s="101" t="s">
        <v>67</v>
      </c>
      <c r="W21" s="86">
        <f t="shared" si="1"/>
        <v>0.12</v>
      </c>
      <c r="X21" s="81"/>
      <c r="Y21" s="88">
        <f t="shared" si="2"/>
        <v>0</v>
      </c>
      <c r="Z21" s="77"/>
      <c r="AA21" s="104"/>
      <c r="AB21" s="86">
        <f t="shared" si="3"/>
        <v>0.3</v>
      </c>
      <c r="AC21" s="81"/>
      <c r="AD21" s="88">
        <f t="shared" si="4"/>
        <v>0</v>
      </c>
      <c r="AE21" s="77"/>
      <c r="AF21" s="104"/>
      <c r="AG21" s="86">
        <f t="shared" si="5"/>
        <v>0.48</v>
      </c>
      <c r="AH21" s="81"/>
      <c r="AI21" s="88">
        <f t="shared" si="6"/>
        <v>0</v>
      </c>
      <c r="AJ21" s="77"/>
      <c r="AK21" s="104"/>
      <c r="AL21" s="86">
        <f t="shared" si="7"/>
        <v>0.65</v>
      </c>
      <c r="AM21" s="81"/>
      <c r="AN21" s="88">
        <f t="shared" si="8"/>
        <v>0</v>
      </c>
      <c r="AO21" s="77"/>
      <c r="AP21" s="104"/>
      <c r="AQ21" s="90">
        <f t="shared" si="9"/>
        <v>0.65</v>
      </c>
      <c r="AR21" s="91">
        <f t="shared" si="10"/>
        <v>0</v>
      </c>
      <c r="AS21" s="88">
        <f t="shared" si="11"/>
        <v>0</v>
      </c>
      <c r="AT21" s="104"/>
      <c r="AU21" s="92"/>
    </row>
    <row r="22" spans="1:47" s="93" customFormat="1" ht="88.5" customHeight="1" x14ac:dyDescent="0.25">
      <c r="A22" s="94">
        <v>4</v>
      </c>
      <c r="B22" s="78" t="s">
        <v>47</v>
      </c>
      <c r="C22" s="81" t="s">
        <v>60</v>
      </c>
      <c r="D22" s="77">
        <v>4</v>
      </c>
      <c r="E22" s="95" t="s">
        <v>133</v>
      </c>
      <c r="F22" s="77" t="s">
        <v>49</v>
      </c>
      <c r="G22" s="95" t="s">
        <v>70</v>
      </c>
      <c r="H22" s="95" t="s">
        <v>71</v>
      </c>
      <c r="I22" s="105">
        <v>0.96489999999999998</v>
      </c>
      <c r="J22" s="97" t="s">
        <v>52</v>
      </c>
      <c r="K22" s="73" t="s">
        <v>53</v>
      </c>
      <c r="L22" s="81">
        <v>0.2</v>
      </c>
      <c r="M22" s="81">
        <v>0.4</v>
      </c>
      <c r="N22" s="81">
        <v>0.6</v>
      </c>
      <c r="O22" s="81">
        <v>0.95</v>
      </c>
      <c r="P22" s="81">
        <f t="shared" si="0"/>
        <v>0.95</v>
      </c>
      <c r="Q22" s="101" t="s">
        <v>64</v>
      </c>
      <c r="R22" s="102" t="s">
        <v>65</v>
      </c>
      <c r="S22" s="95" t="s">
        <v>66</v>
      </c>
      <c r="T22" s="73" t="s">
        <v>57</v>
      </c>
      <c r="U22" s="103" t="s">
        <v>59</v>
      </c>
      <c r="V22" s="101" t="s">
        <v>72</v>
      </c>
      <c r="W22" s="86">
        <f t="shared" si="1"/>
        <v>0.2</v>
      </c>
      <c r="X22" s="81"/>
      <c r="Y22" s="88">
        <f t="shared" si="2"/>
        <v>0</v>
      </c>
      <c r="Z22" s="77"/>
      <c r="AA22" s="104"/>
      <c r="AB22" s="86">
        <f t="shared" si="3"/>
        <v>0.4</v>
      </c>
      <c r="AC22" s="81"/>
      <c r="AD22" s="88">
        <f t="shared" si="4"/>
        <v>0</v>
      </c>
      <c r="AE22" s="77"/>
      <c r="AF22" s="104"/>
      <c r="AG22" s="86">
        <f t="shared" si="5"/>
        <v>0.6</v>
      </c>
      <c r="AH22" s="81"/>
      <c r="AI22" s="88">
        <f t="shared" si="6"/>
        <v>0</v>
      </c>
      <c r="AJ22" s="77"/>
      <c r="AK22" s="104"/>
      <c r="AL22" s="86">
        <f t="shared" si="7"/>
        <v>0.95</v>
      </c>
      <c r="AM22" s="81"/>
      <c r="AN22" s="88">
        <f t="shared" si="8"/>
        <v>0</v>
      </c>
      <c r="AO22" s="77"/>
      <c r="AP22" s="104"/>
      <c r="AQ22" s="90">
        <f t="shared" si="9"/>
        <v>0.95</v>
      </c>
      <c r="AR22" s="91">
        <f t="shared" si="10"/>
        <v>0</v>
      </c>
      <c r="AS22" s="88">
        <f t="shared" si="11"/>
        <v>0</v>
      </c>
      <c r="AT22" s="104"/>
      <c r="AU22" s="92"/>
    </row>
    <row r="23" spans="1:47" s="93" customFormat="1" ht="88.5" customHeight="1" x14ac:dyDescent="0.25">
      <c r="A23" s="94">
        <v>4</v>
      </c>
      <c r="B23" s="78" t="s">
        <v>47</v>
      </c>
      <c r="C23" s="81" t="s">
        <v>60</v>
      </c>
      <c r="D23" s="77">
        <v>5</v>
      </c>
      <c r="E23" s="78" t="s">
        <v>134</v>
      </c>
      <c r="F23" s="77" t="s">
        <v>49</v>
      </c>
      <c r="G23" s="78" t="s">
        <v>73</v>
      </c>
      <c r="H23" s="78" t="s">
        <v>74</v>
      </c>
      <c r="I23" s="100">
        <v>0.25</v>
      </c>
      <c r="J23" s="77" t="s">
        <v>52</v>
      </c>
      <c r="K23" s="73" t="s">
        <v>53</v>
      </c>
      <c r="L23" s="81">
        <v>0.08</v>
      </c>
      <c r="M23" s="81">
        <v>0.2</v>
      </c>
      <c r="N23" s="81">
        <v>0.3</v>
      </c>
      <c r="O23" s="81">
        <v>0.45</v>
      </c>
      <c r="P23" s="81">
        <f t="shared" si="0"/>
        <v>0.45</v>
      </c>
      <c r="Q23" s="82" t="s">
        <v>64</v>
      </c>
      <c r="R23" s="83" t="s">
        <v>65</v>
      </c>
      <c r="S23" s="95" t="s">
        <v>66</v>
      </c>
      <c r="T23" s="73" t="s">
        <v>57</v>
      </c>
      <c r="U23" s="103" t="s">
        <v>59</v>
      </c>
      <c r="V23" s="101" t="s">
        <v>72</v>
      </c>
      <c r="W23" s="86">
        <f t="shared" si="1"/>
        <v>0.08</v>
      </c>
      <c r="X23" s="81"/>
      <c r="Y23" s="88">
        <f t="shared" si="2"/>
        <v>0</v>
      </c>
      <c r="Z23" s="77"/>
      <c r="AA23" s="104"/>
      <c r="AB23" s="86">
        <f t="shared" si="3"/>
        <v>0.2</v>
      </c>
      <c r="AC23" s="81"/>
      <c r="AD23" s="88">
        <f t="shared" si="4"/>
        <v>0</v>
      </c>
      <c r="AE23" s="77"/>
      <c r="AF23" s="104"/>
      <c r="AG23" s="86">
        <f t="shared" si="5"/>
        <v>0.3</v>
      </c>
      <c r="AH23" s="81"/>
      <c r="AI23" s="88">
        <f t="shared" si="6"/>
        <v>0</v>
      </c>
      <c r="AJ23" s="77"/>
      <c r="AK23" s="104"/>
      <c r="AL23" s="86">
        <f t="shared" si="7"/>
        <v>0.45</v>
      </c>
      <c r="AM23" s="81"/>
      <c r="AN23" s="88">
        <f t="shared" si="8"/>
        <v>0</v>
      </c>
      <c r="AO23" s="77"/>
      <c r="AP23" s="104"/>
      <c r="AQ23" s="90">
        <f t="shared" si="9"/>
        <v>0.45</v>
      </c>
      <c r="AR23" s="91">
        <f t="shared" si="10"/>
        <v>0</v>
      </c>
      <c r="AS23" s="88">
        <f t="shared" si="11"/>
        <v>0</v>
      </c>
      <c r="AT23" s="104"/>
      <c r="AU23" s="92"/>
    </row>
    <row r="24" spans="1:47" s="93" customFormat="1" ht="88.5" customHeight="1" x14ac:dyDescent="0.25">
      <c r="A24" s="94">
        <v>4</v>
      </c>
      <c r="B24" s="78" t="s">
        <v>47</v>
      </c>
      <c r="C24" s="81" t="s">
        <v>60</v>
      </c>
      <c r="D24" s="77">
        <v>6</v>
      </c>
      <c r="E24" s="95" t="s">
        <v>135</v>
      </c>
      <c r="F24" s="97" t="s">
        <v>75</v>
      </c>
      <c r="G24" s="95" t="s">
        <v>76</v>
      </c>
      <c r="H24" s="95" t="s">
        <v>77</v>
      </c>
      <c r="I24" s="96">
        <v>0.95</v>
      </c>
      <c r="J24" s="97" t="s">
        <v>78</v>
      </c>
      <c r="K24" s="73" t="s">
        <v>53</v>
      </c>
      <c r="L24" s="81">
        <v>0.98</v>
      </c>
      <c r="M24" s="81">
        <v>1</v>
      </c>
      <c r="N24" s="81">
        <v>1</v>
      </c>
      <c r="O24" s="81">
        <v>1</v>
      </c>
      <c r="P24" s="81">
        <f t="shared" si="0"/>
        <v>1</v>
      </c>
      <c r="Q24" s="101" t="s">
        <v>64</v>
      </c>
      <c r="R24" s="102" t="s">
        <v>79</v>
      </c>
      <c r="S24" s="95" t="s">
        <v>80</v>
      </c>
      <c r="T24" s="73" t="s">
        <v>57</v>
      </c>
      <c r="U24" s="103" t="s">
        <v>59</v>
      </c>
      <c r="V24" s="106" t="s">
        <v>81</v>
      </c>
      <c r="W24" s="86">
        <f t="shared" si="1"/>
        <v>0.98</v>
      </c>
      <c r="X24" s="81"/>
      <c r="Y24" s="88">
        <f t="shared" si="2"/>
        <v>0</v>
      </c>
      <c r="Z24" s="77"/>
      <c r="AA24" s="104"/>
      <c r="AB24" s="86">
        <f t="shared" si="3"/>
        <v>1</v>
      </c>
      <c r="AC24" s="81"/>
      <c r="AD24" s="88">
        <f t="shared" si="4"/>
        <v>0</v>
      </c>
      <c r="AE24" s="77"/>
      <c r="AF24" s="104"/>
      <c r="AG24" s="86">
        <f t="shared" si="5"/>
        <v>1</v>
      </c>
      <c r="AH24" s="81"/>
      <c r="AI24" s="88">
        <f t="shared" si="6"/>
        <v>0</v>
      </c>
      <c r="AJ24" s="77"/>
      <c r="AK24" s="104"/>
      <c r="AL24" s="86">
        <f t="shared" si="7"/>
        <v>1</v>
      </c>
      <c r="AM24" s="81"/>
      <c r="AN24" s="88">
        <f t="shared" si="8"/>
        <v>0</v>
      </c>
      <c r="AO24" s="77"/>
      <c r="AP24" s="104"/>
      <c r="AQ24" s="90">
        <f t="shared" si="9"/>
        <v>1</v>
      </c>
      <c r="AR24" s="91">
        <f t="shared" si="10"/>
        <v>0</v>
      </c>
      <c r="AS24" s="88">
        <f t="shared" si="11"/>
        <v>0</v>
      </c>
      <c r="AT24" s="104"/>
      <c r="AU24" s="92"/>
    </row>
    <row r="25" spans="1:47" s="93" customFormat="1" ht="88.5" customHeight="1" x14ac:dyDescent="0.25">
      <c r="A25" s="94">
        <v>4</v>
      </c>
      <c r="B25" s="78" t="s">
        <v>47</v>
      </c>
      <c r="C25" s="81" t="s">
        <v>60</v>
      </c>
      <c r="D25" s="77">
        <v>7</v>
      </c>
      <c r="E25" s="95" t="s">
        <v>82</v>
      </c>
      <c r="F25" s="77" t="s">
        <v>49</v>
      </c>
      <c r="G25" s="95" t="s">
        <v>83</v>
      </c>
      <c r="H25" s="95" t="s">
        <v>84</v>
      </c>
      <c r="I25" s="96">
        <v>1</v>
      </c>
      <c r="J25" s="97" t="s">
        <v>78</v>
      </c>
      <c r="K25" s="73" t="s">
        <v>53</v>
      </c>
      <c r="L25" s="98">
        <v>1</v>
      </c>
      <c r="M25" s="98">
        <v>1</v>
      </c>
      <c r="N25" s="98">
        <v>1</v>
      </c>
      <c r="O25" s="98">
        <v>1</v>
      </c>
      <c r="P25" s="100">
        <f t="shared" si="0"/>
        <v>1</v>
      </c>
      <c r="Q25" s="101" t="s">
        <v>64</v>
      </c>
      <c r="R25" s="102" t="s">
        <v>79</v>
      </c>
      <c r="S25" s="107" t="s">
        <v>85</v>
      </c>
      <c r="T25" s="73" t="s">
        <v>57</v>
      </c>
      <c r="U25" s="103" t="s">
        <v>59</v>
      </c>
      <c r="V25" s="106" t="s">
        <v>86</v>
      </c>
      <c r="W25" s="86">
        <f t="shared" si="1"/>
        <v>1</v>
      </c>
      <c r="X25" s="81"/>
      <c r="Y25" s="88">
        <f t="shared" si="2"/>
        <v>0</v>
      </c>
      <c r="Z25" s="77"/>
      <c r="AA25" s="104"/>
      <c r="AB25" s="86">
        <f t="shared" si="3"/>
        <v>1</v>
      </c>
      <c r="AC25" s="81"/>
      <c r="AD25" s="88">
        <f t="shared" si="4"/>
        <v>0</v>
      </c>
      <c r="AE25" s="77"/>
      <c r="AF25" s="104"/>
      <c r="AG25" s="86">
        <f t="shared" si="5"/>
        <v>1</v>
      </c>
      <c r="AH25" s="81"/>
      <c r="AI25" s="88">
        <f t="shared" si="6"/>
        <v>0</v>
      </c>
      <c r="AJ25" s="77"/>
      <c r="AK25" s="104"/>
      <c r="AL25" s="86">
        <f t="shared" si="7"/>
        <v>1</v>
      </c>
      <c r="AM25" s="81"/>
      <c r="AN25" s="88">
        <f t="shared" si="8"/>
        <v>0</v>
      </c>
      <c r="AO25" s="77"/>
      <c r="AP25" s="104"/>
      <c r="AQ25" s="90">
        <f t="shared" si="9"/>
        <v>1</v>
      </c>
      <c r="AR25" s="91">
        <f t="shared" si="10"/>
        <v>0</v>
      </c>
      <c r="AS25" s="88">
        <f t="shared" si="11"/>
        <v>0</v>
      </c>
      <c r="AT25" s="104"/>
      <c r="AU25" s="92"/>
    </row>
    <row r="26" spans="1:47" s="93" customFormat="1" ht="88.5" customHeight="1" x14ac:dyDescent="0.25">
      <c r="A26" s="94">
        <v>4</v>
      </c>
      <c r="B26" s="78" t="s">
        <v>47</v>
      </c>
      <c r="C26" s="81" t="s">
        <v>60</v>
      </c>
      <c r="D26" s="77">
        <v>8</v>
      </c>
      <c r="E26" s="95" t="s">
        <v>87</v>
      </c>
      <c r="F26" s="77" t="s">
        <v>49</v>
      </c>
      <c r="G26" s="95" t="s">
        <v>88</v>
      </c>
      <c r="H26" s="95" t="s">
        <v>89</v>
      </c>
      <c r="I26" s="96">
        <v>0.95</v>
      </c>
      <c r="J26" s="97" t="s">
        <v>78</v>
      </c>
      <c r="K26" s="73" t="s">
        <v>53</v>
      </c>
      <c r="L26" s="98">
        <v>0.95</v>
      </c>
      <c r="M26" s="98">
        <v>1</v>
      </c>
      <c r="N26" s="98">
        <v>1</v>
      </c>
      <c r="O26" s="98">
        <v>1</v>
      </c>
      <c r="P26" s="100">
        <f t="shared" si="0"/>
        <v>1</v>
      </c>
      <c r="Q26" s="101" t="s">
        <v>64</v>
      </c>
      <c r="R26" s="108" t="s">
        <v>90</v>
      </c>
      <c r="S26" s="95" t="s">
        <v>85</v>
      </c>
      <c r="T26" s="73" t="s">
        <v>57</v>
      </c>
      <c r="U26" s="103" t="s">
        <v>91</v>
      </c>
      <c r="V26" s="106" t="s">
        <v>85</v>
      </c>
      <c r="W26" s="86">
        <f t="shared" si="1"/>
        <v>0.95</v>
      </c>
      <c r="X26" s="81"/>
      <c r="Y26" s="88">
        <f t="shared" si="2"/>
        <v>0</v>
      </c>
      <c r="Z26" s="77"/>
      <c r="AA26" s="104"/>
      <c r="AB26" s="86">
        <f t="shared" si="3"/>
        <v>1</v>
      </c>
      <c r="AC26" s="81"/>
      <c r="AD26" s="88">
        <f t="shared" si="4"/>
        <v>0</v>
      </c>
      <c r="AE26" s="77"/>
      <c r="AF26" s="104"/>
      <c r="AG26" s="86">
        <f t="shared" si="5"/>
        <v>1</v>
      </c>
      <c r="AH26" s="81"/>
      <c r="AI26" s="88">
        <f t="shared" si="6"/>
        <v>0</v>
      </c>
      <c r="AJ26" s="77"/>
      <c r="AK26" s="104"/>
      <c r="AL26" s="86">
        <f t="shared" si="7"/>
        <v>1</v>
      </c>
      <c r="AM26" s="81"/>
      <c r="AN26" s="88">
        <f t="shared" si="8"/>
        <v>0</v>
      </c>
      <c r="AO26" s="77"/>
      <c r="AP26" s="104"/>
      <c r="AQ26" s="90">
        <f t="shared" si="9"/>
        <v>1</v>
      </c>
      <c r="AR26" s="91">
        <f t="shared" si="10"/>
        <v>0</v>
      </c>
      <c r="AS26" s="88">
        <f t="shared" si="11"/>
        <v>0</v>
      </c>
      <c r="AT26" s="104"/>
      <c r="AU26" s="92"/>
    </row>
    <row r="27" spans="1:47" s="93" customFormat="1" ht="88.5" customHeight="1" x14ac:dyDescent="0.25">
      <c r="A27" s="94">
        <v>4</v>
      </c>
      <c r="B27" s="78" t="s">
        <v>47</v>
      </c>
      <c r="C27" s="77" t="s">
        <v>92</v>
      </c>
      <c r="D27" s="77">
        <v>9</v>
      </c>
      <c r="E27" s="109" t="s">
        <v>136</v>
      </c>
      <c r="F27" s="97" t="s">
        <v>75</v>
      </c>
      <c r="G27" s="109" t="s">
        <v>93</v>
      </c>
      <c r="H27" s="109" t="s">
        <v>94</v>
      </c>
      <c r="I27" s="77" t="s">
        <v>95</v>
      </c>
      <c r="J27" s="110" t="s">
        <v>96</v>
      </c>
      <c r="K27" s="109" t="s">
        <v>97</v>
      </c>
      <c r="L27" s="77">
        <v>3780</v>
      </c>
      <c r="M27" s="77">
        <v>3780</v>
      </c>
      <c r="N27" s="77">
        <v>3780</v>
      </c>
      <c r="O27" s="77">
        <v>3780</v>
      </c>
      <c r="P27" s="111">
        <f t="shared" ref="P27:P33" si="12">SUM(L27:O27)</f>
        <v>15120</v>
      </c>
      <c r="Q27" s="112" t="s">
        <v>64</v>
      </c>
      <c r="R27" s="113" t="s">
        <v>98</v>
      </c>
      <c r="S27" s="109" t="s">
        <v>99</v>
      </c>
      <c r="T27" s="109" t="s">
        <v>100</v>
      </c>
      <c r="U27" s="114" t="s">
        <v>102</v>
      </c>
      <c r="V27" s="115" t="s">
        <v>101</v>
      </c>
      <c r="W27" s="116">
        <f t="shared" si="1"/>
        <v>3780</v>
      </c>
      <c r="X27" s="111"/>
      <c r="Y27" s="88">
        <f t="shared" si="2"/>
        <v>0</v>
      </c>
      <c r="Z27" s="77"/>
      <c r="AA27" s="104"/>
      <c r="AB27" s="116">
        <f t="shared" si="3"/>
        <v>3780</v>
      </c>
      <c r="AC27" s="111"/>
      <c r="AD27" s="88">
        <f t="shared" si="4"/>
        <v>0</v>
      </c>
      <c r="AE27" s="77"/>
      <c r="AF27" s="104"/>
      <c r="AG27" s="116">
        <f t="shared" si="5"/>
        <v>3780</v>
      </c>
      <c r="AH27" s="111"/>
      <c r="AI27" s="88">
        <f t="shared" si="6"/>
        <v>0</v>
      </c>
      <c r="AJ27" s="77"/>
      <c r="AK27" s="104"/>
      <c r="AL27" s="116">
        <f t="shared" si="7"/>
        <v>3780</v>
      </c>
      <c r="AM27" s="111"/>
      <c r="AN27" s="88">
        <f t="shared" si="8"/>
        <v>0</v>
      </c>
      <c r="AO27" s="77"/>
      <c r="AP27" s="104"/>
      <c r="AQ27" s="117">
        <f t="shared" si="9"/>
        <v>15120</v>
      </c>
      <c r="AR27" s="118">
        <f t="shared" si="10"/>
        <v>0</v>
      </c>
      <c r="AS27" s="88">
        <f t="shared" si="11"/>
        <v>0</v>
      </c>
      <c r="AT27" s="104"/>
      <c r="AU27" s="92"/>
    </row>
    <row r="28" spans="1:47" s="93" customFormat="1" ht="88.5" customHeight="1" x14ac:dyDescent="0.25">
      <c r="A28" s="94">
        <v>4</v>
      </c>
      <c r="B28" s="78" t="s">
        <v>47</v>
      </c>
      <c r="C28" s="77" t="s">
        <v>92</v>
      </c>
      <c r="D28" s="77">
        <v>10</v>
      </c>
      <c r="E28" s="109" t="s">
        <v>137</v>
      </c>
      <c r="F28" s="77" t="s">
        <v>49</v>
      </c>
      <c r="G28" s="109" t="s">
        <v>103</v>
      </c>
      <c r="H28" s="109" t="s">
        <v>104</v>
      </c>
      <c r="I28" s="77" t="s">
        <v>95</v>
      </c>
      <c r="J28" s="110" t="s">
        <v>96</v>
      </c>
      <c r="K28" s="109" t="s">
        <v>105</v>
      </c>
      <c r="L28" s="77">
        <v>1890</v>
      </c>
      <c r="M28" s="77">
        <v>1890</v>
      </c>
      <c r="N28" s="77">
        <v>1890</v>
      </c>
      <c r="O28" s="77">
        <v>1890</v>
      </c>
      <c r="P28" s="111">
        <f t="shared" si="12"/>
        <v>7560</v>
      </c>
      <c r="Q28" s="112" t="s">
        <v>64</v>
      </c>
      <c r="R28" s="113" t="s">
        <v>106</v>
      </c>
      <c r="S28" s="109" t="s">
        <v>99</v>
      </c>
      <c r="T28" s="109" t="s">
        <v>100</v>
      </c>
      <c r="U28" s="114" t="s">
        <v>102</v>
      </c>
      <c r="V28" s="115" t="s">
        <v>101</v>
      </c>
      <c r="W28" s="116">
        <f t="shared" si="1"/>
        <v>1890</v>
      </c>
      <c r="X28" s="111"/>
      <c r="Y28" s="88">
        <f t="shared" si="2"/>
        <v>0</v>
      </c>
      <c r="Z28" s="77"/>
      <c r="AA28" s="104"/>
      <c r="AB28" s="116">
        <f t="shared" si="3"/>
        <v>1890</v>
      </c>
      <c r="AC28" s="111"/>
      <c r="AD28" s="88">
        <f t="shared" si="4"/>
        <v>0</v>
      </c>
      <c r="AE28" s="77"/>
      <c r="AF28" s="104"/>
      <c r="AG28" s="116">
        <f t="shared" si="5"/>
        <v>1890</v>
      </c>
      <c r="AH28" s="111"/>
      <c r="AI28" s="88">
        <f t="shared" si="6"/>
        <v>0</v>
      </c>
      <c r="AJ28" s="77"/>
      <c r="AK28" s="104"/>
      <c r="AL28" s="116">
        <f t="shared" si="7"/>
        <v>1890</v>
      </c>
      <c r="AM28" s="111"/>
      <c r="AN28" s="88">
        <f t="shared" si="8"/>
        <v>0</v>
      </c>
      <c r="AO28" s="77"/>
      <c r="AP28" s="104"/>
      <c r="AQ28" s="117">
        <f t="shared" si="9"/>
        <v>7560</v>
      </c>
      <c r="AR28" s="118">
        <f t="shared" si="10"/>
        <v>0</v>
      </c>
      <c r="AS28" s="88">
        <f t="shared" si="11"/>
        <v>0</v>
      </c>
      <c r="AT28" s="104"/>
      <c r="AU28" s="92"/>
    </row>
    <row r="29" spans="1:47" s="93" customFormat="1" ht="88.5" customHeight="1" x14ac:dyDescent="0.25">
      <c r="A29" s="94">
        <v>4</v>
      </c>
      <c r="B29" s="78" t="s">
        <v>47</v>
      </c>
      <c r="C29" s="77" t="s">
        <v>92</v>
      </c>
      <c r="D29" s="77">
        <v>11</v>
      </c>
      <c r="E29" s="109" t="s">
        <v>138</v>
      </c>
      <c r="F29" s="77" t="s">
        <v>49</v>
      </c>
      <c r="G29" s="109" t="s">
        <v>107</v>
      </c>
      <c r="H29" s="109" t="s">
        <v>108</v>
      </c>
      <c r="I29" s="77" t="s">
        <v>95</v>
      </c>
      <c r="J29" s="110" t="s">
        <v>96</v>
      </c>
      <c r="K29" s="109" t="s">
        <v>109</v>
      </c>
      <c r="L29" s="77">
        <v>150</v>
      </c>
      <c r="M29" s="77">
        <v>300</v>
      </c>
      <c r="N29" s="77">
        <v>350</v>
      </c>
      <c r="O29" s="77">
        <v>200</v>
      </c>
      <c r="P29" s="111">
        <f t="shared" si="12"/>
        <v>1000</v>
      </c>
      <c r="Q29" s="112" t="s">
        <v>64</v>
      </c>
      <c r="R29" s="113" t="s">
        <v>110</v>
      </c>
      <c r="S29" s="109" t="s">
        <v>111</v>
      </c>
      <c r="T29" s="109" t="s">
        <v>100</v>
      </c>
      <c r="U29" s="114" t="s">
        <v>102</v>
      </c>
      <c r="V29" s="115" t="s">
        <v>112</v>
      </c>
      <c r="W29" s="116">
        <f t="shared" si="1"/>
        <v>150</v>
      </c>
      <c r="X29" s="111"/>
      <c r="Y29" s="88">
        <f t="shared" si="2"/>
        <v>0</v>
      </c>
      <c r="Z29" s="77"/>
      <c r="AA29" s="104"/>
      <c r="AB29" s="116">
        <f t="shared" si="3"/>
        <v>300</v>
      </c>
      <c r="AC29" s="111"/>
      <c r="AD29" s="88">
        <f t="shared" si="4"/>
        <v>0</v>
      </c>
      <c r="AE29" s="77"/>
      <c r="AF29" s="104"/>
      <c r="AG29" s="116">
        <f t="shared" si="5"/>
        <v>350</v>
      </c>
      <c r="AH29" s="111"/>
      <c r="AI29" s="88">
        <f t="shared" si="6"/>
        <v>0</v>
      </c>
      <c r="AJ29" s="77"/>
      <c r="AK29" s="104"/>
      <c r="AL29" s="116">
        <f t="shared" si="7"/>
        <v>200</v>
      </c>
      <c r="AM29" s="111"/>
      <c r="AN29" s="88">
        <f t="shared" si="8"/>
        <v>0</v>
      </c>
      <c r="AO29" s="77"/>
      <c r="AP29" s="104"/>
      <c r="AQ29" s="117">
        <f t="shared" si="9"/>
        <v>1000</v>
      </c>
      <c r="AR29" s="118">
        <f t="shared" si="10"/>
        <v>0</v>
      </c>
      <c r="AS29" s="88">
        <f t="shared" si="11"/>
        <v>0</v>
      </c>
      <c r="AT29" s="104"/>
      <c r="AU29" s="92"/>
    </row>
    <row r="30" spans="1:47" s="93" customFormat="1" ht="88.5" customHeight="1" x14ac:dyDescent="0.25">
      <c r="A30" s="94">
        <v>4</v>
      </c>
      <c r="B30" s="78" t="s">
        <v>47</v>
      </c>
      <c r="C30" s="77" t="s">
        <v>92</v>
      </c>
      <c r="D30" s="77">
        <v>12</v>
      </c>
      <c r="E30" s="109" t="s">
        <v>139</v>
      </c>
      <c r="F30" s="97" t="s">
        <v>75</v>
      </c>
      <c r="G30" s="109" t="s">
        <v>113</v>
      </c>
      <c r="H30" s="109" t="s">
        <v>114</v>
      </c>
      <c r="I30" s="77" t="s">
        <v>95</v>
      </c>
      <c r="J30" s="110" t="s">
        <v>96</v>
      </c>
      <c r="K30" s="109" t="s">
        <v>115</v>
      </c>
      <c r="L30" s="77">
        <v>180</v>
      </c>
      <c r="M30" s="77">
        <v>360</v>
      </c>
      <c r="N30" s="77">
        <v>420</v>
      </c>
      <c r="O30" s="77">
        <v>240</v>
      </c>
      <c r="P30" s="111">
        <f t="shared" si="12"/>
        <v>1200</v>
      </c>
      <c r="Q30" s="112" t="s">
        <v>64</v>
      </c>
      <c r="R30" s="113" t="s">
        <v>110</v>
      </c>
      <c r="S30" s="109" t="s">
        <v>111</v>
      </c>
      <c r="T30" s="109" t="s">
        <v>100</v>
      </c>
      <c r="U30" s="114" t="s">
        <v>102</v>
      </c>
      <c r="V30" s="115" t="s">
        <v>112</v>
      </c>
      <c r="W30" s="116">
        <f t="shared" si="1"/>
        <v>180</v>
      </c>
      <c r="X30" s="111"/>
      <c r="Y30" s="88">
        <f t="shared" si="2"/>
        <v>0</v>
      </c>
      <c r="Z30" s="77"/>
      <c r="AA30" s="104"/>
      <c r="AB30" s="116">
        <f t="shared" si="3"/>
        <v>360</v>
      </c>
      <c r="AC30" s="111"/>
      <c r="AD30" s="88">
        <f t="shared" si="4"/>
        <v>0</v>
      </c>
      <c r="AE30" s="77"/>
      <c r="AF30" s="104"/>
      <c r="AG30" s="116">
        <f t="shared" si="5"/>
        <v>420</v>
      </c>
      <c r="AH30" s="111"/>
      <c r="AI30" s="88">
        <f t="shared" si="6"/>
        <v>0</v>
      </c>
      <c r="AJ30" s="77"/>
      <c r="AK30" s="104"/>
      <c r="AL30" s="116">
        <f t="shared" si="7"/>
        <v>240</v>
      </c>
      <c r="AM30" s="111"/>
      <c r="AN30" s="88">
        <f t="shared" si="8"/>
        <v>0</v>
      </c>
      <c r="AO30" s="77"/>
      <c r="AP30" s="104"/>
      <c r="AQ30" s="117">
        <f t="shared" si="9"/>
        <v>1200</v>
      </c>
      <c r="AR30" s="118">
        <f t="shared" si="10"/>
        <v>0</v>
      </c>
      <c r="AS30" s="88">
        <f t="shared" si="11"/>
        <v>0</v>
      </c>
      <c r="AT30" s="104"/>
      <c r="AU30" s="92"/>
    </row>
    <row r="31" spans="1:47" s="93" customFormat="1" ht="88.5" customHeight="1" x14ac:dyDescent="0.25">
      <c r="A31" s="94">
        <v>4</v>
      </c>
      <c r="B31" s="78" t="s">
        <v>47</v>
      </c>
      <c r="C31" s="77" t="s">
        <v>92</v>
      </c>
      <c r="D31" s="77">
        <v>13</v>
      </c>
      <c r="E31" s="109" t="s">
        <v>140</v>
      </c>
      <c r="F31" s="97" t="s">
        <v>75</v>
      </c>
      <c r="G31" s="109" t="s">
        <v>116</v>
      </c>
      <c r="H31" s="109" t="s">
        <v>117</v>
      </c>
      <c r="I31" s="77" t="s">
        <v>95</v>
      </c>
      <c r="J31" s="110" t="s">
        <v>96</v>
      </c>
      <c r="K31" s="109" t="s">
        <v>118</v>
      </c>
      <c r="L31" s="77">
        <v>19</v>
      </c>
      <c r="M31" s="77">
        <v>30</v>
      </c>
      <c r="N31" s="77">
        <v>30</v>
      </c>
      <c r="O31" s="77">
        <v>24</v>
      </c>
      <c r="P31" s="111">
        <f t="shared" si="12"/>
        <v>103</v>
      </c>
      <c r="Q31" s="112" t="s">
        <v>64</v>
      </c>
      <c r="R31" s="119" t="s">
        <v>119</v>
      </c>
      <c r="S31" s="109" t="s">
        <v>120</v>
      </c>
      <c r="T31" s="109" t="s">
        <v>100</v>
      </c>
      <c r="U31" s="109" t="s">
        <v>100</v>
      </c>
      <c r="V31" s="115" t="s">
        <v>119</v>
      </c>
      <c r="W31" s="116">
        <f t="shared" si="1"/>
        <v>19</v>
      </c>
      <c r="X31" s="111"/>
      <c r="Y31" s="88">
        <f t="shared" si="2"/>
        <v>0</v>
      </c>
      <c r="Z31" s="77"/>
      <c r="AA31" s="104"/>
      <c r="AB31" s="116">
        <f t="shared" si="3"/>
        <v>30</v>
      </c>
      <c r="AC31" s="111"/>
      <c r="AD31" s="88">
        <f t="shared" si="4"/>
        <v>0</v>
      </c>
      <c r="AE31" s="77"/>
      <c r="AF31" s="104"/>
      <c r="AG31" s="116">
        <f t="shared" si="5"/>
        <v>30</v>
      </c>
      <c r="AH31" s="111"/>
      <c r="AI31" s="88">
        <f t="shared" si="6"/>
        <v>0</v>
      </c>
      <c r="AJ31" s="77"/>
      <c r="AK31" s="104"/>
      <c r="AL31" s="116">
        <f t="shared" si="7"/>
        <v>24</v>
      </c>
      <c r="AM31" s="111"/>
      <c r="AN31" s="88">
        <f t="shared" si="8"/>
        <v>0</v>
      </c>
      <c r="AO31" s="77"/>
      <c r="AP31" s="104"/>
      <c r="AQ31" s="117">
        <f t="shared" si="9"/>
        <v>103</v>
      </c>
      <c r="AR31" s="118">
        <f t="shared" si="10"/>
        <v>0</v>
      </c>
      <c r="AS31" s="88">
        <f t="shared" si="11"/>
        <v>0</v>
      </c>
      <c r="AT31" s="104"/>
      <c r="AU31" s="92"/>
    </row>
    <row r="32" spans="1:47" s="93" customFormat="1" ht="88.5" customHeight="1" x14ac:dyDescent="0.25">
      <c r="A32" s="94">
        <v>4</v>
      </c>
      <c r="B32" s="78" t="s">
        <v>47</v>
      </c>
      <c r="C32" s="77" t="s">
        <v>92</v>
      </c>
      <c r="D32" s="77">
        <v>14</v>
      </c>
      <c r="E32" s="109" t="s">
        <v>141</v>
      </c>
      <c r="F32" s="97" t="s">
        <v>75</v>
      </c>
      <c r="G32" s="109" t="s">
        <v>121</v>
      </c>
      <c r="H32" s="109" t="s">
        <v>122</v>
      </c>
      <c r="I32" s="77" t="s">
        <v>95</v>
      </c>
      <c r="J32" s="110" t="s">
        <v>96</v>
      </c>
      <c r="K32" s="109" t="s">
        <v>118</v>
      </c>
      <c r="L32" s="77">
        <v>45</v>
      </c>
      <c r="M32" s="77">
        <v>60</v>
      </c>
      <c r="N32" s="77">
        <v>60</v>
      </c>
      <c r="O32" s="77">
        <v>55</v>
      </c>
      <c r="P32" s="111">
        <f t="shared" si="12"/>
        <v>220</v>
      </c>
      <c r="Q32" s="112" t="s">
        <v>64</v>
      </c>
      <c r="R32" s="119" t="s">
        <v>119</v>
      </c>
      <c r="S32" s="109" t="s">
        <v>120</v>
      </c>
      <c r="T32" s="109" t="s">
        <v>100</v>
      </c>
      <c r="U32" s="109" t="s">
        <v>100</v>
      </c>
      <c r="V32" s="115" t="s">
        <v>119</v>
      </c>
      <c r="W32" s="116">
        <f t="shared" si="1"/>
        <v>45</v>
      </c>
      <c r="X32" s="111"/>
      <c r="Y32" s="88">
        <f t="shared" si="2"/>
        <v>0</v>
      </c>
      <c r="Z32" s="77"/>
      <c r="AA32" s="104"/>
      <c r="AB32" s="116">
        <f t="shared" si="3"/>
        <v>60</v>
      </c>
      <c r="AC32" s="111"/>
      <c r="AD32" s="88">
        <f t="shared" si="4"/>
        <v>0</v>
      </c>
      <c r="AE32" s="77"/>
      <c r="AF32" s="104"/>
      <c r="AG32" s="116">
        <f t="shared" si="5"/>
        <v>60</v>
      </c>
      <c r="AH32" s="111"/>
      <c r="AI32" s="88">
        <f t="shared" si="6"/>
        <v>0</v>
      </c>
      <c r="AJ32" s="77"/>
      <c r="AK32" s="104"/>
      <c r="AL32" s="116">
        <f t="shared" si="7"/>
        <v>55</v>
      </c>
      <c r="AM32" s="111"/>
      <c r="AN32" s="88">
        <f t="shared" si="8"/>
        <v>0</v>
      </c>
      <c r="AO32" s="77"/>
      <c r="AP32" s="104"/>
      <c r="AQ32" s="117">
        <f t="shared" si="9"/>
        <v>220</v>
      </c>
      <c r="AR32" s="118">
        <f t="shared" si="10"/>
        <v>0</v>
      </c>
      <c r="AS32" s="88">
        <f t="shared" si="11"/>
        <v>0</v>
      </c>
      <c r="AT32" s="104"/>
      <c r="AU32" s="92"/>
    </row>
    <row r="33" spans="1:49" s="93" customFormat="1" ht="88.5" customHeight="1" thickBot="1" x14ac:dyDescent="0.3">
      <c r="A33" s="94">
        <v>4</v>
      </c>
      <c r="B33" s="78" t="s">
        <v>47</v>
      </c>
      <c r="C33" s="77" t="s">
        <v>92</v>
      </c>
      <c r="D33" s="77">
        <v>15</v>
      </c>
      <c r="E33" s="109" t="s">
        <v>142</v>
      </c>
      <c r="F33" s="97" t="s">
        <v>75</v>
      </c>
      <c r="G33" s="120" t="s">
        <v>123</v>
      </c>
      <c r="H33" s="120" t="s">
        <v>124</v>
      </c>
      <c r="I33" s="121" t="s">
        <v>95</v>
      </c>
      <c r="J33" s="122" t="s">
        <v>96</v>
      </c>
      <c r="K33" s="120" t="s">
        <v>118</v>
      </c>
      <c r="L33" s="121">
        <v>3</v>
      </c>
      <c r="M33" s="121">
        <v>6</v>
      </c>
      <c r="N33" s="121">
        <v>6</v>
      </c>
      <c r="O33" s="121">
        <v>6</v>
      </c>
      <c r="P33" s="111">
        <f t="shared" si="12"/>
        <v>21</v>
      </c>
      <c r="Q33" s="123" t="s">
        <v>64</v>
      </c>
      <c r="R33" s="119" t="s">
        <v>119</v>
      </c>
      <c r="S33" s="109" t="s">
        <v>120</v>
      </c>
      <c r="T33" s="109" t="s">
        <v>100</v>
      </c>
      <c r="U33" s="109" t="s">
        <v>100</v>
      </c>
      <c r="V33" s="124" t="s">
        <v>119</v>
      </c>
      <c r="W33" s="116">
        <f t="shared" si="1"/>
        <v>3</v>
      </c>
      <c r="X33" s="111"/>
      <c r="Y33" s="88">
        <f t="shared" si="2"/>
        <v>0</v>
      </c>
      <c r="Z33" s="77"/>
      <c r="AA33" s="104"/>
      <c r="AB33" s="116">
        <f t="shared" si="3"/>
        <v>6</v>
      </c>
      <c r="AC33" s="111"/>
      <c r="AD33" s="88">
        <f t="shared" si="4"/>
        <v>0</v>
      </c>
      <c r="AE33" s="77"/>
      <c r="AF33" s="104"/>
      <c r="AG33" s="116">
        <f t="shared" si="5"/>
        <v>6</v>
      </c>
      <c r="AH33" s="111"/>
      <c r="AI33" s="88">
        <f t="shared" si="6"/>
        <v>0</v>
      </c>
      <c r="AJ33" s="77"/>
      <c r="AK33" s="104"/>
      <c r="AL33" s="116">
        <f t="shared" si="7"/>
        <v>6</v>
      </c>
      <c r="AM33" s="111"/>
      <c r="AN33" s="88">
        <f t="shared" si="8"/>
        <v>0</v>
      </c>
      <c r="AO33" s="77"/>
      <c r="AP33" s="104"/>
      <c r="AQ33" s="117">
        <f t="shared" si="9"/>
        <v>21</v>
      </c>
      <c r="AR33" s="118">
        <f t="shared" si="10"/>
        <v>0</v>
      </c>
      <c r="AS33" s="88">
        <f t="shared" si="11"/>
        <v>0</v>
      </c>
      <c r="AT33" s="104"/>
      <c r="AU33" s="92"/>
    </row>
    <row r="34" spans="1:49" s="34" customFormat="1" ht="16.5" thickBot="1" x14ac:dyDescent="0.3">
      <c r="A34" s="214" t="s">
        <v>125</v>
      </c>
      <c r="B34" s="215"/>
      <c r="C34" s="215"/>
      <c r="D34" s="215"/>
      <c r="E34" s="216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5"/>
      <c r="W34" s="217"/>
      <c r="X34" s="218"/>
      <c r="Y34" s="31">
        <f>AVERAGE(Y19:Y33)</f>
        <v>0</v>
      </c>
      <c r="Z34" s="219"/>
      <c r="AA34" s="220"/>
      <c r="AB34" s="221"/>
      <c r="AC34" s="218"/>
      <c r="AD34" s="31">
        <f>AVERAGE(AD19:AD33)</f>
        <v>0</v>
      </c>
      <c r="AE34" s="219"/>
      <c r="AF34" s="220"/>
      <c r="AG34" s="221"/>
      <c r="AH34" s="218"/>
      <c r="AI34" s="31">
        <f>AVERAGE(AI19:AI33)</f>
        <v>0</v>
      </c>
      <c r="AJ34" s="219"/>
      <c r="AK34" s="220"/>
      <c r="AL34" s="222"/>
      <c r="AM34" s="223"/>
      <c r="AN34" s="31">
        <f>AVERAGE(AN19:AN33)</f>
        <v>0</v>
      </c>
      <c r="AO34" s="219"/>
      <c r="AP34" s="220"/>
      <c r="AQ34" s="221"/>
      <c r="AR34" s="218"/>
      <c r="AS34" s="31">
        <f>AVERAGE(AS19:AS33)</f>
        <v>0</v>
      </c>
      <c r="AT34" s="32"/>
      <c r="AU34" s="33"/>
    </row>
    <row r="35" spans="1:49" s="48" customFormat="1" ht="90" x14ac:dyDescent="0.25">
      <c r="A35" s="35">
        <v>7</v>
      </c>
      <c r="B35" s="36" t="s">
        <v>126</v>
      </c>
      <c r="C35" s="37" t="s">
        <v>143</v>
      </c>
      <c r="D35" s="35" t="s">
        <v>144</v>
      </c>
      <c r="E35" s="36" t="s">
        <v>145</v>
      </c>
      <c r="F35" s="36" t="s">
        <v>146</v>
      </c>
      <c r="G35" s="36" t="s">
        <v>147</v>
      </c>
      <c r="H35" s="36" t="s">
        <v>148</v>
      </c>
      <c r="I35" s="125" t="s">
        <v>149</v>
      </c>
      <c r="J35" s="36" t="s">
        <v>150</v>
      </c>
      <c r="K35" s="36" t="s">
        <v>151</v>
      </c>
      <c r="L35" s="38" t="s">
        <v>152</v>
      </c>
      <c r="M35" s="126">
        <v>0.8</v>
      </c>
      <c r="N35" s="38" t="s">
        <v>152</v>
      </c>
      <c r="O35" s="126">
        <v>0.8</v>
      </c>
      <c r="P35" s="127">
        <v>0.8</v>
      </c>
      <c r="Q35" s="39" t="s">
        <v>64</v>
      </c>
      <c r="R35" s="40" t="s">
        <v>153</v>
      </c>
      <c r="S35" s="36" t="s">
        <v>154</v>
      </c>
      <c r="T35" s="36" t="s">
        <v>155</v>
      </c>
      <c r="U35" s="41" t="s">
        <v>156</v>
      </c>
      <c r="V35" s="42" t="s">
        <v>157</v>
      </c>
      <c r="W35" s="43" t="str">
        <f>L35</f>
        <v>No programada</v>
      </c>
      <c r="X35" s="38"/>
      <c r="Y35" s="44">
        <v>0</v>
      </c>
      <c r="Z35" s="38"/>
      <c r="AA35" s="45"/>
      <c r="AB35" s="128">
        <f>M35</f>
        <v>0.8</v>
      </c>
      <c r="AC35" s="38"/>
      <c r="AD35" s="44">
        <v>0</v>
      </c>
      <c r="AE35" s="38"/>
      <c r="AF35" s="45"/>
      <c r="AG35" s="43" t="str">
        <f>N35</f>
        <v>No programada</v>
      </c>
      <c r="AH35" s="38"/>
      <c r="AI35" s="44">
        <v>0</v>
      </c>
      <c r="AJ35" s="38"/>
      <c r="AK35" s="45"/>
      <c r="AL35" s="128">
        <f>P35</f>
        <v>0.8</v>
      </c>
      <c r="AM35" s="38"/>
      <c r="AN35" s="44">
        <v>0</v>
      </c>
      <c r="AO35" s="38"/>
      <c r="AP35" s="45"/>
      <c r="AQ35" s="129">
        <f>P35</f>
        <v>0.8</v>
      </c>
      <c r="AR35" s="46"/>
      <c r="AS35" s="30">
        <f t="shared" ref="AS35:AS40" si="13">IFERROR((AR35/AQ35),0)</f>
        <v>0</v>
      </c>
      <c r="AT35" s="45"/>
      <c r="AU35" s="47"/>
    </row>
    <row r="36" spans="1:49" s="53" customFormat="1" ht="105" x14ac:dyDescent="0.3">
      <c r="A36" s="49">
        <v>7</v>
      </c>
      <c r="B36" s="50" t="s">
        <v>126</v>
      </c>
      <c r="C36" s="37" t="s">
        <v>143</v>
      </c>
      <c r="D36" s="49" t="s">
        <v>158</v>
      </c>
      <c r="E36" s="50" t="s">
        <v>159</v>
      </c>
      <c r="F36" s="50" t="s">
        <v>146</v>
      </c>
      <c r="G36" s="50" t="s">
        <v>160</v>
      </c>
      <c r="H36" s="50" t="s">
        <v>161</v>
      </c>
      <c r="I36" s="50" t="s">
        <v>162</v>
      </c>
      <c r="J36" s="50" t="s">
        <v>150</v>
      </c>
      <c r="K36" s="50" t="s">
        <v>163</v>
      </c>
      <c r="L36" s="126">
        <v>1</v>
      </c>
      <c r="M36" s="126">
        <v>1</v>
      </c>
      <c r="N36" s="126">
        <v>1</v>
      </c>
      <c r="O36" s="126">
        <v>1</v>
      </c>
      <c r="P36" s="127">
        <v>1</v>
      </c>
      <c r="Q36" s="51" t="s">
        <v>64</v>
      </c>
      <c r="R36" s="52" t="s">
        <v>164</v>
      </c>
      <c r="S36" s="50" t="s">
        <v>165</v>
      </c>
      <c r="T36" s="36" t="s">
        <v>155</v>
      </c>
      <c r="U36" s="41" t="s">
        <v>166</v>
      </c>
      <c r="V36" s="51" t="s">
        <v>167</v>
      </c>
      <c r="W36" s="130">
        <f t="shared" ref="W36:W40" si="14">L36</f>
        <v>1</v>
      </c>
      <c r="X36" s="38"/>
      <c r="Y36" s="44">
        <v>0</v>
      </c>
      <c r="Z36" s="38"/>
      <c r="AA36" s="45"/>
      <c r="AB36" s="128">
        <f t="shared" ref="AB36:AB40" si="15">M36</f>
        <v>1</v>
      </c>
      <c r="AC36" s="38"/>
      <c r="AD36" s="44">
        <v>0</v>
      </c>
      <c r="AE36" s="38"/>
      <c r="AF36" s="45"/>
      <c r="AG36" s="131">
        <f t="shared" ref="AG36:AG40" si="16">N36</f>
        <v>1</v>
      </c>
      <c r="AH36" s="38"/>
      <c r="AI36" s="44">
        <v>0</v>
      </c>
      <c r="AJ36" s="38"/>
      <c r="AK36" s="45"/>
      <c r="AL36" s="128">
        <f t="shared" ref="AL36:AL40" si="17">P36</f>
        <v>1</v>
      </c>
      <c r="AM36" s="38"/>
      <c r="AN36" s="44">
        <v>0</v>
      </c>
      <c r="AO36" s="38"/>
      <c r="AP36" s="45"/>
      <c r="AQ36" s="129">
        <f t="shared" ref="AQ36:AQ40" si="18">P36</f>
        <v>1</v>
      </c>
      <c r="AR36" s="46"/>
      <c r="AS36" s="30">
        <f t="shared" si="13"/>
        <v>0</v>
      </c>
      <c r="AT36" s="45"/>
      <c r="AU36" s="47"/>
    </row>
    <row r="37" spans="1:49" s="53" customFormat="1" ht="105" x14ac:dyDescent="0.3">
      <c r="A37" s="49">
        <v>7</v>
      </c>
      <c r="B37" s="50" t="s">
        <v>126</v>
      </c>
      <c r="C37" s="37" t="s">
        <v>168</v>
      </c>
      <c r="D37" s="49" t="s">
        <v>169</v>
      </c>
      <c r="E37" s="50" t="s">
        <v>170</v>
      </c>
      <c r="F37" s="50" t="s">
        <v>146</v>
      </c>
      <c r="G37" s="50" t="s">
        <v>171</v>
      </c>
      <c r="H37" s="50" t="s">
        <v>172</v>
      </c>
      <c r="I37" s="50" t="s">
        <v>162</v>
      </c>
      <c r="J37" s="50" t="s">
        <v>150</v>
      </c>
      <c r="K37" s="50" t="s">
        <v>173</v>
      </c>
      <c r="L37" s="38" t="s">
        <v>152</v>
      </c>
      <c r="M37" s="126">
        <v>1</v>
      </c>
      <c r="N37" s="126">
        <v>1</v>
      </c>
      <c r="O37" s="126">
        <v>1</v>
      </c>
      <c r="P37" s="127">
        <v>1</v>
      </c>
      <c r="Q37" s="132" t="s">
        <v>64</v>
      </c>
      <c r="R37" s="52" t="s">
        <v>174</v>
      </c>
      <c r="S37" s="50" t="s">
        <v>175</v>
      </c>
      <c r="T37" s="36" t="s">
        <v>155</v>
      </c>
      <c r="U37" s="41" t="s">
        <v>176</v>
      </c>
      <c r="V37" s="51" t="s">
        <v>177</v>
      </c>
      <c r="W37" s="43" t="str">
        <f t="shared" si="14"/>
        <v>No programada</v>
      </c>
      <c r="X37" s="38"/>
      <c r="Y37" s="44">
        <v>0</v>
      </c>
      <c r="Z37" s="38"/>
      <c r="AA37" s="45"/>
      <c r="AB37" s="128">
        <f t="shared" si="15"/>
        <v>1</v>
      </c>
      <c r="AC37" s="38"/>
      <c r="AD37" s="44">
        <v>0</v>
      </c>
      <c r="AE37" s="38"/>
      <c r="AF37" s="45"/>
      <c r="AG37" s="131">
        <f t="shared" si="16"/>
        <v>1</v>
      </c>
      <c r="AH37" s="38"/>
      <c r="AI37" s="44">
        <v>0</v>
      </c>
      <c r="AJ37" s="38"/>
      <c r="AK37" s="45"/>
      <c r="AL37" s="128">
        <f t="shared" si="17"/>
        <v>1</v>
      </c>
      <c r="AM37" s="38"/>
      <c r="AN37" s="44">
        <v>0</v>
      </c>
      <c r="AO37" s="38"/>
      <c r="AP37" s="45"/>
      <c r="AQ37" s="129">
        <f t="shared" si="18"/>
        <v>1</v>
      </c>
      <c r="AR37" s="46"/>
      <c r="AS37" s="30">
        <f t="shared" si="13"/>
        <v>0</v>
      </c>
      <c r="AT37" s="45"/>
      <c r="AU37" s="47"/>
    </row>
    <row r="38" spans="1:49" s="53" customFormat="1" ht="105" x14ac:dyDescent="0.3">
      <c r="A38" s="49">
        <v>7</v>
      </c>
      <c r="B38" s="50" t="s">
        <v>126</v>
      </c>
      <c r="C38" s="37" t="s">
        <v>143</v>
      </c>
      <c r="D38" s="49" t="s">
        <v>178</v>
      </c>
      <c r="E38" s="50" t="s">
        <v>179</v>
      </c>
      <c r="F38" s="50" t="s">
        <v>146</v>
      </c>
      <c r="G38" s="50" t="s">
        <v>180</v>
      </c>
      <c r="H38" s="50" t="s">
        <v>181</v>
      </c>
      <c r="I38" s="50" t="s">
        <v>162</v>
      </c>
      <c r="J38" s="50" t="s">
        <v>150</v>
      </c>
      <c r="K38" s="50" t="s">
        <v>182</v>
      </c>
      <c r="L38" s="126">
        <v>1</v>
      </c>
      <c r="M38" s="38" t="s">
        <v>152</v>
      </c>
      <c r="N38" s="38" t="s">
        <v>152</v>
      </c>
      <c r="O38" s="126">
        <v>1</v>
      </c>
      <c r="P38" s="127">
        <v>1</v>
      </c>
      <c r="Q38" s="132" t="s">
        <v>64</v>
      </c>
      <c r="R38" s="52" t="s">
        <v>183</v>
      </c>
      <c r="S38" s="50" t="s">
        <v>184</v>
      </c>
      <c r="T38" s="36" t="s">
        <v>155</v>
      </c>
      <c r="U38" s="41" t="s">
        <v>166</v>
      </c>
      <c r="V38" s="51" t="s">
        <v>184</v>
      </c>
      <c r="W38" s="43">
        <f t="shared" si="14"/>
        <v>1</v>
      </c>
      <c r="X38" s="38"/>
      <c r="Y38" s="44">
        <v>0</v>
      </c>
      <c r="Z38" s="38"/>
      <c r="AA38" s="45"/>
      <c r="AB38" s="128" t="str">
        <f t="shared" si="15"/>
        <v>No programada</v>
      </c>
      <c r="AC38" s="38"/>
      <c r="AD38" s="44">
        <v>0</v>
      </c>
      <c r="AE38" s="38"/>
      <c r="AF38" s="45"/>
      <c r="AG38" s="43" t="str">
        <f t="shared" si="16"/>
        <v>No programada</v>
      </c>
      <c r="AH38" s="38"/>
      <c r="AI38" s="44">
        <v>0</v>
      </c>
      <c r="AJ38" s="38"/>
      <c r="AK38" s="45"/>
      <c r="AL38" s="128">
        <f t="shared" si="17"/>
        <v>1</v>
      </c>
      <c r="AM38" s="38"/>
      <c r="AN38" s="44">
        <v>0</v>
      </c>
      <c r="AO38" s="38"/>
      <c r="AP38" s="45"/>
      <c r="AQ38" s="129">
        <f t="shared" si="18"/>
        <v>1</v>
      </c>
      <c r="AR38" s="46"/>
      <c r="AS38" s="30">
        <f t="shared" si="13"/>
        <v>0</v>
      </c>
      <c r="AT38" s="45"/>
      <c r="AU38" s="47"/>
    </row>
    <row r="39" spans="1:49" s="53" customFormat="1" ht="118.5" customHeight="1" x14ac:dyDescent="0.3">
      <c r="A39" s="49">
        <v>5</v>
      </c>
      <c r="B39" s="50" t="s">
        <v>185</v>
      </c>
      <c r="C39" s="37" t="s">
        <v>186</v>
      </c>
      <c r="D39" s="49" t="s">
        <v>187</v>
      </c>
      <c r="E39" s="50" t="s">
        <v>188</v>
      </c>
      <c r="F39" s="50" t="s">
        <v>146</v>
      </c>
      <c r="G39" s="50" t="s">
        <v>189</v>
      </c>
      <c r="H39" s="50" t="s">
        <v>190</v>
      </c>
      <c r="I39" s="50" t="s">
        <v>162</v>
      </c>
      <c r="J39" s="50" t="s">
        <v>52</v>
      </c>
      <c r="K39" s="50" t="s">
        <v>189</v>
      </c>
      <c r="L39" s="126">
        <v>0.33</v>
      </c>
      <c r="M39" s="126">
        <v>0.67</v>
      </c>
      <c r="N39" s="126">
        <v>0.84</v>
      </c>
      <c r="O39" s="126">
        <v>1</v>
      </c>
      <c r="P39" s="127">
        <v>1</v>
      </c>
      <c r="Q39" s="132" t="s">
        <v>64</v>
      </c>
      <c r="R39" s="52" t="s">
        <v>191</v>
      </c>
      <c r="S39" s="50" t="s">
        <v>192</v>
      </c>
      <c r="T39" s="36" t="s">
        <v>155</v>
      </c>
      <c r="U39" s="41" t="s">
        <v>193</v>
      </c>
      <c r="V39" s="51" t="s">
        <v>194</v>
      </c>
      <c r="W39" s="130">
        <f t="shared" si="14"/>
        <v>0.33</v>
      </c>
      <c r="X39" s="38"/>
      <c r="Y39" s="44">
        <v>0</v>
      </c>
      <c r="Z39" s="38"/>
      <c r="AA39" s="45"/>
      <c r="AB39" s="128">
        <f t="shared" si="15"/>
        <v>0.67</v>
      </c>
      <c r="AC39" s="38"/>
      <c r="AD39" s="44">
        <v>0</v>
      </c>
      <c r="AE39" s="38"/>
      <c r="AF39" s="45"/>
      <c r="AG39" s="131">
        <f t="shared" si="16"/>
        <v>0.84</v>
      </c>
      <c r="AH39" s="38"/>
      <c r="AI39" s="44">
        <v>0</v>
      </c>
      <c r="AJ39" s="38"/>
      <c r="AK39" s="45"/>
      <c r="AL39" s="128">
        <f t="shared" si="17"/>
        <v>1</v>
      </c>
      <c r="AM39" s="38"/>
      <c r="AN39" s="44">
        <v>0</v>
      </c>
      <c r="AO39" s="38"/>
      <c r="AP39" s="45"/>
      <c r="AQ39" s="129">
        <f t="shared" si="18"/>
        <v>1</v>
      </c>
      <c r="AR39" s="46"/>
      <c r="AS39" s="30">
        <f t="shared" si="13"/>
        <v>0</v>
      </c>
      <c r="AT39" s="45"/>
      <c r="AU39" s="47"/>
    </row>
    <row r="40" spans="1:49" ht="138.75" customHeight="1" thickBot="1" x14ac:dyDescent="0.3">
      <c r="A40" s="49">
        <v>5</v>
      </c>
      <c r="B40" s="50" t="s">
        <v>185</v>
      </c>
      <c r="C40" s="37" t="s">
        <v>186</v>
      </c>
      <c r="D40" s="49" t="s">
        <v>195</v>
      </c>
      <c r="E40" s="50" t="s">
        <v>196</v>
      </c>
      <c r="F40" s="50" t="s">
        <v>146</v>
      </c>
      <c r="G40" s="50" t="s">
        <v>189</v>
      </c>
      <c r="H40" s="50" t="s">
        <v>197</v>
      </c>
      <c r="I40" s="50" t="s">
        <v>198</v>
      </c>
      <c r="J40" s="50" t="s">
        <v>52</v>
      </c>
      <c r="K40" s="50" t="s">
        <v>189</v>
      </c>
      <c r="L40" s="126">
        <v>0.2</v>
      </c>
      <c r="M40" s="126">
        <v>0.4</v>
      </c>
      <c r="N40" s="126">
        <v>0.6</v>
      </c>
      <c r="O40" s="126">
        <v>0.8</v>
      </c>
      <c r="P40" s="127">
        <v>0.8</v>
      </c>
      <c r="Q40" s="54" t="s">
        <v>64</v>
      </c>
      <c r="R40" s="52" t="s">
        <v>191</v>
      </c>
      <c r="S40" s="50" t="s">
        <v>194</v>
      </c>
      <c r="T40" s="36" t="s">
        <v>155</v>
      </c>
      <c r="U40" s="41" t="s">
        <v>193</v>
      </c>
      <c r="V40" s="51" t="s">
        <v>194</v>
      </c>
      <c r="W40" s="130">
        <f t="shared" si="14"/>
        <v>0.2</v>
      </c>
      <c r="X40" s="38"/>
      <c r="Y40" s="44">
        <v>0</v>
      </c>
      <c r="Z40" s="38"/>
      <c r="AA40" s="45"/>
      <c r="AB40" s="128">
        <f t="shared" si="15"/>
        <v>0.4</v>
      </c>
      <c r="AC40" s="38"/>
      <c r="AD40" s="44">
        <v>0</v>
      </c>
      <c r="AE40" s="38"/>
      <c r="AF40" s="45"/>
      <c r="AG40" s="131">
        <f t="shared" si="16"/>
        <v>0.6</v>
      </c>
      <c r="AH40" s="38"/>
      <c r="AI40" s="44">
        <v>0</v>
      </c>
      <c r="AJ40" s="38"/>
      <c r="AK40" s="45"/>
      <c r="AL40" s="128">
        <f t="shared" si="17"/>
        <v>0.8</v>
      </c>
      <c r="AM40" s="38"/>
      <c r="AN40" s="44">
        <v>0</v>
      </c>
      <c r="AO40" s="38"/>
      <c r="AP40" s="45"/>
      <c r="AQ40" s="129">
        <f t="shared" si="18"/>
        <v>0.8</v>
      </c>
      <c r="AR40" s="46"/>
      <c r="AS40" s="30">
        <f t="shared" si="13"/>
        <v>0</v>
      </c>
      <c r="AT40" s="45"/>
      <c r="AU40" s="47"/>
    </row>
    <row r="41" spans="1:49" ht="16.5" thickBot="1" x14ac:dyDescent="0.3">
      <c r="A41" s="249" t="s">
        <v>127</v>
      </c>
      <c r="B41" s="250"/>
      <c r="C41" s="250"/>
      <c r="D41" s="250"/>
      <c r="E41" s="251"/>
      <c r="F41" s="69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1"/>
      <c r="W41" s="252"/>
      <c r="X41" s="253"/>
      <c r="Y41" s="55">
        <f>AVERAGE(Y35:Y40)</f>
        <v>0</v>
      </c>
      <c r="Z41" s="254"/>
      <c r="AA41" s="255"/>
      <c r="AB41" s="256"/>
      <c r="AC41" s="253"/>
      <c r="AD41" s="55">
        <f>AVERAGE(AD35:AD40)</f>
        <v>0</v>
      </c>
      <c r="AE41" s="254"/>
      <c r="AF41" s="255"/>
      <c r="AG41" s="256"/>
      <c r="AH41" s="253"/>
      <c r="AI41" s="55">
        <f>AVERAGE(AI35:AI40)</f>
        <v>0</v>
      </c>
      <c r="AJ41" s="254"/>
      <c r="AK41" s="255"/>
      <c r="AL41" s="256"/>
      <c r="AM41" s="253"/>
      <c r="AN41" s="55">
        <f>AVERAGE(AN35:AN40)</f>
        <v>0</v>
      </c>
      <c r="AO41" s="254"/>
      <c r="AP41" s="255"/>
      <c r="AQ41" s="256"/>
      <c r="AR41" s="253"/>
      <c r="AS41" s="55">
        <f>AVERAGE(AS35:AS40)</f>
        <v>0</v>
      </c>
      <c r="AT41" s="56"/>
      <c r="AU41" s="57"/>
    </row>
    <row r="42" spans="1:49" ht="19.5" thickBot="1" x14ac:dyDescent="0.35">
      <c r="A42" s="257" t="s">
        <v>128</v>
      </c>
      <c r="B42" s="258"/>
      <c r="C42" s="258"/>
      <c r="D42" s="258"/>
      <c r="E42" s="259"/>
      <c r="F42" s="66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8"/>
      <c r="W42" s="260"/>
      <c r="X42" s="261"/>
      <c r="Y42" s="58">
        <f>+((Y34*80%)+(Y41*20%))</f>
        <v>0</v>
      </c>
      <c r="Z42" s="262"/>
      <c r="AA42" s="263"/>
      <c r="AB42" s="247"/>
      <c r="AC42" s="248"/>
      <c r="AD42" s="58">
        <f>+((AD34*80%)+(AD41*20%))</f>
        <v>0</v>
      </c>
      <c r="AE42" s="262"/>
      <c r="AF42" s="263"/>
      <c r="AG42" s="247"/>
      <c r="AH42" s="248"/>
      <c r="AI42" s="58">
        <f>+((AI34*80%)+(AI41*20%))</f>
        <v>0</v>
      </c>
      <c r="AJ42" s="262"/>
      <c r="AK42" s="263"/>
      <c r="AL42" s="247"/>
      <c r="AM42" s="248"/>
      <c r="AN42" s="58">
        <f>+((AN34*80%)+(AN41*20%))</f>
        <v>0</v>
      </c>
      <c r="AO42" s="262"/>
      <c r="AP42" s="263"/>
      <c r="AQ42" s="247"/>
      <c r="AR42" s="248"/>
      <c r="AS42" s="58">
        <f>+((AS34*80%)+(AS41*20%))</f>
        <v>0</v>
      </c>
      <c r="AT42" s="59"/>
      <c r="AU42" s="60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6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6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</sheetData>
  <mergeCells count="97">
    <mergeCell ref="G9:H9"/>
    <mergeCell ref="I9:M9"/>
    <mergeCell ref="G10:H10"/>
    <mergeCell ref="I10:M10"/>
    <mergeCell ref="G11:H11"/>
    <mergeCell ref="I11:M11"/>
    <mergeCell ref="AL42:AM42"/>
    <mergeCell ref="AO42:AP42"/>
    <mergeCell ref="AQ42:AR42"/>
    <mergeCell ref="AL41:AM41"/>
    <mergeCell ref="AO41:AP41"/>
    <mergeCell ref="AQ41:AR41"/>
    <mergeCell ref="AG42:AH42"/>
    <mergeCell ref="AO34:AP34"/>
    <mergeCell ref="AQ34:AR34"/>
    <mergeCell ref="A41:E41"/>
    <mergeCell ref="W41:X41"/>
    <mergeCell ref="Z41:AA41"/>
    <mergeCell ref="AB41:AC41"/>
    <mergeCell ref="AE41:AF41"/>
    <mergeCell ref="AG41:AH41"/>
    <mergeCell ref="AJ41:AK41"/>
    <mergeCell ref="A42:E42"/>
    <mergeCell ref="W42:X42"/>
    <mergeCell ref="Z42:AA42"/>
    <mergeCell ref="AB42:AC42"/>
    <mergeCell ref="AE42:AF42"/>
    <mergeCell ref="AJ42:AK42"/>
    <mergeCell ref="AQ16:AT17"/>
    <mergeCell ref="A34:E34"/>
    <mergeCell ref="W34:X34"/>
    <mergeCell ref="Z34:AA34"/>
    <mergeCell ref="AB34:AC34"/>
    <mergeCell ref="AE34:AF34"/>
    <mergeCell ref="AG34:AH34"/>
    <mergeCell ref="AJ34:AK34"/>
    <mergeCell ref="AL34:AM34"/>
    <mergeCell ref="R15:V17"/>
    <mergeCell ref="W15:AA15"/>
    <mergeCell ref="AB15:AF15"/>
    <mergeCell ref="AG15:AK15"/>
    <mergeCell ref="AL15:AP15"/>
    <mergeCell ref="AQ15:AT15"/>
    <mergeCell ref="W16:AA17"/>
    <mergeCell ref="AB16:AF17"/>
    <mergeCell ref="AG16:AK17"/>
    <mergeCell ref="AL16:AP17"/>
    <mergeCell ref="I12:M12"/>
    <mergeCell ref="I13:M13"/>
    <mergeCell ref="A15:B17"/>
    <mergeCell ref="C15:C18"/>
    <mergeCell ref="D15:F17"/>
    <mergeCell ref="G15:Q17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3"/>
    <mergeCell ref="C6:E13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G7:H7"/>
    <mergeCell ref="G8:H8"/>
    <mergeCell ref="G12:H12"/>
    <mergeCell ref="G13:H13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4 F27 F30:F33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Camilo Bautista Beltran</cp:lastModifiedBy>
  <dcterms:created xsi:type="dcterms:W3CDTF">2021-12-02T18:50:00Z</dcterms:created>
  <dcterms:modified xsi:type="dcterms:W3CDTF">2022-04-01T01:07:21Z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