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codeName="ThisWorkbook" defaultThemeVersion="124226"/>
  <mc:AlternateContent xmlns:mc="http://schemas.openxmlformats.org/markup-compatibility/2006">
    <mc:Choice Requires="x15">
      <x15ac:absPath xmlns:x15ac="http://schemas.microsoft.com/office/spreadsheetml/2010/11/ac" url="E:\2022\"/>
    </mc:Choice>
  </mc:AlternateContent>
  <xr:revisionPtr revIDLastSave="0" documentId="13_ncr:1_{B52AC3AD-B4A0-46CF-89F9-37808C7D4C7D}" xr6:coauthVersionLast="47" xr6:coauthVersionMax="47" xr10:uidLastSave="{00000000-0000-0000-0000-000000000000}"/>
  <bookViews>
    <workbookView xWindow="-120" yWindow="-120" windowWidth="29040" windowHeight="15840" xr2:uid="{00000000-000D-0000-FFFF-FFFF00000000}"/>
  </bookViews>
  <sheets>
    <sheet name="1. INFORMACION ACUMULADA" sheetId="11" r:id="rId1"/>
    <sheet name="2. PAA" sheetId="8" r:id="rId2"/>
    <sheet name="3. CONSOLIDADO" sheetId="9" r:id="rId3"/>
    <sheet name="4. INSTRUCTIVO" sheetId="10" r:id="rId4"/>
    <sheet name="Proposito_programa" sheetId="12" r:id="rId5"/>
    <sheet name="Tipo" sheetId="3" state="hidden" r:id="rId6"/>
    <sheet name="Eje_Pilar_Prop1" sheetId="4" state="hidden" r:id="rId7"/>
  </sheets>
  <definedNames>
    <definedName name="_xlnm._FilterDatabase" localSheetId="0" hidden="1">'1. INFORMACION ACUMULADA'!$A$13:$AU$347</definedName>
    <definedName name="afectacion">Tipo!$D$2:$D$4</definedName>
    <definedName name="cd">Tipo!$C$18:$C$27</definedName>
    <definedName name="modal">Tipo!$C$2:$C$8</definedName>
    <definedName name="na">Tipo!$C$31</definedName>
    <definedName name="naturaleza">Tipo!$E$2:$E$5</definedName>
    <definedName name="programabta">Eje_Pilar_Prop1!$C$3:$C$47</definedName>
    <definedName name="programanue">Proposito_programa!$C$3:$C$59</definedName>
    <definedName name="re">Tipo!$C$30</definedName>
    <definedName name="sa">Tipo!$C$12:$C$15</definedName>
    <definedName name="SECOP">Tipo!$C$33:$C$34</definedName>
    <definedName name="Sector">Tipo!$B$23:$B$37</definedName>
    <definedName name="tipo">Tipo!$B$2:$B$21</definedName>
    <definedName name="vacio">Tipo!$C$32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4" i="11" l="1"/>
  <c r="Y347" i="11" l="1"/>
  <c r="X347" i="11"/>
  <c r="W347" i="11"/>
  <c r="V347" i="11"/>
  <c r="C54" i="12"/>
  <c r="C55" i="12" s="1"/>
  <c r="C56" i="12" s="1"/>
  <c r="C57" i="12" s="1"/>
  <c r="C58" i="12" s="1"/>
  <c r="C59" i="12" s="1"/>
  <c r="C52" i="12"/>
  <c r="C42" i="12"/>
  <c r="C43" i="12" s="1"/>
  <c r="C44" i="12" s="1"/>
  <c r="C45" i="12" s="1"/>
  <c r="C46" i="12" s="1"/>
  <c r="C47" i="12" s="1"/>
  <c r="C48" i="12" s="1"/>
  <c r="C49" i="12" s="1"/>
  <c r="C50" i="12" s="1"/>
  <c r="C30" i="12"/>
  <c r="C31" i="12" s="1"/>
  <c r="C32" i="12" s="1"/>
  <c r="C33" i="12" s="1"/>
  <c r="C34" i="12" s="1"/>
  <c r="C35" i="12" s="1"/>
  <c r="C36" i="12" s="1"/>
  <c r="C37" i="12" s="1"/>
  <c r="C38" i="12" s="1"/>
  <c r="C39" i="12" s="1"/>
  <c r="C40" i="12" s="1"/>
  <c r="C4" i="12"/>
  <c r="C5" i="12" l="1"/>
  <c r="C6" i="12" l="1"/>
  <c r="Z346" i="11"/>
  <c r="AP346" i="11" s="1"/>
  <c r="Z345" i="11"/>
  <c r="AP345" i="11" s="1"/>
  <c r="Z344" i="11"/>
  <c r="AP344" i="11" s="1"/>
  <c r="Z343" i="11"/>
  <c r="AP343" i="11" s="1"/>
  <c r="Z342" i="11"/>
  <c r="AP342" i="11" s="1"/>
  <c r="Z341" i="11"/>
  <c r="AP341" i="11" s="1"/>
  <c r="Z340" i="11"/>
  <c r="AP340" i="11" s="1"/>
  <c r="Z339" i="11"/>
  <c r="AP339" i="11" s="1"/>
  <c r="Z338" i="11"/>
  <c r="AP338" i="11" s="1"/>
  <c r="Z337" i="11"/>
  <c r="AP337" i="11" s="1"/>
  <c r="Z336" i="11"/>
  <c r="AP336" i="11" s="1"/>
  <c r="Z335" i="11"/>
  <c r="AP335" i="11" s="1"/>
  <c r="Z334" i="11"/>
  <c r="AP334" i="11" s="1"/>
  <c r="Z333" i="11"/>
  <c r="AP333" i="11" s="1"/>
  <c r="Z332" i="11"/>
  <c r="AP332" i="11" s="1"/>
  <c r="Z331" i="11"/>
  <c r="AP331" i="11" s="1"/>
  <c r="Z330" i="11"/>
  <c r="AP330" i="11" s="1"/>
  <c r="Z329" i="11"/>
  <c r="AP329" i="11" s="1"/>
  <c r="Z328" i="11"/>
  <c r="AP328" i="11" s="1"/>
  <c r="Z327" i="11"/>
  <c r="AP327" i="11" s="1"/>
  <c r="Z326" i="11"/>
  <c r="AP326" i="11" s="1"/>
  <c r="Z325" i="11"/>
  <c r="AP325" i="11" s="1"/>
  <c r="Z324" i="11"/>
  <c r="AP324" i="11" s="1"/>
  <c r="Z323" i="11"/>
  <c r="AP323" i="11" s="1"/>
  <c r="Z322" i="11"/>
  <c r="AP322" i="11" s="1"/>
  <c r="Z321" i="11"/>
  <c r="AP321" i="11" s="1"/>
  <c r="Z320" i="11"/>
  <c r="AP320" i="11" s="1"/>
  <c r="Z319" i="11"/>
  <c r="AP319" i="11" s="1"/>
  <c r="Z318" i="11"/>
  <c r="Z317" i="11"/>
  <c r="AP317" i="11" s="1"/>
  <c r="Z316" i="11"/>
  <c r="AP316" i="11" s="1"/>
  <c r="Z315" i="11"/>
  <c r="AP315" i="11" s="1"/>
  <c r="Z314" i="11"/>
  <c r="AP314" i="11" s="1"/>
  <c r="Z313" i="11"/>
  <c r="AP313" i="11" s="1"/>
  <c r="Z312" i="11"/>
  <c r="AP312" i="11" s="1"/>
  <c r="Z311" i="11"/>
  <c r="AP311" i="11" s="1"/>
  <c r="Z310" i="11"/>
  <c r="AP310" i="11" s="1"/>
  <c r="Z309" i="11"/>
  <c r="AP309" i="11" s="1"/>
  <c r="Z308" i="11"/>
  <c r="AP308" i="11" s="1"/>
  <c r="Z307" i="11"/>
  <c r="AP307" i="11" s="1"/>
  <c r="Z306" i="11"/>
  <c r="AP306" i="11" s="1"/>
  <c r="Z305" i="11"/>
  <c r="AP305" i="11" s="1"/>
  <c r="Z304" i="11"/>
  <c r="AP304" i="11" s="1"/>
  <c r="Z303" i="11"/>
  <c r="AP303" i="11" s="1"/>
  <c r="Z302" i="11"/>
  <c r="AP302" i="11" s="1"/>
  <c r="Z301" i="11"/>
  <c r="AP301" i="11" s="1"/>
  <c r="Z300" i="11"/>
  <c r="AP300" i="11" s="1"/>
  <c r="Z299" i="11"/>
  <c r="AP299" i="11" s="1"/>
  <c r="Z298" i="11"/>
  <c r="AP298" i="11" s="1"/>
  <c r="Z297" i="11"/>
  <c r="AP297" i="11" s="1"/>
  <c r="Z296" i="11"/>
  <c r="AP296" i="11" s="1"/>
  <c r="Z295" i="11"/>
  <c r="Z294" i="11"/>
  <c r="AP294" i="11" s="1"/>
  <c r="Z293" i="11"/>
  <c r="AP293" i="11" s="1"/>
  <c r="Z292" i="11"/>
  <c r="AP292" i="11" s="1"/>
  <c r="Z291" i="11"/>
  <c r="AP291" i="11" s="1"/>
  <c r="Z290" i="11"/>
  <c r="AP290" i="11" s="1"/>
  <c r="Z289" i="11"/>
  <c r="Z288" i="11"/>
  <c r="AP288" i="11" s="1"/>
  <c r="Z287" i="11"/>
  <c r="AP287" i="11" s="1"/>
  <c r="Z286" i="11"/>
  <c r="AP286" i="11" s="1"/>
  <c r="Z285" i="11"/>
  <c r="AP285" i="11" s="1"/>
  <c r="Z284" i="11"/>
  <c r="Z283" i="11"/>
  <c r="AP283" i="11" s="1"/>
  <c r="Z282" i="11"/>
  <c r="Z281" i="11"/>
  <c r="Z280" i="11"/>
  <c r="Z279" i="11"/>
  <c r="Z278" i="11"/>
  <c r="AP278" i="11" s="1"/>
  <c r="Z277" i="11"/>
  <c r="Z276" i="11"/>
  <c r="Z275" i="11"/>
  <c r="Z274" i="11"/>
  <c r="Z273" i="11"/>
  <c r="Z272" i="11"/>
  <c r="Z271" i="11"/>
  <c r="Z270" i="11"/>
  <c r="Z269" i="11"/>
  <c r="AP269" i="11" s="1"/>
  <c r="Z268" i="11"/>
  <c r="Z267" i="11"/>
  <c r="Z266" i="11"/>
  <c r="Z265" i="11"/>
  <c r="AP265" i="11" s="1"/>
  <c r="Z264" i="11"/>
  <c r="Z263" i="11"/>
  <c r="Z262" i="11"/>
  <c r="Z261" i="11"/>
  <c r="Z260" i="11"/>
  <c r="Z259" i="11"/>
  <c r="Z258" i="11"/>
  <c r="Z257" i="11"/>
  <c r="AP257" i="11" s="1"/>
  <c r="Z256" i="11"/>
  <c r="AP256" i="11" s="1"/>
  <c r="Z255" i="11"/>
  <c r="Z254" i="11"/>
  <c r="Z253" i="11"/>
  <c r="Z252" i="11"/>
  <c r="Z251" i="11"/>
  <c r="Z250" i="11"/>
  <c r="Z249" i="11"/>
  <c r="AP249" i="11" s="1"/>
  <c r="Z248" i="11"/>
  <c r="Z247" i="11"/>
  <c r="AP247" i="11" s="1"/>
  <c r="Z246" i="11"/>
  <c r="Z245" i="11"/>
  <c r="AP245" i="11" s="1"/>
  <c r="Z244" i="11"/>
  <c r="Z243" i="11"/>
  <c r="Z242" i="11"/>
  <c r="Z241" i="11"/>
  <c r="Z240" i="11"/>
  <c r="Z239" i="11"/>
  <c r="AP239" i="11" s="1"/>
  <c r="Z238" i="11"/>
  <c r="Z237" i="11"/>
  <c r="Z236" i="11"/>
  <c r="Z235" i="11"/>
  <c r="Z234" i="11"/>
  <c r="Z233" i="11"/>
  <c r="Z232" i="11"/>
  <c r="Z231" i="11"/>
  <c r="Z230" i="11"/>
  <c r="Z229" i="11"/>
  <c r="Z228" i="11"/>
  <c r="Z227" i="11"/>
  <c r="Z226" i="11"/>
  <c r="AP207" i="11"/>
  <c r="AP205" i="11"/>
  <c r="AP204" i="11"/>
  <c r="AP201" i="11"/>
  <c r="AP200" i="11"/>
  <c r="AP199" i="11"/>
  <c r="AP198" i="11"/>
  <c r="AP197" i="11"/>
  <c r="AP196" i="11"/>
  <c r="AP195" i="11"/>
  <c r="AP193" i="11"/>
  <c r="AP191" i="11"/>
  <c r="AP175" i="11"/>
  <c r="AP38" i="11"/>
  <c r="C7" i="12" l="1"/>
  <c r="AP14" i="11"/>
  <c r="AP347" i="11" s="1"/>
  <c r="Z347" i="11"/>
  <c r="A24" i="3"/>
  <c r="A25" i="3" s="1"/>
  <c r="A26" i="3" s="1"/>
  <c r="A27" i="3" s="1"/>
  <c r="A28" i="3" s="1"/>
  <c r="A29" i="3" s="1"/>
  <c r="A30" i="3" s="1"/>
  <c r="A31" i="3" s="1"/>
  <c r="A32" i="3" s="1"/>
  <c r="A33" i="3" s="1"/>
  <c r="A34" i="3" s="1"/>
  <c r="A35" i="3" s="1"/>
  <c r="A36" i="3" s="1"/>
  <c r="A37" i="3" s="1"/>
  <c r="A38" i="3" s="1"/>
  <c r="C8" i="12" l="1"/>
  <c r="C9" i="12" l="1"/>
  <c r="C10" i="12" l="1"/>
  <c r="C11" i="12" l="1"/>
  <c r="C12" i="12" l="1"/>
  <c r="C13" i="12" l="1"/>
  <c r="C14" i="12" s="1"/>
  <c r="C15" i="12" s="1"/>
  <c r="C16" i="12" s="1"/>
  <c r="C17" i="12" s="1"/>
  <c r="C18" i="12" s="1"/>
  <c r="C19" i="12" s="1"/>
  <c r="C20" i="12" s="1"/>
  <c r="C21" i="12" s="1"/>
  <c r="C22" i="12" s="1"/>
  <c r="C23" i="12" s="1"/>
  <c r="C24" i="12" s="1"/>
  <c r="C25" i="12" s="1"/>
  <c r="C26" i="12" s="1"/>
  <c r="C27" i="12" s="1"/>
  <c r="C28" i="12" s="1"/>
  <c r="M284" i="11"/>
  <c r="M274" i="11"/>
  <c r="L321" i="11"/>
  <c r="L201" i="11"/>
  <c r="L228" i="11"/>
  <c r="M83" i="11"/>
  <c r="L323" i="11"/>
  <c r="L283" i="11"/>
  <c r="L281" i="11"/>
  <c r="L188" i="11"/>
  <c r="M326" i="11"/>
  <c r="M53" i="11"/>
  <c r="L314" i="11"/>
  <c r="L248" i="11"/>
  <c r="L311" i="11"/>
  <c r="L211" i="11"/>
  <c r="L330" i="11"/>
  <c r="M115" i="11"/>
  <c r="L266" i="11"/>
  <c r="M248" i="11"/>
  <c r="L210" i="11"/>
  <c r="M122" i="11"/>
  <c r="L103" i="11"/>
  <c r="L178" i="11"/>
  <c r="L273" i="11"/>
  <c r="M138" i="11"/>
  <c r="L335" i="11"/>
  <c r="M323" i="11"/>
  <c r="M39" i="11"/>
  <c r="L337" i="11"/>
  <c r="M251" i="11"/>
  <c r="L249" i="11"/>
  <c r="L291" i="11"/>
  <c r="L69" i="11"/>
  <c r="L295" i="11"/>
  <c r="M214" i="11"/>
  <c r="L24" i="11"/>
  <c r="M90" i="11"/>
  <c r="M147" i="11"/>
  <c r="L71" i="11"/>
  <c r="M338" i="11"/>
  <c r="L37" i="11"/>
  <c r="L224" i="11"/>
  <c r="M269" i="11"/>
  <c r="L231" i="11"/>
  <c r="M261" i="11"/>
  <c r="M319" i="11"/>
  <c r="M331" i="11"/>
  <c r="M202" i="11"/>
  <c r="M225" i="11"/>
  <c r="L254" i="11"/>
  <c r="M275" i="11"/>
  <c r="M291" i="11"/>
  <c r="L271" i="11"/>
  <c r="L129" i="11"/>
  <c r="L319" i="11"/>
  <c r="L241" i="11"/>
  <c r="L279" i="11"/>
  <c r="M267" i="11"/>
  <c r="M74" i="11"/>
  <c r="M153" i="11"/>
  <c r="M257" i="11"/>
  <c r="L162" i="11"/>
  <c r="M73" i="11"/>
  <c r="L287" i="11"/>
  <c r="L199" i="11"/>
  <c r="L262" i="11"/>
  <c r="L65" i="11"/>
  <c r="M259" i="11"/>
  <c r="L31" i="11"/>
  <c r="M294" i="11"/>
  <c r="L235" i="11"/>
  <c r="L161" i="11"/>
  <c r="M346" i="11"/>
  <c r="M181" i="11"/>
  <c r="M141" i="11"/>
  <c r="L346" i="11"/>
  <c r="L301" i="11"/>
  <c r="L245" i="11"/>
  <c r="M232" i="11"/>
  <c r="M339" i="11"/>
  <c r="L341" i="11"/>
  <c r="M40" i="11"/>
  <c r="L307" i="11"/>
  <c r="L303" i="11"/>
  <c r="L269" i="11"/>
  <c r="M316" i="11"/>
  <c r="L133" i="11"/>
  <c r="L265" i="11"/>
  <c r="L135" i="11"/>
  <c r="L167" i="11"/>
  <c r="M209" i="11"/>
  <c r="M106" i="11"/>
  <c r="M24" i="11"/>
  <c r="M58" i="11"/>
  <c r="M307" i="11"/>
  <c r="M170" i="11"/>
  <c r="L114" i="11"/>
  <c r="L282" i="11"/>
  <c r="L130" i="11"/>
  <c r="L192" i="11"/>
  <c r="M220" i="11"/>
  <c r="M299" i="11"/>
  <c r="L327" i="11"/>
  <c r="M105" i="11"/>
  <c r="M179" i="11"/>
  <c r="M101" i="11"/>
  <c r="L298" i="11"/>
  <c r="M51" i="11"/>
  <c r="L190" i="11"/>
  <c r="M193" i="11"/>
  <c r="L90" i="11"/>
  <c r="M234" i="11"/>
  <c r="M169" i="11"/>
  <c r="L58" i="11"/>
  <c r="L236" i="11"/>
  <c r="M243" i="11"/>
  <c r="L97" i="11"/>
  <c r="M264" i="11"/>
  <c r="M154" i="11"/>
  <c r="M306" i="11"/>
  <c r="L146" i="11"/>
  <c r="M186" i="11"/>
  <c r="L49" i="11" l="1"/>
  <c r="M50" i="11"/>
  <c r="M49" i="11"/>
  <c r="M19" i="11"/>
  <c r="L50" i="11"/>
  <c r="M18" i="11"/>
  <c r="L19" i="11"/>
  <c r="L18" i="11"/>
  <c r="M47" i="11"/>
  <c r="L47" i="11"/>
  <c r="M296" i="11"/>
  <c r="M97" i="11"/>
  <c r="L175" i="11"/>
  <c r="L240" i="11"/>
  <c r="M282" i="11"/>
  <c r="L304" i="11"/>
  <c r="M213" i="11"/>
  <c r="M332" i="11"/>
  <c r="M175" i="11"/>
  <c r="L96" i="11"/>
  <c r="L150" i="11"/>
  <c r="L256" i="11"/>
  <c r="M56" i="11"/>
  <c r="L131" i="11"/>
  <c r="L308" i="11"/>
  <c r="L169" i="11"/>
  <c r="L35" i="11"/>
  <c r="L118" i="11"/>
  <c r="M204" i="11"/>
  <c r="L299" i="11"/>
  <c r="M335" i="11"/>
  <c r="M163" i="11"/>
  <c r="M91" i="11"/>
  <c r="M238" i="11"/>
  <c r="M279" i="11"/>
  <c r="M155" i="11"/>
  <c r="L112" i="11"/>
  <c r="L82" i="11"/>
  <c r="M43" i="11"/>
  <c r="M99" i="11"/>
  <c r="M162" i="11"/>
  <c r="M278" i="11"/>
  <c r="M31" i="11"/>
  <c r="M95" i="11"/>
  <c r="M120" i="11"/>
  <c r="M233" i="11"/>
  <c r="L182" i="11"/>
  <c r="L40" i="11"/>
  <c r="L128" i="11"/>
  <c r="L151" i="11"/>
  <c r="M44" i="11"/>
  <c r="M32" i="11"/>
  <c r="M88" i="11"/>
  <c r="L261" i="11"/>
  <c r="M34" i="11"/>
  <c r="L280" i="11"/>
  <c r="M167" i="11"/>
  <c r="L317" i="11"/>
  <c r="M242" i="11"/>
  <c r="L64" i="11"/>
  <c r="M268" i="11"/>
  <c r="M63" i="11"/>
  <c r="M217" i="11"/>
  <c r="L16" i="11"/>
  <c r="M203" i="11"/>
  <c r="L212" i="11"/>
  <c r="L187" i="11"/>
  <c r="L239" i="11"/>
  <c r="L219" i="11"/>
  <c r="M48" i="11"/>
  <c r="L30" i="11"/>
  <c r="M310" i="11"/>
  <c r="L255" i="11"/>
  <c r="L27" i="11"/>
  <c r="M178" i="11"/>
  <c r="L100" i="11"/>
  <c r="L207" i="11"/>
  <c r="M52" i="11"/>
  <c r="L124" i="11"/>
  <c r="M104" i="11"/>
  <c r="M100" i="11"/>
  <c r="L78" i="11"/>
  <c r="L33" i="11"/>
  <c r="M302" i="11"/>
  <c r="L59" i="11"/>
  <c r="M318" i="11"/>
  <c r="L21" i="11"/>
  <c r="L302" i="11"/>
  <c r="M139" i="11"/>
  <c r="M227" i="11"/>
  <c r="M125" i="11"/>
  <c r="M285" i="11"/>
  <c r="M77" i="11"/>
  <c r="L68" i="11"/>
  <c r="M276" i="11"/>
  <c r="M240" i="11"/>
  <c r="M26" i="11"/>
  <c r="M212" i="11"/>
  <c r="L101" i="11"/>
  <c r="M270" i="11"/>
  <c r="M236" i="11"/>
  <c r="M228" i="11"/>
  <c r="L328" i="11"/>
  <c r="M311" i="11"/>
  <c r="L247" i="11"/>
  <c r="L197" i="11"/>
  <c r="L20" i="11"/>
  <c r="M36" i="11"/>
  <c r="M344" i="11"/>
  <c r="L121" i="11"/>
  <c r="M218" i="11"/>
  <c r="M177" i="11"/>
  <c r="M16" i="11"/>
  <c r="M342" i="11"/>
  <c r="L86" i="11"/>
  <c r="L111" i="11"/>
  <c r="M187" i="11"/>
  <c r="L237" i="11"/>
  <c r="M148" i="11"/>
  <c r="L215" i="11"/>
  <c r="M272" i="11"/>
  <c r="L264" i="11"/>
  <c r="L227" i="11"/>
  <c r="L246" i="11"/>
  <c r="M333" i="11"/>
  <c r="L53" i="11"/>
  <c r="L345" i="11"/>
  <c r="M143" i="11"/>
  <c r="M135" i="11"/>
  <c r="L288" i="11"/>
  <c r="M134" i="11"/>
  <c r="M57" i="11"/>
  <c r="M305" i="11"/>
  <c r="M67" i="11"/>
  <c r="L55" i="11"/>
  <c r="M70" i="11"/>
  <c r="L89" i="11"/>
  <c r="M92" i="11"/>
  <c r="M313" i="11"/>
  <c r="L218" i="11"/>
  <c r="M102" i="11"/>
  <c r="M124" i="11"/>
  <c r="M129" i="11"/>
  <c r="M249" i="11"/>
  <c r="L186" i="11"/>
  <c r="M196" i="11"/>
  <c r="L263" i="11"/>
  <c r="M165" i="11"/>
  <c r="L179" i="11"/>
  <c r="L85" i="11"/>
  <c r="M72" i="11"/>
  <c r="L183" i="11"/>
  <c r="M334" i="11"/>
  <c r="L334" i="11"/>
  <c r="L75" i="11"/>
  <c r="L95" i="11"/>
  <c r="M245" i="11"/>
  <c r="L139" i="11"/>
  <c r="M341" i="11"/>
  <c r="M312" i="11"/>
  <c r="L325" i="11"/>
  <c r="M130" i="11"/>
  <c r="M201" i="11"/>
  <c r="L44" i="11"/>
  <c r="L324" i="11"/>
  <c r="L122" i="11"/>
  <c r="L29" i="11"/>
  <c r="M292" i="11"/>
  <c r="M317" i="11"/>
  <c r="M144" i="11"/>
  <c r="M226" i="11"/>
  <c r="M145" i="11"/>
  <c r="M80" i="11"/>
  <c r="L34" i="11"/>
  <c r="L270" i="11"/>
  <c r="L61" i="11"/>
  <c r="M322" i="11"/>
  <c r="L195" i="11"/>
  <c r="M328" i="11"/>
  <c r="L226" i="11"/>
  <c r="M230" i="11"/>
  <c r="L106" i="11"/>
  <c r="L45" i="11"/>
  <c r="L177" i="11"/>
  <c r="L93" i="11"/>
  <c r="M110" i="11"/>
  <c r="M173" i="11"/>
  <c r="M61" i="11"/>
  <c r="L233" i="11"/>
  <c r="M66" i="11"/>
  <c r="M142" i="11"/>
  <c r="M131" i="11"/>
  <c r="L125" i="11"/>
  <c r="M149" i="11"/>
  <c r="L170" i="11"/>
  <c r="M174" i="11"/>
  <c r="M255" i="11"/>
  <c r="L312" i="11"/>
  <c r="M210" i="11"/>
  <c r="M336" i="11"/>
  <c r="L74" i="11"/>
  <c r="M223" i="11"/>
  <c r="L276" i="11"/>
  <c r="M208" i="11"/>
  <c r="L109" i="11"/>
  <c r="M128" i="11"/>
  <c r="L259" i="11"/>
  <c r="M198" i="11"/>
  <c r="L160" i="11"/>
  <c r="L184" i="11"/>
  <c r="M184" i="11"/>
  <c r="L17" i="11"/>
  <c r="L156" i="11"/>
  <c r="L174" i="11"/>
  <c r="M14" i="11"/>
  <c r="M38" i="11"/>
  <c r="L110" i="11"/>
  <c r="L132" i="11"/>
  <c r="L142" i="11"/>
  <c r="M329" i="11"/>
  <c r="L57" i="11"/>
  <c r="M25" i="11"/>
  <c r="L306" i="11"/>
  <c r="M119" i="11"/>
  <c r="M263" i="11"/>
  <c r="M103" i="11"/>
  <c r="M117" i="11"/>
  <c r="L274" i="11"/>
  <c r="M188" i="11"/>
  <c r="M180" i="11"/>
  <c r="M84" i="11"/>
  <c r="M93" i="11"/>
  <c r="M166" i="11"/>
  <c r="L54" i="11"/>
  <c r="L223" i="11"/>
  <c r="L98" i="11"/>
  <c r="L39" i="11"/>
  <c r="M273" i="11"/>
  <c r="M45" i="11"/>
  <c r="L290" i="11"/>
  <c r="L329" i="11"/>
  <c r="L145" i="11"/>
  <c r="M297" i="11"/>
  <c r="L194" i="11"/>
  <c r="L260" i="11"/>
  <c r="M247" i="11"/>
  <c r="M289" i="11"/>
  <c r="M121" i="11"/>
  <c r="L141" i="11"/>
  <c r="L181" i="11"/>
  <c r="L285" i="11"/>
  <c r="M82" i="11"/>
  <c r="M156" i="11"/>
  <c r="M116" i="11"/>
  <c r="M78" i="11"/>
  <c r="L340" i="11"/>
  <c r="L60" i="11"/>
  <c r="L294" i="11"/>
  <c r="L99" i="11"/>
  <c r="L316" i="11"/>
  <c r="L137" i="11"/>
  <c r="L91" i="11"/>
  <c r="L326" i="11"/>
  <c r="M168" i="11"/>
  <c r="M164" i="11"/>
  <c r="L203" i="11"/>
  <c r="M64" i="11"/>
  <c r="L232" i="11"/>
  <c r="L159" i="11"/>
  <c r="L196" i="11"/>
  <c r="M195" i="11"/>
  <c r="L205" i="11"/>
  <c r="L243" i="11"/>
  <c r="M37" i="11"/>
  <c r="M222" i="11"/>
  <c r="M231" i="11"/>
  <c r="M308" i="11"/>
  <c r="L140" i="11"/>
  <c r="L48" i="11"/>
  <c r="L343" i="11"/>
  <c r="M266" i="11"/>
  <c r="L76" i="11"/>
  <c r="M205" i="11"/>
  <c r="L284" i="11"/>
  <c r="L258" i="11"/>
  <c r="M85" i="11"/>
  <c r="M219" i="11"/>
  <c r="M304" i="11"/>
  <c r="L67" i="11"/>
  <c r="M15" i="11"/>
  <c r="L144" i="11"/>
  <c r="L297" i="11"/>
  <c r="M250" i="11"/>
  <c r="L72" i="11"/>
  <c r="L293" i="11"/>
  <c r="M260" i="11"/>
  <c r="M55" i="11"/>
  <c r="L104" i="11"/>
  <c r="M207" i="11"/>
  <c r="M146" i="11"/>
  <c r="L26" i="11"/>
  <c r="M133" i="11"/>
  <c r="L164" i="11"/>
  <c r="L51" i="11"/>
  <c r="L120" i="11"/>
  <c r="M75" i="11"/>
  <c r="L296" i="11"/>
  <c r="L38" i="11"/>
  <c r="L344" i="11"/>
  <c r="L147" i="11"/>
  <c r="L333" i="11"/>
  <c r="M345" i="11"/>
  <c r="L217" i="11"/>
  <c r="M60" i="11"/>
  <c r="L168" i="11"/>
  <c r="L222" i="11"/>
  <c r="M246" i="11"/>
  <c r="M283" i="11"/>
  <c r="L257" i="11"/>
  <c r="M295" i="11"/>
  <c r="L189" i="11"/>
  <c r="L92" i="11"/>
  <c r="M262" i="11"/>
  <c r="M258" i="11"/>
  <c r="M35" i="11"/>
  <c r="M185" i="11"/>
  <c r="L173" i="11"/>
  <c r="L214" i="11"/>
  <c r="L123" i="11"/>
  <c r="M194" i="11"/>
  <c r="M89" i="11"/>
  <c r="M109" i="11"/>
  <c r="L200" i="11"/>
  <c r="M46" i="11"/>
  <c r="M321" i="11"/>
  <c r="M176" i="11"/>
  <c r="L66" i="11"/>
  <c r="M69" i="11"/>
  <c r="M54" i="11"/>
  <c r="L206" i="11"/>
  <c r="M182" i="11"/>
  <c r="L209" i="11"/>
  <c r="L36" i="11"/>
  <c r="M20" i="11"/>
  <c r="M293" i="11"/>
  <c r="M288" i="11"/>
  <c r="L305" i="11"/>
  <c r="L315" i="11"/>
  <c r="M65" i="11"/>
  <c r="M23" i="11"/>
  <c r="M189" i="11"/>
  <c r="M76" i="11"/>
  <c r="L115" i="11"/>
  <c r="L310" i="11"/>
  <c r="M123" i="11"/>
  <c r="M107" i="11"/>
  <c r="L166" i="11"/>
  <c r="L52" i="11"/>
  <c r="M111" i="11"/>
  <c r="M235" i="11"/>
  <c r="M17" i="11"/>
  <c r="M81" i="11"/>
  <c r="M221" i="11"/>
  <c r="L107" i="11"/>
  <c r="L127" i="11"/>
  <c r="M114" i="11"/>
  <c r="L94" i="11"/>
  <c r="L275" i="11"/>
  <c r="M290" i="11"/>
  <c r="M87" i="11"/>
  <c r="L153" i="11"/>
  <c r="L116" i="11"/>
  <c r="L143" i="11"/>
  <c r="M277" i="11"/>
  <c r="L171" i="11"/>
  <c r="M140" i="11"/>
  <c r="L134" i="11"/>
  <c r="M126" i="11"/>
  <c r="M21" i="11"/>
  <c r="M241" i="11"/>
  <c r="M172" i="11"/>
  <c r="L119" i="11"/>
  <c r="L220" i="11"/>
  <c r="L138" i="11"/>
  <c r="M237" i="11"/>
  <c r="L339" i="11"/>
  <c r="L22" i="11"/>
  <c r="M197" i="11"/>
  <c r="M216" i="11"/>
  <c r="L43" i="11"/>
  <c r="L25" i="11"/>
  <c r="L117" i="11"/>
  <c r="M239" i="11"/>
  <c r="M161" i="11"/>
  <c r="L41" i="11"/>
  <c r="M301" i="11"/>
  <c r="M86" i="11"/>
  <c r="L230" i="11"/>
  <c r="L70" i="11"/>
  <c r="L56" i="11"/>
  <c r="L163" i="11"/>
  <c r="M79" i="11"/>
  <c r="L272" i="11"/>
  <c r="L202" i="11"/>
  <c r="L277" i="11"/>
  <c r="M160" i="11"/>
  <c r="M152" i="11"/>
  <c r="L185" i="11"/>
  <c r="M132" i="11"/>
  <c r="M158" i="11"/>
  <c r="M303" i="11"/>
  <c r="L79" i="11"/>
  <c r="M28" i="11"/>
  <c r="L320" i="11"/>
  <c r="L165" i="11"/>
  <c r="L225" i="11"/>
  <c r="M62" i="11"/>
  <c r="M330" i="11"/>
  <c r="M211" i="11"/>
  <c r="L15" i="11"/>
  <c r="L253" i="11"/>
  <c r="L268" i="11"/>
  <c r="M108" i="11"/>
  <c r="M265" i="11"/>
  <c r="L148" i="11"/>
  <c r="M206" i="11"/>
  <c r="M190" i="11"/>
  <c r="L88" i="11"/>
  <c r="M327" i="11"/>
  <c r="M337" i="11"/>
  <c r="M137" i="11"/>
  <c r="M118" i="11"/>
  <c r="M150" i="11"/>
  <c r="L176" i="11"/>
  <c r="L313" i="11"/>
  <c r="M27" i="11"/>
  <c r="M343" i="11"/>
  <c r="L250" i="11"/>
  <c r="L155" i="11"/>
  <c r="L267" i="11"/>
  <c r="L136" i="11"/>
  <c r="L289" i="11"/>
  <c r="L342" i="11"/>
  <c r="M171" i="11"/>
  <c r="L172" i="11"/>
  <c r="M280" i="11"/>
  <c r="L336" i="11"/>
  <c r="M298" i="11"/>
  <c r="M33" i="11"/>
  <c r="M30" i="11"/>
  <c r="M287" i="11"/>
  <c r="M136" i="11"/>
  <c r="M127" i="11"/>
  <c r="M42" i="11"/>
  <c r="M320" i="11"/>
  <c r="M71" i="11"/>
  <c r="L62" i="11"/>
  <c r="L338" i="11"/>
  <c r="M112" i="11"/>
  <c r="L157" i="11"/>
  <c r="M183" i="11"/>
  <c r="L198" i="11"/>
  <c r="M157" i="11"/>
  <c r="L180" i="11"/>
  <c r="L332" i="11"/>
  <c r="M314" i="11"/>
  <c r="L84" i="11"/>
  <c r="M300" i="11"/>
  <c r="M254" i="11"/>
  <c r="M29" i="11"/>
  <c r="L73" i="11"/>
  <c r="M281" i="11"/>
  <c r="L318" i="11"/>
  <c r="M253" i="11"/>
  <c r="L81" i="11"/>
  <c r="L286" i="11"/>
  <c r="L292" i="11"/>
  <c r="M200" i="11"/>
  <c r="L216" i="11"/>
  <c r="L28" i="11"/>
  <c r="M68" i="11"/>
  <c r="M96" i="11"/>
  <c r="M98" i="11"/>
  <c r="L252" i="11"/>
  <c r="L300" i="11"/>
  <c r="L322" i="11"/>
  <c r="M256" i="11"/>
  <c r="L234" i="11"/>
  <c r="L244" i="11"/>
  <c r="M252" i="11"/>
  <c r="M315" i="11"/>
  <c r="L77" i="11"/>
  <c r="M271" i="11"/>
  <c r="M229" i="11"/>
  <c r="M324" i="11"/>
  <c r="L102" i="11"/>
  <c r="M59" i="11"/>
  <c r="L149" i="11"/>
  <c r="L63" i="11"/>
  <c r="L83" i="11"/>
  <c r="M151" i="11"/>
  <c r="L229" i="11"/>
  <c r="M325" i="11"/>
  <c r="L331" i="11"/>
  <c r="L208" i="11"/>
  <c r="M22" i="11"/>
  <c r="L32" i="11"/>
  <c r="L23" i="11"/>
  <c r="L309" i="11"/>
  <c r="M41" i="11"/>
  <c r="M94" i="11"/>
  <c r="M309" i="11"/>
  <c r="L158" i="11"/>
  <c r="L87" i="11"/>
  <c r="M113" i="11"/>
  <c r="L80" i="11"/>
  <c r="L46" i="11"/>
  <c r="M224" i="11"/>
  <c r="M199" i="11"/>
  <c r="M192" i="11"/>
  <c r="L113" i="11"/>
  <c r="M159" i="11"/>
  <c r="L242" i="11"/>
  <c r="L238" i="11"/>
  <c r="L14" i="11"/>
  <c r="L152" i="11"/>
  <c r="L191" i="11"/>
  <c r="L108" i="11"/>
  <c r="L42" i="11"/>
  <c r="L126" i="11"/>
  <c r="M215" i="11"/>
  <c r="M286" i="11"/>
  <c r="L154" i="11"/>
  <c r="L204" i="11"/>
  <c r="L105" i="11"/>
  <c r="L193" i="11"/>
  <c r="M244" i="11"/>
  <c r="M191" i="11"/>
  <c r="L213" i="11"/>
  <c r="M340" i="11"/>
  <c r="L251" i="11"/>
  <c r="L221" i="11"/>
  <c r="L27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O13" authorId="0" shapeId="0" xr:uid="{00000000-0006-0000-0000-000001000000}">
      <text>
        <r>
          <rPr>
            <b/>
            <sz val="9"/>
            <color rgb="FF000000"/>
            <rFont val="Tahoma"/>
            <family val="2"/>
          </rPr>
          <t>USUARIO:</t>
        </r>
        <r>
          <rPr>
            <sz val="9"/>
            <color rgb="FF000000"/>
            <rFont val="Tahoma"/>
            <family val="2"/>
          </rPr>
          <t xml:space="preserve">
</t>
        </r>
        <r>
          <rPr>
            <sz val="9"/>
            <color rgb="FF000000"/>
            <rFont val="Tahoma"/>
            <family val="2"/>
          </rPr>
          <t>Registre el número de proponentes que participaron en el proceso de selección, cuando la modalidad sea Licitación Pública, Selección Abreviada o Concurso de Méritos</t>
        </r>
      </text>
    </comment>
    <comment ref="Q13" authorId="0" shapeId="0" xr:uid="{00000000-0006-0000-0000-000002000000}">
      <text>
        <r>
          <rPr>
            <sz val="9"/>
            <color rgb="FF000000"/>
            <rFont val="Tahoma"/>
            <family val="2"/>
          </rPr>
          <t xml:space="preserve">en mayúscula sostenida, sin tildes ni caracteres especiales
</t>
        </r>
      </text>
    </comment>
    <comment ref="R13" authorId="0" shapeId="0" xr:uid="{00000000-0006-0000-0000-000003000000}">
      <text>
        <r>
          <rPr>
            <sz val="9"/>
            <color rgb="FF000000"/>
            <rFont val="Tahoma"/>
            <family val="2"/>
          </rPr>
          <t xml:space="preserve">Si la naturaleza jurídica es Consorcio o Unión Temporal debe diligenciar las columnas S y T
</t>
        </r>
      </text>
    </comment>
    <comment ref="T13" authorId="0" shapeId="0" xr:uid="{00000000-0006-0000-0000-000004000000}">
      <text>
        <r>
          <rPr>
            <sz val="9"/>
            <color rgb="FF000000"/>
            <rFont val="Tahoma"/>
            <family val="2"/>
          </rPr>
          <t xml:space="preserve">en mayúscula sostenida, sin tildes ni caracteres especiales. En filas independientes
</t>
        </r>
      </text>
    </comment>
  </commentList>
</comments>
</file>

<file path=xl/sharedStrings.xml><?xml version="1.0" encoding="utf-8"?>
<sst xmlns="http://schemas.openxmlformats.org/spreadsheetml/2006/main" count="4641" uniqueCount="1484">
  <si>
    <t>1- INFORMACION GENERAL</t>
  </si>
  <si>
    <t>2- INFORMACION FINANCIERA</t>
  </si>
  <si>
    <t xml:space="preserve">3 - PLAZOS </t>
  </si>
  <si>
    <t>Número Contrato</t>
  </si>
  <si>
    <t>Año</t>
  </si>
  <si>
    <t xml:space="preserve">Tipo de contrato </t>
  </si>
  <si>
    <t>Modalidad de Selección</t>
  </si>
  <si>
    <t>Procedimiento o causal</t>
  </si>
  <si>
    <t>Objeto</t>
  </si>
  <si>
    <t xml:space="preserve">Afectación </t>
  </si>
  <si>
    <t>Número Programa</t>
  </si>
  <si>
    <t>Equivalencia número de programa</t>
  </si>
  <si>
    <t>Número Proyecto</t>
  </si>
  <si>
    <t>Valor Inicial del contrato</t>
  </si>
  <si>
    <t>Valor total reducciones (En valor negativo)</t>
  </si>
  <si>
    <t>Número de adiciones</t>
  </si>
  <si>
    <t xml:space="preserve">Valor total de adiciones </t>
  </si>
  <si>
    <t xml:space="preserve">Valor Final </t>
  </si>
  <si>
    <t>Fecha de suscripción (DD/MM/AAAA)</t>
  </si>
  <si>
    <t>Fecha de inicio (DD/MM/AAAA)</t>
  </si>
  <si>
    <t>Fecha de terminación (DD/MM/AAAA)</t>
  </si>
  <si>
    <t>Plazo en días</t>
  </si>
  <si>
    <t>Prorroga en días</t>
  </si>
  <si>
    <t>Celebrado o por iniciar</t>
  </si>
  <si>
    <t>En Ejecución</t>
  </si>
  <si>
    <t>Terminado</t>
  </si>
  <si>
    <t>Liquidado</t>
  </si>
  <si>
    <t>% Avance y/o Cumplimiento</t>
  </si>
  <si>
    <t>Seguros</t>
  </si>
  <si>
    <t>Contratación directa</t>
  </si>
  <si>
    <t>9. Nombre de quien diligencia el formato</t>
  </si>
  <si>
    <t>Cargo</t>
  </si>
  <si>
    <t>Dependencia</t>
  </si>
  <si>
    <t>Teléfono</t>
  </si>
  <si>
    <t>Correo Electrónico</t>
  </si>
  <si>
    <t>2. Sector</t>
  </si>
  <si>
    <t>ENCABEZADO DEL FORMATO</t>
  </si>
  <si>
    <t>Entidad</t>
  </si>
  <si>
    <t>Indique el nombre completo de la Entidad.</t>
  </si>
  <si>
    <t>Sector</t>
  </si>
  <si>
    <t>Presupuesto Disponible Inversión Directa</t>
  </si>
  <si>
    <t>Presupuesto Disponible Funcionamiento</t>
  </si>
  <si>
    <t>Presupuesto Disponible Operación</t>
  </si>
  <si>
    <t>1- INFORMACIÓN GENERAL</t>
  </si>
  <si>
    <t>Número de Contrato</t>
  </si>
  <si>
    <t>Número de proceso en el SECOP</t>
  </si>
  <si>
    <t>Tipo de Contrato</t>
  </si>
  <si>
    <t xml:space="preserve">Obra </t>
  </si>
  <si>
    <t>Consultoría</t>
  </si>
  <si>
    <t>Interventoría</t>
  </si>
  <si>
    <t>Contrato de Prestación de servicios</t>
  </si>
  <si>
    <t>Contrato de Prestación de servicios profesionales y de apoyo a la gestión</t>
  </si>
  <si>
    <t>Compraventa de bienes muebles</t>
  </si>
  <si>
    <t>Compraventa de bienes inmuebles</t>
  </si>
  <si>
    <t>Arrendamiento de bienes muebles</t>
  </si>
  <si>
    <t>Arrendamiento de bienes inmuebles</t>
  </si>
  <si>
    <t>Suministro</t>
  </si>
  <si>
    <t>El suministro es el contrato por el cual una parte se obliga, a cambio de una contraprestación, a cumplir en favor de otra, en forma independiente, prestaciones periódicas o continuadas de cosas o servicios. Artículo 968, Código de Comercio</t>
  </si>
  <si>
    <t>Empréstitos</t>
  </si>
  <si>
    <t>Fiducia mercantil o encargo fiduciario</t>
  </si>
  <si>
    <t>Concesión</t>
  </si>
  <si>
    <t>Convenios de cooperación</t>
  </si>
  <si>
    <t>Convenios/Contratos interadministrativos</t>
  </si>
  <si>
    <t>Convenios de Apoyo y/o Convenios de Asociación</t>
  </si>
  <si>
    <t>Asociaciones Público Privadas</t>
  </si>
  <si>
    <t>Otros</t>
  </si>
  <si>
    <t>Número de Identificación del contratista</t>
  </si>
  <si>
    <t>Nombre del Contratista</t>
  </si>
  <si>
    <t>2- INFORMACIÓN FINANCIERA</t>
  </si>
  <si>
    <t xml:space="preserve">Valor Inicial </t>
  </si>
  <si>
    <t xml:space="preserve">Número de adiciones </t>
  </si>
  <si>
    <t>Valor total de adiciones</t>
  </si>
  <si>
    <t>Valor Final</t>
  </si>
  <si>
    <t>Giros</t>
  </si>
  <si>
    <t>3- PLAZOS</t>
  </si>
  <si>
    <t>Fecha de inicio</t>
  </si>
  <si>
    <t>Fecha de terminación</t>
  </si>
  <si>
    <t>Prórroga en días</t>
  </si>
  <si>
    <t>Estado</t>
  </si>
  <si>
    <t>% Avance y/o cumplimiento</t>
  </si>
  <si>
    <t>Tipo</t>
  </si>
  <si>
    <t>afectacion</t>
  </si>
  <si>
    <t>Obra pública</t>
  </si>
  <si>
    <t>Concurso de méritos</t>
  </si>
  <si>
    <t>Funcionamiento</t>
  </si>
  <si>
    <t>Inversión</t>
  </si>
  <si>
    <t>Contratación mínima cuantia</t>
  </si>
  <si>
    <t>Operación</t>
  </si>
  <si>
    <t>Contratos de prestación de servicios</t>
  </si>
  <si>
    <t>Selección abreviada</t>
  </si>
  <si>
    <t>Contratos de prestación de servicios profesionales y de apoyo a la gestión</t>
  </si>
  <si>
    <t>Licitación pública</t>
  </si>
  <si>
    <t>Régimen privado</t>
  </si>
  <si>
    <t>Régimen especial</t>
  </si>
  <si>
    <t xml:space="preserve">Subasta inversa </t>
  </si>
  <si>
    <t>Bolsas de productos</t>
  </si>
  <si>
    <t xml:space="preserve">Acuerdo marco de precios </t>
  </si>
  <si>
    <t xml:space="preserve">Concesión </t>
  </si>
  <si>
    <t xml:space="preserve">Selección abreviada por menor cuantía </t>
  </si>
  <si>
    <t>Convenios de cooperacion</t>
  </si>
  <si>
    <t>Contratos interadministrativos</t>
  </si>
  <si>
    <t>contratacion directa</t>
  </si>
  <si>
    <t xml:space="preserve">Convenios de apoyo y/o convenios de asociación </t>
  </si>
  <si>
    <t>Urgencia manifiesta</t>
  </si>
  <si>
    <t>Asociaciones público privadas</t>
  </si>
  <si>
    <t>Contratación de empréstitos</t>
  </si>
  <si>
    <t>Otros gastos</t>
  </si>
  <si>
    <t>Contratación de bienes y servicios en el sector Defensa y en el Departamento Administrativo de Seguridad, DAS</t>
  </si>
  <si>
    <t>Contratos para el desarrollo de actividades científicas y tecnológicas</t>
  </si>
  <si>
    <t>Contratos de encargo fiduciario que celebren las entidades territoriales cuando inician el Acuerdo de Reestructuración de Pasivos</t>
  </si>
  <si>
    <t>Cuando no exista pluralidad de oferentes en el mercado</t>
  </si>
  <si>
    <t>Prestación de servicios profesionales y de apoyo a la gestión, o para la ejecución de trabajos artísticos que sólo puedan encomendarse a determinadas personas naturales;</t>
  </si>
  <si>
    <t>El arrendamiento o adquisición de inmuebles</t>
  </si>
  <si>
    <t>Contratación de bienes y servicios de la Dirección Nacional de Inteligencia (DNI)</t>
  </si>
  <si>
    <t>Decreto 92 de 2017</t>
  </si>
  <si>
    <t>No aplica</t>
  </si>
  <si>
    <t>Prevención y atención de la maternidad y la paternidad tempranas</t>
  </si>
  <si>
    <t>Pilar 1 Igualdad de Calidad de Vida</t>
  </si>
  <si>
    <t>Desarrollo integral desde la gestación hasta la adolescencia</t>
  </si>
  <si>
    <t>Igualdad y autonomía para una Bogotá incluyente</t>
  </si>
  <si>
    <t>Familias protegidas y adaptadas al cambio climático</t>
  </si>
  <si>
    <t>Desarrollo integral para la felicidad y el ejercicio de la ciudadanía</t>
  </si>
  <si>
    <t>Calidad educativa para todos</t>
  </si>
  <si>
    <t>Inclusión educativa para la equidad</t>
  </si>
  <si>
    <t>Acceso con calidad a la educación superior</t>
  </si>
  <si>
    <t>Atención integral y eficiente en salud</t>
  </si>
  <si>
    <t>Modernización de la infraestructura física y tecnológica en salud</t>
  </si>
  <si>
    <t>Mejores oportunidades para el desarrollo a través de la cultura, la recreación y el deporte</t>
  </si>
  <si>
    <t>Mujeres protagonistas, activas y empoderadas en el cierre de brechas de género</t>
  </si>
  <si>
    <t>Infraestructura para el desarrollo del hábitat</t>
  </si>
  <si>
    <t>Pilar 2 Democracía Urbana</t>
  </si>
  <si>
    <t>Intervenciones integrales del hábitat</t>
  </si>
  <si>
    <t>Recuperación, incorporación, vida urbana y control de la ilegalidad</t>
  </si>
  <si>
    <t>Integración social para una ciudad de oportunidades</t>
  </si>
  <si>
    <t>Espacio público, derecho de todos</t>
  </si>
  <si>
    <t>Mejor movilidad para todos</t>
  </si>
  <si>
    <t>Seguridad y convivencia para todos</t>
  </si>
  <si>
    <t>Pilar 3 Construcción de Comunidad y Cultura Ciudadana</t>
  </si>
  <si>
    <t>Fortalecimiento del Sistema de Protección Integral a Mujeres Víctimas de Violencia - SOFIA</t>
  </si>
  <si>
    <t>Justicia para todos: consolidación del Sistema Distrital de Justicia</t>
  </si>
  <si>
    <t>Bogotá vive los derechos humanos</t>
  </si>
  <si>
    <t>Bogotá mejor para las víctimas, la paz y la reconciliación</t>
  </si>
  <si>
    <t>Equipo por la educación para el reencuentro, la reconciliación y la paz</t>
  </si>
  <si>
    <t>Cambio cultural y construcción del tejido social para la vida</t>
  </si>
  <si>
    <t>Información relevante e integral para la planeación territorial</t>
  </si>
  <si>
    <t>Eje Transversal 1 Nuevo Ordenamiento Territorial</t>
  </si>
  <si>
    <t>Proyectos urbanos integrales con visión de ciudad</t>
  </si>
  <si>
    <t>Suelo para reducir el déficit habitacional de suelo urbanizable, vivienda y soportes urbanos</t>
  </si>
  <si>
    <t>Articulación regional y planeación integral del transporte</t>
  </si>
  <si>
    <t>Financiación para el Desarrollo Territorial</t>
  </si>
  <si>
    <t>Fundamentar el desarrollo económico en la generación y uso del conocimiento para mejorar la competitividad de la Ciudad Región</t>
  </si>
  <si>
    <t>Eje Transversal 2 Desarrollo Económico basado en el conocimiento</t>
  </si>
  <si>
    <t>Generar alternativas de ingreso y empleo de mejor calidad</t>
  </si>
  <si>
    <t>Elevar la eficiencia de los mercados de la ciudad</t>
  </si>
  <si>
    <t>Mejorar y fortalecer el recaudo tributario de la ciudad e impulsar el uso de mecanismos de vinculación de capital privado</t>
  </si>
  <si>
    <t>Bogotá, ciudad inteligente</t>
  </si>
  <si>
    <t>Bogotá, una ciudad digital</t>
  </si>
  <si>
    <t>Consolidar el turismo como factor de desarrollo, confianza y felicidad para Bogotá Región</t>
  </si>
  <si>
    <t>Recuperación y manejo de la Estructura Ecológica Principal</t>
  </si>
  <si>
    <t>Eje Transversal 3 Sostenibilidad Ambiental basada en la eficiencia energética</t>
  </si>
  <si>
    <t>Ambiente sano para la equidad y disfrute del ciudadano</t>
  </si>
  <si>
    <t>Gestión de la huella ambiental urbana</t>
  </si>
  <si>
    <t>Desarrollo rural sostenible</t>
  </si>
  <si>
    <t>Transparencia, gestión pública y servicio a la ciudadanía</t>
  </si>
  <si>
    <t>Eje Transversal 4 Gobierno Legitimo, Fortalecimiento Local y Eficiencia</t>
  </si>
  <si>
    <t>Modernización institucional</t>
  </si>
  <si>
    <t>Gobierno y ciudadanía digital</t>
  </si>
  <si>
    <t>Gobernanza e influencia local, regional e internacional</t>
  </si>
  <si>
    <t>Afectación</t>
  </si>
  <si>
    <t>Indique el nombre completo, cargo, número de teléfono con extensión y correo electrónico del profesional que diligencia el formato y que posteriormente realizará los ajustes y aclaraciones a que haya lugar por solicitud de la Veeduría Distrital.</t>
  </si>
  <si>
    <t>8. Presupuesto Comprometido Operación mediante contratos</t>
  </si>
  <si>
    <t xml:space="preserve">Presupuesto Comprometido de Inversión Directa </t>
  </si>
  <si>
    <t xml:space="preserve">Presupuesto Comprometido funcionamiento </t>
  </si>
  <si>
    <t>Presupuesto Comprometido operación mediante contratos</t>
  </si>
  <si>
    <t>SECTOR</t>
  </si>
  <si>
    <t>Planeación</t>
  </si>
  <si>
    <t>Desarrollo Económico, Industria y Turismo</t>
  </si>
  <si>
    <t>Educación</t>
  </si>
  <si>
    <t>Salud</t>
  </si>
  <si>
    <t>Integración Social</t>
  </si>
  <si>
    <t>Cultura, Recreación y Deporte</t>
  </si>
  <si>
    <t>Ambiente</t>
  </si>
  <si>
    <t>Movilidad</t>
  </si>
  <si>
    <t>Hábitat</t>
  </si>
  <si>
    <t>Mujeres</t>
  </si>
  <si>
    <t>Seguridad, Convivencia y Justicia</t>
  </si>
  <si>
    <t>Gestión Juridíca</t>
  </si>
  <si>
    <t>descentralizado territorialmente</t>
  </si>
  <si>
    <t>Gestión Pública</t>
  </si>
  <si>
    <t>Gobierno</t>
  </si>
  <si>
    <t>Hacienda</t>
  </si>
  <si>
    <t>16 - AL</t>
  </si>
  <si>
    <t>1. Entidad</t>
  </si>
  <si>
    <t>Número de prórrogas</t>
  </si>
  <si>
    <t>Pilar /Eje / propósito</t>
  </si>
  <si>
    <t>Sistema Distrital de Cuidado</t>
  </si>
  <si>
    <t>Subsidios y transferencias para la equidad</t>
  </si>
  <si>
    <t>Igualdad de oportunidades y desarrollo de capacidades para las mujeres</t>
  </si>
  <si>
    <t>Movilidad social integral</t>
  </si>
  <si>
    <t>Prevención de la exclusión por razones étnicas, religiosas, sociales, políticas y de orientación sexual</t>
  </si>
  <si>
    <t>Promoción de la igualdad, el desarrollo de capacidades y el reconocimiento de las mujeres</t>
  </si>
  <si>
    <t>Mejora de la gestión de instituciones de salud</t>
  </si>
  <si>
    <t>Prevención y atención de maternidad temprana</t>
  </si>
  <si>
    <t>Prevención y cambios para mejorar la salud de la población</t>
  </si>
  <si>
    <t>Salud para la vida y el bienestar</t>
  </si>
  <si>
    <t>Salud y bienestar para niñas y niños</t>
  </si>
  <si>
    <t>Educación inicial: Bases sólidas para la vida.</t>
  </si>
  <si>
    <t>Educación para todos y todas: acceso y permanencia con equidad y énfasis en educación rural</t>
  </si>
  <si>
    <t>Formación integral: más y mejor tiempo en los colegios</t>
  </si>
  <si>
    <t>Plan Distrital de Lectura, Escritura y Oralidad: "Leer para la vida"</t>
  </si>
  <si>
    <t>Transformación pedagógica y mejoramiento de la gestión educativa. Es con los maestros y maestras.</t>
  </si>
  <si>
    <t>Jóvenes con capacidades: Proyecto de vida para la ciudadanía, la innovación y el trabajo del siglo XXI</t>
  </si>
  <si>
    <t>Cierre de brechas para la inclusión productiva urbano rural</t>
  </si>
  <si>
    <t>Vivienda y entornos dignos en el territorio urbano y rural</t>
  </si>
  <si>
    <t>Bogotá, referente en cultura, deporte, recreación y actividad física, con parques para el desarrollo y la salud</t>
  </si>
  <si>
    <t>Creación y vida cotidiana: Apropiación ciudadana del arte, la cultura y el patrimonio, para la democracia cultural</t>
  </si>
  <si>
    <t>Transformación cultural para la conciencia ambiental y el cuidado de la fauna doméstica</t>
  </si>
  <si>
    <t>Cambio cultural para la gestión de la crisis climática</t>
  </si>
  <si>
    <t>Bogotá protectora de sus recursos naturales</t>
  </si>
  <si>
    <t>Asentamientos y entornos protectores</t>
  </si>
  <si>
    <t>Eficiencia en la atención de emergencias</t>
  </si>
  <si>
    <t xml:space="preserve"> Protección y valoración del patrimonio tangible e intangible en Bogotá y la región</t>
  </si>
  <si>
    <t>Revitalización urbana para la competitividad</t>
  </si>
  <si>
    <t>Más árboles y más y mejor espacio público</t>
  </si>
  <si>
    <t>Bogotá protectora de los animales</t>
  </si>
  <si>
    <t>Manejo y prevención de contaminación</t>
  </si>
  <si>
    <t>Manejo y saneamiento de los cuerpos de agua</t>
  </si>
  <si>
    <t>Provisión y mejoramiento de servicios públicos</t>
  </si>
  <si>
    <t>Ecoeficiencia, reciclaje, manejo de residuos e inclusión de la población recicladora</t>
  </si>
  <si>
    <t>Bogotá territorio de paz y atención integral a las víctimas del conflicto armado</t>
  </si>
  <si>
    <t>Más mujeres viven una vida libre de violencias, se sienten seguras y acceden con confianza al sistema de justicia</t>
  </si>
  <si>
    <t>Sin machismo ni violencias contra las mujeres, las niñas y los niños</t>
  </si>
  <si>
    <t>Conciencia y cultura ciudadana para la seguridad, la convivencia y la construcción de confianza</t>
  </si>
  <si>
    <t>Cultura ciudadana para la confianza, la convivencia y la participación desde la vida cotidiana</t>
  </si>
  <si>
    <t>Autoconciencia, respeto y cuidado en el espacio público</t>
  </si>
  <si>
    <t>Espacio público más seguro y construido colectivamente</t>
  </si>
  <si>
    <t>Atención a jóvenes y adultos infractores con impacto en su proyecto de vida</t>
  </si>
  <si>
    <t>Calidad de Vida y Derechos de la Población privada de la libertad</t>
  </si>
  <si>
    <t>Plataforma institucional para la seguridad y justicia</t>
  </si>
  <si>
    <t>Propósito 1: Hacer un nuevo contrato social para incrementar la inclusión social, productiva y política</t>
  </si>
  <si>
    <t>Propósito 3: Inspirar confianza y legitimidad para vivir sin miedo y ser epicentro de cultura ciudadana, paz y reconciliación</t>
  </si>
  <si>
    <t>Propósito 4: Hacer de Bogotá Región un modelo de movilidad multimodal, incluyente y sostenible</t>
  </si>
  <si>
    <t>Movilidad segura, sostenible y accesible</t>
  </si>
  <si>
    <t>Red de metros</t>
  </si>
  <si>
    <t>Propósito 5: Construir Bogotá - Región con gobierno abierto, transparente y ciudadanía consciente</t>
  </si>
  <si>
    <t>Gobierno Abierto</t>
  </si>
  <si>
    <t>Integración regional, distrital y local</t>
  </si>
  <si>
    <t>Información para la toma de decisiones</t>
  </si>
  <si>
    <t>Transformación digital y gestión de TIC para un territorio inteligente</t>
  </si>
  <si>
    <t>Fortalecimiento de cultura ciudadana y su institucionalidad</t>
  </si>
  <si>
    <t>Gestión pública efectiva</t>
  </si>
  <si>
    <t>Gestión pública local</t>
  </si>
  <si>
    <t>4. CESION</t>
  </si>
  <si>
    <t>Nombre cesionario</t>
  </si>
  <si>
    <t>Fecha cesión</t>
  </si>
  <si>
    <t>Valor cesión</t>
  </si>
  <si>
    <t>Fecha cesión
(DD/MM/AAAA)</t>
  </si>
  <si>
    <t>Número  de Identificación del cesionario
(NIT con digito de verificación)</t>
  </si>
  <si>
    <t>Número de proceso contractual 
SECOP</t>
  </si>
  <si>
    <t>Seleccione el sector al cual pertenece la Entidad.</t>
  </si>
  <si>
    <t>4- CESIÓN</t>
  </si>
  <si>
    <t>5- PORCENTAJE DE AVANCE Y/O CUMPLIMIENTO</t>
  </si>
  <si>
    <t>No. Programa</t>
  </si>
  <si>
    <t>SECOP I</t>
  </si>
  <si>
    <t>SECOP II</t>
  </si>
  <si>
    <t>Valor total reducciones 
(En valor negativo)</t>
  </si>
  <si>
    <t>Propósito 2 : Cambiar Nuestros Hábitos de Vida para Reverdecer a Bogotá y Adaptarnos y Mitigar la Crisis Climática</t>
  </si>
  <si>
    <t>Bogotá Mejor para Todos</t>
  </si>
  <si>
    <t>Un Nuevo Contrato Social y Ambiental para la Bogotá del Siglo XXI</t>
  </si>
  <si>
    <t>7. Presupuesto Disponible Operación (Régimen Privado)</t>
  </si>
  <si>
    <t>Plan de Desarrollo Distrital</t>
  </si>
  <si>
    <t>Planes de Desarrollo Distrital</t>
  </si>
  <si>
    <t>Programa</t>
  </si>
  <si>
    <t>PDD</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</si>
  <si>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</si>
  <si>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</si>
  <si>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</si>
  <si>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</si>
  <si>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</si>
  <si>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</si>
  <si>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</si>
  <si>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</si>
  <si>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</si>
  <si>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</si>
  <si>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</si>
  <si>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</si>
  <si>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</si>
  <si>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</si>
  <si>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</si>
  <si>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</si>
  <si>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</si>
  <si>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</si>
  <si>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</si>
  <si>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</si>
  <si>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</si>
  <si>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</si>
  <si>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</si>
  <si>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</si>
  <si>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</si>
  <si>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</si>
  <si>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</si>
  <si>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</si>
  <si>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</si>
  <si>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</si>
  <si>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</si>
  <si>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</si>
  <si>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</si>
  <si>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</si>
  <si>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</si>
  <si>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</si>
  <si>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</si>
  <si>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</si>
  <si>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</si>
  <si>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</si>
  <si>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</si>
  <si>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</si>
  <si>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</si>
  <si>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</si>
  <si>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</si>
  <si>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</si>
  <si>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</si>
  <si>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</si>
  <si>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</si>
  <si>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</si>
  <si>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</si>
  <si>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</si>
  <si>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</si>
  <si>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</si>
  <si>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</si>
  <si>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</si>
  <si>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</si>
  <si>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Acuerdo 761 2020</t>
  </si>
  <si>
    <t>Pag. 51</t>
  </si>
  <si>
    <t>Bogotá rural</t>
  </si>
  <si>
    <t>Bogotá región emprendedora e innovadora</t>
  </si>
  <si>
    <t>Bogotá región productiva y competitiva</t>
  </si>
  <si>
    <t>Bogotá - región, el mejor destino para visitar</t>
  </si>
  <si>
    <t>Número modificaciones</t>
  </si>
  <si>
    <t>Última fecha de modificación
D/M/A</t>
  </si>
  <si>
    <t>Fecha Primera Publicación
D/M/A</t>
  </si>
  <si>
    <t>Presupuesto Total PAA</t>
  </si>
  <si>
    <t>Número contacto y correo electrónico</t>
  </si>
  <si>
    <t>Responsable diligenciamiento</t>
  </si>
  <si>
    <t>PLAN ANUAL DE ADQUISIONES</t>
  </si>
  <si>
    <t>Valor Total</t>
  </si>
  <si>
    <t>Número Contratos</t>
  </si>
  <si>
    <t>Contratos realizados mediante la tipología de contratos de prestación de servicios profesionales y de apoyo a la gestión</t>
  </si>
  <si>
    <t>Modalidad</t>
  </si>
  <si>
    <t>Vigencia</t>
  </si>
  <si>
    <t>Número de Adiciones</t>
  </si>
  <si>
    <t>Número Contratos Adicionados</t>
  </si>
  <si>
    <t>Contratos suscritos con personas naturales</t>
  </si>
  <si>
    <t>Adiciones</t>
  </si>
  <si>
    <t>Contratos Suscritos</t>
  </si>
  <si>
    <t>Naturaleza Jurídica</t>
  </si>
  <si>
    <t>Información General</t>
  </si>
  <si>
    <t xml:space="preserve">GESTIÓN CONTRACTUAL </t>
  </si>
  <si>
    <t>5- ESTADO A 31 DE DICIEMBRE DE 2021</t>
  </si>
  <si>
    <t>% Participación</t>
  </si>
  <si>
    <t>Nombre del Integrante del Consorcio o U.T.</t>
  </si>
  <si>
    <t>Número de proponentes</t>
  </si>
  <si>
    <t>Link proceso SECOP</t>
  </si>
  <si>
    <t>Giros (Valor en pesos)</t>
  </si>
  <si>
    <t>Persona Natural</t>
  </si>
  <si>
    <t>Persona Jurídica</t>
  </si>
  <si>
    <t>Unión Temporal</t>
  </si>
  <si>
    <t>Consorcio</t>
  </si>
  <si>
    <t>5. ESTADO</t>
  </si>
  <si>
    <t>6. %  Avance y/o cumplimiento</t>
  </si>
  <si>
    <t>Número  de Identificación del cesionario
(NIT sin digito de verificación)</t>
  </si>
  <si>
    <t>VEEDURIA DISTRITAL - INFORMACIÓN GESTION CONTRACTUAL</t>
  </si>
  <si>
    <t>Número  de Identificación de los integrantes del Consorcio o U.T.
(NIT sin digito de verificación)</t>
  </si>
  <si>
    <t>Corresponden a aquellos de naturaleza intelectual diferentes a los de consultoría que se derivan del cumplimiento de las funciones de la entidad estatal; así como los relacionados con actividades operativas, logísticas, o asistenciales. Art. 2.2.1.2.1.4.9. del Decreto 1082 de 2015</t>
  </si>
  <si>
    <t>Es un contrato que tiene por objeto, conceder el uso y goce de un bien inmueble a cambio de un precio determinado. Artículo 2.2.1.2.1.4.11 del Decreto 1082 de 2015</t>
  </si>
  <si>
    <t>El seguro es un contrato, en virtud del cual una persona jurídica llamada asegurador, asume, a cambio de una prima, un riesgo que le es trasladado por una persona natural o jurídica llamado tomador y en el cual éste tiene un interés asegurable, con el fin de indemnizarlo, en el evento de que ocurra la realización del riesgo amparado, de conformidad con el Título V, del Libro Cuarto del Código de Comercio</t>
  </si>
  <si>
    <t>Fecha de suscripción</t>
  </si>
  <si>
    <t>INSTRUCTIVO FORMATO</t>
  </si>
  <si>
    <t>Si requiere insertar una o varias filas realícelo después de la fila A14 para que tomen el formato de las filas anteriores.</t>
  </si>
  <si>
    <t>Nombre de quien diligencia el formato</t>
  </si>
  <si>
    <t>Proponentes (que se presentaron a los proceso de selección)</t>
  </si>
  <si>
    <t>3. Presupuesto Disponible Inversión Directa PREDIS (BOGDATA)</t>
  </si>
  <si>
    <t>4. Presupuesto Comprometido de Inversión Directa según PREDIS (BOGDATA)</t>
  </si>
  <si>
    <t>5. Presupuesto Disponible Funcionamiento PREDIS (BOGDATA)</t>
  </si>
  <si>
    <t>6. Presupuesto Comprometido Funcionamiento según PREDIS (BOGDATA)</t>
  </si>
  <si>
    <t>% Participación (indicar solo el numero del porcentaje, sin caracteres especiales)</t>
  </si>
  <si>
    <t>Número  de Identificación del contratista
(Cédula o NIT sin puntos, comas ni caracteres especiales y sin digito de verificación)</t>
  </si>
  <si>
    <t>Número  de Identificación del integrante del Consorcio o U.T.
(Cédula o NIT sin puntos, comas ni caracteres especiales y sin digito de verificación)</t>
  </si>
  <si>
    <t>Nombre del Integrante del Consorcio o U.T. y Tipo societario
 (Según el caso: nombres y apellidos o razón social y tipo societario)</t>
  </si>
  <si>
    <t>Número Contratos y/o adiciones</t>
  </si>
  <si>
    <t>La información consolidada que registra en esta hoja debe coincidir con la información que reporta en las hojas 1 "INFORMACION ACUMULADA" y 2 "INFORMACION II CUATRIMESTRE". En relación con las adiciones a contratos de años anteriores con cargo al periodo a reportar deben registrarse en filas independientes en los numerales 1 (información general, naturaleza jurídica) y 2 (modalidad). Ej. vigencia =2019; No. Contratos Adicionados:3; Número de adiciones: 4</t>
  </si>
  <si>
    <t>Naturaleza jurídica del contratista</t>
  </si>
  <si>
    <t>Contratos suscritos con personas jurídicas</t>
  </si>
  <si>
    <t>Contratos suscritos con uniones temporales</t>
  </si>
  <si>
    <t>Contratos suscritos con consorcios</t>
  </si>
  <si>
    <r>
      <rPr>
        <b/>
        <sz val="12"/>
        <color theme="1"/>
        <rFont val="Times New Roman"/>
        <family val="1"/>
      </rPr>
      <t>3.</t>
    </r>
    <r>
      <rPr>
        <sz val="12"/>
        <color theme="1"/>
        <rFont val="Times New Roman"/>
        <family val="1"/>
      </rPr>
      <t xml:space="preserve"> Detalle cada uno de los procesos de selección adelantados en el cuatrimestre por la entidad de acuerdo a cada modalidad de selección (</t>
    </r>
    <r>
      <rPr>
        <i/>
        <sz val="12"/>
        <color theme="1"/>
        <rFont val="Times New Roman"/>
        <family val="1"/>
      </rPr>
      <t>licitación pública</t>
    </r>
    <r>
      <rPr>
        <sz val="12"/>
        <color theme="1"/>
        <rFont val="Times New Roman"/>
        <family val="1"/>
      </rPr>
      <t xml:space="preserve">, </t>
    </r>
    <r>
      <rPr>
        <i/>
        <sz val="12"/>
        <color theme="1"/>
        <rFont val="Times New Roman"/>
        <family val="1"/>
      </rPr>
      <t xml:space="preserve">selección abreviada </t>
    </r>
    <r>
      <rPr>
        <sz val="12"/>
        <color theme="1"/>
        <rFont val="Times New Roman"/>
        <family val="1"/>
      </rPr>
      <t xml:space="preserve">o </t>
    </r>
    <r>
      <rPr>
        <i/>
        <sz val="12"/>
        <color theme="1"/>
        <rFont val="Times New Roman"/>
        <family val="1"/>
      </rPr>
      <t>concurso de méritos</t>
    </r>
    <r>
      <rPr>
        <sz val="12"/>
        <color theme="1"/>
        <rFont val="Times New Roman"/>
        <family val="1"/>
      </rPr>
      <t>), y diligencie el número de proponentes que se presentaron en cada uno de ellos</t>
    </r>
  </si>
  <si>
    <t>Número del proceso contractual en SECOP</t>
  </si>
  <si>
    <t>Son contratos de obra los que celebren las entidades estatales para la construcción, mantenimiento, instalación y, en general, para la realización de cualquier otro trabajo material sobre bienes inmuebles, cualquiera que sea la modalidad de ejecución y pago. Numeral 1 del artículo 32 de la Ley 80 de 1993</t>
  </si>
  <si>
    <t>Aquellos que celebran las entidades estatales, referidos a los estudios necesarios para la ejecución de proyectos de inversión, de diagnósticos, prefactibilidad o factibilidad para programas o proyectos específicos, así como  las asesorías técnicas de coordinación, control y supervisión. Numeral 2 del artículo 32 de la Ley 80 de 1993</t>
  </si>
  <si>
    <t>Son también  contratos de consultoría los que tienen por objeto la Interventoría, asesoría, gerencia de obras o de proyectos, dirección, programación y la ejecución de diseños, planos, anteproyectos y proyectos. Numeral 2 del artículo 32 de la Ley 80 de 1993</t>
  </si>
  <si>
    <t>El contrato de Interventoría tiene por objeto la  supervisión, seguimiento y vigilancia a la ejecución material de un contrato principal</t>
  </si>
  <si>
    <t>Son contratos de prestación de servicios los que celebren las entidades estatales para desarrollar actividades relacionadas con la administración o funcionamiento de la entidad. Numeral 3 del artículo 32 de la Ley 80 de 1993</t>
  </si>
  <si>
    <t>Son aquellos contratos donde se transfiere el dominio de un bien mueble (aquellos susceptibles de ser trasladadas de un lugar a otro sin alterar ni su forma ni su esencia, tal es el caso del mobiliario y equipo de oficina, maquinaria, automóviles, etc.), cuya ejecución se agota de manera instantánea. Artículo 660, Código Civil</t>
  </si>
  <si>
    <t>Son aquellos contratos donde se transfiere el dominio de un bien inmueble (todos aquellos bienes considerados bienes raíces, por tener de común la circunstancia de estar íntimamente ligados al suelo, unidos de modo inseparable, física o jurídicamente, al terreno). Artículo 656, Código Civil</t>
  </si>
  <si>
    <t>Es un contrato que tiene por objeto, conceder el uso y goce de un bien mueble a cambio de un precio determinado. Artículo 1974, Código Civil</t>
  </si>
  <si>
    <t>Son contratos de empréstito los que tienen por objeto proveer a la entidad estatal contratante de recursos en moneda nacional o extranjera con plazo para su pago. Artículo 7, Decreto 2681 de 1993</t>
  </si>
  <si>
    <t>Son contratos que tienen por objeto la administración o el manejo de los recursos vinculados a los contratos que tales entidades celebren. Numeral 5 del artículo 32 de la Ley 80 de 1993</t>
  </si>
  <si>
    <t>Este contrato tiene por objeto otorgar a una persona llamada concesionario la prestación, operación, explotación, organización o gestión, total o parcial, de un servicio público, o la construcción, explotación o conservación total o parcial, de una obra o bien destinados al servicio o uso público, así como todas aquellas actividades necesarias para la adecuada prestación o funcionamiento de la obra o servicio por cuenta y riesgo del concesionario, y bajo la vigilancia y control de la entidad concedente, a cambio de una remuneración que puede consistir en derechos, tarifas, tasas, valorización, o en la participación que se le otorgue en la explotación del bien, obra o servicio, o en una suma periódica, única o porcentual, y en general, en cualquier otra modalidad de contraprestación que las partes acuerden. Numeral 4 del artículo 32 de la Ley 80 de 1993</t>
  </si>
  <si>
    <t>Son aquellos mediante los cuales se formaliza la asistencia, ayuda, auxilio, soporte o colaboración entre entidades de una misma nación, de distintos países o por parte de organizaciones internacionales de naturaleza pública o privada a favor de entidades públicas. Artículo 20 de la Ley 1150 de 2007</t>
  </si>
  <si>
    <t>El convenio interadministrativo es el negocio jurídico en el cual están presentes dos entidades públicas en desarrollo de relaciones interadministrativas cuyo objeto es coordinar, cooperar, colaborar o distribuir competencias en la realización de funciones administrativas de interés común a los sujetos negociales. Artículo 95 de la Ley 489 de 1998</t>
  </si>
  <si>
    <t>Los contratos que en desarrollo de lo dispuesto en el segundo inciso del artículo 355 de la Constitución Política celebren la Nación, los Departamentos, Distritos y Municipios con entidades privadas sin ánimo de lucro y de reconocida idoneidad, con el propósito de impulsar programas y actividades de interés público. Reglamentado mediante Decreto 92 de 2017</t>
  </si>
  <si>
    <t>Los contratos con personas naturales o jurídicas que se celebran en desarrollo de lo dispuesto en la Ley 1508 de 2012</t>
  </si>
  <si>
    <t>Los demás tipos de contratos que no se encuentren definidos en las anteriores tipologías</t>
  </si>
  <si>
    <t>Al ubicarse en la celda, se despliega una lista de modalidades de selección, de las cuales debe seleccionar la indicada</t>
  </si>
  <si>
    <r>
      <t xml:space="preserve">La modalidad </t>
    </r>
    <r>
      <rPr>
        <i/>
        <sz val="10"/>
        <color theme="1"/>
        <rFont val="Times New Roman"/>
        <family val="1"/>
      </rPr>
      <t>régimen especial</t>
    </r>
    <r>
      <rPr>
        <sz val="10"/>
        <color theme="1"/>
        <rFont val="Times New Roman"/>
        <family val="1"/>
      </rPr>
      <t xml:space="preserve"> se refiere a todos los contratos realizados en cumplimiento del Decreto 92 de 2017, convenios de asociación con ESAL. </t>
    </r>
    <r>
      <rPr>
        <i/>
        <sz val="10"/>
        <color theme="1"/>
        <rFont val="Times New Roman"/>
        <family val="1"/>
      </rPr>
      <t>Régimen privado</t>
    </r>
    <r>
      <rPr>
        <sz val="10"/>
        <color theme="1"/>
        <rFont val="Times New Roman"/>
        <family val="1"/>
      </rPr>
      <t xml:space="preserve"> es para todas aquellas entidades que no se rigen por el Estatuto General de Contratación Pública (Ley 80 de 1993 y normas complementarias), caso en el que todos sus contratos deben ser identificados con esta modalidad</t>
    </r>
  </si>
  <si>
    <t>Registre el objeto del contrato</t>
  </si>
  <si>
    <t>Diligencie el número de proponentes que participaron en el proceso de selección adelantado que dio como resultado el contrato que se está diligenciando</t>
  </si>
  <si>
    <t>Indicar el número de identificación del contratista persona natural o jurídica o contratistas plurales (uniones temporales y consorcios) con quien se suscribió el contrato, sin comas, tildes, puntos ni caracteres especiales, y si es NIT sin dígito de verificación</t>
  </si>
  <si>
    <t>Nombre del contratista
  (según el caso: nombres y apellidos o Razón social y Tipo societario)</t>
  </si>
  <si>
    <t>Seleccione la naturaleza jurídica que corresponde al contratista, según las opciones</t>
  </si>
  <si>
    <t xml:space="preserve">Diligenciar este numeral sólo en los casos en que el contratista sea un Consorcio o Union Temporal, relacione en filas independientes (si son varios integrantes puede insertar filas adicionales), cada uno de los números de identificación de los integrantes de los consorcios o uniones temporales sin comas, tildes, puntos ni caracteres especiales, y si es NIT sin dígito de verificación. </t>
  </si>
  <si>
    <t>Registre el porcentaje de participación de cada integrante del consorcio o unión temporal, registre sólo números, sin caracteres especiales</t>
  </si>
  <si>
    <t>Registre el valor inicial del contrato con cargo al segundo cuatrimestre de la vigencia 2021. Esta columna sólo debe contener información numérica</t>
  </si>
  <si>
    <t>Excluya las reservas de apropiación y cuentas por pagar</t>
  </si>
  <si>
    <t>Registre en esta celda el número de adiciones que se realizaron al contrato</t>
  </si>
  <si>
    <r>
      <t xml:space="preserve">Esta columna se encuentra formulada </t>
    </r>
    <r>
      <rPr>
        <b/>
        <sz val="10"/>
        <color theme="1"/>
        <rFont val="Times New Roman"/>
        <family val="1"/>
      </rPr>
      <t>por favor no modifique ni quite la fórmula;</t>
    </r>
    <r>
      <rPr>
        <sz val="10"/>
        <color theme="1"/>
        <rFont val="Times New Roman"/>
        <family val="1"/>
      </rPr>
      <t xml:space="preserve"> la fórmula suma las columnas valor inicial, valor de reducciones y valor de adiciones</t>
    </r>
  </si>
  <si>
    <t>Relacionar la fecha en que se suscribió el contrato original. La celda solo admite el formato Día/Mes/Año, por ejemplo: 17/02/2021</t>
  </si>
  <si>
    <t>Indicar el nombre del contratista, persona natural o jurídica  o contratistas plurales (uniones temporales y consorcios) en mayúscula sostenida, sin comas, tildes, puntos ni caracteres especiales. Si se trata de personas jurídicas, diligenciar razón social y tipo societario, sin comas, tildes, puntos ni caracteres especiales. Si se trata de personas naturales diligenciar primero los nombres seguidos de los apellidos en la misma columna (nombre 1, nombre 2, apellido 1 y apellido 2)</t>
  </si>
  <si>
    <t>Diligenciar este numeral sólo en los casos en que el contratista sea un Consorcio o Union Temporal, relacione en filas independientes cada uno de los nombres de los integrantes de los consorcios o uniones temporales, si es persona jurídica la Razón social, es decir el nombre legal de la Empresa; si es persona natural relacione los nombres seguidos de los apellidos en mayúscula sostenida, sin comas, tildes, puntos ni caracteres especiales. Igualmente en el nombre relacione el Tipo societario de cada uno de ellos, entre los cuales se encuentra Sociedades por Acciones Simplificadas (SAS), Sociedad de Responsabilidad Limitada (LTDA), Sociedad en Comandita simple (SCS), Sociedad en Comandita por Acciones (SCA), Sociedad Colectiva, a manera de ejemplo: SOCIEDAD 1 LTDA</t>
  </si>
  <si>
    <t>Registre el año de celebración del contrato.</t>
  </si>
  <si>
    <t>En el caso de adiciones a contratos de años anteriores, no diligencie esta columna, registrar el valor en la columna 15 "Valor Total Adiciones".
En caso de adiciones a contratos suscritos en el primer cuatrimestre del 2021, no diligencie esta columna, registrar el valor en la columna 15 "Valor Total Adiciones"</t>
  </si>
  <si>
    <r>
      <t xml:space="preserve">A continuación registre la información del Plan Anual de Adquisiciones vigencia 2021,  diligencie el presupuesto total,  el presupuesto programado y contratado del </t>
    </r>
    <r>
      <rPr>
        <b/>
        <sz val="12"/>
        <color rgb="FFFF0000"/>
        <rFont val="Times New Roman"/>
        <family val="1"/>
      </rPr>
      <t>1 de septiembre al 31 de diciembre de 2021</t>
    </r>
    <r>
      <rPr>
        <sz val="12"/>
        <color theme="1"/>
        <rFont val="Times New Roman"/>
        <family val="1"/>
      </rPr>
      <t>, igualmente la fecha de la primera y ultima públicación del PAA en SECOP, y el número de modificaciones realizadas.</t>
    </r>
  </si>
  <si>
    <t>Presupuesto programado
Septiembre 1 a 31 de diciembre de 2021</t>
  </si>
  <si>
    <t>Presupuesto contratado
Septiembre 1 a 31 de diciembre de 2021</t>
  </si>
  <si>
    <r>
      <t xml:space="preserve">Período de Evaluación: </t>
    </r>
    <r>
      <rPr>
        <b/>
        <sz val="12"/>
        <color rgb="FFFF0000"/>
        <rFont val="Times New Roman"/>
        <family val="1"/>
      </rPr>
      <t>Septiembre 1 a 31 de diciembre de 2021</t>
    </r>
  </si>
  <si>
    <r>
      <t xml:space="preserve">1. </t>
    </r>
    <r>
      <rPr>
        <sz val="12"/>
        <color theme="1"/>
        <rFont val="Times New Roman"/>
        <family val="1"/>
      </rPr>
      <t xml:space="preserve">Diligenciar en </t>
    </r>
    <r>
      <rPr>
        <i/>
        <sz val="12"/>
        <color theme="1"/>
        <rFont val="Times New Roman"/>
        <family val="1"/>
      </rPr>
      <t>Información General</t>
    </r>
    <r>
      <rPr>
        <sz val="12"/>
        <color theme="1"/>
        <rFont val="Times New Roman"/>
        <family val="1"/>
      </rPr>
      <t xml:space="preserve"> el total de contratos que la entidad suscribió del 1 de septiembre al 31 de diciembre de 2021 y el valor total de ellos, igual el número de contratos que presentaron adiciones, el número de adiciones y el valor total de ellas. Respecto a la </t>
    </r>
    <r>
      <rPr>
        <i/>
        <sz val="12"/>
        <color theme="1"/>
        <rFont val="Times New Roman"/>
        <family val="1"/>
      </rPr>
      <t>Naturaleza jurídica del contratista</t>
    </r>
    <r>
      <rPr>
        <sz val="12"/>
        <color theme="1"/>
        <rFont val="Times New Roman"/>
        <family val="1"/>
      </rPr>
      <t>,</t>
    </r>
    <r>
      <rPr>
        <i/>
        <sz val="12"/>
        <color theme="1"/>
        <rFont val="Times New Roman"/>
        <family val="1"/>
      </rPr>
      <t xml:space="preserve"> </t>
    </r>
    <r>
      <rPr>
        <sz val="12"/>
        <color theme="1"/>
        <rFont val="Times New Roman"/>
        <family val="1"/>
      </rPr>
      <t>diligenciar el número total de contratos suscritos y su valor por: personas naturales, jurídicas, consorcios y uniones temporales</t>
    </r>
  </si>
  <si>
    <r>
      <t xml:space="preserve">2. </t>
    </r>
    <r>
      <rPr>
        <sz val="12"/>
        <rFont val="Times New Roman"/>
        <family val="1"/>
      </rPr>
      <t>Registrar el número y valor total de los contratos y/o adiciones que se suscribieron del 1 de septiembre al 31 de diciembre de 2021 por cada</t>
    </r>
    <r>
      <rPr>
        <i/>
        <sz val="12"/>
        <rFont val="Times New Roman"/>
        <family val="1"/>
      </rPr>
      <t xml:space="preserve"> modalidad</t>
    </r>
    <r>
      <rPr>
        <sz val="12"/>
        <rFont val="Times New Roman"/>
        <family val="1"/>
      </rPr>
      <t>. Igualmente en la tipología de contratos de prestación de servicios profesionales y de apoyo a la gestión.</t>
    </r>
  </si>
  <si>
    <t>En primer lugar, diligencie toda la información correspondiente a los contratos suscritos con cargo la vigencia 2021.</t>
  </si>
  <si>
    <t>Una vez incluidos todos los contratos  de la vigencia 2021, a continuación diligencie el formato completo con la información correspondiente a las adiciones efectuadas con cargo a la vigencia 2021 de contratos suscritos en vigencias anteriores. La información general del contrato como: modalidad de selección, tipología contractual, objeto, entre otros, debe corresponder a la información del contrato adicionado o modificado. Respecto al valor, sólo se diligencia el valor en la columna adición, es decir, la columna de valor inicial debe quedar en blanco. No olvide registrar el número de adiciones realizadas en la columna correspondiente.</t>
  </si>
  <si>
    <t>En caso de haber realizado apropiaciones presupuestales en la vigencia a través de resoluciones, caja menor, honorarios ediles, servicios públicos, debe relacionar dicha información en una sola fila al final de la base, indicando de que se trata la apropiación y número de proyecto si hay lugar a ello. En el tipo de contrato se registra con la opción "Otros gastos".</t>
  </si>
  <si>
    <t>Escriba el monto del presupuesto de operación comprometido mediante contratos a 31 de diciembre de 2021.</t>
  </si>
  <si>
    <t>En estricto orden consecutivo registre el número del contrato, sin incluir los contratos que fueron anulados, ni comodatos.</t>
  </si>
  <si>
    <t>Una vez terminado el registro de los contratos celebrados con cargo a la vigencia 2021, en las siguientes filas registre la información correspondiente a las adiciones efectuadas con cargo a la vigencia 2021 de contratos suscritos en vigencias anteriores, especificando el año de suscripción en la columna dos.</t>
  </si>
  <si>
    <t>Para las adiciones a contratos suscritos en la vigencia 2021 y adiciones a contratos sucritos de años anteriores se debe diligenciar la tipología del contrato adicionado o modificado</t>
  </si>
  <si>
    <t>Para las adiciones a contratos suscritos en vigencias anteriores se debe diligenciar la modalidad de selección del contrato adicionado o modificado</t>
  </si>
  <si>
    <t xml:space="preserve">Esta columna solo se habilita y debe ser diligenciada, para las modalidades de selección abreviada y contratación directa. Al ubicarse en la celda, se despliega una lista de procedimientos o causales, de las cuales debe seleccionar la indicada. El formato no permite incluir procedimientos o causales diferentes a las señaladas en la lista desplegable.  </t>
  </si>
  <si>
    <t>Registre la afectación según la clasificación de cuentas del presupuesto de gastos. Funcionamiento, Inversión y Operación, esta última aplica únicamente para entidades de régimen privado. La celda solamente permite registrar estas tres opciones.</t>
  </si>
  <si>
    <t>Si en la columna anterior “Afectación”,  indicó funcionamiento u operación deje en blanco el número de programa, es decir esta columna solamente aplica para gastos de Inversión.</t>
  </si>
  <si>
    <t>Indique el código presupuestal con el que se identifica el proyecto. Si un mismo contrato afecta más de un proyecto, discriminar el contrato por cada proyecto que afecte en filas separadas.</t>
  </si>
  <si>
    <r>
      <t>Registre el valor de la reducción del contrato en caso de haberse realizado,</t>
    </r>
    <r>
      <rPr>
        <b/>
        <sz val="10"/>
        <color theme="1"/>
        <rFont val="Times New Roman"/>
        <family val="1"/>
      </rPr>
      <t xml:space="preserve"> en negativo</t>
    </r>
    <r>
      <rPr>
        <sz val="10"/>
        <color theme="1"/>
        <rFont val="Times New Roman"/>
        <family val="1"/>
      </rPr>
      <t>, durante la vigencia 2021</t>
    </r>
  </si>
  <si>
    <t>Diligencie esta columna solo en el caso de adiciones al valor inicial que aumenten el valor del contrato con cargo a la vigencia.</t>
  </si>
  <si>
    <t>Registre el valor total de las adiciones que se realizaron al contrato,  el formato de celda no permite guiones, comas o texto. Esta columna solo debe contener información numérica.</t>
  </si>
  <si>
    <t>Si los valores no coinciden debe especificarse al final del formato en qué está representada la diferencia Otros gastos(discriminando los conceptos por Programa y Proyecto de inversión, si es el caso), con sus respectivos valores.</t>
  </si>
  <si>
    <t>Las bases donde dichos valores no coincidan serán devueltas por la Veeduría Distrital a cada entidad para los respectivos ajustes.</t>
  </si>
  <si>
    <t>Registre el valor total de los giros que se realizaron al contrato,  el formato de celda no permite guiones, comas o texto. Esta columna solo debe contener información numérica.</t>
  </si>
  <si>
    <t>Para las adiciones a contratos de años anteriores se debe registrar en esta columna la fecha de suscripción de la adición en la vigencia 2021</t>
  </si>
  <si>
    <t>En caso de presentarse este evento, indicar en días, el tiempo por el cual se prorrogó el contrato a partir de la fecha inicial de terminación (sólo número de días, no mes, no texto).</t>
  </si>
  <si>
    <t>Indicar la fecha de inicio del contrato. Para las adiciones a contratos de años anteriores se debe diligenciar la fecha de inicio de la adición en la vigencia 2021. La celda solo admite el formato Día/Mes/Año así  13/03/2021.</t>
  </si>
  <si>
    <t>Indicar la fecha efectiva de terminación del contrato. La celda solo admite el formato Día/Mes/Año así  15/02/2021.</t>
  </si>
  <si>
    <t>Registre en esta celda el número de prórrogas que se realizaron al contrato en la vigencia 2021.</t>
  </si>
  <si>
    <t xml:space="preserve">Esta columna contiene el plazo inicial del contrato con el número total de días a ejecutar (sólo número de días, no mes, no texto). </t>
  </si>
  <si>
    <t>Indicar el número de identificación del cesionario persona natural o jurídica con quien se suscribió la cesión, con digito de verificación (DV), el formato de celda no permite guiones o comas, solo números. Si hay más de una cesión adicione una fila y registre número de contrato, año, número proceso contractual SECOP y demás información que corresponda.</t>
  </si>
  <si>
    <t>Indicar el nombre del cesionario, persona natural o jurídica.</t>
  </si>
  <si>
    <t>Relacionar la fecha en que se suscribió la cesión del contrato. La celda solo admite el formato Día/Mes/Año así  17/02/2021.</t>
  </si>
  <si>
    <t>Registre el valor correspondiente a la cesión con cargo a la vigencia 2021, el formato de celda no permite guiones, comas o texto. Esta columna solo debe contener información numérica.</t>
  </si>
  <si>
    <t>Marque con una X en la respectiva columna si el contrato se encuentra a 31 de diciembre de 2021 Celebrado o por Iniciar, En Ejecución, Terminado o Liquidado.</t>
  </si>
  <si>
    <t>Indica el porcentaje de avance o de cumplimiento en términos presupuestales a 31 de diciembre de 2021, es decir lo efectivamente pagado al contratista. Si no se ha iniciado la ejecución, el % de avance es 0%. La celda se encuentra formulada y protegida. Es la relación entre el valor de los giros y el valor final del contrato. Si el porcentaje de avance no coincide, se debe revisar los valores que se registraron en estas columnas.  Este porcentaje no debe ser superior al 100%</t>
  </si>
  <si>
    <r>
      <t>Recomendamos leer cuidadosamente y poner en práctica las instrucciones que se explican en este instructivo. De la calidad de la información que se registre, depende en gran medida la calidad del informe de rendición de cuentas de la Gestión Contractual que presenta el Alcalde Mayor, consolidado por la Veeduría Distrital.
En este formato se deberán relacionar:
Hoja</t>
    </r>
    <r>
      <rPr>
        <b/>
        <sz val="10"/>
        <color theme="1"/>
        <rFont val="Times New Roman"/>
        <family val="1"/>
      </rPr>
      <t xml:space="preserve"> 1. "INFORMACION ACUMULADA", </t>
    </r>
    <r>
      <rPr>
        <sz val="10"/>
        <color theme="1"/>
        <rFont val="Times New Roman"/>
        <family val="1"/>
      </rPr>
      <t xml:space="preserve">diligenciar en esta hoja la totalidad de la información contractual desde el </t>
    </r>
    <r>
      <rPr>
        <b/>
        <sz val="10"/>
        <color rgb="FFFF0000"/>
        <rFont val="Times New Roman"/>
        <family val="1"/>
      </rPr>
      <t>1 de enero al 31 de diciembre de 2021</t>
    </r>
    <r>
      <rPr>
        <sz val="10"/>
        <color theme="1"/>
        <rFont val="Times New Roman"/>
        <family val="1"/>
      </rPr>
      <t>.
Hoja</t>
    </r>
    <r>
      <rPr>
        <b/>
        <sz val="10"/>
        <color theme="1"/>
        <rFont val="Times New Roman"/>
        <family val="1"/>
      </rPr>
      <t xml:space="preserve"> 2. “PLAN ANUAL DE ADQUISICIONES – PAA”, </t>
    </r>
    <r>
      <rPr>
        <sz val="10"/>
        <color theme="1"/>
        <rFont val="Times New Roman"/>
        <family val="1"/>
      </rPr>
      <t>se pide información sobre el Plan Anual de Adquisiciones y sus modificaciones, por lo cual se deberá precisar el presupuesto total del plan; el programado del</t>
    </r>
    <r>
      <rPr>
        <sz val="10"/>
        <color rgb="FFFF0000"/>
        <rFont val="Times New Roman"/>
        <family val="1"/>
      </rPr>
      <t xml:space="preserve"> </t>
    </r>
    <r>
      <rPr>
        <b/>
        <sz val="10"/>
        <color rgb="FFFF0000"/>
        <rFont val="Times New Roman"/>
        <family val="1"/>
      </rPr>
      <t>1 de septiembre al 31 de diciembre de 2021</t>
    </r>
    <r>
      <rPr>
        <sz val="10"/>
        <color rgb="FFFF0000"/>
        <rFont val="Times New Roman"/>
        <family val="1"/>
      </rPr>
      <t>;</t>
    </r>
    <r>
      <rPr>
        <sz val="10"/>
        <color theme="1"/>
        <rFont val="Times New Roman"/>
        <family val="1"/>
      </rPr>
      <t xml:space="preserve"> el efectivamente contratado en este período; la primera fecha de publicación del PAA; la última fecha de modificación y el número total de modificaciones realizadas durante este mismo período. 
Hoja </t>
    </r>
    <r>
      <rPr>
        <b/>
        <sz val="10"/>
        <color theme="1"/>
        <rFont val="Times New Roman"/>
        <family val="1"/>
      </rPr>
      <t>3. “CONSOLIDADO”</t>
    </r>
    <r>
      <rPr>
        <sz val="10"/>
        <color theme="1"/>
        <rFont val="Times New Roman"/>
        <family val="1"/>
      </rPr>
      <t>, se pide totalizar la información reportada en la hoja 1, sólo respecto a los contratos y adiciones suscritas entre el</t>
    </r>
    <r>
      <rPr>
        <b/>
        <sz val="10"/>
        <color theme="1"/>
        <rFont val="Times New Roman"/>
        <family val="1"/>
      </rPr>
      <t xml:space="preserve"> </t>
    </r>
    <r>
      <rPr>
        <b/>
        <sz val="10"/>
        <color rgb="FFFF0000"/>
        <rFont val="Times New Roman"/>
        <family val="1"/>
      </rPr>
      <t>1 de septiembre y el 31 de diciembre de 2021</t>
    </r>
    <r>
      <rPr>
        <sz val="10"/>
        <color theme="1"/>
        <rFont val="Times New Roman"/>
        <family val="1"/>
      </rPr>
      <t xml:space="preserve">, por lo cual debe coincidir. Es así que en el numeral 1, se debe diligenciar el total de contratos suscritos por la entidad entre el 1 de septiembre y el 31 de diciembre de 2021, periodo de evaluación y su valor; el número total de contratos adicionados, el número total de adiciones y su valor; el número total de contratos celebrados con personas naturales, jurídicas, uniones temporales y consorcios, y su valor; en el numeral 2, se debe registrar en el periodo mencionado, el número total de contratos celebrados según la modalidad de selección y el valor total por cada modalidad; igualmente, es necesario precisar que se deberán relacionar los contratos celebrados mediante la tipología de prestación de servicios profesionales y de apoyo a la gestión y el valor total de ellos. En el numeral 3, se deberá indicar en las modalidades de licitación pública, concurso de méritos y selección abreviada, el número de procesos de selección en los que se presentaron 1 o más proponentes.
Hoja </t>
    </r>
    <r>
      <rPr>
        <b/>
        <sz val="10"/>
        <color theme="1"/>
        <rFont val="Times New Roman"/>
        <family val="1"/>
      </rPr>
      <t>4.“INSTRUCTIVO”</t>
    </r>
    <r>
      <rPr>
        <sz val="10"/>
        <color theme="1"/>
        <rFont val="Times New Roman"/>
        <family val="1"/>
      </rPr>
      <t>, se dan las instrucciones para el diligenciamiento de la información, explicando paso a paso cada uno de los datos de la base y la manera de diligenciarla para efectos de que la información reportada sea veraz y no presente inconsistencias.</t>
    </r>
  </si>
  <si>
    <r>
      <t>Si necesita pegar información debe hacerlo por secciones debido a que hay columnas formuladas que están protegidas que no permiten realizar esta opción. Utilice la opción de</t>
    </r>
    <r>
      <rPr>
        <i/>
        <sz val="10"/>
        <color theme="1"/>
        <rFont val="Times New Roman"/>
        <family val="1"/>
      </rPr>
      <t xml:space="preserve"> pegado especial valores</t>
    </r>
    <r>
      <rPr>
        <sz val="10"/>
        <color theme="1"/>
        <rFont val="Times New Roman"/>
        <family val="1"/>
      </rPr>
      <t xml:space="preserve"> para no borrar las listas desplegables ni los formatos de las columnas. Si al pegar quedan textos en rojo,  verifique y ajuste la información, el dato que adiciono no se encuentra en la lista desplegable o no corresponde con el criterio definido en el columna.</t>
    </r>
  </si>
  <si>
    <t>Relacione el número de proceso de selección con el cual se encuentra publicado el contrato en el SECOP, mas no el link o enlace. Ejemplo IDU-CMA-DTDP-240-2021</t>
  </si>
  <si>
    <t>Registre el enlace del proceso en SECOP. Ejemplo  https://community.secop.gov.co/Public/xxxxxx</t>
  </si>
  <si>
    <t>DEL 1 DE ENERO AL 31 DE DICIEMBRE DE 2021</t>
  </si>
  <si>
    <t>Propósito</t>
  </si>
  <si>
    <t>Total</t>
  </si>
  <si>
    <t>La información que se registre en esta base de datos debe coincidir con los reportes en BOGDATA  y adicionalmente con SECOP.  Es así que la sumatoria del valor final de los contratos y adiciones, por eje/pilar/propósito, programa y proyecto registrada por la Entidad, debe coincidir con la ejecución presupuestal de la entidad, reporte de BOGDATA con corte a 31 de diciembre de 2021, es decir, se debe verificar su coincidencia por rubro con el total del compromiso acumulado; igualmente respecto al valor acumulado de los giros.</t>
  </si>
  <si>
    <t>Indique el valor total del presupuesto disponible de inversión directa, de acuerdo con el Informe de ejecución presupuestal de la entidad (BOGDATA), a 31 de diciembre de 2021.</t>
  </si>
  <si>
    <t>Escriba el valor total del presupuesto comprometido de inversión directa, de acuerdo con el Informe de ejecución presupuestal de la entidad (BOGDATA), a 31 de diciembre de 2021.</t>
  </si>
  <si>
    <t>Indique el valor total del presupuesto de funcionamiento disponible, de acuerdo con el con el Informe de ejecución presupuestal de la entidad (BOGDATA), a 31 de diciembre de 2021.</t>
  </si>
  <si>
    <t>Escriba el monto del presupuesto de funcionamiento, comprometido mediante contratos, de acuerdo con el Informe de ejecución presupuestal de la entidad (BOGDATA), a 31 de diciembre de 2021.</t>
  </si>
  <si>
    <t>Coloque el monto del presupuesto de operación disponible, de acuerdo con el Informe de ejecución presupuestal de la entidad (BOGDATA), a 31 de diciembre de 2021. Los gastos de operación corresponden solamente a aquellas entidades de régimen de contratación  privado.</t>
  </si>
  <si>
    <t>Seleccionar el PDD de acuerdo con los diferentes contratos suscritos, automáticamente en la columna K se activan  los números de programa de acuerdo al PDD.</t>
  </si>
  <si>
    <t xml:space="preserve">La sumatoria de la columna 16 (valor final) para los contratos de Inversión Directa, de funcionamiento y/o operación, cuando aplique, deberán coincidir con el valor del rubro registrado en el encabezado 4, Presupuesto comprometido de inversión según BOGDATA, con el encabezado 6, Presupuesto Comprometido Funcionamiento según BOGDATA y con el encabezado 8, Presupuesto Comprometido Operación mediante contratos, respectivamente. A la vez, estos valores deben coincidir con los informes de ejecución presupuestal del BOGDATA.  </t>
  </si>
  <si>
    <r>
      <t xml:space="preserve">La base en Excel a diligenciar </t>
    </r>
    <r>
      <rPr>
        <b/>
        <u/>
        <sz val="10"/>
        <color theme="1"/>
        <rFont val="Times New Roman"/>
        <family val="1"/>
      </rPr>
      <t>NO</t>
    </r>
    <r>
      <rPr>
        <sz val="10"/>
        <color theme="1"/>
        <rFont val="Times New Roman"/>
        <family val="1"/>
      </rPr>
      <t xml:space="preserve"> debe modificarse, debe utilizar versión Excel 2010 o posteriores, la versión 2007 no habilita los macros. El formato está controlado y algunas celdas tienen opciones de selección y solo se debe escoger una de ellas.  El nombre de las hojas no se debe modificar o renombrar debido a que tiene macros. No incluya columnas con otro tipo de información que la Veeduría Distrital no está solicitando o que cambie el formato de celda establecido. Debe diliigencar la totalidad de las celdas, no combinarlas, registrar la información contractual en filas independientes. Las celdas donde se requieren relacionar valores, deben diligenciarse sin puntos, tildes, comas, ni caracteres especiales.</t>
    </r>
  </si>
  <si>
    <t>Incluye los gastos no contractuales, estos se registran al final de la base, no cuentan con número de contrato, tipo, proceso o modalidad.  Estos gastos en los que no media un acuerdo de voluntades, en caso de ser del rubro de inversiòn, se deben discriminar por programa y proyecto. En el caso de ser del rubro de funcionamiento no requieren ser discriminados sino totalizados en una sola fila.</t>
  </si>
  <si>
    <r>
      <t>Para insertar una o varias filas, en el encabezado del formato, se encuentra un botón denominado</t>
    </r>
    <r>
      <rPr>
        <i/>
        <sz val="10"/>
        <color theme="1"/>
        <rFont val="Times New Roman"/>
        <family val="1"/>
      </rPr>
      <t xml:space="preserve"> </t>
    </r>
    <r>
      <rPr>
        <b/>
        <i/>
        <sz val="10"/>
        <color theme="1"/>
        <rFont val="Times New Roman"/>
        <family val="1"/>
      </rPr>
      <t xml:space="preserve">"Insertar Filas" </t>
    </r>
    <r>
      <rPr>
        <sz val="10"/>
        <color theme="1"/>
        <rFont val="Times New Roman"/>
        <family val="1"/>
      </rPr>
      <t>en el cual se debe hacer click  y digite el número de filas a insertar. Si usted no sigue este procedimiento las filas que inserte no tomarán el formato de las filas anteriores. Se recomienda que antes de iniciar el registro de información inserte las filas que requiera, sin embargo, en cualquier momento que necesite puede hacer este paso</t>
    </r>
  </si>
  <si>
    <t xml:space="preserve">En esta columna seleccione de la lista, el tipo de contrato que corresponde al contrato suscrito. El formato no permite incluir tipo de contratos diferentes a los señaladas en la lista desplegable.  Se debe escoger de las tipologías contractuales que se relacionan a continuación:  </t>
  </si>
  <si>
    <r>
      <t>Identifíquelo de acuerdo con el código presupuestal del Plan de Desarrollo  "Un Nuevo Contrato Social y Ambiental para la Bogotá del Siglo XXI". Si un mismo contrato afecta más de un código presupuestal discrimine el contrato por cada código que afecte en filas separadas. Si se registra el número del programa, automáticamente en la columna L y M se despliega el nombre del programa y el  propósito según corresponda.</t>
    </r>
    <r>
      <rPr>
        <b/>
        <sz val="10"/>
        <color theme="1"/>
        <rFont val="Times New Roman"/>
        <family val="1"/>
      </rPr>
      <t xml:space="preserve"> </t>
    </r>
  </si>
  <si>
    <t>ALPA-SABM-001-2021</t>
  </si>
  <si>
    <t xml:space="preserve">https://community.secop.gov.co/Public/Tendering/OpportunityDetail/Index?noticeUID=CO1.NTC.1697280&amp;isFromPublicArea=True&amp;isModal=False </t>
  </si>
  <si>
    <t>ALPA-CD-002-2021</t>
  </si>
  <si>
    <t xml:space="preserve">https://community.secop.gov.co/Public/Tendering/OpportunityDetail/Index?noticeUID=CO1.NTC.1703151&amp;isFromPublicArea=True&amp;isModal=False </t>
  </si>
  <si>
    <t>ALPA-CD-003-2021</t>
  </si>
  <si>
    <t>https://community.secop.gov.co/Public/Tendering/OpportunityDetail/Index?noticeUID=CO1.NTC.1706882&amp;isFromPublicArea=True&amp;isModal=False</t>
  </si>
  <si>
    <t>ALPA-CD-004-2021</t>
  </si>
  <si>
    <t>https://community.secop.gov.co/Public/Tendering/OpportunityDetail/Index?noticeUID=CO1.NTC.1707326&amp;isFromPublicArea=True&amp;isModal=False</t>
  </si>
  <si>
    <t>ALPA-CD-005-2021</t>
  </si>
  <si>
    <t>https://community.secop.gov.co/Public/Tendering/OpportunityDetail/Index?noticeUID=CO1.NTC.1714363&amp;isFromPublicArea=True&amp;isModal=False</t>
  </si>
  <si>
    <t>ALPA-CD-006-2021</t>
  </si>
  <si>
    <t>https://community.secop.gov.co/Public/Tendering/OpportunityDetail/Index?noticeUID=CO1.NTC.1714609&amp;isFromPublicArea=True&amp;isModal=False</t>
  </si>
  <si>
    <t>ALPA-CD-007-2021</t>
  </si>
  <si>
    <t>https://community.secop.gov.co/Public/Tendering/OpportunityDetail/Index?noticeUID=CO1.NTC.1722785&amp;isFromPublicArea=True&amp;isModal=False</t>
  </si>
  <si>
    <t>ALPA-CD-008-2021</t>
  </si>
  <si>
    <t>https://community.secop.gov.co/Public/Tendering/OpportunityDetail/Index?noticeUID=CO1.NTC.1723205&amp;isFromPublicArea=True&amp;isModal=False</t>
  </si>
  <si>
    <t>ALPA-CD-009-2021</t>
  </si>
  <si>
    <t>https://community.secop.gov.co/Public/Tendering/OpportunityDetail/Index?noticeUID=CO1.NTC.1724792&amp;isFromPublicArea=True&amp;isModal=False</t>
  </si>
  <si>
    <t>ALPA-CD-010-2021</t>
  </si>
  <si>
    <t>https://community.secop.gov.co/Public/Tendering/OpportunityDetail/Index?noticeUID=CO1.NTC.1726889&amp;isFromPublicArea=True&amp;isModal=False</t>
  </si>
  <si>
    <t>ALPA-CD-011-2021</t>
  </si>
  <si>
    <t>https://community.secop.gov.co/Public/Tendering/OpportunityDetail/Index?noticeUID=CO1.NTC.1728022&amp;isFromPublicArea=True&amp;isModal=False</t>
  </si>
  <si>
    <t>ALPA-CD-012-2021</t>
  </si>
  <si>
    <t>https://community.secop.gov.co/Public/Tendering/OpportunityDetail/Index?noticeUID=CO1.NTC.1727860&amp;isFromPublicArea=True&amp;isModal=False</t>
  </si>
  <si>
    <t>ALPA-CD-013-2021</t>
  </si>
  <si>
    <t>https://community.secop.gov.co/Public/Tendering/OpportunityDetail/Index?noticeUID=CO1.NTC.1729529&amp;isFromPublicArea=True&amp;isModal=False</t>
  </si>
  <si>
    <t>ALPA-CD-014-2021</t>
  </si>
  <si>
    <t>https://community.secop.gov.co/Public/Tendering/OpportunityDetail/Index?noticeUID=CO1.NTC.1731020&amp;isFromPublicArea=True&amp;isModal=False</t>
  </si>
  <si>
    <t>ALPA-CD-015-2021</t>
  </si>
  <si>
    <t>https://community.secop.gov.co/Public/Tendering/OpportunityDetail/Index?noticeUID=CO1.NTC.1735549&amp;isFromPublicArea=True&amp;isModal=False</t>
  </si>
  <si>
    <t>ALPA-CD-016-2021</t>
  </si>
  <si>
    <t>https://community.secop.gov.co/Public/Tendering/OpportunityDetail/Index?noticeUID=CO1.NTC.1775332&amp;isFromPublicArea=True&amp;isModal=False</t>
  </si>
  <si>
    <t>ALPA-CD-017-2021</t>
  </si>
  <si>
    <t>https://community.secop.gov.co/Public/Tendering/OpportunityDetail/Index?noticeUID=CO1.NTC.1734661&amp;isFromPublicArea=True&amp;isModal=False</t>
  </si>
  <si>
    <t>ALPA-CD-018-2021</t>
  </si>
  <si>
    <t>https://community.secop.gov.co/Public/Tendering/OpportunityDetail/Index?noticeUID=CO1.NTC.1737994&amp;isFromPublicArea=True&amp;isModal=False</t>
  </si>
  <si>
    <t>ALPA-CD-019-2021</t>
  </si>
  <si>
    <t>https://community.secop.gov.co/Public/Tendering/OpportunityDetail/Index?noticeUID=CO1.NTC.1735266&amp;isFromPublicArea=True&amp;isModal=False</t>
  </si>
  <si>
    <t>ALPA-CD-020-2021</t>
  </si>
  <si>
    <t>https://community.secop.gov.co/Public/Tendering/OpportunityDetail/Index?noticeUID=CO1.NTC.1739827&amp;isFromPublicArea=True&amp;isModal=False</t>
  </si>
  <si>
    <t>ALPA-CD-021-2021</t>
  </si>
  <si>
    <t>https://community.secop.gov.co/Public/Tendering/OpportunityDetail/Index?noticeUID=CO1.NTC.1738850&amp;isFromPublicArea=True&amp;isModal=False</t>
  </si>
  <si>
    <t>ALPA-CD-022-2021</t>
  </si>
  <si>
    <t>https://community.secop.gov.co/Public/Tendering/OpportunityDetail/Index?noticeUID=CO1.NTC.1740045&amp;isFromPublicArea=True&amp;isModal=False</t>
  </si>
  <si>
    <t>ALPA-CD-023-2021</t>
  </si>
  <si>
    <t>https://community.secop.gov.co/Public/Tendering/OpportunityDetail/Index?noticeUID=CO1.NTC.1743722&amp;isFromPublicArea=True&amp;isModal=False</t>
  </si>
  <si>
    <t>ALPA-CD-024-2021</t>
  </si>
  <si>
    <t>https://community.secop.gov.co/Public/Tendering/OpportunityDetail/Index?noticeUID=CO1.NTC.1743384&amp;isFromPublicArea=True&amp;isModal=False</t>
  </si>
  <si>
    <t>ALPA-CD-025-2021</t>
  </si>
  <si>
    <t>https://community.secop.gov.co/Public/Tendering/OpportunityDetail/Index?noticeUID=CO1.NTC.1747943&amp;isFromPublicArea=True&amp;isModal=False</t>
  </si>
  <si>
    <t>ALPA-CD-028-2021</t>
  </si>
  <si>
    <t>https://community.secop.gov.co/Public/Tendering/OpportunityDetail/Index?noticeUID=CO1.NTC.1746103&amp;isFromPublicArea=True&amp;isModal=False</t>
  </si>
  <si>
    <t>ALPA-CD-029-2021</t>
  </si>
  <si>
    <t>https://community.secop.gov.co/Public/Tendering/OpportunityDetail/Index?noticeUID=CO1.NTC.1746156&amp;isFromPublicArea=True&amp;isModal=False</t>
  </si>
  <si>
    <t>ALPA-CD-030-2021</t>
  </si>
  <si>
    <t>https://community.secop.gov.co/Public/Tendering/OpportunityDetail/Index?noticeUID=CO1.NTC.1745874&amp;isFromPublicArea=True&amp;isModal=False</t>
  </si>
  <si>
    <t>ALPA-CD-031-2021</t>
  </si>
  <si>
    <t>https://community.secop.gov.co/Public/Tendering/OpportunityDetail/Index?noticeUID=CO1.NTC.1753294&amp;isFromPublicArea=True&amp;isModal=False</t>
  </si>
  <si>
    <t>ALPA-CD-032-2021</t>
  </si>
  <si>
    <t>https://community.secop.gov.co/Public/Tendering/OpportunityDetail/Index?noticeUID=CO1.NTC.1778551&amp;isFromPublicArea=True&amp;isModal=False</t>
  </si>
  <si>
    <t>ALPA-CD-041-2021</t>
  </si>
  <si>
    <t>https://community.secop.gov.co/Public/Tendering/OpportunityDetail/Index?noticeUID=CO1.NTC.1761585&amp;isFromPublicArea=True&amp;isModal=False</t>
  </si>
  <si>
    <t>ALPA-CD-034-2021</t>
  </si>
  <si>
    <t>https://community.secop.gov.co/Public/Tendering/OpportunityDetail/Index?noticeUID=CO1.NTC.1748003&amp;isFromPublicArea=True&amp;isModal=False</t>
  </si>
  <si>
    <t>ALPA-CD-035-2021</t>
  </si>
  <si>
    <t>https://community.secop.gov.co/Public/Tendering/OpportunityDetail/Index?noticeUID=CO1.NTC.1748793&amp;isFromPublicArea=True&amp;isModal=False</t>
  </si>
  <si>
    <t>ALPA-CD-036-2021</t>
  </si>
  <si>
    <t>https://community.secop.gov.co/Public/Tendering/OpportunityDetail/Index?noticeUID=CO1.NTC.1748395&amp;isFromPublicArea=True&amp;isModal=False</t>
  </si>
  <si>
    <t>ALPA-CD-037-2021</t>
  </si>
  <si>
    <t>https://community.secop.gov.co/Public/Tendering/OpportunityDetail/Index?noticeUID=CO1.NTC.1751881&amp;isFromPublicArea=True&amp;isModal=False</t>
  </si>
  <si>
    <t>ALPA-CD-038-2021</t>
  </si>
  <si>
    <t>https://community.secop.gov.co/Public/Tendering/OpportunityDetail/Index?noticeUID=CO1.NTC.1751628&amp;isFromPublicArea=True&amp;isModal=False</t>
  </si>
  <si>
    <t>ALPA-CD-027-2021</t>
  </si>
  <si>
    <t>https://community.secop.gov.co/Public/Tendering/OpportunityDetail/Index?noticeUID=CO1.NTC.1755989&amp;isFromPublicArea=True&amp;isModal=False</t>
  </si>
  <si>
    <t>ALPA-CD-039-2021</t>
  </si>
  <si>
    <t>https://community.secop.gov.co/Public/Tendering/OpportunityDetail/Index?noticeUID=CO1.NTC.1753358&amp;isFromPublicArea=True&amp;isModal=False</t>
  </si>
  <si>
    <t>ALPA-CD-040-2021</t>
  </si>
  <si>
    <t>https://community.secop.gov.co/Public/Tendering/OpportunityDetail/Index?noticeUID=CO1.NTC.1757143&amp;isFromPublicArea=True&amp;isModal=False</t>
  </si>
  <si>
    <t>ALPA-CD-026-2021</t>
  </si>
  <si>
    <t>https://community.secop.gov.co/Public/Tendering/OpportunityDetail/Index?noticeUID=CO1.NTC.1763278&amp;isFromPublicArea=True&amp;isModal=False</t>
  </si>
  <si>
    <t>ALPA-CD-033-2021</t>
  </si>
  <si>
    <t>https://community.secop.gov.co/Public/Tendering/OpportunityDetail/Index?noticeUID=CO1.NTC.1761911&amp;isFromPublicArea=True&amp;isModal=False</t>
  </si>
  <si>
    <t>ALPA-CD-042-2021</t>
  </si>
  <si>
    <t>https://community.secop.gov.co/Public/Tendering/ContractNoticePhases/View?PPI=CO1.PPI.12027011&amp;isFromPublicArea=True&amp;isModal=False</t>
  </si>
  <si>
    <t>ALPA-CD-043-2021</t>
  </si>
  <si>
    <t>https://community.secop.gov.co/Public/Tendering/OpportunityDetail/Index?noticeUID=CO1.NTC.1767595&amp;isFromPublicArea=True&amp;isModal=False</t>
  </si>
  <si>
    <t>ALPA-CD-044-2021</t>
  </si>
  <si>
    <t>https://community.secop.gov.co/Public/Tendering/OpportunityDetail/Index?noticeUID=CO1.NTC.1767776&amp;isFromPublicArea=True&amp;isModal=False</t>
  </si>
  <si>
    <t>ALPA-CD-045-2021</t>
  </si>
  <si>
    <t>https://community.secop.gov.co/Public/Tendering/OpportunityDetail/Index?noticeUID=CO1.NTC.1767745&amp;isFromPublicArea=True&amp;isModal=False</t>
  </si>
  <si>
    <t>ALPA-CD-046-2021</t>
  </si>
  <si>
    <t>https://community.secop.gov.co/Public/Tendering/OpportunityDetail/Index?noticeUID=CO1.NTC.1771101&amp;isFromPublicArea=True&amp;isModal=False</t>
  </si>
  <si>
    <t>ALPA-CD-047-2021</t>
  </si>
  <si>
    <t>https://community.secop.gov.co/Public/Tendering/OpportunityDetail/Index?noticeUID=CO1.NTC.1772302&amp;isFromPublicArea=True&amp;isModal=False</t>
  </si>
  <si>
    <t>ALPA-CD-048-2021</t>
  </si>
  <si>
    <t>https://community.secop.gov.co/Public/Tendering/OpportunityDetail/Index?noticeUID=CO1.NTC.1774582&amp;isFromPublicArea=True&amp;isModal=False</t>
  </si>
  <si>
    <t>ALPA-CD-049-2021</t>
  </si>
  <si>
    <t>https://community.secop.gov.co/Public/Tendering/OpportunityDetail/Index?noticeUID=CO1.NTC.1776123&amp;isFromPublicArea=True&amp;isModal=False</t>
  </si>
  <si>
    <t>ALPA-CD-050-2021</t>
  </si>
  <si>
    <t>https://community.secop.gov.co/Public/Tendering/OpportunityDetail/Index?noticeUID=CO1.NTC.1775824&amp;isFromPublicArea=True&amp;isModal=False</t>
  </si>
  <si>
    <t>ALPA-CD-051-2021</t>
  </si>
  <si>
    <t>https://community.secop.gov.co/Public/Tendering/OpportunityDetail/Index?noticeUID=CO1.NTC.1777971&amp;isFromPublicArea=True&amp;isModal=False</t>
  </si>
  <si>
    <t>ALPA-CD-052-2021</t>
  </si>
  <si>
    <t>https://community.secop.gov.co/Public/Tendering/OpportunityDetail/Index?noticeUID=CO1.NTC.1778377&amp;isFromPublicArea=True&amp;isModal=False</t>
  </si>
  <si>
    <t>ALPA-CD-053-2021</t>
  </si>
  <si>
    <t>https://community.secop.gov.co/Public/Tendering/OpportunityDetail/Index?noticeUID=CO1.NTC.1779969&amp;isFromPublicArea=True&amp;isModal=False</t>
  </si>
  <si>
    <t>ALPA-CD-058-2021</t>
  </si>
  <si>
    <t>https://community.secop.gov.co/Public/Tendering/OpportunityDetail/Index?noticeUID=CO1.NTC.1793398&amp;isFromPublicArea=True&amp;isModal=False</t>
  </si>
  <si>
    <t>ALPA-CD-054-2021</t>
  </si>
  <si>
    <t>https://community.secop.gov.co/Public/Tendering/OpportunityDetail/Index?noticeUID=CO1.NTC.1783966&amp;isFromPublicArea=True&amp;isModal=False</t>
  </si>
  <si>
    <t>ALPA-CD-056-2021</t>
  </si>
  <si>
    <t>https://community.secop.gov.co/Public/Tendering/OpportunityDetail/Index?noticeUID=CO1.NTC.1792193&amp;isFromPublicArea=True&amp;isModal=False</t>
  </si>
  <si>
    <t>ALPA-CD-055-2021</t>
  </si>
  <si>
    <t>https://community.secop.gov.co/Public/Tendering/OpportunityDetail/Index?noticeUID=CO1.NTC.1784061&amp;isFromPublicArea=True&amp;isModal=False</t>
  </si>
  <si>
    <t>ALPA-CD-057-2021</t>
  </si>
  <si>
    <t>https://community.secop.gov.co/Public/Tendering/OpportunityDetail/Index?noticeUID=CO1.NTC.1792199&amp;isFromPublicArea=True&amp;isModal=False</t>
  </si>
  <si>
    <t>https://community.secop.gov.co/Public/Tendering/OpportunityDetail/Index?noticeUID=CO1.NTC.1763249&amp;isFromPublicArea=True&amp;isModal=False</t>
  </si>
  <si>
    <t>ALPA-CD-059-2021</t>
  </si>
  <si>
    <t>https://community.secop.gov.co/Public/Tendering/OpportunityDetail/Index?noticeUID=CO1.NTC.1796664&amp;isFromPublicArea=True&amp;isModal=False</t>
  </si>
  <si>
    <t>ALPA-CD-060-2021</t>
  </si>
  <si>
    <t>https://community.secop.gov.co/Public/Tendering/OpportunityDetail/Index?noticeUID=CO1.NTC.1797255&amp;isFromPublicArea=True&amp;isModal=False</t>
  </si>
  <si>
    <t>ALPA-CD-061-2021</t>
  </si>
  <si>
    <t>https://community.secop.gov.co/Public/Tendering/OpportunityDetail/Index?noticeUID=CO1.NTC.1797542&amp;isFromPublicArea=True&amp;isModal=False</t>
  </si>
  <si>
    <t>ALPA-CD-062-2021</t>
  </si>
  <si>
    <t>https://community.secop.gov.co/Public/Tendering/OpportunityDetail/Index?noticeUID=CO1.NTC.1809438&amp;isFromPublicArea=True&amp;isModal=False</t>
  </si>
  <si>
    <t>ALPA-CD-063-2021</t>
  </si>
  <si>
    <t>https://community.secop.gov.co/Public/Tendering/OpportunityDetail/Index?noticeUID=CO1.NTC.1810121&amp;isFromPublicArea=True&amp;isModal=False</t>
  </si>
  <si>
    <t>ALPA-CD-064-2021</t>
  </si>
  <si>
    <t>https://community.secop.gov.co/Public/Tendering/OpportunityDetail/Index?noticeUID=CO1.NTC.1810059&amp;isFromPublicArea=True&amp;isModal=False</t>
  </si>
  <si>
    <t>ALPA-CD-065-2021</t>
  </si>
  <si>
    <t>https://community.secop.gov.co/Public/Tendering/OpportunityDetail/Index?noticeUID=CO1.NTC.1815724&amp;isFromPublicArea=True&amp;isModal=False</t>
  </si>
  <si>
    <t>ALPA-CD-066-2021</t>
  </si>
  <si>
    <t>https://community.secop.gov.co/Public/Tendering/OpportunityDetail/Index?noticeUID=CO1.NTC.1824405&amp;isFromPublicArea=True&amp;isModal=False</t>
  </si>
  <si>
    <t>ALPA-CD-RES-032-2021</t>
  </si>
  <si>
    <t>https://community.secop.gov.co/Public/Tendering/OpportunityDetail/Index?noticeUID=CO1.NTC.1820197&amp;isFromPublicArea=True&amp;isModal=False</t>
  </si>
  <si>
    <t>ALPA-CD-067-2021</t>
  </si>
  <si>
    <t>https://community.secop.gov.co/Public/Tendering/OpportunityDetail/Index?noticeUID=CO1.NTC.1827320&amp;isFromPublicArea=True&amp;isModal=False</t>
  </si>
  <si>
    <t>ALPA-IPMC-002-2021</t>
  </si>
  <si>
    <t>https://community.secop.gov.co/Public/Tendering/OpportunityDetail/Index?noticeUID=CO1.NTC.1779800&amp;isFromPublicArea=True&amp;isModal=False</t>
  </si>
  <si>
    <t>ALPA-CD-068-2021</t>
  </si>
  <si>
    <t>https://community.secop.gov.co/Public/Tendering/OpportunityDetail/Index?noticeUID=CO1.NTC.1830383&amp;isFromPublicArea=True&amp;isModal=False</t>
  </si>
  <si>
    <t>ALPA-CD-069-2021</t>
  </si>
  <si>
    <t>https://community.secop.gov.co/Public/Tendering/OpportunityDetail/Index?noticeUID=CO1.NTC.1831053&amp;isFromPublicArea=True&amp;isModal=False</t>
  </si>
  <si>
    <t>ALPA-CD-070-2021</t>
  </si>
  <si>
    <t>https://community.secop.gov.co/Public/Tendering/OpportunityDetail/Index?noticeUID=CO1.NTC.1838046&amp;isFromPublicArea=True&amp;isModal=False</t>
  </si>
  <si>
    <t>ALPA-CD-071-2021</t>
  </si>
  <si>
    <t>https://community.secop.gov.co/Public/Tendering/OpportunityDetail/Index?noticeUID=CO1.NTC.1837972&amp;isFromPublicArea=True&amp;isModal=False</t>
  </si>
  <si>
    <t>ALPA-CD-072-2021</t>
  </si>
  <si>
    <t>https://community.secop.gov.co/Public/Tendering/OpportunityDetail/Index?noticeUID=CO1.NTC.1849258&amp;isFromPublicArea=True&amp;isModal=False</t>
  </si>
  <si>
    <t>ALPA-CD-073-2021</t>
  </si>
  <si>
    <t>https://community.secop.gov.co/Public/Tendering/OpportunityDetail/Index?noticeUID=CO1.NTC.1848897&amp;isFromPublicArea=True&amp;isModal=False</t>
  </si>
  <si>
    <t>ALPA-CD-079-2021</t>
  </si>
  <si>
    <t>https://community.secop.gov.co/Public/Tendering/OpportunityDetail/Index?noticeUID=CO1.NTC.1854120&amp;isFromPublicArea=True&amp;isModal=False</t>
  </si>
  <si>
    <t>ALPA-CD-074-2021</t>
  </si>
  <si>
    <t>https://community.secop.gov.co/Public/Tendering/OpportunityDetail/Index?noticeUID=CO1.NTC.1850282&amp;isFromPublicArea=True&amp;isModal=False</t>
  </si>
  <si>
    <t>https://community.secop.gov.co/Public/Tendering/OpportunityDetail/Index?noticeUID=CO1.NTC.1872976&amp;isFromPublicArea=True&amp;isModal=False</t>
  </si>
  <si>
    <t>ALPA-CD-075-2021</t>
  </si>
  <si>
    <t>https://community.secop.gov.co/Public/Tendering/OpportunityDetail/Index?noticeUID=CO1.NTC.1852267&amp;isFromPublicArea=True&amp;isModal=False</t>
  </si>
  <si>
    <t>ALPA-CD-076-2021</t>
  </si>
  <si>
    <t>https://community.secop.gov.co/Public/Tendering/OpportunityDetail/Index?noticeUID=CO1.NTC.1852428&amp;isFromPublicArea=True&amp;isModal=False</t>
  </si>
  <si>
    <t>ALPA-CD-078-2021</t>
  </si>
  <si>
    <t>https://community.secop.gov.co/Public/Tendering/OpportunityDetail/Index?noticeUID=CO1.NTC.1854112&amp;isFromPublicArea=True&amp;isModal=False</t>
  </si>
  <si>
    <t>ALPA-CD-077-2021</t>
  </si>
  <si>
    <t>https://community.secop.gov.co/Public/Tendering/OpportunityDetail/Index?noticeUID=CO1.NTC.1856903&amp;isFromPublicArea=True&amp;isModal=False</t>
  </si>
  <si>
    <t>ALPA-CD-080-2021</t>
  </si>
  <si>
    <t>https://community.secop.gov.co/Public/Tendering/OpportunityDetail/Index?noticeUID=CO1.NTC.1869953&amp;isFromPublicArea=True&amp;isModal=False</t>
  </si>
  <si>
    <t>ALPA-CD-082-2021</t>
  </si>
  <si>
    <t>https://community.secop.gov.co/Public/Tendering/OpportunityDetail/Index?noticeUID=CO1.NTC.1882850&amp;isFromPublicArea=True&amp;isModal=False</t>
  </si>
  <si>
    <t>ALPA-CD-081-2021</t>
  </si>
  <si>
    <t>ALPA-CD-083-2021</t>
  </si>
  <si>
    <t>https://community.secop.gov.co/Public/Tendering/OpportunityDetail/Index?noticeUID=CO1.NTC.1893640&amp;isFromPublicArea=True&amp;isModal=False</t>
  </si>
  <si>
    <t>ALPA-CD-084-2021</t>
  </si>
  <si>
    <t>https://community.secop.gov.co/Public/Tendering/OpportunityDetail/Index?noticeUID=CO1.NTC.1911268&amp;isFromPublicArea=True&amp;isModal=False</t>
  </si>
  <si>
    <t>ALPA-CD-085-2021</t>
  </si>
  <si>
    <t>https://community.secop.gov.co/Public/Tendering/OpportunityDetail/Index?noticeUID=CO1.NTC.1911275&amp;isFromPublicArea=True&amp;isModal=False</t>
  </si>
  <si>
    <t>ALPA-CD-087-2021</t>
  </si>
  <si>
    <t>https://community.secop.gov.co/Public/Tendering/OpportunityDetail/Index?noticeUID=CO1.NTC.1913817&amp;isFromPublicArea=True&amp;isModal=False</t>
  </si>
  <si>
    <t>ALPA-CD-086-2021</t>
  </si>
  <si>
    <t>https://community.secop.gov.co/Public/Tendering/OpportunityDetail/Index?noticeUID=CO1.NTC.1912237&amp;isFromPublicArea=True&amp;isModal=False</t>
  </si>
  <si>
    <t>ALPA-CD-088-2021</t>
  </si>
  <si>
    <t>https://community.secop.gov.co/Public/Tendering/OpportunityDetail/Index?noticeUID=CO1.NTC.1917968&amp;isFromPublicArea=True&amp;isModal=False</t>
  </si>
  <si>
    <t>Orden de compra 71898</t>
  </si>
  <si>
    <t xml:space="preserve">https://colombiacompra.gov.co/tienda-virtual-del-estado-colombiano/ordenes-compra/71898 </t>
  </si>
  <si>
    <t>ALPA-CD-089-2021</t>
  </si>
  <si>
    <t>https://community.secop.gov.co/Public/Tendering/OpportunityDetail/Index?noticeUID=CO1.NTC.1981208&amp;isFromPublicArea=True&amp;isModal=False</t>
  </si>
  <si>
    <t>ALPA-CD-090-2021</t>
  </si>
  <si>
    <t>https://community.secop.gov.co/Public/Tendering/OpportunityDetail/Index?noticeUID=CO1.NTC.1993184&amp;isFromPublicArea=True&amp;isModal=False</t>
  </si>
  <si>
    <t>ALPA-CD-094-2021</t>
  </si>
  <si>
    <t>https://community.secop.gov.co/Public/Tendering/OpportunityDetail/Index?noticeUID=CO1.NTC.1993696&amp;isFromPublicArea=True&amp;isModal=False</t>
  </si>
  <si>
    <t>ALPA-CD-091-2021</t>
  </si>
  <si>
    <t>https://community.secop.gov.co/Public/Tendering/OpportunityDetail/Index?noticeUID=CO1.NTC.1993523&amp;isFromPublicArea=True&amp;isModal=False</t>
  </si>
  <si>
    <t>ALPA-CD-092-2021</t>
  </si>
  <si>
    <t>https://community.secop.gov.co/Public/Tendering/OpportunityDetail/Index?noticeUID=CO1.NTC.1993581&amp;isFromPublicArea=True&amp;isModal=False</t>
  </si>
  <si>
    <t>ALPA-CD-093-2021</t>
  </si>
  <si>
    <t>https://community.secop.gov.co/Public/Tendering/OpportunityDetail/Index?noticeUID=CO1.NTC.1993689&amp;isFromPublicArea=True&amp;isModal=False</t>
  </si>
  <si>
    <t>ALPA-CD-095-2021</t>
  </si>
  <si>
    <t>https://community.secop.gov.co/Public/Tendering/OpportunityDetail/Index?noticeUID=CO1.NTC.1998124&amp;isFromPublicArea=True&amp;isModal=False</t>
  </si>
  <si>
    <t>ALPA-CD-096-2021</t>
  </si>
  <si>
    <t>https://community.secop.gov.co/Public/Tendering/OpportunityDetail/Index?noticeUID=CO1.NTC.1996267&amp;isFromPublicArea=True&amp;isModal=False</t>
  </si>
  <si>
    <t>ALPA-IPMC-004-2021</t>
  </si>
  <si>
    <t>https://community.secop.gov.co/Public/Tendering/OpportunityDetail/Index?noticeUID=CO1.NTC.1990107&amp;isFromPublicArea=True&amp;isModal=False</t>
  </si>
  <si>
    <t>ALPA-SASI-003-2021</t>
  </si>
  <si>
    <t>https://community.secop.gov.co/Public/Tendering/OpportunityDetail/Index?noticeUID=CO1.NTC.1939838&amp;isFromPublicArea=True&amp;isModal=False</t>
  </si>
  <si>
    <t>ALPA-IPMC-005-2021</t>
  </si>
  <si>
    <t>https://community.secop.gov.co/Public/Tendering/OpportunityDetail/Index?noticeUID=CO1.NTC.2016181&amp;isFromPublicArea=True&amp;isModal=False</t>
  </si>
  <si>
    <t>ALPA-CD-097-2021</t>
  </si>
  <si>
    <t>https://community.secop.gov.co/Public/Tendering/OpportunityDetail/Index?noticeUID=CO1.NTC.2067834&amp;isFromPublicArea=True&amp;isModal=False</t>
  </si>
  <si>
    <t>ALPA-CD-CIAM-184-2021</t>
  </si>
  <si>
    <t>https://www.contratos.gov.co/consultas/detalleProceso.do?numConstancia=21-22-26783&amp;g-recaptcha-response=03AGdBq27pVk2-k35xlH902ev7w1Y-gw-g1L1sqnpBfMSNSZN4e6vejHphwH7nHxEA1lLpfx_H5EVb7vY4GcB_nao-d5dTAKI3eZZNSWiCRzewmufbUr0w7Bhgh--OkJdTxJbTIVFWE8k281AnnFzj_J0ZSF7jq3FLcxsWsX3gj9cDJ-ptjAZ5HBJWmMk3hQ6Holn_frcO7pLtc9NO1d5soDLgxomiSq9xUoNLhASbM10ZcYAfm40VpA7VAGL8knT__SSp8pxWkVo0Xy7OocIdGQrGYPuTAtVKzdr5evLjbECDMUTLlzqgcUb6KH6JId9UsRIcFmE4GQcf1N2zMqvqmTQh3xRbsMQU-krsuO_QwocKrm2BHxx94vX_OSfvgXvPWWAgYk7sbMtgLBc3ZLgpKeDJCsTnExUOluxYbhd97V8A_gCB5eduLae3Lr0hXWdt7YFIFiuMCajOdVvEwzPaNidXioary8ICbXU6FCymWbXydh8lrRREI4g</t>
  </si>
  <si>
    <t>ALPA-CD-CCI-185-2021</t>
  </si>
  <si>
    <t>https://community.secop.gov.co/Public/Tendering/OpportunityDetail/Index?noticeUID=CO1.NTC.2060265&amp;isFromPublicArea=True&amp;isModal=False</t>
  </si>
  <si>
    <t>ALPA-CD-CCI-186-2021</t>
  </si>
  <si>
    <t>https://community.secop.gov.co/Public/Tendering/OpportunityDetail/Index?noticeUID=CO1.NTC.2061258&amp;isFromPublicArea=True&amp;isModal=False</t>
  </si>
  <si>
    <t>ALPA-CD-CIA-187-2021</t>
  </si>
  <si>
    <t>https://www.contratos.gov.co/consultas/detalleProceso.do?numConstancia=21-22-27019&amp;g-recaptcha-response=03AGdBq247XOumRpgtM7TRt_tTRPLf22SgcGy-Zd8UBz0vgQPv6osOJtNg8N6JnzQJZxgHUu-57B-T6bodXFfX65P9Zzg022Txc_VaIHfGsdYeOGBBbfkQl2ggckxpcP38kImIBx9bjyEDKY3818YLE_5iB3CsUiXt_UWNKyzNG90J2J06WoFWYec14CEvyc0uLrkHNQ91vv3VSVdQ929Lb3JJPVaBOu6-UCA4L_kpT9GwGQb505_IKvicjYfnKWc2MLC6YUWUQguwxfkJmMSGGTEbdw9wONgpoImIR4qAuUPrYysK7fad1lS2xYk6tA00KyAw12xn0N8cUkLXIoYm3gKbNmmnKu-M6JHBWQ5rGxpRrOKD-dG8Z777fdEfsPR7pb6hOj72LtxZt3ZTGGgMxOBO7hfJtCumVoWp3HNIfpFe-8ONL-dkUM4gNMkqtFuQfRgoS-4bBUPvatA1IWg81Ckvz4d1iCaTzQ</t>
  </si>
  <si>
    <t>ALPA-CD-CIA-188-2021</t>
  </si>
  <si>
    <t>https://www.contratos.gov.co/consultas/detalleProceso.do?numConstancia=21-22-27096&amp;g-recaptcha-response=03AGdBq26q37fjinIq-3PQsKDJ43cQ4pUw1E9qJETUsZzcK-QCIn7iA-A_H3ILdTsvwD4Xj2ggyfXYLY2Vu4sEHGU65EkES5tqtJ7XUbZ8RcTAj48ByO9s-NfOGlC8cCTwhHSdb1eivZARlCOoXnijBD_j3SAlLTcNESGJYJbGyNrcskfBWV3tavBVTMEuy4xHQiUxjVBgEPgDLBWHxpb4tt-EPHpSL545aaIk4bm-HcXvcWkphuIPZlVrSqywX9qhucck-nBUXp3r1axDTbI7P2ZJpXJ4YyttJUhQrkhJ4x3Bpe7yTupmrkecoMvkxhLdfN0D09dhJIaoOzvzQ4S8CQVm191B6C6OGAx2sURtub5FQvw4MfpgHWwW5CtK0XNg6jfHnoTVHwvQ8fG1NQ3LauP4gvRBzb9lwefCFiACq0A6aXyuPVbijuy3qiUrFjKLhQh1AmaOZYeFYCcW9VSls8LSR0bX2T-iww</t>
  </si>
  <si>
    <t>https://colombiacompra.gov.co/tienda-virtual-del-estado-colombiano/ordenes-compra/71898</t>
  </si>
  <si>
    <t>Orden de compra 72350</t>
  </si>
  <si>
    <t>https://colombiacompra.gov.co/tienda-virtual-del-estado-colombiano/ordenes-compra/72350</t>
  </si>
  <si>
    <t>ALPA-CD-CCI-191-2021</t>
  </si>
  <si>
    <t>https://community.secop.gov.co/Public/Common/GoogleReCaptcha/Index?previousUrl=https%3a%2f%2fcommunity.secop.gov.co%2fPublic%2fTendering%2fOpportunityDetail%2fIndex%3fnoticeUID%3dCO1.NTC.2105768%26isFromPublicArea%3dTrue%26isModal%3dFalse</t>
  </si>
  <si>
    <t>ALPA-IPMC-006-2021</t>
  </si>
  <si>
    <t>https://community.secop.gov.co/Public/Tendering/OpportunityDetail/Index?noticeUID=CO1.NTC.2077004&amp;isFromPublicArea=True&amp;isModal=False</t>
  </si>
  <si>
    <t>Orden de compra 72715</t>
  </si>
  <si>
    <t>https://colombiacompra.gov.co/tienda-virtual-del-estado-colombiano/ordenes-compra/72715</t>
  </si>
  <si>
    <t>ALPA-CD-CIA-192-2021</t>
  </si>
  <si>
    <t>https://community.secop.gov.co/Public/Tendering/OpportunityDetail/Index?noticeUID=CO1.NTC.2145485&amp;isFromPublicArea=True&amp;isModal=False</t>
  </si>
  <si>
    <t>ALPA-CD-098-2021</t>
  </si>
  <si>
    <t>https://community.secop.gov.co/Public/Tendering/OpportunityDetail/Index?noticeUID=CO1.NTC.2161079&amp;isFromPublicArea=True&amp;isModal=False</t>
  </si>
  <si>
    <t>ALPA-CD-099-2021</t>
  </si>
  <si>
    <t>https://community.secop.gov.co/Public/Tendering/OpportunityDetail/Index?noticeUID=CO1.NTC.2186108&amp;isFromPublicArea=True&amp;isModal=False</t>
  </si>
  <si>
    <t>ALPA-CD-100-2021</t>
  </si>
  <si>
    <t>https://community.secop.gov.co/Public/Tendering/OpportunityDetail/Index?noticeUID=CO1.NTC.2186109&amp;isFromPublicArea=True&amp;isModal=False</t>
  </si>
  <si>
    <t>ALPA-CD-101-2021</t>
  </si>
  <si>
    <t>https://community.secop.gov.co/Public/Tendering/OpportunityDetail/Index?noticeUID=CO1.NTC.2186110&amp;isFromPublicArea=True&amp;isModal=False</t>
  </si>
  <si>
    <t>ALPA-CD-102-2021</t>
  </si>
  <si>
    <t>https://community.secop.gov.co/Public/Tendering/OpportunityDetail/Index?noticeUID=CO1.NTC.2186107&amp;isFromPublicArea=True&amp;isModal=False</t>
  </si>
  <si>
    <t>ALPA-CD-103-2021</t>
  </si>
  <si>
    <t>https://community.secop.gov.co/Public/Tendering/OpportunityDetail/Index?noticeUID=CO1.NTC.2186106&amp;isFromPublicArea=True&amp;isModal=False</t>
  </si>
  <si>
    <t>ALPA-CD-104-2021</t>
  </si>
  <si>
    <t>https://community.secop.gov.co/Public/Tendering/OpportunityDetail/Index?noticeUID=CO1.NTC.2186105&amp;isFromPublicArea=True&amp;isModal=False</t>
  </si>
  <si>
    <t>ALPA-CD-105-2021</t>
  </si>
  <si>
    <t>https://community.secop.gov.co/Public/Tendering/OpportunityDetail/Index?noticeUID=CO1.NTC.2186104&amp;isFromPublicArea=True&amp;isModal=False</t>
  </si>
  <si>
    <t>ALPA-CD-106-2021</t>
  </si>
  <si>
    <t>https://community.secop.gov.co/Public/Tendering/OpportunityDetail/Index?noticeUID=CO1.NTC.2185985&amp;isFromPublicArea=True&amp;isModal=False</t>
  </si>
  <si>
    <t>ALPA-CD-107-2021</t>
  </si>
  <si>
    <t>https://community.secop.gov.co/Public/Tendering/OpportunityDetail/Index?noticeUID=CO1.NTC.2186034&amp;isFromPublicArea=True&amp;isModal=False</t>
  </si>
  <si>
    <t>ALPA-CD-108-2021</t>
  </si>
  <si>
    <t>https://community.secop.gov.co/Public/Tendering/OpportunityDetail/Index?noticeUID=CO1.NTC.2185988&amp;isFromPublicArea=True&amp;isModal=False</t>
  </si>
  <si>
    <t>ALPA-CD-109-2021</t>
  </si>
  <si>
    <t>https://community.secop.gov.co/Public/Tendering/OpportunityDetail/Index?noticeUID=CO1.NTC.2186402&amp;isFromPublicArea=True&amp;isModal=False</t>
  </si>
  <si>
    <t>ALPA-CD-110-2021</t>
  </si>
  <si>
    <t>https://community.secop.gov.co/Public/Tendering/ContractNoticePhases/View?PPI=CO1.PPI.14674712&amp;isFromPublicArea=True&amp;isModal=False</t>
  </si>
  <si>
    <t>ALPA-CD-111-2021</t>
  </si>
  <si>
    <t>https://community.secop.gov.co/Public/Tendering/OpportunityDetail/Index?noticeUID=CO1.NTC.2186127&amp;isFromPublicArea=True&amp;isModal=False</t>
  </si>
  <si>
    <t>ALPA-CD-112-2021</t>
  </si>
  <si>
    <t>https://community.secop.gov.co/Public/Tendering/OpportunityDetail/Index?noticeUID=CO1.NTC.2186125&amp;isFromPublicArea=True&amp;isModal=False</t>
  </si>
  <si>
    <t>ALPA-CD-113-2021</t>
  </si>
  <si>
    <t>https://community.secop.gov.co/Public/Tendering/OpportunityDetail/Index?noticeUID=CO1.NTC.2186126&amp;isFromPublicArea=True&amp;isModal=False</t>
  </si>
  <si>
    <t>ALPA-CD-114-2021</t>
  </si>
  <si>
    <t>https://community.secop.gov.co/Public/Tendering/OpportunityDetail/Index?noticeUID=CO1.NTC.2186124&amp;isFromPublicArea=True&amp;isModal=False</t>
  </si>
  <si>
    <t>ALPA-CD-115-2021</t>
  </si>
  <si>
    <t>https://community.secop.gov.co/Public/Tendering/OpportunityDetail/Index?noticeUID=CO1.NTC.2186129&amp;isFromPublicArea=True&amp;isModal=False</t>
  </si>
  <si>
    <t>ALPA-CD-116-2021</t>
  </si>
  <si>
    <t>https://community.secop.gov.co/Public/Tendering/OpportunityDetail/Index?noticeUID=CO1.NTC.2186133&amp;isFromPublicArea=True&amp;isModal=False</t>
  </si>
  <si>
    <t>ALPA-CD-117-2021</t>
  </si>
  <si>
    <t>https://community.secop.gov.co/Public/Tendering/OpportunityDetail/Index?noticeUID=CO1.NTC.2186501&amp;isFromPublicArea=True&amp;isModal=False</t>
  </si>
  <si>
    <t xml:space="preserve">Prestar sus servicios profesionales brindando apoyo jurídico en el área de Gestión para el desarrollo local en los temas de contractuales, postcontractuales y de obligaciones por pagar </t>
  </si>
  <si>
    <t xml:space="preserve">Prestar apoyo administrativo en los procesos de digitación, elaboración, proyección y actualización de documentos físicos y en medio magnético, proyecciones de mejoramiento en bases de datos, archivos, gestón documental, manejo de sistemas y demás herramientas tecnológicas de la JAL y el apoyo en las sesiones, así como la distribución de la correspondencia producida por la Junta Administradora Local de Puente Aranda </t>
  </si>
  <si>
    <t>Prestar sus servicios profesionales al Despacho como enlace con las organizaciones sociales relacionadas con los vendedores ambulantes de la Localidad de Puente Aranda</t>
  </si>
  <si>
    <t>Prestar sus servicios profesionales especializados brindando apoyo jurìdico en tmas contractuales en el área de Gestón para el Desarrollo Local y el Despacho de la Alcaldía Local de Puente Aranda</t>
  </si>
  <si>
    <t xml:space="preserve">Apoyar al Alcalde Local en el àrea Gestiòn Poiciva, respecto de las Actuaciones Administrativas que cursan en la Alcaldía Local </t>
  </si>
  <si>
    <t xml:space="preserve">Prestar los servicios profesionales para apoyar al (la) alcalde (sa) local en la gestión de los asuntos relacionados con seguridad ciudadana, convivencia y prevención de conflictos, violencias y delitos en la localidad, de conformidad con el marco normativo aplicable en la materia de acuerdo con los estudios previos </t>
  </si>
  <si>
    <t>Prestar el servicio de conducción para los vehículos de propiedad del Fondo de Desarrollo Local y los que se asignen de conformidad con los estudios previos</t>
  </si>
  <si>
    <t>Prestación de servicios técnicos para apoyar las etapas precontractual, contractual y post-contractual de los procesos de adquisición de bienes y servicios que realice el Fondo de Desarrollo Local de Puente Aranda, de acuerdo con los estudios previos</t>
  </si>
  <si>
    <t>Prestar servicios profesionales en el área de gestión del desarrollo local de la Alcaldía de Puente Aranda para realizar el seguimiento y apoyar los procesos tendientes a lograr el cumplimiento de las metas del plan de desarrollo local y la ejecución de los proyectos de inversión previstos para la vigencia</t>
  </si>
  <si>
    <t xml:space="preserve">Prestar sus servicios profesionales brindando apoyo jurídico en el área de Gestión para el desarrollo local en los aspectos precontractuales, contractuales, postcontractuales que se adelanten en la entidad </t>
  </si>
  <si>
    <t>Prestar los servicios profesionales para adelantar tramites  precontractuales, contractuales, postcontractuales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pargar</t>
  </si>
  <si>
    <t>Prestar los servicios profesionales brindando apoyo jurídico en el despacho y en el área de gestión para el desarrollo local de acuerdo con los etudios previos</t>
  </si>
  <si>
    <t>Prestar los servicios técnicos para diseñar y ejecutar estrategias para promover y y fortalecer la participaciòn de las nuevas ciudadanías y las organizaciones no formales de ciudadanos en la localidad de Puete Aranda</t>
  </si>
  <si>
    <t>Prestar sus servicios técnicos en el Despacho de la Alcaldía Local con el fin de contribuir en las actividades asistenciales y de gestión, de conformidad con los estudios previos</t>
  </si>
  <si>
    <t>Prestar sus servicios profesionales en el área de Gestión del Desarrollo Local necesarios para adelantar los procesos contractuales de los recursos de funcionamiento, así como seguimiento al PAA para verificar la oportuna y adecuada atención de las necesidades de la entidad, de conformidad con los estudios previos</t>
  </si>
  <si>
    <t>Prestar sus servicios profesionales al Despacho de la Alcaldía Local para apoyar el trámite de los Despachos Comisorios, descongestionar y tramitar los Derechos de Peticón , consolidadar las proposiciones y solicitudes de los entes de control, así como el apoyo al área de gestión del desarrollo - contratación, de acuerdo a los estudios previos</t>
  </si>
  <si>
    <t>Prestar servicios de apoyo al Area Gestión Policiva de la Aclalía Local de Puente Aranda en el reparto y seguimiento de las actuaciones que se deriven de la aplicación de comparendos i,puestos por la Policía Nacional</t>
  </si>
  <si>
    <t>Prestar servicios profesionaes para realizar las labores de Administración de la Red soporte Técnico y administrativo en el manejo de los programas instalados en todas las áreas de la Alcaldía y la Junta Administradora Local</t>
  </si>
  <si>
    <t>Prestar sus servicios para aopyar al equipo de prensa y comunicaciones de la Alcaldía Local en el cubrimiento de atividades, cronogramas y agendade la Alcaldía Local a nivel interno y externo, así como la generación de contenidos periodísticos, conforme los estudios previos</t>
  </si>
  <si>
    <t>Prestar los servicios como notificador para la distribución de la corespondencia de las diferenctes dependientes de la Alcaldía Local de acuerdo con los estudios previos</t>
  </si>
  <si>
    <t>Prestar los servicios de apoyo al Area de Gestión del Desarrollo Administrativo de la Alcaldía Local de Puente Aranda, desarrollando el trámite respectivo a la correspondencia de todas las dependencias cumpliendo con los procedimientos establecidos para tal efecto, así como aplicar las encuestas de percepción y la atención de los visitantes de la Alcaldía Local, de conformidad con los estudios previos</t>
  </si>
  <si>
    <t xml:space="preserve">Prestar los servicios profesionales requeridos para apoyar la formulación, proceso de contratación, evaluación y seguimiento de proyectos incluidos en el plan de desarrollo local vigente, así como la liquidación de los contratos suscritos para su ejecución para asegurar la adecuada inversión de recursos locales y el cumplimiento de las metas del mismo, en lo referente a temas transversales de infraestructura física, de acuerdo con los estudios previos </t>
  </si>
  <si>
    <t>Prestar los servicios profesionales requeridos para apoyar la formulación, proceso de contratación, evaluación, seguimiento y liquidación de proyectos incluidos en el Plan de Dersarrollo Local vigente, para asegurar la adecuada inversón de recursos locales y el cumplimiento de las metas del mismo, en lo referente a la autonomía y a la calidad de vida de las personas con discapacidad y sus cuidadores o en situación de pobreza extrema o vulnerabilidad, de acuerdo con los estudios previos</t>
  </si>
  <si>
    <t>Prestar los servicios profesionales para apoyar las actividades relacionadas con misionalidad institucional en la implementación de la política pública y administratvia local, de acuerdo con los estudios previos</t>
  </si>
  <si>
    <t>Prestar sus servicios profesionales para apoyar al grupo de planeación en el acompañamiento y sequimiento de planes de acción, proyectos, así como la formulació y seguimiento de los instrumentos de planeación estratégica de acuerdo con lo establecido en el modelo integrado de planeación y gestión MIGP</t>
  </si>
  <si>
    <t>Prestar servicios profesionales requeridos para apoyar la formulación, proceso de contratación, evaluación y seguimiento de proyectos incluidos en el plan de desarrollo local vigente, así como la liquidación de los contratos suscritos para su ejecución, para asegurar la adecuada inversión de recursos locales y el cumplimiento de las metas del mismo, de acuerdo con estudios previos</t>
  </si>
  <si>
    <t>Apoyar la gestión documental de la alcaldía local en la impleentación de los  procesos de clasificación, ordenación, selección natural, foliación, identificación, levantamiento de inventarios, almacenamiento y aplicación de protocolos de de eliminación y transferiencias documentales</t>
  </si>
  <si>
    <t>Apoyar al Alcalde Local en la formulación, seguimiento e inplementación de la estrategia local para la terminación jurídica de las actaciones administrativas que cursan en la Alcaldía Local</t>
  </si>
  <si>
    <t>Apoyar jurídicamente la ejecución de las acciones requeridas para el trámite e impulso procesal de las actuaciones contravencionales y/o querellas que se cursen en las inspecciones de policia de la localidad</t>
  </si>
  <si>
    <t>Prestar servicios profesionales requeridos para apoyar la formulación, proceso de contratación, evaluación y seguimiento de proyectos de seguridad incluidos en el plan de desarrollo local vigente, así como la liquidación de los contratos suscritos para su ejecución, para asegurar la adecuada inversión de recursos locales y el cumplimiento de las metas del mismo, de acuerdo con los estudios previos</t>
  </si>
  <si>
    <t>Prestar los servicios profesionales para realizar la proyección, control y seguimiento a los procesos y actividades propias para el área de gestión para el desarrollo local, de acuerdo a los estudios previos</t>
  </si>
  <si>
    <t>Prestar los servicios profesionales que se requieran en el desarrollo de las diferentes actuaciones jurídicas, administrativas y sancionatoriaas con el fin de descongestionar el área de gestión policiva de la alcaldía local de puente aranda</t>
  </si>
  <si>
    <t>Prestar sus servicios profesionales al Despacho para implementar estrategias de prevención de vulneración a los derechos de la vida, integridad y sequridad de las persoas de los defetentes grupos poblaciones LGTBI, vctimas del delito de trata de de personas, líderes, lideresas, defensores y defensoras de los derechos humanos que requiera medidas de prevención y protección.</t>
  </si>
  <si>
    <t>Prestar los servicios profesionales como enlace en los temas de gestión de riesgos y cambio climático DSGR-CC, en la localidad de Puente Aranda de conformidad con los estudios previos</t>
  </si>
  <si>
    <t>PPrestar sus servicios profesionales para apoyar técnicamente las distintas etapas de los procesos de competencia de las inspecciones de policía de la localidad de Puente Aranda, según reparto, de acuerdo con los estudios previos</t>
  </si>
  <si>
    <t>Prestar los servicios profesionales en el área de gestión del desarrollo local, apyando el seguimiento a los proyectos de inversión previstos en el plan de desarrollo local, conforme a los estudios previos</t>
  </si>
  <si>
    <t>Prestar los servicios profesionales para apoyar el seguimiento a la adjudicación, ejecución y liquidación de los contratos quie hacen parte del área de infraestructura de la Alcaldía Local, de conformidad con los estudiaoas previos.</t>
  </si>
  <si>
    <t>Prestar sus servicios de apoyo a la gestión del proyecto punto vive digital de la localidad de Puente Aranda, de acuerdo con los estudios previos</t>
  </si>
  <si>
    <t>Prestar los servicios profesionales para desarrollar acciones y estrategias orientadas a la prevención de violencia infantil, violencia intrafamiliar y/o violencia sexual y la promoción del vuen trato</t>
  </si>
  <si>
    <t>Prestar los servicios profesionales requeridos para apoyar la formulación, proceso de contratación, evaluación, seguimiento y liquidación de los de proyectos incluidos en el plan de desarrollo local vigente, para asegurar la adecuada inversión de recursos locales y el cumplimiento de las metas del mismo.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</si>
  <si>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acuerdo con los estudios previos</t>
  </si>
  <si>
    <t>Apoyar jurídicamente la ejecución de las acciones requeridas para la depuración de las actuaciones administrativas que cursan en la Alcaldía Local.</t>
  </si>
  <si>
    <t>Prestar sus servicios profesionales para apoyar técnicamente las distintas etapas de los procesos de competencia de las inspecciones de policía de la localidad de Puente Aranda, según reparto, de acuerdo con los estudios previos</t>
  </si>
  <si>
    <t>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física, de acuerdo con los estudios previos</t>
  </si>
  <si>
    <t>Prestar los servicios profesionales para apoyar al alcalde (sa) local en la promoción, acompañamiento y atención de las instancias de coordinación interinstitucionales y las instancias de participación locales, así como los procesos comunitarios en la localidad, de acuerdo con los estudios previos</t>
  </si>
  <si>
    <t>Apoyar técnicamente a los responsables e integrantes de los procesos en la implementación de herramientas de gestión, siguiendo los lineamientos metodológicos establecidos por la oficina asesora de planeación de la secretaría distrital de gobierno, de acuerdo con los estudios previos</t>
  </si>
  <si>
    <t>Apoyar jurídicamente la ejecución de las acciones requeridas para la depuración de las actuaciones administrativas que cursan en la Alcaldía Local</t>
  </si>
  <si>
    <t>Prestar los servicios profesionales para apoyar la formulación, proceso de contratación, evaluación, seguimiento y liquidación de proyectos incluidos en el plan de desarrollo local vigente, para asegurar la adecuada inversión de recursos locales y el cumplimiento de las metas del mismo</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</si>
  <si>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</si>
  <si>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a cargo de la Alcaldía Local, de acuerdo con los estudios previos</t>
  </si>
  <si>
    <t>Prestar los servicios profesionales requeridos para apoyar los procesos de formulación, revisión, liquidación de proyectos y el seguimiento del cumplimiento de las metas del mismo, en especial a los componentes de cultura, de acuerdo con los estudios previos</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</si>
  <si>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</si>
  <si>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Apoyar jurídicamente la ejecución de las acciones requeridas para el trámite e impulso procesal de las actuaciones contravencionales y/o querellas que se cursen en las inspecciones de policía de la localidad</t>
  </si>
  <si>
    <t>Prestar servicios profesionales al área de gestión policiva y jurídica, para apoyar las labores relacionadas con el cobro persuasivo de multas y sanciones pecuniarias impuestas, así como realizar el remisión y seguimiento de las actuaciones que deban surtir proceso de cobro coactivo, de acuerdo con las obligaciones y competencias de la alcaldía local</t>
  </si>
  <si>
    <t>Apoyar administrativa y asistencialmente a las inspecciones de policía de la localidad.</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</si>
  <si>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</si>
  <si>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Prestar los servicios profesionales para apoyar el seguimiento a la adjudicación, ejecución y liquidación de los contratos que hacen parte del área de infraestructura de la Alcaldía Local, de conformidad con los estudios previos.</t>
  </si>
  <si>
    <t>Prestar los servicios profesionales para apoyar al alcalde local en la promoción, articulación, acompañamiento y seguimiento para la atención y protección de los animales domésticos y silvestres de la localidad</t>
  </si>
  <si>
    <t>Apoyar al equipo de prensa y comunicaciones de la alcaldía local en la realización de productos y piezas digitales, impresas y publicitarias de gran formato y de animación gráfica, así como apoyar la producción y montaje de eventos., de conformidad con los estudios previos</t>
  </si>
  <si>
    <t>Prestar sus servicios técnicos en el Despacho de la alcaldía local con el fin de contribuir en las actividades asistenciales y de gestión, de conformidad con los estudios previos</t>
  </si>
  <si>
    <t>"Prestar los servicios profesionales que se requieran en el desarrollode las diferentes actuaciones jurídicas, administrativas y sancionatorias con el fin de descongestionar el área de Gestión Policiva de la Alcaldía Local de Puente Aranda"</t>
  </si>
  <si>
    <t>Prestar los servicios profesionales en el apoyo a los tramites y procedimientos presupuestales y contables adelantados en el área de gestión de desarrollo local del Fondo de Desarrollo</t>
  </si>
  <si>
    <t>Prestar sus servicios de apoyo al Área de Gestión del Desarrollo Administrativo de la Alcaldía Local de Puente Aranda, desarrollando el trámite respectivo a la correspondencia de todas las dependencias cumpliendo con los procedimientos establecidos para tal efecto, así como aplicar las encuestas de percepción y la atención de los visitantes de la Alcaldía Local, de conformidad con los estudios previos</t>
  </si>
  <si>
    <t>Prestar sus servicios profesionales para apoyar técnicamente las distintas etapas de los procesos de competencia de las inspecciones de policía de la Localidad de Puente Aranda, según reparto, de acuerdo con los estudios previos</t>
  </si>
  <si>
    <t>Apoyar y dar soporte técnico al administrador y usuario final de la red de sistemas y tecnología e información de la Alcaldía Local, de acuerdo con los estudios previos</t>
  </si>
  <si>
    <t>Prestar los servicios como notificador para la distribución de la correspondencia de las diferentes dependencias de la alcaldía local, de acuerdo con los estudios previos</t>
  </si>
  <si>
    <t>Prestar los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</si>
  <si>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Prestar los servicios profesionales para desarrollar acciones y estrategias orientadas a la prevención de violencia infantil, violencia intrafamiliar y/o violencia sexual y la promoción del buen trato</t>
  </si>
  <si>
    <t>Prestar los servicios profesionales en el Área de Gestión del Desarrollo de la Alcaldía Local de Puente Aranda, como apoyo contable de acuerdo con los estudios previos</t>
  </si>
  <si>
    <t>Prestar Servicios de Apoyo al Área Gestión del Desarrollo Administrativo de la Alcaldía Local de Puente Aranda, de acuerdo con los estudios previos</t>
  </si>
  <si>
    <t>Apoyar juridicamente la ejecución de las acciones requeridas para la depuración de las actuaciones administrativas que cursan en la Alcaldía Local</t>
  </si>
  <si>
    <t>Prestar sus servicios de apoyo técnico a las diferentes labores operativas y administrativas que surjan de la gestión de la junta administradora local, de acuerdo con los estudios previos</t>
  </si>
  <si>
    <t>Prestar los servicios profesionales para apoyar los temas de mitigación del riesgo, en el marco del plan de desarrollo local de Puente Aranda mejor para todos.</t>
  </si>
  <si>
    <t xml:space="preserve">Prestar el servicio de auxiliar para apoyar los procesos y procedimientos relacionados con el almacén en todas las actividades que ésta realiza, de conformidad con los estudios previos. </t>
  </si>
  <si>
    <t>Prestación de servicios profesionales para apoyar el área de gestión del desarrollo local en las diferentes actividades que se requieran para la adquisición de bienes y servicios especialmente para revisar, apoyar y realizar las liquidaciones de los contratos suscritos por el Fondo de Desarrollo Local de Puente Aranda, de conformidad con los estudios previos.</t>
  </si>
  <si>
    <t>Prestar los servicios profesionales requeridos para apoyar la formulación, proceso de contratación, evaluación y seguimiento de proyectos incluidos en el plan de desarrollo</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</si>
  <si>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</si>
  <si>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Prestar los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los estudios previos</t>
  </si>
  <si>
    <t>Prestar los servicios profesionales requeridos para apoyar la formulación, proceso de contratación, evaluación, seguimiento y liquidación de proyectos incluidos en el plan de desarrollo local vigente. para asegurar la adecuada inversión de recursos locales y el cumplimiento de las metas del mismo, en lo referente a la autonomía y a la calidad de vida de las personas con discapacidad y sus cuidadores o en situación de pobreza extrema o vulnerabilidad, de acuerdo con los estudios previos.</t>
  </si>
  <si>
    <t>Apoyar administrativa y asistencialment a las Inspecciones de Policía</t>
  </si>
  <si>
    <t>ARRENDAMIENTO DE BIEN INMUEBLE PARA BODEGA DEL FONDO DE DESARROLLO LOCAL DE PUENTE ARANDA</t>
  </si>
  <si>
    <t>Prestar sus servicios profesionales para la implementación de las acciones y lineamientos técnicos surtidos del programa de gestión documental y demás instrumentos técnicos archivísticos.</t>
  </si>
  <si>
    <t xml:space="preserve">CONTRATAR EL SEGURO DE VIDA PARA LOS EDILES DEL FONDO DE DESARROLLO LOCAL DE PUENTE ARANDA </t>
  </si>
  <si>
    <t xml:space="preserve">RESTAR SUS SERVICIOS PROFESIONALES, PARA APOYAR LA GESTIÓN DE LA CASA DEL CONSUMIDOR EN LA ALCALDÍA LOCAL, DE ACUERDO CON LOS ESTUDIOS PREVIOS. </t>
  </si>
  <si>
    <t xml:space="preserve">Apoyar jurídicamente la ejecución de las acciones requeridas para la depuración de las actuaciones administrativas que cursan en la Alcaldía Local. </t>
  </si>
  <si>
    <t>Prestar sus servicios profesionales para apoyar las actividades y programas que promuevan el ejercicio del derecho a la participaciión, así como los procesos comunitarios en la localidad, de acuerdo con los estudios previos</t>
  </si>
  <si>
    <t>Prestar servicios de apoyo a la gestión en las diferentes labores operativas que surjan en la ejecución y diseño de las estrategias y campañas digitales tendientes a promover la participación digital de los habitantes de la localidad de Puente Aranda.</t>
  </si>
  <si>
    <t xml:space="preserve">Prestar sus servicios profesionales para apoyar tecnicamente las distintas etapas de los procesos de competencia de las inspecciones de la policia de la localidad de puente aranda según reparto de acuerdo con los estudios previos </t>
  </si>
  <si>
    <t>Prestar los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</si>
  <si>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Prestar los servicios profesionales para adelantar tramites precontractuales, contractuales y postcontractruales en el marco de los proyectos contemplados en el Plan de Desarrollo Económico, social, ambiental y de obras públicas para la localidad de Puente Aranda y el Plan de Contratación, así como las labores de liquidación de contratos y convenios suscritos con cargo as los recursos del Fondo de Desarrollo Local y depuración de obligaciones por pagar</t>
  </si>
  <si>
    <t>Prestar sus servicios como instructor de formación deportiva en la ejecución de las actividades previstas para la implementación del programa Puente Aranda Activa y sus procesos de formación deportiva y la estrategia de cuidado en el territorio en la Localidad de Puente Aranda</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</si>
  <si>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</si>
  <si>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Prestar el servicio de conducción para los vehículos propiedad del fondo de desarrollo local y los que se le asignen, de conformidad con los estudios previos</t>
  </si>
  <si>
    <t>Prestar los servicios profesionales para apoyar la formulación, ejecución, seguimiento y mejora continua de las herramientas que conforman la gestión ambiental institucional de la alcaldía local, de acuerdo con los estudios previos</t>
  </si>
  <si>
    <t>Prestar sus servicios como instructor de formación deportiva en la ejecución de las actividades previstas para la implementación del programa Puente Aranda Activa y sus procesos de formación deportiva y la estrategia de cuidado en el territorio en la Localidad de Puente Aranda, de conformidad con los estudios previos</t>
  </si>
  <si>
    <t>Prestar sus servicios como instructor de formación deportiva en la ejecución de las actividades previstas para la implementación del programa Puente Aranda Activa y sus procesos de formación deportiva y la estrategia de cuidado en el territorio en la Localidad de Puente Aranda, de conformidad con los estudios previos.</t>
  </si>
  <si>
    <t>Prestar sus servicios como instructor deportivo en la ejecución de las actividades previstas para la implementación del programa Puente Aranda Activa y sus estrategias de actividad física y cuidado en el territorio en la Localidad de Puente Aranda, de conformidad con los estudios previos.</t>
  </si>
  <si>
    <t>Prestar sus servicios como instructor deportivo en la ejecución de las actividades previstas para la implementación del programa Puente Aranda Activa y sus estrategias de actividad física y cuidado en el territorio en la Localidad de Puente Aranda, de conformidad con los estudios previos</t>
  </si>
  <si>
    <t>Prestar sus servicios en las tareas operativas de carácter archivístico desarrolladas en la alcaldía local para garantizar la aplicación correcta de los procedimientos técnicos, conforme los estudios previos.</t>
  </si>
  <si>
    <t>Prestar sus servicios en las tareas operativas de carácter archivístico desarrolladas en la alcaldía local para garantizar la aplicación correcta de los procedimientos técnicos, conforme los estudios previos</t>
  </si>
  <si>
    <t>Prestar los servicios profesionales para formular e implementar estrategias de emprendimiento en coordinación con las diferentes entidades de la localidad, empresarios e industriales que mejoren las condiciones de los ciudadanos de la localidad.</t>
  </si>
  <si>
    <t>Prestar sus servicios profesionales apoyando técnicamente las distintas etapas de los procesos de competencias de la Alcaldía Local para la depuración de actuaciones administrativas, de acuerdo con los estudios previos.</t>
  </si>
  <si>
    <t>APOYAR ADMINISTRATIVA Y ASISTENCIALMENTE A LAS INSPECCIONES DE POLICÍA DE LA LOCALIDAD.</t>
  </si>
  <si>
    <t>Prestar los servicios técnicos administrativos en la Alcaldía Local de Puente Aranda en el área de Gestión del Desarrollo y Área de Gestión Policiva en materia de Propiedad Horizontal.</t>
  </si>
  <si>
    <t>El contrato que se pretende celebrar, tendrá por objeto apoyar jurídicamente la ejecución de las acciones requeridas para el trámite e impulso procesal de las actuaciones contravencionales y/o querellas que se cursen en las inspecciones de policía de la localidad.</t>
  </si>
  <si>
    <t>El contrato que se pretende celebrar, tendrá por objeto apoyar y dar soporte técnico al administrador y usuario final de la red de sistemas y tecnología e información de la Alcaldía Local, de acuerdo con los estudios previos.</t>
  </si>
  <si>
    <t xml:space="preserve">Prestar sus servicios profesionales apoyando técnicamente las distintas etapas de los procesos de competencias de la Alcaldía Local para la depuración de actuaciones administrativas, de acuerdo con los estudios previos. </t>
  </si>
  <si>
    <t>El contrato que se pretende celebrar, tendrá por objeto Coordinar, liderar y asesorar los planes y estrategias de comunicación interna y externa para la divulgación de los programas, proyectos y actividades de la Alcaldía Local, de acuerdo con los estudios previos</t>
  </si>
  <si>
    <t xml:space="preserve">Prestar sus servicios como instructor de formación deportiva en la ejecución de las actividades previstas para la implementación del programa Puente Aranda Activa y sus procesos de formación deportiva y la estrategia de cuidado en el territorio en la Localidad de Puente Aranda, de conformidad con los estudios previos </t>
  </si>
  <si>
    <t>El contrato que se pretende celebrar, tendrá por objeto prestar los servicios profesionales requeridos para apoyar los procesos de formulación, revisión, liquidación de proyectos y el seguimiento del cumplimiento de las metas del mismo, en especial a los componentes ambientales, de acuerdo con los estudios previos.</t>
  </si>
  <si>
    <t>Prestar sus servicios como instructor deportivo en la ejecución de las actividades previstas para el circuito ajedrecístico, las actividades recreo deportivas y la vinculación de personas en actividades recreo deportivas comunitarias, de conformidad con los estudios previos.</t>
  </si>
  <si>
    <t>El contrato que se pretende celebrar, tendrá por objeto Prestar servicios de apoyo a la gestión para la socialización de actividades de formación, recreación y deporte en la ejecución de las actividades previstas para el desarrollo del proyecto Puente Aranda referente en cultura, deporte y recreación.</t>
  </si>
  <si>
    <t>El contratista se obliga con el FONDO DE DESARROLLO LOCAL DE PUENTE ARANDA a prestar el servicio integral de Aseo y Cafetería para lsede principal de la entidad y los espacios ocupados por la Junta Administradoral Local; con base al acuerdo marco de precios CCE-972-AMP-2019</t>
  </si>
  <si>
    <t>Apoyar al equipo de planeación en la divulgación, seguimiento y control de los eventos y/o actividades de todos los proyectos del plan de desarrollo local de Puente Aranda 2021- 2024.</t>
  </si>
  <si>
    <t>Apoyar administrativa y asistencialmente a las inspecciones de Policía de la Localidad.</t>
  </si>
  <si>
    <t>Prestar servicios de apoyo a la gestión en las diferentes labores operativas que surjan en la ejecución y diseño de las estrategias y campañas tendientes a promover la participación de jóvenes de la localidad de Puente Aranda</t>
  </si>
  <si>
    <t>Prestar sus servicios de apoyo administrativo y logístico en la ejecución de las actividades previstas y acciones complementarias al Modelo y Plan Territorial de Salud, Acciones complementarias no incluidas en el Plan de Beneficios en salud vigente, ni en los demás conceptos de gasto del sector salud relacionados en la Circular CONFIS 03 de 2020, en cumplimiento de la estrategia de Co inversión.</t>
  </si>
  <si>
    <t>Prestar sus servicios de apoyo administrativo y logístico en la ejecución de las actividades previstas para el cumplimiento de lo dispuesto en la prevención disminución de los factores de riesgo frente al consume de sustancias psicoactivas y sus estrategias para la creación y/o fortalecimiento de los Dispositivos de Base Comunitaria en la localidad de Puente Aranda, de conformidad con los estudios previos.</t>
  </si>
  <si>
    <t>Prestar sus servicios profesionales en la ejecución de las actividades previstas dentro del proyecto 1897 y las acciones desarrolladas dentro de los dispositivos de base comunitaria, en el marco de la atención primaria en salud con énfasis en la promoción y prevención en salud mental y prevención del consumo de sustancias psicoactivas y demás acciones a que haya lugar en el marco de lo dispuesto en el Plan de Desarrollo de la Localidad de Puente Aranda, de conformidad con los estudios previos.</t>
  </si>
  <si>
    <t>Prestar sus servicios profesionales en la ejecución de las actividades previstas dentro del proyecto 1897 y las acciones desarrolladas dentro de los dispositivos de base comunitaria, en el marco de la atención primaria en salud con énfasis en la promoción y prevención en salud mental y prevención del consumo de sustancias psicoactivas y demás acciones a que haya lugar en el marco de lo dispuesto en el Plan de Desarrollo de la Localidad de Puente linda, de conformidad con los estudios previos</t>
  </si>
  <si>
    <t>Prestar sus servicios profesionales en la ejecución de las actividades previstas dentro del proyecto 1897 y las acciones desarrolladas dentro de los dispositivos de base comunitaria, en el marco de la atencion primaria en salud con enfasis en la promoción y prevencion en salud mental y prevencion del consumo de sustancias psicoactivas y demas acciones a que haya lugar en el marco de lo dispuesto en el Plan de Desarrollo de la Localidad de Puente Aranda, de conformidad con los estudios.</t>
  </si>
  <si>
    <t>Prestar sus servicios profesionales en la ejecución de las actividades previstas dentro del proyecto 1897 y las acciones desarrolladas dentro de los dispositivos de base comunitaria, en el marco de la atención primaria en salud con énfasis en la promoción y prevención en salud mental y prevención del consumo de sustancias psicoactivas y demás acciones a que haya lugar en el marco de lo dispuesto en el Plan de Desarrollo de la Localidad de Puente Aranda, de conformidad con los estudios previos</t>
  </si>
  <si>
    <t>El contrato que se pretende celebrar, tendrá por objeto prestar sus servicios profesionales en la ejecución de las actividades previstas dentro del proyecto 1897 y las acciones complementarias al Modelo y Plan Territorial de Salud, Acciones complementarias no incluidas en el Plan de Beneficios en salud vigente, ni en los demás conceptos de gasto del sector salud relacionados en la Circular CONFIS 03 de 2020, en cumplimiento de la estrategia de Co inversión</t>
  </si>
  <si>
    <t>El contrato que se pretende celebrar, tendrá por objeto prestar sus servicios profesionales en la ejecución de las actividades previstas dentro del proyecto 1897 y las acciones complementarias al Modelo y Plan Territorial de Salud, Acciones complementarias no incluidas en el Plan de Beneficios en salud vigente, ni en los demás conceptos de gasto del sector salud relacionados en la Circular CONFIS 03 de 2020, en cumplimiento de la estrategia de Co inversión.</t>
  </si>
  <si>
    <t>El contratista se obliga con el Fondo de Desarrollo Local de la Alcaldía de Puente Aranda a prestar sus servicios profesionales para apoyar la gestión de la Casa del Consumidor en la Alcaldía Local, de acuerdo con los estudios previos</t>
  </si>
  <si>
    <t>Suministro de combustible -gasolina corriente, extra y ACPM- para el parque automotor y planta eléctrica de propiedad de la Alcaldía Local de Puente Aranda de acuerdo con los estudios previos, invitación y propuesta presentada</t>
  </si>
  <si>
    <t>Adquirir a título de compraventa los elementos requeridos para el desarrollo de las iniciativas de Puente Aranda Activa, Escuelas Integrales de Formación Deportiva, dotación de escuelas avaladas y actividades recreo deportivas de la localidad de Puente Aranda conforme a los estudios previos, el anexo técnico, y propuesta económica presentada</t>
  </si>
  <si>
    <t>Contratar el servicio de mantenimiento integral preventivo y correctivo, incluido suministro e instalación de repuestos y accesorios, con mano de obra especializada al parque automotor del FDL de Puente Aranda, a monto agotable</t>
  </si>
  <si>
    <t>Prestar los servicios profesionales para desarrollar acciones y estrategias orientadas a la prevención de violencia infantil, violencia intrafamiliar y/o violencia sexual y la promoción del buen trato.</t>
  </si>
  <si>
    <t>Aunar esfuerzos técnicos y administrativos con el fin de desarrollar acciones articuladas entre las partes orientadas a fomentar la generación y circulación de bienes y servicios culturales, así como al fortalecimiento de los agentes de estos sectores en las localidades del Distrito Capital que hacen parte de este instrumento.</t>
  </si>
  <si>
    <t xml:space="preserve">Aunar esfuerzos técnicos, humanos y financieros para la implementación de una estrategia para la promoción del emprendimiento y el desarrollo empresarial en la localidad de Puente Aranda, que incluya las nuevas iniciativas e ideas de negocio y el fortalecimiento de las unidades productivas existentes. </t>
  </si>
  <si>
    <t>Aunar esfuerzos para fortalecer la participación ciudadana en la localidad de Puente Aranda, a través de la formación y empoderamiento de grupos priorizados como mujeres, juventudes, población victima, mujeres cuidadoras y organizaciones sociales y comunales, para promover su incidencia en el desarrollo sostenible territorial y afianzar el diálogo con la institucionalidad local.</t>
  </si>
  <si>
    <t>Aunar esfuerzos técnicos, administrativos, jurídicos y financieros entre la Secretaría de Educación del Distrito y los Fondos de Desarrollo Local que hacen parte del Distrito Capital, para la implementación de un nuevo modelo inclusivo, eficiente y flexible para el acceso y la permanencia de las y los jóvenes egresados de instituciones de educación media a programas de educación superior</t>
  </si>
  <si>
    <t>Aunar esfuerzos técnicos, administrativos y financieros con el fin de desarrollar acciones articuladas entre las partes orientadas a fomentar la generación y circulación de bienes y servicios culturales, artísticos y patrimoniales, así como al fortalecimiento de los agentes de estos sectores en las localidades del Distrito Capital de acuerdo con los Proyectos presentados a los Fondos de Desarrollo Local</t>
  </si>
  <si>
    <t>Compraventa de licencias a través de la plataforma de la tienda virtual del estado colombiano por instrumento de agregación de demanda para la adquisición de software por catálogo que requieran las entidades estatales cce 139-iad-2020.</t>
  </si>
  <si>
    <t xml:space="preserve">Suministros de consumibles de impresion para las diferentes dependencias de la Alcaldia Local de Puente Aranda de conformidad con el acuerdo marco de precios CCE282-AMP-2020 de fecha febrero 2 de 2021 hasta agosto 2 de 202, colombia compra efeiciente </t>
  </si>
  <si>
    <t>Aunar esfuerzos para la cooperación administrativa, técnica y económica, entre el Programa para las Naciones Unidas para el Desarrollo (PNUD) y El Fondo de Desarrollo Local, con el fin de implementar estrategias que promuevan el fortalecimiento a los emprendimientos de la economía popular de la localidad de Puente Aranda y las unidades productivas familiares y/o poblaciones dedicadas a actividades tradicionales que permiten generar ingresos (autoempleo), y el Fortalecimiento de MiPymes locales, a través de un proceso de acompañamiento especializado que permita el mejoramiento de las competencias de los empresarios y las condiciones de sus negocios y de esta forma aportar de forma significativa al cumplimiento de la agenda de reactivación económica en la Localidad, para el desarrollo de la RUTA 1 – Emprendimiento local y la RUTA 2 - Fortalecimiento empresarial.</t>
  </si>
  <si>
    <t xml:space="preserve">Prestar el servicio de mantenimiento preventivo y correctivo, incluido el suministro de repuestos de los Equipos Tecnológicos de propiedad del Fondo de Desarrollo Local de Puente Aranda, Puntos Vive Digital y Junta administradora Local, de acuerdo con los estudios previos, anexo técnico y propuesta presentada. </t>
  </si>
  <si>
    <t>Aunar esfuerzos Técnicos, Administrativos y Financieros entre el Fondo de Desarrollo Local de Puente Aranda y la Subred Integrada de Servicios de Salud Suroccidente, para el otorgamiento de ayudas técnicas o dispositivos de asistencia personal, no incluidas o no cubiertas en el plan obligatorio de salud -POS- , como acción que facilita el mejoramiento de la calidad de vida y la promoción del bienestar para las personas con discapacidad. residentes en la localidad de Puente aAranda vigencia 2021, en desarollo de la politica publica distrital y demas normas afines.</t>
  </si>
  <si>
    <t>Prestar sus servicios profesionales para apoyar los temas   de sensibilización, capacitación y fortalecimiento de la comunidad en  cuanto mitigación del riesgo y cambio climático, en el marco del plan de desarrollo local de Puente Aranda mejor para todos</t>
  </si>
  <si>
    <t xml:space="preserve">Prestar sus servicios profesionales para apoyar los temas de sensibilización, capacitación y fortalecimiento de la comunidad en cuanto mitigación del riesgo y cambio climático, en el marco del plan de desarrollo local de Puente Aranda mejor para todos. </t>
  </si>
  <si>
    <t>Prestar sus servicios profesionales para apoyar los temas de sensibilización, capacitación y fortalecimiento de la comunidad en cuanto mitigación del riesgo y cambio climático, en el marco del plan de desarrollo local de Puente Aranda mejor para todos</t>
  </si>
  <si>
    <t>Prestar los servicios profesionales requeridos para apoyar la formulación, proceso de contratación, evaluación y seguimiento de proyectos de seguridad incluidos en el Plan de Desarrollo Local vigente así como liquidación de los contratos suscritos para su ejecución, para asegurar la adecuada inversión de recursos locales y el cumplimiento de las metas del mismo de acuerdo con los estudios previos.</t>
  </si>
  <si>
    <t>Prestar sus servicios técnicos en el despacho de la alcaldía local con el fin de contribuir en las actividades asistenciales y de gestión, de conformidad con los estudios previos.</t>
  </si>
  <si>
    <t>El Contratista se obliga con el Fondo de Desarrollo Local de Puente Aranda a prestar los servicios de Apoyo a la Gestión desarrollando actividades administrativas, logísticas y operativas relacionadas con el seguimiento de los procesos del área de Gestión para el desarrollo local, de acuerdo a los estudios previos.</t>
  </si>
  <si>
    <t>Prestar sus servicios de apoyo para diseñar y ejecutar estrategias para promover y fortalecer la participación de las nuevas ciudadanías y las organizaciones no formales de ciudadanos en la localidad de Puente Aranda</t>
  </si>
  <si>
    <t>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t>
  </si>
  <si>
    <t>JAIME ANDRES OSPINA ECHEVERRY</t>
  </si>
  <si>
    <t>JOSE JOAQUIN OCAMPO TEJADA</t>
  </si>
  <si>
    <t>EDGAR BUSTOS BARON</t>
  </si>
  <si>
    <t>OSCAR IVAN BARRETO GOMEZ</t>
  </si>
  <si>
    <t>FERNANDO PEREZ BEDOYA</t>
  </si>
  <si>
    <t>LIBARDO ALFONSO RODRIGUEZ ACOSTA</t>
  </si>
  <si>
    <t>ERIKA MILENA ESPEJO SOSA</t>
  </si>
  <si>
    <t>RICHARD ALEXANDER ROMO GUACAS</t>
  </si>
  <si>
    <t>MARIA MAGDALENA POLANCO ECHEVERRY</t>
  </si>
  <si>
    <t>MARIA FERNANDA GOMEZ CARDONA</t>
  </si>
  <si>
    <t>KATHERINE ROCIO PEÑA LOZANO</t>
  </si>
  <si>
    <t>JENNY ANDREA ROCHA GARCIA</t>
  </si>
  <si>
    <t>JOSE DAVID RODRIGUEZ MENDOZA</t>
  </si>
  <si>
    <t>DEIDAD SAMAI CAMACHO URIBE</t>
  </si>
  <si>
    <t>LILIANA PIEDAD ACUÑA ORJUELA</t>
  </si>
  <si>
    <t>BLANCA PATRICIA USECHE CESPEDES</t>
  </si>
  <si>
    <t>CLAUDIA PATRICIA MIRANDA CAMACHO</t>
  </si>
  <si>
    <t>LUZ YOLANDA VASQUEZ SALAZAR</t>
  </si>
  <si>
    <t>NATALIA XILENA GARCIA ESPINOSA</t>
  </si>
  <si>
    <t>OSCAR EDUARDO ROMERO ARTEAGA</t>
  </si>
  <si>
    <t>LUIS GUILLERMO NEISA LOPEZ</t>
  </si>
  <si>
    <t>PAOLA ORTIZ CALDERON</t>
  </si>
  <si>
    <t>DANIEL FELIPE VILLAMIL MARTINEZ</t>
  </si>
  <si>
    <t>DANIEL ARMANDO SANDOVAL NIETO</t>
  </si>
  <si>
    <t>NEIR LOMBO VILLADIEGO</t>
  </si>
  <si>
    <t>JOSE JAVIER GARCIA AROCA</t>
  </si>
  <si>
    <t>HAROLD EDUARDO CASTRO ZARAZO</t>
  </si>
  <si>
    <t>LUISA FERNANDA LEON CEPEDA</t>
  </si>
  <si>
    <t>AURA MARIA COTES COBO</t>
  </si>
  <si>
    <t>EDGAR OCTAVIO BARACALDO TORRES</t>
  </si>
  <si>
    <t>ISIS ALEXANDRA OVIEDO GARCIA</t>
  </si>
  <si>
    <t>HUMBERTO HORACIO DEMOYA MORALES</t>
  </si>
  <si>
    <t>LAURA VICTORIA PINEDA CELY</t>
  </si>
  <si>
    <t>DIANA MARCELA OSPINA ECHEVERRY</t>
  </si>
  <si>
    <t>MARIA JIMENA DIAZ DIAZ</t>
  </si>
  <si>
    <t>KELLY MAGNOLIA BEJARANO RIVERA</t>
  </si>
  <si>
    <t>JHON HENRY ARENAS MARTINEZ</t>
  </si>
  <si>
    <t>PABLO ANDRES MONTIEL BELTRAN</t>
  </si>
  <si>
    <t>WILLIAM VENTURA PADILLA GONZALEZ</t>
  </si>
  <si>
    <t>CARLA VIVIANA FERNANDEZ ABRIL</t>
  </si>
  <si>
    <t>JEIMY PAOLA RAMIREZ VILLAMIL</t>
  </si>
  <si>
    <t>BERNA PAOLA ROJAS ROA</t>
  </si>
  <si>
    <t>JUAN DAVID BEDOYA OSPINA</t>
  </si>
  <si>
    <t>ROGER MAURICIO FORERO RIVERA</t>
  </si>
  <si>
    <t>CARLOS ARLEY NIÑO MEDINA</t>
  </si>
  <si>
    <t>HERNAN  GOMEZ ESPITIA</t>
  </si>
  <si>
    <t>MARGIE CECILIA RODRIGUEZ LOZADA</t>
  </si>
  <si>
    <t>ELIZABETH  PEÑA SALAZAR</t>
  </si>
  <si>
    <t>ANA CECILIA ANGARITA GARCIA</t>
  </si>
  <si>
    <t>ALEXANDER  PICO GUTIERREZ</t>
  </si>
  <si>
    <t>SERGIO DAVID ALVAREZ RODRIGUEZ</t>
  </si>
  <si>
    <t>JORGE ENRIQUE GONZALEZ ARIAS</t>
  </si>
  <si>
    <t>JUAN ELIAS GUEVARA CAMARGO</t>
  </si>
  <si>
    <t>LUZ NELLY VILLATE AVENDAÑO</t>
  </si>
  <si>
    <t>LUISA FERNANDA QUINTERO LIZARAZO</t>
  </si>
  <si>
    <t>CIELO PIEDAD HERRERA TRIANA</t>
  </si>
  <si>
    <t>ANA MILENA RINCON REY</t>
  </si>
  <si>
    <t>CECILIA  SOSA GOMEZ</t>
  </si>
  <si>
    <t>VICTOR ALFONSO GALINDO OSORIO</t>
  </si>
  <si>
    <t>EDISON ALEJANDRO AGUDELO ROJAS</t>
  </si>
  <si>
    <t>GLORIA LUCIA PINTOR VARGAS</t>
  </si>
  <si>
    <t>MIGUEL ANGEL GUARIN ESCOBAR</t>
  </si>
  <si>
    <t>ANGGY LORENA MARTINEZ DIAZ</t>
  </si>
  <si>
    <t>NATALIA  BETANCOURT SIERRA</t>
  </si>
  <si>
    <t>OSCAR ORLANDO TORRES RODRIGUEZ</t>
  </si>
  <si>
    <t>CARMEN ELENA CASTRO RICO</t>
  </si>
  <si>
    <t>BEATRIZ HELENA PEREZ PARRA</t>
  </si>
  <si>
    <t>WILLIAM EDUARDO VILLALOBOS MARTINEZ</t>
  </si>
  <si>
    <t>DEINIS FILIMON BARBOSA CRISTANCHO</t>
  </si>
  <si>
    <t>HENRY ANDRES CUESTA SANCHEZ</t>
  </si>
  <si>
    <t>PAOLA ANDREA GIRALDO GANTIVA</t>
  </si>
  <si>
    <t>CLAUDIA PATRICIA VALLEJO GUTIERREZ</t>
  </si>
  <si>
    <t>EDUARDO ANDRES SALAZAR CARRILLO</t>
  </si>
  <si>
    <t>SANDRA MILENA MURCIA</t>
  </si>
  <si>
    <t>ANDRES FELIPE FERNANDEZ RUBIANO</t>
  </si>
  <si>
    <t>JOHN EDUARDO CHARRY ACOSTA</t>
  </si>
  <si>
    <t>MARIA ISABEL MONTENEGRO SACHICA</t>
  </si>
  <si>
    <t>JOSE RICARDO PACHECO RODRIGUEZ</t>
  </si>
  <si>
    <t>BLANCA DILIA MORENO TORO</t>
  </si>
  <si>
    <t>ELSA MARGARITA FLOREZ LOPEZ</t>
  </si>
  <si>
    <t xml:space="preserve">ANA DOLORES CASTRO VASQUEZ </t>
  </si>
  <si>
    <t>HECTOR MAURICIO CARRILLO SILVA</t>
  </si>
  <si>
    <t>NATALIA PINTOR QUINTERO</t>
  </si>
  <si>
    <t>PAULINA DEL CARMEN DIAZ MESA</t>
  </si>
  <si>
    <t>DORIS JANNETH FORERO DUARTE</t>
  </si>
  <si>
    <t>GONZALO GUZMAN NARANJO</t>
  </si>
  <si>
    <t>JEIMY ROCIO GIRAL VERGARA</t>
  </si>
  <si>
    <t>MARTHA CRUZ JIMENEZ</t>
  </si>
  <si>
    <t>LILAURA GUZMAN MARIN</t>
  </si>
  <si>
    <t>CHRISTIAN GAMALIEL ABARZUA HERNANDEZ</t>
  </si>
  <si>
    <t xml:space="preserve">LUIS ORLANDO GARZON </t>
  </si>
  <si>
    <t>ANDREA CATALINA GARCIA FLOREZ</t>
  </si>
  <si>
    <t>MARIA ANGÉLICA NARANJO HERRERA</t>
  </si>
  <si>
    <t xml:space="preserve">MARIA CAMILA PINEDA </t>
  </si>
  <si>
    <t>OSCAR DANIEL PEREZ CUELLO</t>
  </si>
  <si>
    <t>SERGIO GEOVANNY GUZMAN BARBOSA</t>
  </si>
  <si>
    <t>JUAN DAVID MARTINEZ URQUIJO</t>
  </si>
  <si>
    <t>PEDRO PABLO DUARTE</t>
  </si>
  <si>
    <t>NADIA YELENA VEGA RODRIGUEZ</t>
  </si>
  <si>
    <t>FREDDY ALBERTO HERNANDEZ PAEZ</t>
  </si>
  <si>
    <t>OSCAR GIHOVANY MEDINA CARROLL</t>
  </si>
  <si>
    <t>ROSSEMBERTH GUTIERREZ AGUILAR</t>
  </si>
  <si>
    <t>CRISTIAN DAVID MEDINA LEON</t>
  </si>
  <si>
    <t>BRYAN DAVID SANCHEZ</t>
  </si>
  <si>
    <t>GABRIEL GIOVANNY GARCIA GARCIA</t>
  </si>
  <si>
    <t>ADRIANA MARIA SALAZAR VASQUEZ</t>
  </si>
  <si>
    <t>JUAN SEBASTIAN RODRIGUEZ LEON</t>
  </si>
  <si>
    <t>JOSE VICENTE RAMIREZ QUEVEDO</t>
  </si>
  <si>
    <t>JOSE ANICETO LEON ORJUELA</t>
  </si>
  <si>
    <t>LIDIER FONSECA GUERRERO</t>
  </si>
  <si>
    <t>JOHANN SEBASTIAN NIÑO MORENO</t>
  </si>
  <si>
    <t>DIANA LUCIA SANCHEZ PEREZ</t>
  </si>
  <si>
    <t>HERNAN FELIPE SOLANO GARCIA</t>
  </si>
  <si>
    <t>JAIRZIÑIHO GUTIERREZ AGUILAR</t>
  </si>
  <si>
    <t>DIEGO NOY LOPEZ</t>
  </si>
  <si>
    <t>GLADYS MEDINA GARCIA</t>
  </si>
  <si>
    <t>HECTOR MAURICIO SILVA SARMIENTO</t>
  </si>
  <si>
    <t>OSCAR SANTIAGO DUARTE ROA</t>
  </si>
  <si>
    <t>HUGO ALEXANDER RUBIO HERRERA</t>
  </si>
  <si>
    <t>LINA CONSTANZA URREGO NIÑO</t>
  </si>
  <si>
    <t>YULIETH ALEXANDRA RIAÑO ESPITIA</t>
  </si>
  <si>
    <t>WILLIAN ALBERTO QUEVEDO RAMIREZ</t>
  </si>
  <si>
    <t>JORGE ENRIQUE GAMBA QUIROGA</t>
  </si>
  <si>
    <t>MARIA DEL TRANSITO AYALA GARCIA</t>
  </si>
  <si>
    <t>HECTOR TOVAR ORDOÑEZ</t>
  </si>
  <si>
    <t>MARIA ISABEL PADILLA ULLOA</t>
  </si>
  <si>
    <t>CARLOS EDUARDO PEÑA</t>
  </si>
  <si>
    <t>WILSON CAPERA RODRIGUEZ</t>
  </si>
  <si>
    <t>EDGAR FELIPE RODRIGUEZ MORENO</t>
  </si>
  <si>
    <t>IRMA LISETTE AREVALO GARCÍA</t>
  </si>
  <si>
    <t>JORGE ALEXANDER GAONA ORDOÑEZ</t>
  </si>
  <si>
    <t>CAMILO ANDRES VARELA BARRETO</t>
  </si>
  <si>
    <t>CRISTIAN DAVID GUZMAN MARIN</t>
  </si>
  <si>
    <t>JUAN ALBERTO OVIEDO SABOGAL</t>
  </si>
  <si>
    <t>HENRY GIANCARLO GUEVARA MILA</t>
  </si>
  <si>
    <t xml:space="preserve">DIEGO ROMERO </t>
  </si>
  <si>
    <t>EMILFE BAUTISTA RODRIGUEZ</t>
  </si>
  <si>
    <t>EFRAIN ALFONSO VALLE VILLAFAÑE</t>
  </si>
  <si>
    <t>DIEGO MAURICIO RODRIGUEZ GAMBOA</t>
  </si>
  <si>
    <t>ALEXANDRA RANGEL AGUILAR</t>
  </si>
  <si>
    <t>ANGIE MARCELA ALVARADO GAONA</t>
  </si>
  <si>
    <t>SAMAY ESTEFANY GONZALEZ TABORDA</t>
  </si>
  <si>
    <t>PAULINA PASTRANA RAMIREZ</t>
  </si>
  <si>
    <t>CARLOS ANDRES MACIAS SANABRIA</t>
  </si>
  <si>
    <t>ANDRES FELIPE AMAYA RINCON</t>
  </si>
  <si>
    <t>RODOLFO JOYA FORERO</t>
  </si>
  <si>
    <t>OSCAR FERNANDO CASTEBLANCO CALLEJAS</t>
  </si>
  <si>
    <t>ADRIANA MARIA BEJARANO</t>
  </si>
  <si>
    <t>LUIS FERNANDO BOHORQUEZ REYES</t>
  </si>
  <si>
    <t>MARIA FERNANDA MORA RAMIREZ</t>
  </si>
  <si>
    <t>MARTHA ISABEL LINARES HENAO</t>
  </si>
  <si>
    <t>DIANA KATALINA ROMERO TORRES</t>
  </si>
  <si>
    <t>CLAUDIA LORENA FAJARDO ROMERO</t>
  </si>
  <si>
    <t>OSCAR OSWUALDO AVILA CAMARGO</t>
  </si>
  <si>
    <t xml:space="preserve">JAVIER MAURICIO PUENTES GALVIS </t>
  </si>
  <si>
    <t>ALVARO ENRIQUE TASCON VALENCIA</t>
  </si>
  <si>
    <t>DISTRACOM S.A.</t>
  </si>
  <si>
    <t>LA -SCRD¬ LA -FUGA-, EL IDARTES, LA - OFB, - IDPC Y CANAL CAPITAL y LOS FONDOS DE DESARROLLO LOCAL</t>
  </si>
  <si>
    <t>OIT</t>
  </si>
  <si>
    <t>PNUD</t>
  </si>
  <si>
    <t>SECRETARIA DE EDUCACION DEL DISTRITO</t>
  </si>
  <si>
    <t>899.999.061 -             900.413.030</t>
  </si>
  <si>
    <t>SCRD - IDARTES</t>
  </si>
  <si>
    <t>PROGRAMA DE LAS NACIONES UNIDAS PARA EL DESARROLLO</t>
  </si>
  <si>
    <t>SUB RED INTEGRADA DE SERVICIOS DE SALUD SUR OCCIDENTE E.S.E</t>
  </si>
  <si>
    <t>EVER ADRIAN HERNANDEZ BURGOS</t>
  </si>
  <si>
    <t>PAULA ALEJANDRA OVIEDO PACHECO</t>
  </si>
  <si>
    <t>ANDRES FELIPE PASCUAS TOVAR</t>
  </si>
  <si>
    <t xml:space="preserve"> JOHN MAURICIO MORALES TORRES</t>
  </si>
  <si>
    <t>LAURA VIVIANA BARRAGAN CRUZ</t>
  </si>
  <si>
    <t>2/17/2021</t>
  </si>
  <si>
    <t>2/24/2021</t>
  </si>
  <si>
    <t>ALPA-CD-118-2021</t>
  </si>
  <si>
    <t>ALPA-CD-119-2021</t>
  </si>
  <si>
    <t>ALPA-CD-120-2021</t>
  </si>
  <si>
    <t>ALPA-CD-121-2021</t>
  </si>
  <si>
    <t>ALPA-CD-122-2021</t>
  </si>
  <si>
    <t>ALPA-CD-123-2021</t>
  </si>
  <si>
    <t>ALPA-CD-124-2021</t>
  </si>
  <si>
    <t>ALPA-IPMC-009-2021</t>
  </si>
  <si>
    <t>ALPA-CD-125-2021</t>
  </si>
  <si>
    <t>ALPA-CD-126-2021</t>
  </si>
  <si>
    <t>ALPA-CD-127-2021</t>
  </si>
  <si>
    <t>ALPA-IPMC-010-2021</t>
  </si>
  <si>
    <t>ALPA-CD-128-2021</t>
  </si>
  <si>
    <t>ALPA-CD-129-2021</t>
  </si>
  <si>
    <t>ALPA-CD-130-2021</t>
  </si>
  <si>
    <t>ALPA-SAMC-011-2021</t>
  </si>
  <si>
    <t>ALPA-CD-131-2021</t>
  </si>
  <si>
    <t>ALPA-CD-132-2021</t>
  </si>
  <si>
    <t>ALPA-CD-133-2021</t>
  </si>
  <si>
    <t>ALPA-CD-134-2021</t>
  </si>
  <si>
    <t>ALPA-CD-135-2021</t>
  </si>
  <si>
    <t>ALPA-CD-153-2021</t>
  </si>
  <si>
    <t>ALPA-CD-150-2021</t>
  </si>
  <si>
    <t>ALPA-CD-136-2021</t>
  </si>
  <si>
    <t>ALPA-CD-137-2021</t>
  </si>
  <si>
    <t>ALPA-CD-138-2021</t>
  </si>
  <si>
    <t>ALPA-CD-139-2021</t>
  </si>
  <si>
    <t>ALPA-CD-140-2021</t>
  </si>
  <si>
    <t>ALPA-CD-141-2021</t>
  </si>
  <si>
    <t>ALPA-SAMC-013-2021</t>
  </si>
  <si>
    <t>ALPA-CD-142-2021</t>
  </si>
  <si>
    <t>ALPA-CD-143-2021</t>
  </si>
  <si>
    <t>ALPA-CD-144-2021</t>
  </si>
  <si>
    <t>ALPA-SAMC-012-2021</t>
  </si>
  <si>
    <t>ALPA-CD-145-2021</t>
  </si>
  <si>
    <t>ALPA-CD-146-2021</t>
  </si>
  <si>
    <t>ALPA-CD-147-2021</t>
  </si>
  <si>
    <t>ALPA-IPMC-018-2021</t>
  </si>
  <si>
    <t>ALPA-IPMC-014-2021</t>
  </si>
  <si>
    <t>ALPA-IPMC-015-2021</t>
  </si>
  <si>
    <t>ALPA-CD-149-2021</t>
  </si>
  <si>
    <t>ALPA-CD-151-2021</t>
  </si>
  <si>
    <t>ALPA-CD-152-2021</t>
  </si>
  <si>
    <t>ALPA-CD-154-2021</t>
  </si>
  <si>
    <t>ALPA-CD-CIA-193-2021</t>
  </si>
  <si>
    <t>ALPA-CD-155-2021</t>
  </si>
  <si>
    <t>ALPA-IPMC-019-2021</t>
  </si>
  <si>
    <t>ALPA-CD-157-2021</t>
  </si>
  <si>
    <t>ALPA-CD-156-2021</t>
  </si>
  <si>
    <t>ALPA-IPMC-021-2021</t>
  </si>
  <si>
    <t>ALPA-IPMC-020-2021</t>
  </si>
  <si>
    <t>ALPA-CD-158-2021</t>
  </si>
  <si>
    <t>ALPA-CD-159-2021</t>
  </si>
  <si>
    <t>ALPA-CD-160-2021</t>
  </si>
  <si>
    <t>ALPA-CD-161-2021</t>
  </si>
  <si>
    <t>ALPA-SAMC-016-2021</t>
  </si>
  <si>
    <t>ORDEN DE COMPRA 82236</t>
  </si>
  <si>
    <t>ORDEN DE COMPRA 82222</t>
  </si>
  <si>
    <t>ALPA-SAMC-022-2021</t>
  </si>
  <si>
    <t>ALPA-SAMC-023-2021</t>
  </si>
  <si>
    <t>ORDEN DE COMPRA 82879</t>
  </si>
  <si>
    <t>FDLPA-LP-017-2021</t>
  </si>
  <si>
    <t>ALPA-SAMC-025-2021</t>
  </si>
  <si>
    <t>ORDEN DE COMPRA 83386</t>
  </si>
  <si>
    <t>ALPA-CMA-026-2021</t>
  </si>
  <si>
    <t>ALPA-SASI-024-2021</t>
  </si>
  <si>
    <t>ALPA-IPMC-032-2021</t>
  </si>
  <si>
    <t>ALPA-SASI-027-2021</t>
  </si>
  <si>
    <t>ALPA-IPMC-033-2021</t>
  </si>
  <si>
    <t>ALPA-SAMC-031-2021</t>
  </si>
  <si>
    <t>ALPA-SAMC-030-2021</t>
  </si>
  <si>
    <t>ORDEN DE COMPRA 83892</t>
  </si>
  <si>
    <t>ORDEN DE COMPRA 83893</t>
  </si>
  <si>
    <t>ORDEN DE COMPRA 83894</t>
  </si>
  <si>
    <t>ORDEN DE COMPRA 83755</t>
  </si>
  <si>
    <t>ORDEN DE COMPRA 83904</t>
  </si>
  <si>
    <t>ORDEN DE COMPRA 83905</t>
  </si>
  <si>
    <t>ALPA-LP-028-2021</t>
  </si>
  <si>
    <t>ALPA-CMA-029-2021</t>
  </si>
  <si>
    <t>ORDEN DE COMPRA 84013</t>
  </si>
  <si>
    <t>https://community.secop.gov.co/Public/Tendering/OpportunityDetail/Index?noticeUID=CO1.NTC.2223806&amp;isFromPublicArea=True&amp;isModal=False</t>
  </si>
  <si>
    <t>https://community.secop.gov.co/Public/Tendering/OpportunityDetail/Index?noticeUID=CO1.NTC.2231617&amp;isFromPublicArea=True&amp;isModal=False</t>
  </si>
  <si>
    <t>https://community.secop.gov.co/Public/Tendering/OpportunityDetail/Index?noticeUID=CO1.NTC.2234235&amp;isFromPublicArea=True&amp;isModal=False</t>
  </si>
  <si>
    <t>https://community.secop.gov.co/Public/Tendering/OpportunityDetail/Index?noticeUID=CO1.NTC.2231916&amp;isFromPublicArea=True&amp;isModal=False</t>
  </si>
  <si>
    <t>https://community.secop.gov.co/Public/Tendering/OpportunityDetail/Index?noticeUID=CO1.NTC.2266262&amp;isFromPublicArea=True&amp;isModal=False</t>
  </si>
  <si>
    <t>https://community.secop.gov.co/Public/Tendering/OpportunityDetail/Index?noticeUID=CO1.NTC.2257397&amp;isFromPublicArea=True&amp;isModal=False</t>
  </si>
  <si>
    <t>https://community.secop.gov.co/Public/Tendering/OpportunityDetail/Index?noticeUID=CO1.NTC.2265781&amp;isFromPublicArea=True&amp;isModal=False</t>
  </si>
  <si>
    <t>https://community.secop.gov.co/Public/Tendering/OpportunityDetail/Index?noticeUID=CO1.NTC.2224141&amp;isFromPublicArea=True&amp;isModal=False</t>
  </si>
  <si>
    <t>https://community.secop.gov.co/Public/Tendering/OpportunityDetail/Index?noticeUID=CO1.NTC.2265382&amp;isFromPublicArea=True&amp;isModal=False</t>
  </si>
  <si>
    <t xml:space="preserve">https://community.secop.gov.co/Public/Tendering/OpportunityDetail/Index?noticeUID=CO1.NTC.2297313&amp;isFromPublicArea=True&amp;isModal=False
</t>
  </si>
  <si>
    <t>https://community.secop.gov.co/Public/Tendering/OpportunityDetail/Index?noticeUID=CO1.NTC.2304761&amp;isFromPublicArea=True&amp;isModal=False</t>
  </si>
  <si>
    <t xml:space="preserve">https://community.secop.gov.co/Public/Tendering/OpportunityDetail/Index?noticeUID=CO1.NTC.2258725&amp;isFromPublicArea=True&amp;isModal=False
</t>
  </si>
  <si>
    <t xml:space="preserve">https://community.secop.gov.co/Public/Tendering/OpportunityDetail/Index?noticeUID=CO1.NTC.2315905&amp;isFromPublicArea=True&amp;isModal=False
</t>
  </si>
  <si>
    <t xml:space="preserve">https://community.secop.gov.co/Public/Tendering/OpportunityDetail/Index?noticeUID=CO1.NTC.2321905&amp;isFromPublicArea=True&amp;isModal=False
</t>
  </si>
  <si>
    <t xml:space="preserve">
https://community.secop.gov.co/Public/Tendering/OpportunityDetail/Index?noticeUID=CO1.NTC.2326791&amp;isFromPublicArea=True&amp;isModal=False</t>
  </si>
  <si>
    <t xml:space="preserve">https://community.secop.gov.co/Public/Tendering/OpportunityDetail/Index?noticeUID=CO1.NTC.2288140&amp;isFromPublicArea=True&amp;isModal=False
</t>
  </si>
  <si>
    <t xml:space="preserve">https://community.secop.gov.co/Public/Tendering/OpportunityDetail/Index?noticeUID=CO1.NTC.2339614&amp;isFromPublicArea=True&amp;isModal=False
</t>
  </si>
  <si>
    <t>https://community.secop.gov.co/Public/Tendering/OpportunityDetail/Index?noticeUID=CO1.NTC.2336645&amp;isFromPublicArea=True&amp;isModal=False</t>
  </si>
  <si>
    <t xml:space="preserve">https://community.secop.gov.co/Public/Tendering/OpportunityDetail/Index?noticeUID=CO1.NTC.2346989&amp;isFromPublicArea=True&amp;isModal=False
</t>
  </si>
  <si>
    <t xml:space="preserve">https://community.secop.gov.co/Public/Tendering/OpportunityDetail/Index?noticeUID=CO1.NTC.2342487&amp;isFromPublicArea=True&amp;isModal=False
</t>
  </si>
  <si>
    <t xml:space="preserve">https://community.secop.gov.co/Public/Tendering/OpportunityDetail/Index?noticeUID=CO1.NTC.2342399&amp;isFromPublicArea=True&amp;isModal=False
</t>
  </si>
  <si>
    <t>https://community.secop.gov.co/Public/Tendering/OpportunityDetail/Index?noticeUID=CO1.NTC.2367338&amp;isFromPublicArea=True&amp;isModal=False</t>
  </si>
  <si>
    <t xml:space="preserve">https://community.secop.gov.co/Public/Tendering/OpportunityDetail/Index?noticeUID=CO1.NTC.2360762&amp;isFromPublicArea=True&amp;isModal=False
</t>
  </si>
  <si>
    <t>https://community.secop.gov.co/Public/Tendering/OpportunityDetail/Index?noticeUID=CO1.NTC.2348662&amp;isFromPublicArea=True&amp;isModal=False</t>
  </si>
  <si>
    <t xml:space="preserve">https://community.secop.gov.co/Public/Tendering/OpportunityDetail/Index?noticeUID=CO1.NTC.2346964&amp;isFromPublicArea=True&amp;isModal=False
</t>
  </si>
  <si>
    <t>https://community.secop.gov.co/Public/Tendering/OpportunityDetail/Index?noticeUID=CO1.NTC.2349160&amp;isFromPublicArea=True&amp;isModal=False</t>
  </si>
  <si>
    <t xml:space="preserve">https://community.secop.gov.co/Public/Tendering/OpportunityDetail/Index?noticeUID=CO1.NTC.2346962&amp;isFromPublicArea=True&amp;isModal=False
</t>
  </si>
  <si>
    <t xml:space="preserve">https://community.secop.gov.co/Public/Tendering/OpportunityDetail/Index?noticeUID=CO1.NTC.2348335&amp;isFromPublicArea=True&amp;isModal=False
</t>
  </si>
  <si>
    <t>https://community.secop.gov.co/Public/Tendering/OpportunityDetail/Index?noticeUID=CO1.NTC.2347052&amp;isFromPublicArea=True&amp;isModal=False</t>
  </si>
  <si>
    <t xml:space="preserve">https://community.secop.gov.co/Public/Tendering/OpportunityDetail/Index?noticeUID=CO1.NTC.2304662&amp;isFromPublicArea=True&amp;isModal=False
</t>
  </si>
  <si>
    <t xml:space="preserve">https://community.secop.gov.co/Public/Tendering/OpportunityDetail/Index?noticeUID=CO1.NTC.2347258&amp;isFromPublicArea=True&amp;isModal=False
</t>
  </si>
  <si>
    <t xml:space="preserve">https://community.secop.gov.co/Public/Tendering/OpportunityDetail/Index?noticeUID=CO1.NTC.2347155&amp;isFromPublicArea=True&amp;isModal=False
</t>
  </si>
  <si>
    <t>https://community.secop.gov.co/Public/Tendering/OpportunityDetail/Index?noticeUID=CO1.NTC.2347326&amp;isFromPublicArea=True&amp;isModal=False</t>
  </si>
  <si>
    <t xml:space="preserve">https://community.secop.gov.co/Public/Tendering/OpportunityDetail/Index?noticeUID=CO1.NTC.2308691&amp;isFromPublicArea=True&amp;isModal=False
</t>
  </si>
  <si>
    <t xml:space="preserve">https://community.secop.gov.co/Public/Tendering/OpportunityDetail/Index?noticeUID=CO1.NTC.2360081&amp;isFromPublicArea=True&amp;isModal=False
</t>
  </si>
  <si>
    <t xml:space="preserve">https://community.secop.gov.co/Public/Tendering/OpportunityDetail/Index?noticeUID=CO1.NTC.2358158&amp;isFromPublicArea=True&amp;isModal=False
</t>
  </si>
  <si>
    <t xml:space="preserve">https://community.secop.gov.co/Public/Tendering/OpportunityDetail/Index?noticeUID=CO1.NTC.2357358&amp;isFromPublicArea=True&amp;isModal=False
</t>
  </si>
  <si>
    <t xml:space="preserve">https://community.secop.gov.co/Public/Tendering/OpportunityDetail/Index?noticeUID=CO1.NTC.2366411&amp;isFromPublicArea=True&amp;isModal=False
</t>
  </si>
  <si>
    <t xml:space="preserve">https://community.secop.gov.co/Public/Tendering/OpportunityDetail/Index?noticeUID=CO1.NTC.2319505&amp;isFromPublicArea=True&amp;isModal=False
</t>
  </si>
  <si>
    <t xml:space="preserve">https://community.secop.gov.co/Public/Tendering/OpportunityDetail/Index?noticeUID=CO1.NTC.2320023&amp;isFromPublicArea=True&amp;isModal=False
</t>
  </si>
  <si>
    <t>https://community.secop.gov.co/Public/Tendering/OpportunityDetail/Index?noticeUID=CO1.NTC.2357068&amp;isFromPublicArea=True&amp;isModal=False</t>
  </si>
  <si>
    <t xml:space="preserve">https://community.secop.gov.co/Public/Tendering/OpportunityDetail/Index?noticeUID=CO1.NTC.2378458&amp;isFromPublicArea=True&amp;isModal=False
</t>
  </si>
  <si>
    <t xml:space="preserve">https://community.secop.gov.co/Public/Tendering/OpportunityDetail/Index?noticeUID=CO1.NTC.2365940&amp;isFromPublicArea=True&amp;isModal=False
</t>
  </si>
  <si>
    <t>https://community.secop.gov.co/Public/Tendering/OpportunityDetail/Index?noticeUID=CO1.NTC.2373082&amp;isFromPublicArea=True&amp;isModal=False</t>
  </si>
  <si>
    <t xml:space="preserve">https://community.secop.gov.co/Public/Tendering/OpportunityDetail/Index?noticeUID=CO1.NTC.2382551&amp;isFromPublicArea=True&amp;isModal=False
</t>
  </si>
  <si>
    <t>https://community.secop.gov.co/Public/Tendering/ContractNoticePhases/View?PPI=CO1.PPI.15799036&amp;isFromPublicArea=True&amp;isModal=False</t>
  </si>
  <si>
    <t>https://community.secop.gov.co/Public/Tendering/OpportunityDetail/Index?noticeUID=CO1.NTC.2360762&amp;isFromPublicArea=True&amp;isModal=False</t>
  </si>
  <si>
    <t>https://community.secop.gov.co/Public/Tendering/OpportunityDetail/Index?noticeUID=CO1.NTC.2373711&amp;isFromPublicArea=True&amp;isModal=False</t>
  </si>
  <si>
    <t>https://community.secop.gov.co/Public/Tendering/OpportunityDetail/Index?noticeUID=CO1.NTC.2441814&amp;isFromPublicArea=True&amp;isModal=False</t>
  </si>
  <si>
    <t>https://community.secop.gov.co/Public/Tendering/OpportunityDetail/Index?noticeUID=CO1.NTC.2407244&amp;isFromPublicArea=True&amp;isModal=False</t>
  </si>
  <si>
    <t xml:space="preserve">https://community.secop.gov.co/Public/Tendering/OpportunityDetail/Index?noticeUID=CO1.NTC.2407027&amp;isFromPublicArea=True&amp;isModal=False
</t>
  </si>
  <si>
    <t xml:space="preserve">https://community.secop.gov.co/Public/Tendering/OpportunityDetail/Index?noticeUID=CO1.NTC.2441814&amp;isFromPublicArea=True&amp;isModal=False
</t>
  </si>
  <si>
    <t xml:space="preserve">https://community.secop.gov.co/Public/Tendering/OpportunityDetail/Index?noticeUID=CO1.NTC.2441815&amp;isFromPublicArea=True&amp;isModal=False
</t>
  </si>
  <si>
    <t xml:space="preserve">https://community.secop.gov.co/Public/Tendering/OpportunityDetail/Index?noticeUID=CO1.NTC.2441810&amp;isFromPublicArea=True&amp;isModal=False
</t>
  </si>
  <si>
    <t xml:space="preserve">https://community.secop.gov.co/Public/Tendering/OpportunityDetail/Index?noticeUID=CO1.NTC.2441705&amp;isFromPublicArea=True&amp;isModal=False
</t>
  </si>
  <si>
    <t xml:space="preserve">https://community.secop.gov.co/Public/Tendering/OpportunityDetail/Index?noticeUID=CO1.NTC.2441516&amp;isFromPublicArea=True&amp;isModal=False
</t>
  </si>
  <si>
    <t>https://community.secop.gov.co/Public/Tendering/OpportunityDetail/Index?noticeUID=CO1.NTC.2441516&amp;isFromPublicArea=True&amp;isModal=False
,</t>
  </si>
  <si>
    <t xml:space="preserve">https://community.secop.gov.co/Public/Tendering/OpportunityDetail/Index?noticeUID=CO1.NTC.2392401&amp;isFromPublicArea=True&amp;isModal=False
</t>
  </si>
  <si>
    <t>https://colombiacompra.gov.co/tienda-virtual-del-estado-colombiano/ordenes-compra/82236</t>
  </si>
  <si>
    <t>https://colombiacompra.gov.co/tienda-virtual-del-estado-colombiano/ordenes-compra/82222</t>
  </si>
  <si>
    <t xml:space="preserve">https://community.secop.gov.co/Public/Tendering/OpportunityDetail/Index?noticeUID=CO1.NTC.2429480&amp;isFromPublicArea=True&amp;isModal=False
</t>
  </si>
  <si>
    <t xml:space="preserve">https://community.secop.gov.co/Public/Tendering/OpportunityDetail/Index?noticeUID=CO1.NTC.2435437&amp;isFromPublicArea=True&amp;isModal=False
</t>
  </si>
  <si>
    <t>https://colombiacompra.gov.co/tienda-virtual-del-estado-colombiano/ordenes-compra/82879</t>
  </si>
  <si>
    <t>https://community.secop.gov.co/Public/Tendering/OpportunityDetail/Index?noticeUID=CO1.NTC.2336840&amp;isFromPublicArea=True&amp;isModal=False</t>
  </si>
  <si>
    <t>https://community.secop.gov.co/Public/Tendering/OpportunityDetail/Index?noticeUID=CO1.NTC.2403905&amp;isFromPublicArea=True&amp;isModal=False</t>
  </si>
  <si>
    <t>https://colombiacompra.gov.co/tienda-virtual-del-estado-colombiano/ordenes-compra/83386</t>
  </si>
  <si>
    <t>https://community.secop.gov.co/Public/Tendering/OpportunityDetail/Index?noticeUID=CO1.NTC.2401338&amp;isFromPublicArea=True&amp;isModal=False</t>
  </si>
  <si>
    <t xml:space="preserve">https://community.secop.gov.co/Public/Tendering/OpportunityDetail/Index?noticeUID=CO1.NTC.2436419&amp;isFromPublicArea=True&amp;isModal=False
</t>
  </si>
  <si>
    <t xml:space="preserve">https://community.secop.gov.co/Public/Tendering/OpportunityDetail/Index?noticeUID=CO1.NTC.2458661&amp;isFromPublicArea=True&amp;isModal=False
</t>
  </si>
  <si>
    <t>https://community.secop.gov.co/Public/Tendering/ContractNoticePhases/View?PPI=CO1.PPI.16139364&amp;isFromPublicArea=True&amp;isModal=False</t>
  </si>
  <si>
    <t xml:space="preserve">https://community.secop.gov.co/Public/Tendering/OpportunityDetail/Index?noticeUID=CO1.NTC.2463542&amp;isFromPublicArea=True&amp;isModal=False
</t>
  </si>
  <si>
    <t xml:space="preserve">https://community.secop.gov.co/Public/Tendering/OpportunityDetail/Index?noticeUID=CO1.NTC.2450570&amp;isFromPublicArea=True&amp;isModal=False
</t>
  </si>
  <si>
    <t>https://community.secop.gov.co/Public/Tendering/OpportunityDetail/Index?noticeUID=CO1.NTC.2444969&amp;isFromPublicArea=True&amp;isModal=False</t>
  </si>
  <si>
    <t>https://colombiacompra.gov.co/tienda-virtual-del-estado-colombiano/ordenes-compra/83892</t>
  </si>
  <si>
    <t>https://colombiacompra.gov.co/tienda-virtual-del-estado-colombiano/ordenes-compra/83893</t>
  </si>
  <si>
    <t>https://colombiacompra.gov.co/tienda-virtual-del-estado-colombiano/ordenes-compra/83894</t>
  </si>
  <si>
    <t>https://colombiacompra.gov.co/tienda-virtual-del-estado-colombiano/ordenes-compra/83755</t>
  </si>
  <si>
    <t>https://colombiacompra.gov.co/tienda-virtual-del-estado-colombiano/ordenes-compra/83904</t>
  </si>
  <si>
    <t>https://colombiacompra.gov.co/tienda-virtual-del-estado-colombiano/ordenes-compra/83905</t>
  </si>
  <si>
    <t>https://community.secop.gov.co/Public/Tendering/ContractNoticePhases/View?PPI=CO1.PPI.16085179&amp;isFromPublicArea=True&amp;isModal=False</t>
  </si>
  <si>
    <t>https://community.secop.gov.co/Public/Tendering/ContractNoticePhases/View?PPI=CO1.PPI.16196073&amp;isFromPublicArea=True&amp;isModal=False</t>
  </si>
  <si>
    <t>https://colombiacompra.gov.co/tienda-virtual-del-estado-colombiano/ordenes-compra/84013</t>
  </si>
  <si>
    <t>Prestar sus servicios profesionales especializados al Área de Gestión Policiva y Jurídica, respecto de las actuaciones administrativas que cursan en la Alcaldía Local.</t>
  </si>
  <si>
    <t>PRESTAR SUS SERVICIOS PROFESIONALES AL DESPACHO BRINDADO APOYO EN TEMAS DE SEGUIMIENTO Y CONTROL DE LOS PROCESOS Y PROCEDIMIENTOS DEL DESPACHO Y DE LAS DIFERENTES AREAS DE LA ALCALDIA LOCAL DE PUENTE ARANDA.</t>
  </si>
  <si>
    <t>PRESTAR SUS SERVICIOS PROFESIONALES ESPECIALIZADOS PARA APOYAR AL GRUPO DE PLANEACIÓN EN EL ACOMPAÑAMIENTO Y SEGUIMIENTO DE PLANES DE ACCIÓN, PROYECTOS, ASÍ COMO EL SEGUIMIENTO A LA FORMULACIÓN DE LOS INSTRUMENTOS DE PLANEACIÓN ESTRATÉGICA DE ACUERDO CON LO ESTABLECIDO EN EL MODELO INTEGRADO DE PLANEACIÓN Y GESTIÓN MIPG</t>
  </si>
  <si>
    <t>PRESTAR LOS SERVICIOS PROFESIONALES PARA APOYAR AL DESPACHO EN EL SEGUIMIENTO Y COORDINACION DE LAS ACTIVIDADES RELACIONADAS CON EL DESARROLLO INSTITUCIONAL LA PARTICIPACION CIUDADANA Y LA RELACION CON LAS ORGANIZACIONES SOCIALES CIVILES Y COMUNITARIAS</t>
  </si>
  <si>
    <t>PRESTAR LOS SERVICIOS DE APOYO A LA GESTION AL FONDO DE DESARROLLO LOCAL DE PUENTE ARANDA PARA ACOMPAÑAR LOS PROCESOS DE FORTALECIMIENTO DE LA CULTURA CIUDADANA Y LA PREVENCION DE ACCIONES DELICTIVAS Y COMPORTAMIENTOS QUE ATENTEN CONTRA LA SEGURIDAD Y LA CONVIVENCIA CIUDADANA DE ACUERDO CON LOS ESTUDIOS PREVIOS</t>
  </si>
  <si>
    <t>PRESTAR APOYO ADMINISTRATIVO Y LOGISTICO EN LAS ACTIVIDADES RELACIONADAS CON LOS PRESUPUESTOS PARTICIPATIVOS DE LA LOCALIDAD DE PUENTE ARANDA</t>
  </si>
  <si>
    <t>CONTRATAR LA POLIZA DE VIDA GRUPO DE LOS EDILES DE LA ALCALDIA LOCAL DE PUENTE ARANDA</t>
  </si>
  <si>
    <t>PRESTAR SUS SERVICIOS ASISTENCIALES PARA APOYAR LOS TEMAS DE SENSIBILIZACION CAPACITACION Y FORTALECIMIENTO DE LA COMUNIDAD EN CUANTO CAMBIAR LOS HABITOS DE CONSUMO PARA REVERDECER A BOGOTA Y ADAPTARNOS A MITIGAR LA CRISIS CLIMÁTICA EN EL MARCO DEL PLAN DE DESARROLLO LOCAL DE PUENTE ARANDA</t>
  </si>
  <si>
    <t xml:space="preserve">PRESTAR SUS SERVICIOS ASISTENCIALES PARA APOYAR LOS TEMAS DE SENSIBILIZACION CAPACITACION Y FORTALECIMIENTO DE LA COMUNIDAD EN CUANTO CAMBIAR LOS HABITOS DE CONSUME PARA REVERDECER A BOGOTÁ Y ADAPTARNOS A MITIGAR LA CRISIS CLIMATICA EN EL MARCO DEL PLAN DE DESARROLLO LOCAL DE PUENTE ARANDA </t>
  </si>
  <si>
    <t>PRESTAR SUS SERVICIOS DE APOYO COMO INSTRUCTOR DE FORMACION DEPORTIVA DE LOS DIFERENTES PROGRAMAS Y ACTIVIDADES PREVISTAS PARA LA IMPLEMENTACION DE LOS PROGRAMAS DEPORTIVOS DE LA LOCALIDAD Y LA ESTRATEGIA DE CUIDADO EN EL TERRITORIO EN PUENTE ARANDA DE CONFORMIDAD CON LOS ESTUDIOS PREVIOS</t>
  </si>
  <si>
    <t>PRESTAR SUS SERVICIOS COMO APOYO PARA LA FORMACIÓN DEPORTIVA EN LA EJECUCION DE LAS ACTIVIDADES PREVISTAS EN LA IMPLEMENTACION DEL PROGRAMA ESCUELA DE FORMACION DEPORTIVA ADAPTADA Y LA ESTRATEGIA DE CUIDADO EN EL TERRITORIO EN LA LOCALIDAD DE PUENTE ARANDA DE CONFORMIDAD CON LOS ESTUDIOS PREVIOS</t>
  </si>
  <si>
    <t>PRESTAR SUS SERVICIOS COMO APOYO PARA LA FORMACION DEPORTIVA EN LA EJECUCION DE LAS ACTIVIDADES PREVISTAS EN LA IMPLEMENTACION DEL PROGRAMA ESCUELA DE FORMACION DEPORTIVA ADAPTADA Y LA ESTRATEGIA DE CUIDADO EN EL TERRITORIO EN LA LOCALIDAD DE PUENTE ARANDA, DE CONFORMIDAD CON LOS ESTUDIOS PREVIOS</t>
  </si>
  <si>
    <t>SUMINISTRO DE ELEMENTOS DE FERRETERIA PLOMERIA ELECTRICIDAD Y OTROS A MONTO AGOTABLE NECESARIOS PARA LAS REPARACIONES LOCATIVAS MENORES DE LAS INSTALACIONES DE LA ALCALDÍA LOCAL JUNTA ADMINISTRADORA LOCAL PUNTOS VIVE DIGITAL Y DE ACUERDO CON LOS ESTUDIOS PREVIOS ANEXO TECNICO INVITACION Y PROPUESTA PRESENTADA</t>
  </si>
  <si>
    <t>PRESTAR SUS SERVICIOS PROFESIONALES ESPECIALIZADOS BRINDANDO APOYO JURIDICO AL DESPACHO Y AL AREA DE GESTION PARA EL DESARROLLO LOCAL EN LOS ASPECTOS PRECONTRACTUALES CONTRACTUALES Y POST CONTRACTUALES DE LOS PROCESOS DE CONTRATACION DEL FONDO DE DESARROLLO LOCAL DE PUENTE ARANDA</t>
  </si>
  <si>
    <t>PRESTAR LOS SERVICIOS PROFESIONALES PARA ADELANTAR LAS ACCIONES TENDIENTES AL AGENCIAMIENTO E IMPLEMENTACIÓN DE LAS POLÍTICAS PÚBLICAS, SEGUIMIENTO AL PLAN DE DESARROLLO LOCAL Y DEMAS ACTIVIDADES PROPIAS DE LAS INSTANCIAS DE PARTICIPACIÓN.</t>
  </si>
  <si>
    <t>APOYAR AL ALCALDE LOCAL EN LA FORMULACION SEGUIMIENTO E IMPLEMENTACION DE LA ESTRATEGIA LOCAL PARA LA TERMINACION JURIDICA O INACTIVACION DE LAS ACTUACIONES ADMINISTRATIVAS QUE CURSAN EN LA ALCALDIA LOCAL</t>
  </si>
  <si>
    <t>CONTRATAR LOS SEGUROS QUE AMPAREN LOS INTERESES PATRIMONIALES ACTUALES Y FUTUROS, ASÍ COMO LOS BIENES DE PROPIEDAD DEL FONDO DE DESARROLLO LOCAL DE PUENTE ARANDA, QUE ESTÉN BAJO SU RESPONSABILIDAD Y CUSTODIA Y AQUELLOS QUE SEAN ADQUIRIDOS PARA DESARROLLAR LAS FUNCIONES INHERENTES A SU ACTIVIDAD, ASÍ COMO LA EXPEDICIÓN DE CUALQUIER OTRA PÓLIZA DE SEGUROS QUE REQUIERA LA ENTIDAD EN EL DESARROLLO DE SU ACTIVIDAD.</t>
  </si>
  <si>
    <t>PRESTAR LOS SERVICIOS PROFESIONALES PARA ADELANTAR TRAMITES PRECONTRACTUALES CONTRACTUALES Y POST 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PAGAR</t>
  </si>
  <si>
    <t>PRESTAR LOS SERVICIOS DE APOYO AL FONDO DE DESARROLLO LOCAL DE PUENTE ARANDA PARA ACOMPAÑAR LOS PROCESOS DE FORTALECIMIENTO DE LA CULTURA CIUDADANA Y LA PREVENCION DE ACCIONES DELICTIVAS Y COMPORTAMIENTOS QUE ATENTEN CONTRA LA SEGURIDAD Y LA CONVIVENCIA CIUDADANA DE ACUERDO CON LOS ESTUDIOS PREVIOS</t>
  </si>
  <si>
    <t>PRESTAR LOS SERVICIOS TECNICOS ADMINISTRATIVOS EN LA ALCALDIA LOCAL DE PUENTE ARANDA PRINCIPALMENTE EN TODAS LAS GESTIONES QUE SE ADELANTAN DESDE EL ÁREA DE GESTION POLICIVA Y JURIDICA Y GESTION DEL DESARROLLO LOCAL EN MATERIA DE PROPIEDAD HORIZONTAL</t>
  </si>
  <si>
    <t xml:space="preserve">
PRESTAR LOS SERVICIOS PROFESIONALES PARA EL DESARROLLO DE LAS ACTIVIDADES RELACIONADAS CON LA REACTIVACIÓN ECONÓMICA DE LA LOCALIDAD, EN CONCORDANCIA CON LAS METAS DE PLAN DE DESARROLLO PARA EL ÁREA DE GESTIÓN DE DESARROLLO LOCAL DE LA ALCALDÍA LOCAL DE PUENTE ARANDA</t>
  </si>
  <si>
    <t xml:space="preserve">
PRESTAR LOS SERVICIOS PROFESIONALES PARA DESARROLLAR ACCIONES Y ESTRATEGIAS ORIENTADAS A LA PREVENCIÓN DE VIOLENCIA INFANTIL, VIOLENCIA INTRAFAMILIAR Y/0 VIOLENCIA SEXUAL Y LA PROMOCIÓN DEL BUEN TRATO</t>
  </si>
  <si>
    <t>PRESTAR EL SERVICIO DE CONDUCCION PARA LOS VEHICULOS PROPIEDAD DEL FONDO DE DESARROLLO LOCAL Y LOS QUE SE LE ASIGNEN DE CONFORMIDAD CON LOS ESTUDIOS PREVIOS</t>
  </si>
  <si>
    <t>PRESTAR SERVICIOS DE APOYO EN LAS ACTIVIDADES DE SEGURIDAD Y CONVIVENCIA CIUDADANA Y RECUPERACIÓN DEL ESPACIO PÚBLICO DE LA LOCALIDAD DE PUENTE ARANDA.</t>
  </si>
  <si>
    <t xml:space="preserve">
APOYAR AL EQUIPO DE PRENSA Y COMUNICACIONES DE LA ALCALDIA LOCAL EN LA REALIZACION DE PRODUCTOS Y PIEZAS DIGITALES IMPRESAS Y PUBLICITARIAS DE GRAN FORMATO Y DE ANIMACION GRAFICA ASI COMO APOYAR LA PRODUCCION Y MONTAJE DE EVENTOS DE CONFORMIDAD CON LOS ESTUDIOS PREVIOS
</t>
  </si>
  <si>
    <t xml:space="preserve">
PRESTAR SUS SERVICIOS PROFESIONALES PARA APOYAR LA ESTRUCTURACION, FORMULACION, EVALUACION Y SEGUIMIENTO DE LA PLANEACION ESTRATEGICA Y PROYECTOS DE INVERSION DEL FONDO DE DESARROLLO LOCAL DE PUENTE ARANDA.</t>
  </si>
  <si>
    <t>APOYAR TECNICAMENTE A LOS RESPONSABLES E INTEGRANTES DE LOS PROCESOS EN LA IMPLEMENTACION DE HERRAMIENTAS DE GESTION, SIGUIENDO LOS LINEAMIENTOS METODOLOGICOS ESTABLECIDOS PLANEACION DE LA SECRETARIA DISTRITAL DE GOBIERNO, DE ACUERDO CON LOS ESTUDIOS PREVIOS.</t>
  </si>
  <si>
    <t>PRESTAR LOS SERVICIOS PROFESIONALES REQUERIDOS PARA APOYAR LA FORMULACION PROCESO DE CONTRATACION EVALUACION Y SEGUIMIENTO DE PROYECTOS INCLUIDOS EN EL PLAN DE DESARROLLO LOCAL VIGENTE ASI COMO LA LIQUIDACION DE LOS CONTRATOS SUSCRITOS PARA SU EJECUCION PARA ASEGURAR A ADECUADA INVERSION DE RECURSOS LOCALES Y EL CUMPLIMIENTO DE LAS METAS DEL MISMO EN LO REFERENTE A TEMAS TRANSVERSALES DE INFRAESTRUCTURA FISICA DE ACUERDO CON LOS ESTUDIOS PREVIOS</t>
  </si>
  <si>
    <t>PRESTAR SUS SERVICIOS COMO APOYO TECNICO EN EL DESARROLLO DE LAS ACTIVIDADES Y PROCESOS RELACIONADOS CON LOS PROYECTOS DE EDUCACION QUE ADELANTA EL FONDO DE DESARROLLO LOCAL DE PUENTE ARANDA.</t>
  </si>
  <si>
    <t xml:space="preserve">
PRESTAR SUS SERVICIOS PROFESIONALES PARA REALIZAR EL SEGUIMIENTO A LOS PROCESOS Y PROCEDIMIENTOS EN EL ÁREA DE GESTION PARA EL DESARROLLO LOCAL EN TEMAS RELACIONADOS CON LAS ETAPAS PRECONTRACTUALES CONTRACTUALES Y POSTCONTRACTUALES DE CONFORMIDAD CON LOS ESTUDIOS PREVIOS
</t>
  </si>
  <si>
    <t>CAPACITAR A LA COMUNIDAD EN GENERAL DE LA LOCALIDAD DE PUENTE ARANDA EN SEPARACION EN LA FUENTE CONSUMO RESPONSABLE CULTURA DEL APROVECHAMIENTO MEDIANTE EL FOMENTO Y LA PROMOCION DE ACCIONES QUE GENEREN CAMBIOS EN LA CULTURA CIUDADANA RELACIONADA CON EL MANEJO DE RESIDUOS SOLIDOS</t>
  </si>
  <si>
    <t>PRESTAR SERVICIOS PROFESIONALES PARA EL SEGUIMIENTO A LA GESTIÓN Y CONTROL AMBIENTAL DE CONFORMIDAD CON EL PLAN DE DESARROLLO LOCAL DE PUENTE ARANDA</t>
  </si>
  <si>
    <t>PRESTAR LOS SERVICIOS DE APOYO TECNICO AL AREA DE GESTIÓN POLICIVA Y JURIDICA EN EL REPARTO Y SEGUIMIENTO DE LAS ACTUACIONES QUE SE DERIVEN DE LA APLICACIÓN DE COMPARENDOS IMPUESTOS POR LA POLICÍA NACIONAL.</t>
  </si>
  <si>
    <t>PRESTACION DE SERVICIOS TECNICOS PARA APOYAR LAS ETAPAS PRECONTRACTUAL CONTRACTUAL Y POST CONTRACTUAL DE LOS PROCESOS DE ADQUISICION DE BIENES Y SERVICIOS QUE REALICE EL FONDO DE DESARROLLO LOCAL DE PUENTE ARANDA DE ACUERDO CON LOS ESTUDIOS PREVIOS</t>
  </si>
  <si>
    <t>PRESTAR LOS SERVICIOS PARA LA IMPLEMENTACION DE ESTRATEGIAS ORIENTADAS A LA ATENCION PROTECCION Y BIENESTAR ANIMAL A TRAVES DE ACTIVIDADES DE EDUCACION BRIGADAS MEDICO VETERINARIAS ATENCION DE ESTERILIZACIONES QUE DISMINUYAN TODO TIPO DE MALTRATO ANIMAL EN CUMPLIMIENTO DE LA POLÍTICA PÚBLICA DISTRITAL DE PROTECCIÓN Y BIENESTAR ANIMAL A NIVEL LOCAL</t>
  </si>
  <si>
    <t>PRESTAR LOS SERVICIOS PROFESIONALES AL DESPACHO DE LA ALCALDIA LOCAL DE PUENTE ARANDA PARA APOYAR LA EJECUCION INTEGRAL DE LOS ASUNTOS ADMINISTRATIVOS DE SU COMPETENCIA</t>
  </si>
  <si>
    <t xml:space="preserve">	PRESTAR SUS SERVICIOS PROFESIONALES PARA APOYAR AL ÁREA DE GESTIÓN DEL DESARROLLO EN TEMAS RELACIONADOS CON PRESUPUESTO Y CONTABILIDAD DEL FONDO DE DESARROLLO LOCAL DE PUENTE ARANDA, DE CONFORMIDAD CON LOS ESTUDIOS PREVIO</t>
  </si>
  <si>
    <t>PRESTAR SUS SERVICIOS PROFESIONALES PARA APOYAR JURÍDICAMENTE LA EJECUCIÓN DE LAS ACCIONES REQUERIDAS PARA LA DEPURACIÓN DE LAS ACTUACIONES ADMINISTRATIVAS QUE CURSAN EN LA ALCALDÍA LOCAL.</t>
  </si>
  <si>
    <t>ADQUIRIR A TITULO DE COMPRAVENTA CARPAS MESAS Y SILLAS PARA EL DESARROLLO DE LOS EVENTOS Y ACTIVIDADES INSTITUCIONALES DE LA LOCALIDAD DE PUENTE ARANDA QUE CONTRIBUYAN AL FORTALECIMIENTO DE LAS ORGANIZACIONES DE PARTICIPACION CIUDADANA CONFORME A LOS ESTUDIOS PREVIOS EL ANEXO TECNICO INVITACION PUBLICA Y PROPUESTA ECONÓMICA PRESENTADA</t>
  </si>
  <si>
    <t>CONTRATAR LA PRESTACION DEL SERVICIO PARA REALIZAR LA VERIFICACIÓN ACTUALIZACION Y MEDICION POSTERIOR DE LOS BIENES CLASIFICADOS COMO PROPIEDAD PLANTA Y EQUIPO DE PROPIEDAD Y/O A CARGO DEL FONDO DE DESARROLLO LOCAL DE PUENTE ARANDA DE CONFORMIDAD CON LAS DISPOSICIONES LEGALES VIGENTES</t>
  </si>
  <si>
    <t>ADQUIRIR A TITULO DE COMPRAVENTA LOS ELEMENTOS DE PREMIACION PARA EL DESARROLLO DE LAS ACTIVIDADES E INICIATIVAS DEPORTIVAS 2021 A CARGO DEL FONDO DE DESARROLLO LOCAL DE PUENTE ARANDA CONFORME CON LOS ESTUDIOS PREVIOS EL ANEXO TÉCNICO Y LA PROPUESTA ECONÓMICA PRESENTADA</t>
  </si>
  <si>
    <t>COORDINAR, LIDERAR Y ASESORAR LOS PLANES Y ESTRATEGIAS DE COMUNICACIÓN INTERNA Y EXTERNA PARA LA DIVULGACIÓN DE LOS PROGRAMAS, PROYECTOS Y ACTIVIDADES DE LA ALCALDÍA LOCAL, DE ACUERDO CON LOS ESTUDIOS PREVIOS</t>
  </si>
  <si>
    <t>PRESTACION DE SERVICIOS TECNICOS PARA APOYAR LAS ETAPAS PRECONTRACTUAL CONTRACTUAL Y POSTCONTRACTUAL DE LOS PROCESOS DE ADQUISICION DE BIENES Y SERVICIOS QUE REALICE EL FONDO DE DESARROLLO LOCAL DE PUENTE ARANDA DE ACUERDO CON LOS ESTUDIOS PREVIOS</t>
  </si>
  <si>
    <t>APOYAR LAS INSPECCIONES DE POLICÍA CON EL 
INGRESO DE INFORMACIÓN, USO Y APROPIACIÓN DE 
LOS   SISTEMAS   DE   INFORMACIÓN   VIGENTES 
DISPUESTOS PARA LAS ACTUACIONES DE POLICÍA.</t>
  </si>
  <si>
    <t>PRESTAR SUS SERVICIOS DE APOYO EN EL AREA DE GESTION PARA EL DESARROLLO LOCAL  CDI PARA LA ATENCIÓN A LA CIUDADANIA RECEPCION Y TRAMITE DE LOS DOCUMENTOS Y CORRESPONDENCIA EN GENERAL DE CADA UNA DE LAS DEPENDENCIAS DE LA ALCALDIA LOCAL SEGUN LOS PROGRAMAS Y PROCEDIMIENTOS ESTABLECIDOS</t>
  </si>
  <si>
    <t>PRESTAR LOS SERVICIOS DE APOYO A LA GESTIÓN EN LA IMPLEMENTACIÓN DE LAS ESTRATEGIAS DE SENSIBILIZACIÓN, FORMACIÓN Y EDUCACIÓN DE LOS PROYECTOS DE BIENESTAR ANIMAL EN LA LOCALIDAD DE PUENTE ARANDA</t>
  </si>
  <si>
    <t>AUNAR ESFUERZOS TECNICOS ADMINISTRATIVOS Y FINANCIEROS ENTRE EL FONDO DE DESARROLLO LOCAL DE PUENTE ARANDA Y LA SUBRED INTEGRADA DE SERVICIOS DE SALUD SUROCCIDENTE CON EL FIN DE LLEVAR A CABO LA IMPLEMENTACION DE ESTRATEGIAS DE SALUD ORIENTADAS AL DESARROLLO DE PLANES PROGRAMAS Y ACCIONES MULTIDISCIPLINARIAS ENCAMINADAS A MEJORAR LA CALIDAD DE VIDA DE LAS PERSONAS CON DISCAPACIDAD Y CUIDADORES RESIDENTES EN LA LOCALIDAD DE PUENTE ARANDA TANTO DE FORMA PREVENTIVA COMO DE SOPORTE CONFORME</t>
  </si>
  <si>
    <t>PRESTAR SERVICIOS DE APOYO EN LAS ACTIVIDADES DE SEGURIDAD Y CONVIVENCIA CIUDADANA Y RECUPERACION DEL ESPACIO PUBLICO DE LA LOCALIDAD DE PUENTE ARANDA</t>
  </si>
  <si>
    <t>PRESTAR SERVICIOS PROFESIONALES PARA APOYAR LA GESTION DE LOS ASUNTOS RELACIONADOS CON SEGURIDAD CIUDADANA CONVIVENCIA Y ESPACIO PUBLICO EN LA LOCALIDAD DE PUENTE ARANDA</t>
  </si>
  <si>
    <t>PRESTAR SERVICIOS DE APOYO EN LAS ACTIVIDADES DE SEGURIDAD Y CONVIVENCIA CIUDADANA Y RECUPERACIÓN DEL ESPACIO PUBLICO DE LA LOCALIDAD DE PUENTE ARANDA</t>
  </si>
  <si>
    <t>PRESTACION DE SERVICIOS LOGISTICOS PARA GARANTIZAR EL DESARROLLO DE LOS EVENTOS AL PARQUE DESTINADOS PARA LA SEMANA DEL BUEN TRATO ACTIVIDADES PREVISTAS DENTRO DEL PROYECTO NO 1894 PUENTE ARANDA SIN VIOLENCIAS CON FORME A LO ESTABLECIDO EN LOS ESTUDIOS PREVIOS Y ANEXO TÉCNICO QUE HACEN PARTE INTEGRAL DEL PRESENTE CONTRATO</t>
  </si>
  <si>
    <t>PRESTACION DE SERVICIOS PROFESIONALES EN PSICOLOGIA PARA LA ATENCION INTEGRAL DE LOS MIEMBROS DEL GRUPO FAMILIAR QUE ACCEDEN A LA JUSTICIA DE FAMILIAR EN EL MARCO DE LA PREVENCION DE VIOLENCIA INTRAFAMILIAR Y SEXUAL</t>
  </si>
  <si>
    <t>PRESTAR SERVICIOS DE APOYO EN LAS ACTIVIDADES DE SEGURIDAD Y CONVIVENCIA CIUDADANA Y RECUPERACION DEL ESPACIO PULICO DE LA LOCALIDAD DE PUENTE ARANDA TIPO DE CONTRATO PRESTACION DE SERVICIOS</t>
  </si>
  <si>
    <t>APOYAR JURIDICAMENTE LA EJECUCION DE LAS ACCIONES REQUERIDAS PARA EL TRAMITE E IMPULSO PROCESAL DE LAS ACTUACIONES CONTRAVENCIONALES Y/O QUERELLAS QUE CURSEN EN LAS INSPECCIONES DE POLICIA DE LA LOCALIDAD</t>
  </si>
  <si>
    <t>COMPRAVENTA DE INSUMOS, UNIDADES DE CONSERVACION UTILIZADAS PARA EL ALMACENAMIENTO DE LOS DOCUMENTOS DE ARCHIVO CON SOPORTE EN PAPEL Y GARANTIZAR SU ADECUADA CONSERVACIÓN FISICA Y FUNCIONAL</t>
  </si>
  <si>
    <t>ADQUISICION DE ELEMENTOS DE PAPELERIA Y UTILES DE OFICINA A PRECIOS UNITARIOS, PARA LA ALCALDIA LOCAL DE PUENTE ARANDA, CONFORME LAS CONDICIONES DE LOS ESTUDIOS PREVIOS Y ANEXO TECNICO</t>
  </si>
  <si>
    <t>PRESTACION DE SERVICIOS PROFESIONALES EN PSICOLOGIA PARA LA ATENCION INTEGRAL DE LOS MIEMBROS DEL GRUPO FAMILIAR QUE ACCEDEN A LA JUSTICIA DE FAMILIAR EN EL MARCO DE LA PREVENCIÓN DE VIOLENCIA INTRAFAMILIAR Y SEXUAL</t>
  </si>
  <si>
    <t>PRESTAR SUS SERVICIOS PROFESIONALES JURIDICOS PARA LA ATENCION INTEGRAL DE LOS MIEMBROS DEL GRUPO FAMILIAR QUE ACCEDEN A LA JUSTICIA DE FAMILIAR EN EL MARCO DE LA PREVENCION DE VIOLENCIA INTRAFAMILIAR Y SEXUAL</t>
  </si>
  <si>
    <t>PRESTACION DE SERVICIOS PROFESIONALES PARA APOYAR LA COORDINACION Y GESTION EN LA ATENCION INTEGRAL DE LOS MIEMBROS DEL GRUPO FAMILIAR QUE ACCEDEN A LA JUSTICIA DE FAMILIA EN EL MARCO DE LA PREVENCION DE VIOLENCIA INTRAFAMILIAR Y SEXUAL</t>
  </si>
  <si>
    <t>PRESTACION DE SERVICIOS PROFESIONALES EN ASUNTOS ADMINISTRATIVOS PARA LA ATENCION INTEGRAL DE LOS MIEMBROS DEL GRUPO FAMILIAR QUE ACCEDEN A LA JUSTICIA DE FAMILIA, EN EL MARCO DE LA PREVENCION DE VIOLENCIA INTRAFAMILIAR Y SEXUAL</t>
  </si>
  <si>
    <t>PRESTACION DE SERVICIOS PROFESIONALES EN TRABAJO SOCIAL PARA LA ATENCION INTEGRAL DE LOS MIEMBROS DEL GRUPO FAMILIAR QUE ACCEDEN A LA JUSTICIA DE FAMILIA EN EL MARCO DE LA PREVENCION DE VIOLENCIA INTRAFAMILIAR Y SEXUAL</t>
  </si>
  <si>
    <t>PRESTACION DE SERVICIOS PARA REALIZAR ACTIVIDADES DE PROMOCION DE LA CONVIVENCIA SOCIAL Y LA CULTURA CIUDADANA YO CUIDO A PUENTE ARANDA"A TRAVES DE ACCIONES PEDAGOGICAS DE SENSIBILIZACION EN LA APLICACION DEL CODIGO NACIONAL DE SEGURIDAD Y CONVIVENCIA CIUDADANA CNSCC Y SEGURIDAD VIAL, CON EL PROPOSITO DE PREVENIR COMPORTAMIENTOS QUE AFECTEN LA SANA CONVIVENCIA EN LA LOCALIDAD DE PUENTE ARANDA,' DE CONFORMIDAD CON EL ANEXO TECNICO Y DEMAS DOCUMENTOS PREVIOS, LOS CUALES HACEN PARTE INTEGRAL</t>
  </si>
  <si>
    <t>ADQUIRIR UN (1) VEHICULO PARA MEJORAR LA CAPACIDAD OPERATIVA DE LA ALCALDIA LOCAL DE PUENTE ARANDA, EL SERVICIO SE MANTENIMIENTO PREVENTIVO Y SOAT CON BASE AL AMP VEHICULOS III - CCE- 163-III-AMP-2020 DE COLOMBIA COMPRA EFICIENTE</t>
  </si>
  <si>
    <t>COMPRA DE EQUIPOS TECNOLÓGICOS, PORTÁTILES PARA LAS 15 IED OFICIALES DE PUENTE ARANDA</t>
  </si>
  <si>
    <t>ADQUISICION DE REFERENCIAS BIBLIOGRAFICAS, NECESARIAS PARA LA DOTACION DE LAS AULAS LUDICAS DE TRES (3) INSTITUCIONES EDUCATIVAS DISTRITALES DE PUENTE ARANDA</t>
  </si>
  <si>
    <t>EJECUTAR A PRECIOS UNITARIOS FIJOS Y A MONTO AGOTABLE LAS ACTIVIDADES Y OBRAS REQUERIDAS PARA LA CONSERVACION DEL ESPACIO PUBLICO PEATONAL Y DE LOS PUENTES PEATONALES SOBRE CUERPOS DE AGUA EN LA LOCALIDAD DE PUENTE ARANDA EN LA CIUDAD DE BOGOTA D.C</t>
  </si>
  <si>
    <t>PRESTAR LOS SERVICIOS DE OPERACION LOGISTICA PARA EL DESARROLLO DE ACTIVIDADES DE FORMACION, INTEGRACION Y DESARROLLO QUE CONTRIBUYEN AL FORTALECIMIENTO DE LA PARTICIPACION SOCIAL Y COMUNITARIA, PARA LAS DIFERENTES ORGANIZACIONES SOCIALES Y COMUNALES EN LOS SECTORES ECONOMICOS Y CULTURALES A MONTO AGOTABLE</t>
  </si>
  <si>
    <t xml:space="preserve">
COMPRA DE DOTACION ESCOLAR, MOBILIARIO NECESARIOS PARA LA DOTACION DE LAS AULAS LUDICAS DE LAS 3 INSTITUCIONES EDUCATIVAS DISTRITALES DE PUENTE ARANDA</t>
  </si>
  <si>
    <t xml:space="preserve">	REALIZAR LA INTERVENTORIA TECNICA, ADMINISTRATIVA, LEGAL, FINANCIERA, SOCIAL, AMBIENTAL Y SST PARA EL CONTRATO DE OBRA PUBLICA RESULTANTE DEL PROCESO DE LICITACION PUBLICA FDLPA-LP-017-2021 CUYO OBJETO ES "EJECUTAR A PRECIOS UNITARIOS FIJOS Y A MONTO AGOTABLE LAS ACTIVIDADES Y OBRAS REQUERIDAS PARA LA CONSERVACION DEL ESPACIO PUBLICO PEATONAL Y DE LOS PUENTES PEATONALES SOBRE CUERPOS DE AGUA EN LA LOCALIDAD DE PUENTE ARANDA EN LA CIUDAD DE BOGOTA D.C</t>
  </si>
  <si>
    <t>ADQUISICION E INSTALACION DE LOS ELEMENTOS PEDAGOGICOS REQUERIDOS PARA LA DOTACION DE LAS AULAS LUDICAS DE PRIMERA INFANCIA DE 3 INSTITUCIONES EDUCATIVAS DE LA LOCALIDAD DE PUENTE ARANDA</t>
  </si>
  <si>
    <t xml:space="preserve">
PRESTAR EL SERVICIO DE RECUPERACION Y MANTENIMIENTO DEL JARDIN VERTICAL UBICADO EN LAS INSTALACIONES DE LA ALCALDIA LOCAL DE PUENTE ARANDA DE CONFORMIDAD CON LOS ESTUDIOS PREVIOS EL ANEXO TECNICO Y DEMAS DOCUMENTOS DEL PROCESO</t>
  </si>
  <si>
    <t>ADQUIRIR A TITULO DE COMPRAVENTA LOS ELEMENTOS REQUERIDOS PARA EL DESARROLLO Y COMPLEMENTO DE LAS ACCIONES ENMARCADAS EN LOS PROYECTOS DE INVERSION 1897 Y 1903, CONFORME A LOS ESTUDIOS PREVIOS, EL ANEXO TECNICO, Y PROPUESTA ECONOMICA PRESENTADA</t>
  </si>
  <si>
    <t>ADQUISICION DE UN (1) DESFIBRILADOR EXTERNO AUTOMATICO PARA LA ALCALDIA LOCAL DE PUENTE ARANDA, CONFORME A LAS CONDICIONES DEL ANEXO TECNICO</t>
  </si>
  <si>
    <t>PRESTAR LOS SERVICIOS PARA LA IMPLEMENTACION MEDIANTE ACCIONES DE ARBOLADO Y ACCIONES COMPLEMENTARIAS EN LA LOCALIDAD DE PUENTE ARANDA SIEMPRE VERDE DE CONFORMIDAD CON EL ANEXO TECNICO Y DEMAS DOCUMENTOS PREVIOS LOS CUALES HACEN PARTE INTEGRAL DEL CONTRATO</t>
  </si>
  <si>
    <t>PRESTACION DE SERVICIOS LOGISTICOS PARA EL DESARROLLO DE ACTIVIDADES CULTURALES CON EL FIN DE FORTALECER CULTURALMENTE LAS COMUNIDADES ETNICAS PRESENTES EN LA LOCALIDAD DE PUENTE ARANDA COMUNIDAD INDIGENA COMUNIDAD AFROCOLOMBIANA COMUNIDAD RROM ASI COMO DISTRITO GRAFITI DE CONFORMIDAD CON LOS ESTUDIOS PREVIOS EL ANEXO TECNICO Y LA PROPUESTA ECONOMICA PRESENTADA</t>
  </si>
  <si>
    <t xml:space="preserve">COMPRA DE ELEMENTOS PARA LA ATENCION, PREVENCION Y MITIGACION DEL RIESGO Y DE EMERGENCIAS PARA LA LOCALIDAD DE PUENTE ARANDA </t>
  </si>
  <si>
    <t>COMPRA DE ELEMENTOS PARA LA ATENCION, PREVENCION Y MITIGACION DEL RIESGO Y DE EMERGENCIAS PARA LA LOCALIDAD DE PUENTE ARANDA</t>
  </si>
  <si>
    <t>COMPRA DE PORTATILES, TABLETS, IMPRESORAS Y VIDEO BEAM NECESARIOS PARA LA DOTACION DE LAS AULAS LUDICAS DE LAS 3 INSTITUCIONES EDUCATIVAS DISTRITALES DE PUENTE ARANDA</t>
  </si>
  <si>
    <t>COMPRA DE PORTATILES, TABLETS, IMPRESORAS Y VIDEO BEAM NECESARIOS PARA LA DOTACIÓN DE LAS AULAS LÚDICAS DE LAS 3 INSTITUCIONES EDUCATIVAS DISTRITALES DE PUENTE ARANDA</t>
  </si>
  <si>
    <t>REALIZAR LA INTERVENTORÍA TÉCNICA, ADMINISTRATIVA, FINANCIERA, JURÍDICA, SOCIAL, AMBIENTAL Y SST AL CONTRATO DE OBRA PUBLICA QUE TENDRÁ POR OBJETO "EJECUTAR A PRECIOS UNITARIOS FIJOS SIN FORMULA DE REAJUSTE Y A MONTO AGOTABLE LAS OBRAS DE MANTENIMIENTO Y/O REPARACIONES LOCATIVAS DE LOS SALONES COMUNALES DE LA LOCALIDAD DE PUENTE ARANDA EN LA CIUDAD DE BOGOTÁ D.C.</t>
  </si>
  <si>
    <t xml:space="preserve">COMPRA DE PORTATILES, TABLETS, IMPRESORAS Y VIDEO BEAM NECESARIOS PARA LA DOTACIÓN DE LAS AULAS LÚDICAS DE LAS 3 INSTITUCIONES EDUCATIVAS DISTRITALES DE PUENTE ARANDA </t>
  </si>
  <si>
    <t xml:space="preserve">860524654
	</t>
  </si>
  <si>
    <t>JUAN CARLOS GOMEZ MELGAREJO</t>
  </si>
  <si>
    <t>ELIZABETH PEÑA SALAZAR</t>
  </si>
  <si>
    <t>SANTIAGO JIMENEZ LARA</t>
  </si>
  <si>
    <t>MAURICIO ANDRES AVELLANEDA TAMAYO</t>
  </si>
  <si>
    <t>JOSE DAVID QUINTERO PEÑA</t>
  </si>
  <si>
    <t>GIOVANNI EUDORO PEREZ VELASCO</t>
  </si>
  <si>
    <t>JUAN CAMILO RAMOS CALDERON</t>
  </si>
  <si>
    <t>POSITIVA COMPAÑIA DE SEGUROS S.A</t>
  </si>
  <si>
    <t>WALTER IVAN AVILA RAMIREZ</t>
  </si>
  <si>
    <t>JUAN EDUARDO BOHORQUEZ RUIZ</t>
  </si>
  <si>
    <t>JUAN SEBASTIAN MAYORGA CIFUENTES</t>
  </si>
  <si>
    <t xml:space="preserve">JULY KATHERINE PEÑA SARMIENTO </t>
  </si>
  <si>
    <t>ANDRES CAMILO RINCON GUERRERO</t>
  </si>
  <si>
    <t xml:space="preserve">DIEGO CASTRO INDUSTRIA Y CONSTRUCCION S.A </t>
  </si>
  <si>
    <t>JESUS DAVID DIAZ CAMPOS</t>
  </si>
  <si>
    <t>VICTOR ALFONSO CRUZ SANCHEZ</t>
  </si>
  <si>
    <t>SOLIDARIA DE 
COLOMBIA E.C</t>
  </si>
  <si>
    <t>CRISTIAN DAVID ALARCON GOMEZ</t>
  </si>
  <si>
    <t>BRYAN ALONSO NIÑO VELEZ</t>
  </si>
  <si>
    <t xml:space="preserve">CAMILO ANDRES OSPINA HOSTOS </t>
  </si>
  <si>
    <t>LEIDY MARIA MAHECHA SIERRA</t>
  </si>
  <si>
    <t>ANA BEATRIZ CUERVO RODRIGUEZ</t>
  </si>
  <si>
    <t>DARLIN AVIRAMA RAMIREZ</t>
  </si>
  <si>
    <t>GIOVANNI BERNAL MORENO</t>
  </si>
  <si>
    <t>JUAN MANUEL REYES RAMÍREZ</t>
  </si>
  <si>
    <t>ALFONSO VARGAS CRUZ</t>
  </si>
  <si>
    <t>OSCAR LEONARDO MARIN BARBOSA</t>
  </si>
  <si>
    <t>MAGDA LORENA DAVILA VELANDIA</t>
  </si>
  <si>
    <t>ARNULFO ESPITIA PIRAGAUTA</t>
  </si>
  <si>
    <t>ADRIANA JINETH JOJOA SOLER</t>
  </si>
  <si>
    <t xml:space="preserve">ASOCIACION INTERNACIONAL DE CONSULTORIA </t>
  </si>
  <si>
    <t>DOUGLAS ALEXANDER JIMENEZ SOSA</t>
  </si>
  <si>
    <t>JUAN SEBASTIAN RENTERIA VARGAS</t>
  </si>
  <si>
    <t>LEISY YURANI GIRALDO MEDINA</t>
  </si>
  <si>
    <t>CLINICA VETERINARIA VISION DE COLOMBIA S.A.S</t>
  </si>
  <si>
    <t>EDI LILIANA HERNANDEZ GOMEZ</t>
  </si>
  <si>
    <t>ALEXANDER GUTIERREZ CHAPARRO</t>
  </si>
  <si>
    <t>SERGIO HERNANDO POVEDA SANABRIA</t>
  </si>
  <si>
    <t>LOGISTICA y MONTAJES SAM S.A.S</t>
  </si>
  <si>
    <t>GENERACIÓN DE PROYECTOS SW S.A.S.</t>
  </si>
  <si>
    <t>TIESTO EMPAQUES SAS</t>
  </si>
  <si>
    <t>CLAUDIA CONSTANZA CONTRERAS CORREA</t>
  </si>
  <si>
    <t>EDGAR GIOVANNY RUIZ ANGEL</t>
  </si>
  <si>
    <t>BRAYAN DAVID AVIRAMA RIVERA</t>
  </si>
  <si>
    <t>FREDY HUMBERTO SÁNCHEZ LÓPEZ</t>
  </si>
  <si>
    <t>OLGA ROCIO ÁLVAREZ GÓMEZ</t>
  </si>
  <si>
    <t>SANDRA ROCIO OSPINO MANJARRES</t>
  </si>
  <si>
    <t>SUBRED INTEGRADA DE SERVICIOS DE SALUD SUR OCCIDENTE ESE.</t>
  </si>
  <si>
    <t xml:space="preserve">JOSE ANICETO LEON ORJUELA </t>
  </si>
  <si>
    <t>FABIAN ARTURO CHACON OSPINA</t>
  </si>
  <si>
    <t>LUIS EDUARDO CORTES GARAY</t>
  </si>
  <si>
    <t xml:space="preserve">ANDRES DAVID MARTINEZ ALVAREZ
</t>
  </si>
  <si>
    <t>LIDA JANNETH TAMAYO ROJAS</t>
  </si>
  <si>
    <t>MIGUEL ANGEL VALLEJO BURGOS</t>
  </si>
  <si>
    <t>MARIA ANGELICA MORA MATALLANA</t>
  </si>
  <si>
    <t xml:space="preserve">JUAN FELIPE VERGARA AYALA </t>
  </si>
  <si>
    <t xml:space="preserve">MARIO FRANCISCO BERNAL JARAMILLO </t>
  </si>
  <si>
    <t>JULIAN ANDRES CASTRO</t>
  </si>
  <si>
    <t>ANGIE NATALIA BELTRAN SÁNCHEZ</t>
  </si>
  <si>
    <t>GLOBAL INDUSTRIA SAS</t>
  </si>
  <si>
    <t>LA CASA DE SUMINISTRO Y SERVICIOS S.A.S</t>
  </si>
  <si>
    <t xml:space="preserve">SAMUEL LIBARDO CARRILLO </t>
  </si>
  <si>
    <t>DARLY NATALIA MARTINEZ OLIVEROS</t>
  </si>
  <si>
    <t xml:space="preserve">LISSETTE ALEJANDRA CORREDOR PINEDA </t>
  </si>
  <si>
    <t>OSCAR SEBASTIAN MENDEZ VARGAS</t>
  </si>
  <si>
    <t>ANDY FABIAN HERRERA PINTO</t>
  </si>
  <si>
    <t>JOHAN SAID PALACINO ZAMORA</t>
  </si>
  <si>
    <t>NICOLAS MARQUEZ DIAZ</t>
  </si>
  <si>
    <t>SARA ESTEFANIA PRECIADO RIVERA|</t>
  </si>
  <si>
    <t>EDGAR EDUARDO MATALLANA ALFONSO</t>
  </si>
  <si>
    <t>JUAN CAMILO BRICEÑO MARTINEZ</t>
  </si>
  <si>
    <t>GIOVANNI ALVAREZ GUERRERO</t>
  </si>
  <si>
    <t>NEIDEL FERNEY CASTRO PEREZ</t>
  </si>
  <si>
    <t>JUAN FELIPE IGLESIAS PEREZ</t>
  </si>
  <si>
    <t>NANCY YADIRA ZAPATA ACEVEDO</t>
  </si>
  <si>
    <t>ANDREA FIGUEROA CARRANZA</t>
  </si>
  <si>
    <t>NINI JOHANNA FORERO LOPEZ</t>
  </si>
  <si>
    <t>IVONNE NATALIA LEAL FERNANDEZ</t>
  </si>
  <si>
    <t>MARIA FRANCELINA MEDINA HERNANDEZ</t>
  </si>
  <si>
    <t>SUSAN LORENA PRIETO QUINTERO</t>
  </si>
  <si>
    <t>CORPORACION NACIONAL PARA EL DESARROLLO SOSTENIBLE CONADES</t>
  </si>
  <si>
    <t>AUTOMAYOR S.A</t>
  </si>
  <si>
    <t>SISTETRONICS SAS</t>
  </si>
  <si>
    <t>FUNDACION PAIS HUMANO</t>
  </si>
  <si>
    <t>PANAMERICANA LIBRERÍA Y PAPELERÍA S.A</t>
  </si>
  <si>
    <t>CONSORCIO PUENTE ARANDA</t>
  </si>
  <si>
    <t>CORPORACION DE SERVICIOS COLOMBIA CORSERVICOL ONG</t>
  </si>
  <si>
    <t>INDUSTRIAS METAL MADERA INMEMA LTDA</t>
  </si>
  <si>
    <t>GNG INGENIERIA S.A.S</t>
  </si>
  <si>
    <t>SECURITY VIDEO EQUIPMENT S.A.S.</t>
  </si>
  <si>
    <t>LAVADO LIMPIEZA Y PRODUCTOS INSTITUCIONALES MPI SAS</t>
  </si>
  <si>
    <t>FACOMED SAS</t>
  </si>
  <si>
    <t>IMCOLMEDICA</t>
  </si>
  <si>
    <t>CEDRO ANDINO S A S</t>
  </si>
  <si>
    <t>COLSERVICO &amp; SUMINISTROS S.A.S.</t>
  </si>
  <si>
    <t>INVERSION Y HOGAR SAS</t>
  </si>
  <si>
    <t>UT EMERGENCIAS 2021</t>
  </si>
  <si>
    <t>JM GRUPO EMPRESARIAL S.A.S</t>
  </si>
  <si>
    <t>NEX COMPUTER S.A.S</t>
  </si>
  <si>
    <t>HARDWARE ASESORIAS SOFTWARE LTDA</t>
  </si>
  <si>
    <t>UNIPLES S.A</t>
  </si>
  <si>
    <t>GRUPO EMPRESARIAL INVERSIONES Y CONSTRUCCIONES CIA S.A.S.</t>
  </si>
  <si>
    <t>I.C.I. LTDA INSPECCIONES Y CONSTRUCCIONES INDUSTRIALES LTDA</t>
  </si>
  <si>
    <t>REDCOMPUTO LTDA</t>
  </si>
  <si>
    <t>PRESTACION DE LOS SERVICIOS LOGISTICOS PARA DESARROLLAR LAS ACTIVIDADES PARA LA REALIZACION DE LOS EVENTOS FESTIVAL GOSPEL, ARTE MAYOR PARA PUENTE ARANDA Y PUENTE ARANDA SINFONICA, DE CONFORMIDAD CON LOS ESTUDIOS PREVIOS, EL ANEXO TECNICO, Y DEMAS DOCUMENTOS ANEXOS</t>
  </si>
  <si>
    <t>PRESTAR LOS SERVICIOS LOGISTICOS PARA GARANTIZAR EL DESARROLLO DE LAS ACTIVIDADES DE FORTALECIMIENTO Y CAPACITACION PARA LA PREVENCION DE VIOLENCIAS Y PROMOCION DEL BUEN TRATO PREVISTAS DENTRO DEL PROYECTO NO. 1894 "PUENTE ARANDA SIN VIOLENCIAS", CONFORME A LO ESTABLECIDO EN LOS ESTUDIOS PREVIOS Y ANEXO TECNICO QUE HACEN PARTE INTEGRAL DEL PRESENTE CONTRATO</t>
  </si>
  <si>
    <t>lLA SCB ACTUANDO EN NOMBRE PROPIO PERO POR CUENTA DE LA ENTIDAD, QUIEN EN VIRTUD DE ESTE CONTRATO DE COMISION OSTENTA LA CALIDAD DE COMICIONISTA COMPRADOR, ADQUIRIRA EN EL MERCADO DE COMPRAS PUBLICAS (MCP) LA  PRESTACIÓN DEL SERVICIO DE VIGILANCIA Y SEGURIDAD PRIVADA A TRAVÉS DELA BOLSA MERCANTIL DE COLOMBIA S.A. PARA LOS PREDIOS DE PROPIEDAD Y/OTENENCIA DE LA ALCALDIA LOCAL DE PUENTE ARANDA, DE CONFORMIDADCON LAS CONDICIONES TÉCNICAS QUE DESIGNE EL FONDO DE DESARROLLO LOCAL DE PUENTE ARANDA.</t>
  </si>
  <si>
    <t>MIGUEL QUIJANO Y COMPAÑÍA S.A</t>
  </si>
  <si>
    <t xml:space="preserve">LUZ DARY AYALA </t>
  </si>
  <si>
    <t>MARIA MARGARITA RIOS ARIZA</t>
  </si>
  <si>
    <t xml:space="preserve">JUAN FELIPE GALINDO NIÑO </t>
  </si>
  <si>
    <t xml:space="preserve"> ANGIE AVILA LANCHEROS </t>
  </si>
  <si>
    <t xml:space="preserve"> HAROLDO CARIN CALAO</t>
  </si>
  <si>
    <t xml:space="preserve">  INGRID JASMIN VEGA CASTIBLANCO</t>
  </si>
  <si>
    <t xml:space="preserve"> LINA PAOLA DELGADILLO </t>
  </si>
  <si>
    <t>SOL ANGIE IVETH RODRIGUEZ GONZALEZ</t>
  </si>
  <si>
    <t>ABRAHAM PEREZ ROMERO</t>
  </si>
  <si>
    <t>GINA VANESSA SILVA GOMEZ</t>
  </si>
  <si>
    <t xml:space="preserve"> OLGA MILENA OSPINA MONSALVE</t>
  </si>
  <si>
    <t xml:space="preserve"> NURY LUIS ZAPATA </t>
  </si>
  <si>
    <t>COMPAÑÍA MUNDIAL DE SEGUROS S.A.</t>
  </si>
  <si>
    <t xml:space="preserve">
EDSON EDIÑO RONCANCIO LADINO</t>
  </si>
  <si>
    <t xml:space="preserve"> JOSE ALFREDO PIÑEROS</t>
  </si>
  <si>
    <t>ASEAR S.A. ESP</t>
  </si>
  <si>
    <t>COMERCIALIZADORA BENDITO S.A.S</t>
  </si>
  <si>
    <t>E Y M COMPANY SAS</t>
  </si>
  <si>
    <t>DANIELA ORTIZ BARBOSA</t>
  </si>
  <si>
    <t xml:space="preserve"> SOLUCIONES ORION SUCURSAL COLOMBIA</t>
  </si>
  <si>
    <t>VENEPLAST LTDA</t>
  </si>
  <si>
    <t xml:space="preserve">COMUNICACIONES E INFORMATICA SAS (COMINFOR SAS)  </t>
  </si>
  <si>
    <t>KEY MARKET S.A.S</t>
  </si>
  <si>
    <t xml:space="preserve">ERIKA YOHANNA BEJARANO OSORIO
</t>
  </si>
  <si>
    <t xml:space="preserve">
JOSE WILMAN TORRES</t>
  </si>
  <si>
    <t>NAZLY DANIELA SANCHEZ</t>
  </si>
  <si>
    <t>DIEGO FERNANDO MESA SALAMANCA
LUIS FERNANDO MESA BALLESTEROS</t>
  </si>
  <si>
    <t>5
95</t>
  </si>
  <si>
    <t>80097067
9523864</t>
  </si>
  <si>
    <t>X</t>
  </si>
  <si>
    <t>PRESTAR SUS SERVICIOS COMO APOYO PARA LA FORMACION DEPORTIVA EN LA EJECUCION DE LAS ACTIVIDADES PREVISTAS EN LA IMPLEMENTACION DEL PROGRAMA ESCUELA DE FORMACION DEPORTIVA ADAPTADA Y LA ESTRATEGIA DE CUIDADO EN EL TERRITORIO EN LA LOCALIDAD DE PUENTE ARANDA DE CONFORMIDAD CON LOS ESTUDIOS PREVIOS</t>
  </si>
  <si>
    <t>EJECUTAR A PRECIOS UNITARIOS FIJOS SIN FORMULA DE REAJUSTE Y A MONTO AGOTABLE LAS OBRAS DE MANTENIMIENTO Y/O REPARACIONES LOCATIVAS DE LOS SALONES COMUNALES DE LA LOCALIDAD DE PUENTE ARANDA EN LA CIUDAD DE BOGOTA D.C</t>
  </si>
  <si>
    <t>S&amp;S SERVICIOS Y SUMINISTROS STELAR S.A.S</t>
  </si>
  <si>
    <t>Puente Aranda</t>
  </si>
  <si>
    <t>JESICA  ANDREA MURILLO SUAREZ</t>
  </si>
  <si>
    <t>KAROL NATALY PULIDO HERRERA</t>
  </si>
  <si>
    <t>PABLO EMILIO ROZO GAVILÃN</t>
  </si>
  <si>
    <t>LUISA FERNANDA MALAGON GOMEZ</t>
  </si>
  <si>
    <t>GINNA PAOLA MARTINEZ BRICEÃ‘O</t>
  </si>
  <si>
    <t>JHON SEBASTIAN SOTO CUERVO</t>
  </si>
  <si>
    <t>Camilo AndrÃ©s Romero Castro</t>
  </si>
  <si>
    <t>Jose Alfredo PiÃ±eros Martinez</t>
  </si>
  <si>
    <t>JOHANN MEDINA BUSTOS</t>
  </si>
  <si>
    <t>MARÍA TERESA URIBE PEÑA</t>
  </si>
  <si>
    <t>EDSON EDIÑO RONCANCIO LADINO</t>
  </si>
  <si>
    <t>LUISA FERNAND LEÓN CEPEDA</t>
  </si>
  <si>
    <t>Un nuevo contrato social y ambiental para Puente Aranda.</t>
  </si>
  <si>
    <t>Un Nuevo Contrato Social y Ambiental para  Puente Aranda</t>
  </si>
  <si>
    <t xml:space="preserve">30/06/2022
</t>
  </si>
  <si>
    <t>LAURA NATALIA FRANCO CUESTA</t>
  </si>
  <si>
    <t>OLGA LUCÍA URREGO LEÓN</t>
  </si>
  <si>
    <t>RAUL NEIRA LEYVA</t>
  </si>
  <si>
    <t>YIRA MARCELA DEL PILAR ANA MARÍA MARTÍNEZ CONTRERAS</t>
  </si>
  <si>
    <t>CRISTHIAN EDERSON MORALES DIAZ</t>
  </si>
  <si>
    <t xml:space="preserve">LUIS EDUARDO BARBOSA </t>
  </si>
  <si>
    <t>Ma. Isabel Montenegro Sáchcia</t>
  </si>
  <si>
    <t>Profesional de Apoyo</t>
  </si>
  <si>
    <t>Contratación</t>
  </si>
  <si>
    <t>maria.montenegro@gobiernobogota.gov.co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</si>
</sst>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quot;$&quot;\ #,##0.00"/>
    <numFmt numFmtId="166" formatCode="0.0"/>
    <numFmt numFmtId="167" formatCode="&quot;$&quot;\ #,##0"/>
    <numFmt numFmtId="168" formatCode="##0"/>
    <numFmt numFmtId="169" formatCode="_-* #,##0_-;\-* #,##0_-;_-* &quot;-&quot;??_-;_-@_-"/>
  </numFmts>
  <fonts count="53" x14ac:knownFonts="1">
    <font>
      <sz val="11"/>
      <color theme="1"/>
      <name val="Calibri"/>
      <family val="2"/>
      <scheme val="minor"/>
    </font>
    <font>
      <sz val="11"/>
      <color theme="1"/>
      <name val="Calibri"/>
      <family val="2"/>
      <scheme val="minor"/>
    </font>
    <font>
      <b/>
      <sz val="10"/>
      <name val="Times New Roman"/>
      <family val="1"/>
    </font>
    <font>
      <sz val="10"/>
      <color rgb="FF000000"/>
      <name val="Arial"/>
      <family val="2"/>
    </font>
    <font>
      <b/>
      <sz val="11"/>
      <color theme="1"/>
      <name val="Calibri"/>
      <family val="2"/>
      <scheme val="minor"/>
    </font>
    <font>
      <b/>
      <sz val="14"/>
      <name val="Times New Roman"/>
      <family val="1"/>
    </font>
    <font>
      <sz val="10"/>
      <name val="Times New Roman"/>
      <family val="1"/>
    </font>
    <font>
      <b/>
      <sz val="12"/>
      <name val="Times New Roman"/>
      <family val="1"/>
    </font>
    <font>
      <b/>
      <i/>
      <sz val="10"/>
      <color theme="1"/>
      <name val="Times New Roman"/>
      <family val="1"/>
    </font>
    <font>
      <sz val="10"/>
      <color theme="1"/>
      <name val="Times New Roman"/>
      <family val="1"/>
    </font>
    <font>
      <sz val="11"/>
      <color theme="1"/>
      <name val="Arial"/>
      <family val="2"/>
    </font>
    <font>
      <b/>
      <sz val="10"/>
      <color rgb="FFFF0000"/>
      <name val="Arial Narrow"/>
      <family val="2"/>
    </font>
    <font>
      <sz val="10"/>
      <color theme="1"/>
      <name val="Arial Narrow"/>
      <family val="2"/>
    </font>
    <font>
      <sz val="10"/>
      <name val="Arial"/>
      <family val="2"/>
    </font>
    <font>
      <sz val="9"/>
      <color theme="1"/>
      <name val="Arial Narrow"/>
      <family val="2"/>
    </font>
    <font>
      <sz val="11"/>
      <color theme="1"/>
      <name val="Arial Narrow"/>
      <family val="2"/>
    </font>
    <font>
      <b/>
      <sz val="11"/>
      <color rgb="FFFF0000"/>
      <name val="Calibri"/>
      <family val="2"/>
      <scheme val="minor"/>
    </font>
    <font>
      <b/>
      <sz val="11"/>
      <name val="Arial Narrow"/>
      <family val="2"/>
    </font>
    <font>
      <b/>
      <sz val="11"/>
      <color theme="1"/>
      <name val="Arial Narrow"/>
      <family val="2"/>
    </font>
    <font>
      <b/>
      <sz val="12"/>
      <name val="Arial Narrow"/>
      <family val="2"/>
    </font>
    <font>
      <b/>
      <sz val="12"/>
      <color rgb="FFFF0000"/>
      <name val="Times New Roman"/>
      <family val="1"/>
    </font>
    <font>
      <u/>
      <sz val="11"/>
      <color theme="10"/>
      <name val="Calibri"/>
      <family val="2"/>
      <scheme val="minor"/>
    </font>
    <font>
      <sz val="11"/>
      <color theme="0"/>
      <name val="Calibri"/>
      <family val="2"/>
      <scheme val="minor"/>
    </font>
    <font>
      <sz val="11"/>
      <name val="Times New Roman"/>
      <family val="1"/>
    </font>
    <font>
      <sz val="12"/>
      <name val="Times New Roman"/>
      <family val="1"/>
    </font>
    <font>
      <sz val="11"/>
      <name val="Arial Narrow"/>
      <family val="2"/>
    </font>
    <font>
      <sz val="11"/>
      <color theme="1"/>
      <name val="Times New Roman"/>
      <family val="1"/>
    </font>
    <font>
      <sz val="11"/>
      <color theme="0" tint="-4.9989318521683403E-2"/>
      <name val="Calibri"/>
      <family val="2"/>
      <scheme val="minor"/>
    </font>
    <font>
      <i/>
      <sz val="10"/>
      <color theme="1"/>
      <name val="Times New Roman"/>
      <family val="1"/>
    </font>
    <font>
      <sz val="11"/>
      <color rgb="FFFF0000"/>
      <name val="Calibri"/>
      <family val="2"/>
      <scheme val="minor"/>
    </font>
    <font>
      <sz val="5"/>
      <color theme="1"/>
      <name val="Arial"/>
      <family val="2"/>
    </font>
    <font>
      <b/>
      <sz val="10"/>
      <color theme="1"/>
      <name val="Times New Roman"/>
      <family val="1"/>
    </font>
    <font>
      <sz val="12"/>
      <name val="Arial Narrow"/>
      <family val="2"/>
    </font>
    <font>
      <sz val="12"/>
      <color theme="1"/>
      <name val="Times New Roman"/>
      <family val="1"/>
    </font>
    <font>
      <b/>
      <sz val="12"/>
      <color theme="1"/>
      <name val="Times New Roman"/>
      <family val="1"/>
    </font>
    <font>
      <i/>
      <sz val="12"/>
      <color theme="1"/>
      <name val="Times New Roman"/>
      <family val="1"/>
    </font>
    <font>
      <sz val="9"/>
      <color rgb="FF000000"/>
      <name val="Tahoma"/>
      <family val="2"/>
    </font>
    <font>
      <b/>
      <sz val="9"/>
      <color rgb="FF000000"/>
      <name val="Tahoma"/>
      <family val="2"/>
    </font>
    <font>
      <sz val="11"/>
      <name val="Calibri"/>
      <family val="2"/>
      <scheme val="minor"/>
    </font>
    <font>
      <b/>
      <sz val="12"/>
      <color theme="5" tint="-0.499984740745262"/>
      <name val="Times New Roman"/>
      <family val="1"/>
    </font>
    <font>
      <i/>
      <sz val="12"/>
      <name val="Times New Roman"/>
      <family val="1"/>
    </font>
    <font>
      <b/>
      <sz val="10"/>
      <color rgb="FFFF0000"/>
      <name val="Times New Roman"/>
      <family val="1"/>
    </font>
    <font>
      <sz val="10"/>
      <color rgb="FFFF0000"/>
      <name val="Times New Roman"/>
      <family val="1"/>
    </font>
    <font>
      <b/>
      <u/>
      <sz val="10"/>
      <color theme="1"/>
      <name val="Times New Roman"/>
      <family val="1"/>
    </font>
    <font>
      <b/>
      <sz val="10"/>
      <name val="Calibri"/>
      <family val="2"/>
      <scheme val="minor"/>
    </font>
    <font>
      <sz val="10"/>
      <color theme="1"/>
      <name val="Calibri"/>
      <family val="2"/>
      <scheme val="minor"/>
    </font>
    <font>
      <sz val="10"/>
      <name val="Calibri"/>
      <family val="2"/>
      <scheme val="minor"/>
    </font>
    <font>
      <u/>
      <sz val="10"/>
      <color theme="10"/>
      <name val="Calibri"/>
      <family val="2"/>
      <scheme val="minor"/>
    </font>
    <font>
      <sz val="10"/>
      <color indexed="8"/>
      <name val="Calibri"/>
      <family val="2"/>
      <scheme val="minor"/>
    </font>
    <font>
      <sz val="10"/>
      <color rgb="FF000000"/>
      <name val="Calibri"/>
      <family val="2"/>
      <scheme val="minor"/>
    </font>
    <font>
      <b/>
      <sz val="10"/>
      <color theme="1"/>
      <name val="Calibri"/>
      <family val="2"/>
      <scheme val="minor"/>
    </font>
    <font>
      <sz val="10"/>
      <color theme="0" tint="-4.9989318521683403E-2"/>
      <name val="Calibri"/>
      <family val="2"/>
      <scheme val="minor"/>
    </font>
    <font>
      <sz val="10"/>
      <color theme="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bgColor indexed="64"/>
      </patternFill>
    </fill>
    <fill>
      <patternFill patternType="solid">
        <fgColor rgb="FFFFC000"/>
        <bgColor indexed="64"/>
      </patternFill>
    </fill>
    <fill>
      <patternFill patternType="solid">
        <fgColor theme="3" tint="0.59999389629810485"/>
        <bgColor indexed="64"/>
      </patternFill>
    </fill>
    <fill>
      <patternFill patternType="solid">
        <fgColor theme="0" tint="-0.249977111117893"/>
        <bgColor indexed="64"/>
      </patternFill>
    </fill>
  </fills>
  <borders count="4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auto="1"/>
      </left>
      <right/>
      <top style="medium">
        <color indexed="64"/>
      </top>
      <bottom style="thin">
        <color auto="1"/>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s>
  <cellStyleXfs count="6">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415">
    <xf numFmtId="0" fontId="0" fillId="0" borderId="0" xfId="0"/>
    <xf numFmtId="0" fontId="9" fillId="0" borderId="24" xfId="0" applyFont="1" applyBorder="1" applyAlignment="1">
      <alignment horizontal="justify" vertical="center" wrapText="1"/>
    </xf>
    <xf numFmtId="0" fontId="9" fillId="0" borderId="25" xfId="0" applyFont="1" applyBorder="1" applyAlignment="1">
      <alignment horizontal="justify" vertical="center" wrapText="1"/>
    </xf>
    <xf numFmtId="0" fontId="11" fillId="4" borderId="5" xfId="0" applyFont="1" applyFill="1" applyBorder="1" applyAlignment="1">
      <alignment vertical="center"/>
    </xf>
    <xf numFmtId="0" fontId="4" fillId="0" borderId="0" xfId="0" applyFont="1"/>
    <xf numFmtId="0" fontId="12" fillId="0" borderId="0" xfId="0" applyFont="1" applyAlignment="1"/>
    <xf numFmtId="0" fontId="13" fillId="0" borderId="16" xfId="0" applyFont="1" applyFill="1" applyBorder="1" applyAlignment="1">
      <alignment vertical="center"/>
    </xf>
    <xf numFmtId="166" fontId="0" fillId="0" borderId="0" xfId="0" applyNumberFormat="1" applyProtection="1">
      <protection hidden="1"/>
    </xf>
    <xf numFmtId="0" fontId="12" fillId="0" borderId="0" xfId="0" applyFont="1" applyAlignment="1">
      <alignment horizontal="left"/>
    </xf>
    <xf numFmtId="0" fontId="10" fillId="0" borderId="0" xfId="0" applyFont="1" applyProtection="1">
      <protection hidden="1"/>
    </xf>
    <xf numFmtId="0" fontId="12" fillId="0" borderId="0" xfId="0" applyFont="1" applyAlignment="1">
      <alignment wrapText="1"/>
    </xf>
    <xf numFmtId="0" fontId="12" fillId="0" borderId="0" xfId="0" applyFont="1"/>
    <xf numFmtId="0" fontId="14" fillId="0" borderId="0" xfId="0" applyFont="1" applyAlignment="1"/>
    <xf numFmtId="0" fontId="14" fillId="0" borderId="0" xfId="0" applyFont="1"/>
    <xf numFmtId="0" fontId="15" fillId="0" borderId="0" xfId="0" applyFont="1" applyAlignment="1">
      <alignment wrapText="1"/>
    </xf>
    <xf numFmtId="0" fontId="16" fillId="4" borderId="0" xfId="0" applyFont="1" applyFill="1"/>
    <xf numFmtId="0" fontId="0" fillId="0" borderId="0" xfId="0" applyFont="1" applyBorder="1" applyAlignment="1" applyProtection="1">
      <alignment wrapText="1"/>
      <protection hidden="1"/>
    </xf>
    <xf numFmtId="0" fontId="16" fillId="4" borderId="0" xfId="0" applyFont="1" applyFill="1" applyBorder="1" applyAlignment="1" applyProtection="1">
      <alignment wrapText="1"/>
      <protection hidden="1"/>
    </xf>
    <xf numFmtId="0" fontId="0" fillId="0" borderId="0" xfId="0" applyAlignment="1">
      <alignment vertical="top"/>
    </xf>
    <xf numFmtId="0" fontId="0" fillId="0" borderId="0" xfId="0" applyFont="1" applyBorder="1" applyAlignment="1" applyProtection="1">
      <alignment vertical="top" wrapText="1"/>
      <protection hidden="1"/>
    </xf>
    <xf numFmtId="0" fontId="0" fillId="0" borderId="0" xfId="0" applyFont="1" applyFill="1" applyBorder="1" applyAlignment="1" applyProtection="1">
      <alignment wrapText="1"/>
      <protection hidden="1"/>
    </xf>
    <xf numFmtId="0" fontId="15" fillId="0" borderId="5" xfId="0" applyFont="1" applyFill="1" applyBorder="1" applyAlignment="1">
      <alignment wrapText="1"/>
    </xf>
    <xf numFmtId="0" fontId="15" fillId="5" borderId="5" xfId="0" applyFont="1" applyFill="1" applyBorder="1" applyAlignment="1">
      <alignment wrapText="1"/>
    </xf>
    <xf numFmtId="0" fontId="15" fillId="6" borderId="5" xfId="0" applyFont="1" applyFill="1" applyBorder="1" applyAlignment="1">
      <alignment wrapText="1"/>
    </xf>
    <xf numFmtId="0" fontId="15" fillId="7" borderId="5" xfId="0" applyFont="1" applyFill="1" applyBorder="1" applyAlignment="1">
      <alignment wrapText="1"/>
    </xf>
    <xf numFmtId="0" fontId="15" fillId="8" borderId="5" xfId="0" applyFont="1" applyFill="1" applyBorder="1" applyAlignment="1">
      <alignment wrapText="1"/>
    </xf>
    <xf numFmtId="0" fontId="15" fillId="9" borderId="5" xfId="0" applyFont="1" applyFill="1" applyBorder="1" applyAlignment="1">
      <alignment wrapText="1"/>
    </xf>
    <xf numFmtId="0" fontId="15" fillId="10" borderId="5" xfId="0" applyFont="1" applyFill="1" applyBorder="1" applyAlignment="1">
      <alignment wrapText="1"/>
    </xf>
    <xf numFmtId="0" fontId="0" fillId="5" borderId="9" xfId="0" applyFill="1" applyBorder="1"/>
    <xf numFmtId="0" fontId="0" fillId="6" borderId="9" xfId="0" applyFill="1" applyBorder="1"/>
    <xf numFmtId="0" fontId="0" fillId="7" borderId="9" xfId="0" applyFill="1" applyBorder="1"/>
    <xf numFmtId="0" fontId="0" fillId="8" borderId="9" xfId="0" applyFill="1" applyBorder="1"/>
    <xf numFmtId="0" fontId="0" fillId="9" borderId="9" xfId="0" applyFill="1" applyBorder="1"/>
    <xf numFmtId="0" fontId="0" fillId="10" borderId="9" xfId="0" applyFill="1" applyBorder="1"/>
    <xf numFmtId="0" fontId="0" fillId="0" borderId="9" xfId="0" applyBorder="1"/>
    <xf numFmtId="0" fontId="0" fillId="0" borderId="0" xfId="0"/>
    <xf numFmtId="0" fontId="22" fillId="0" borderId="0" xfId="0" applyFont="1" applyFill="1" applyBorder="1"/>
    <xf numFmtId="0" fontId="22" fillId="0" borderId="0" xfId="0" applyFont="1" applyFill="1" applyBorder="1" applyProtection="1"/>
    <xf numFmtId="0" fontId="0" fillId="0" borderId="0" xfId="0" applyProtection="1"/>
    <xf numFmtId="0" fontId="21" fillId="0" borderId="0" xfId="4" applyProtection="1"/>
    <xf numFmtId="0" fontId="6" fillId="0" borderId="0" xfId="0" applyFont="1" applyFill="1" applyAlignment="1" applyProtection="1">
      <alignment horizontal="justify" vertical="top" wrapText="1"/>
    </xf>
    <xf numFmtId="3" fontId="2" fillId="0" borderId="0" xfId="0" applyNumberFormat="1" applyFont="1" applyFill="1" applyBorder="1" applyAlignment="1" applyProtection="1">
      <alignment horizontal="justify" vertical="top" wrapText="1"/>
    </xf>
    <xf numFmtId="0" fontId="20" fillId="0" borderId="0" xfId="0" applyFont="1" applyFill="1" applyBorder="1" applyAlignment="1" applyProtection="1">
      <alignment horizontal="center" vertical="top" wrapText="1"/>
    </xf>
    <xf numFmtId="165" fontId="2" fillId="0" borderId="0" xfId="0" applyNumberFormat="1" applyFont="1" applyFill="1" applyBorder="1" applyAlignment="1" applyProtection="1">
      <alignment horizontal="justify" vertical="top" wrapText="1"/>
    </xf>
    <xf numFmtId="0" fontId="0" fillId="0" borderId="0" xfId="0" applyBorder="1" applyAlignment="1" applyProtection="1">
      <alignment vertical="center"/>
    </xf>
    <xf numFmtId="0" fontId="7"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top" wrapText="1"/>
    </xf>
    <xf numFmtId="165" fontId="2" fillId="0" borderId="0" xfId="0" applyNumberFormat="1" applyFont="1" applyFill="1" applyBorder="1" applyAlignment="1" applyProtection="1">
      <alignment vertical="top" wrapText="1"/>
    </xf>
    <xf numFmtId="0" fontId="0" fillId="0" borderId="0" xfId="0" applyAlignment="1">
      <alignment vertical="center" wrapText="1"/>
    </xf>
    <xf numFmtId="0" fontId="29" fillId="4" borderId="0" xfId="0" applyFont="1" applyFill="1" applyAlignment="1">
      <alignment vertical="top"/>
    </xf>
    <xf numFmtId="0" fontId="30" fillId="0" borderId="0" xfId="0" applyFont="1"/>
    <xf numFmtId="0" fontId="15" fillId="0" borderId="31" xfId="0" applyFont="1" applyFill="1" applyBorder="1" applyAlignment="1">
      <alignment wrapText="1"/>
    </xf>
    <xf numFmtId="0" fontId="0" fillId="0" borderId="0" xfId="0" applyBorder="1"/>
    <xf numFmtId="0" fontId="6" fillId="0" borderId="0" xfId="0" applyFont="1" applyFill="1" applyBorder="1" applyAlignment="1" applyProtection="1">
      <alignment horizontal="justify" vertical="top" wrapText="1"/>
    </xf>
    <xf numFmtId="0" fontId="7" fillId="0" borderId="0" xfId="0" applyFont="1" applyFill="1" applyBorder="1" applyAlignment="1" applyProtection="1">
      <alignment vertical="top" wrapText="1"/>
      <protection locked="0"/>
    </xf>
    <xf numFmtId="0" fontId="19" fillId="0" borderId="0" xfId="0" applyFont="1" applyFill="1" applyBorder="1" applyAlignment="1" applyProtection="1">
      <alignment vertical="top" wrapText="1"/>
      <protection locked="0"/>
    </xf>
    <xf numFmtId="0" fontId="19" fillId="0" borderId="0" xfId="0" applyFont="1" applyFill="1" applyBorder="1" applyAlignment="1" applyProtection="1">
      <alignment horizontal="center" vertical="top" wrapText="1"/>
      <protection locked="0"/>
    </xf>
    <xf numFmtId="0" fontId="0" fillId="2" borderId="0" xfId="0" applyFill="1"/>
    <xf numFmtId="0" fontId="0" fillId="0" borderId="34" xfId="0" applyBorder="1"/>
    <xf numFmtId="0" fontId="17" fillId="11" borderId="5" xfId="0" applyFont="1" applyFill="1" applyBorder="1" applyAlignment="1">
      <alignment horizontal="center"/>
    </xf>
    <xf numFmtId="0" fontId="17" fillId="11" borderId="10" xfId="0" applyFont="1" applyFill="1" applyBorder="1" applyAlignment="1">
      <alignment horizontal="center"/>
    </xf>
    <xf numFmtId="0" fontId="18" fillId="11" borderId="11" xfId="0" applyFont="1" applyFill="1" applyBorder="1" applyAlignment="1">
      <alignment horizontal="center"/>
    </xf>
    <xf numFmtId="0" fontId="4" fillId="11" borderId="3" xfId="0" applyFont="1" applyFill="1" applyBorder="1" applyAlignment="1">
      <alignment horizontal="center"/>
    </xf>
    <xf numFmtId="0" fontId="4" fillId="12" borderId="5" xfId="0" applyFont="1" applyFill="1" applyBorder="1" applyAlignment="1">
      <alignment horizontal="center" vertical="center"/>
    </xf>
    <xf numFmtId="0" fontId="15" fillId="12" borderId="5" xfId="0" applyFont="1" applyFill="1" applyBorder="1" applyAlignment="1">
      <alignment horizontal="justify" vertical="center" wrapText="1"/>
    </xf>
    <xf numFmtId="0" fontId="0" fillId="12" borderId="5" xfId="0" applyFill="1" applyBorder="1" applyAlignment="1">
      <alignment horizontal="justify" vertical="center"/>
    </xf>
    <xf numFmtId="0" fontId="4" fillId="13" borderId="5" xfId="0" applyFont="1" applyFill="1" applyBorder="1" applyAlignment="1">
      <alignment horizontal="center"/>
    </xf>
    <xf numFmtId="0" fontId="15" fillId="13" borderId="5" xfId="0" applyFont="1" applyFill="1" applyBorder="1" applyAlignment="1">
      <alignment horizontal="justify" vertical="center" wrapText="1"/>
    </xf>
    <xf numFmtId="0" fontId="4" fillId="14" borderId="5" xfId="0" applyFont="1" applyFill="1" applyBorder="1" applyAlignment="1">
      <alignment horizontal="center"/>
    </xf>
    <xf numFmtId="0" fontId="15" fillId="14" borderId="5" xfId="0" applyFont="1" applyFill="1" applyBorder="1" applyAlignment="1">
      <alignment horizontal="justify" vertical="center" wrapText="1"/>
    </xf>
    <xf numFmtId="0" fontId="0" fillId="14" borderId="5" xfId="0" applyFill="1" applyBorder="1" applyAlignment="1">
      <alignment horizontal="justify" vertical="center"/>
    </xf>
    <xf numFmtId="0" fontId="4" fillId="15" borderId="5" xfId="0" applyFont="1" applyFill="1" applyBorder="1" applyAlignment="1">
      <alignment horizontal="center" vertical="center"/>
    </xf>
    <xf numFmtId="0" fontId="15" fillId="15" borderId="5" xfId="0" applyFont="1" applyFill="1" applyBorder="1" applyAlignment="1">
      <alignment horizontal="justify" vertical="center" wrapText="1"/>
    </xf>
    <xf numFmtId="0" fontId="0" fillId="15" borderId="5" xfId="0" applyFill="1" applyBorder="1" applyAlignment="1">
      <alignment horizontal="justify" vertical="center"/>
    </xf>
    <xf numFmtId="14" fontId="0" fillId="0" borderId="0" xfId="0" applyNumberFormat="1"/>
    <xf numFmtId="14" fontId="0" fillId="0" borderId="0" xfId="0" applyNumberFormat="1" applyBorder="1"/>
    <xf numFmtId="0" fontId="19" fillId="16" borderId="5" xfId="0" applyFont="1" applyFill="1" applyBorder="1" applyAlignment="1">
      <alignment horizontal="center" vertical="center"/>
    </xf>
    <xf numFmtId="0" fontId="15" fillId="16" borderId="5" xfId="0" applyFont="1" applyFill="1" applyBorder="1" applyAlignment="1">
      <alignment horizontal="left" vertical="center" wrapText="1"/>
    </xf>
    <xf numFmtId="0" fontId="0" fillId="16" borderId="5" xfId="0" applyFill="1" applyBorder="1" applyAlignment="1">
      <alignment horizontal="justify" vertical="center"/>
    </xf>
    <xf numFmtId="0" fontId="4" fillId="16" borderId="5" xfId="0" applyFont="1" applyFill="1" applyBorder="1" applyAlignment="1">
      <alignment horizontal="center" vertical="center"/>
    </xf>
    <xf numFmtId="0" fontId="0" fillId="16" borderId="5" xfId="0" applyFill="1" applyBorder="1" applyAlignment="1">
      <alignment horizontal="left" vertical="center"/>
    </xf>
    <xf numFmtId="0" fontId="0" fillId="13" borderId="5" xfId="0" applyFill="1" applyBorder="1" applyAlignment="1">
      <alignment horizontal="justify" vertical="center" wrapText="1"/>
    </xf>
    <xf numFmtId="0" fontId="29" fillId="0" borderId="0" xfId="0" applyFont="1"/>
    <xf numFmtId="0" fontId="9" fillId="2" borderId="24" xfId="0" applyFont="1" applyFill="1" applyBorder="1" applyAlignment="1">
      <alignment horizontal="justify" vertical="center" wrapText="1"/>
    </xf>
    <xf numFmtId="0" fontId="19" fillId="5" borderId="6" xfId="0" applyFont="1" applyFill="1" applyBorder="1" applyAlignment="1">
      <alignment horizontal="center" vertical="center"/>
    </xf>
    <xf numFmtId="0" fontId="19" fillId="6" borderId="6" xfId="0" applyFont="1" applyFill="1" applyBorder="1" applyAlignment="1">
      <alignment horizontal="center" vertical="center"/>
    </xf>
    <xf numFmtId="0" fontId="19" fillId="7" borderId="6" xfId="0" applyFont="1" applyFill="1" applyBorder="1" applyAlignment="1">
      <alignment horizontal="center" vertical="center"/>
    </xf>
    <xf numFmtId="0" fontId="19" fillId="8" borderId="6" xfId="0" applyFont="1" applyFill="1" applyBorder="1" applyAlignment="1">
      <alignment horizontal="center" vertical="center"/>
    </xf>
    <xf numFmtId="0" fontId="19" fillId="9" borderId="6" xfId="0" applyFont="1" applyFill="1" applyBorder="1" applyAlignment="1">
      <alignment horizontal="center" vertical="center"/>
    </xf>
    <xf numFmtId="0" fontId="19" fillId="10" borderId="6"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37" xfId="0" applyFont="1" applyFill="1" applyBorder="1" applyAlignment="1">
      <alignment horizontal="center" vertical="center"/>
    </xf>
    <xf numFmtId="0" fontId="0" fillId="4" borderId="5" xfId="0" applyFill="1" applyBorder="1"/>
    <xf numFmtId="0" fontId="0" fillId="10" borderId="5" xfId="0" applyFill="1" applyBorder="1" applyAlignment="1">
      <alignment horizontal="left" vertical="center"/>
    </xf>
    <xf numFmtId="0" fontId="29" fillId="0" borderId="0" xfId="0" applyFont="1" applyFill="1" applyBorder="1" applyProtection="1"/>
    <xf numFmtId="0" fontId="6" fillId="0" borderId="0" xfId="0" applyFont="1" applyFill="1" applyBorder="1" applyAlignment="1" applyProtection="1">
      <alignment vertical="top" wrapText="1"/>
    </xf>
    <xf numFmtId="0" fontId="0" fillId="0" borderId="0" xfId="0" applyAlignment="1">
      <alignment vertical="center"/>
    </xf>
    <xf numFmtId="3" fontId="0" fillId="0" borderId="0" xfId="0" applyNumberFormat="1" applyAlignment="1">
      <alignment horizontal="left"/>
    </xf>
    <xf numFmtId="3" fontId="0" fillId="0" borderId="0" xfId="0" applyNumberFormat="1"/>
    <xf numFmtId="3" fontId="0" fillId="0" borderId="0" xfId="0" applyNumberFormat="1" applyAlignment="1"/>
    <xf numFmtId="0" fontId="0" fillId="0" borderId="0" xfId="0" applyAlignment="1"/>
    <xf numFmtId="0" fontId="26" fillId="0" borderId="0" xfId="0" applyFont="1" applyBorder="1" applyAlignment="1">
      <alignment horizontal="center"/>
    </xf>
    <xf numFmtId="14" fontId="26" fillId="0" borderId="0" xfId="0" applyNumberFormat="1" applyFont="1" applyBorder="1" applyAlignment="1">
      <alignment horizontal="center"/>
    </xf>
    <xf numFmtId="3" fontId="26" fillId="0" borderId="0" xfId="0" applyNumberFormat="1" applyFont="1" applyBorder="1" applyAlignment="1">
      <alignment horizontal="center"/>
    </xf>
    <xf numFmtId="0" fontId="26" fillId="0" borderId="0" xfId="0" applyFont="1" applyBorder="1"/>
    <xf numFmtId="14" fontId="34" fillId="0" borderId="5" xfId="0" applyNumberFormat="1" applyFont="1" applyBorder="1" applyAlignment="1">
      <alignment horizontal="left" vertical="center"/>
    </xf>
    <xf numFmtId="3" fontId="34" fillId="0" borderId="5" xfId="0" applyNumberFormat="1" applyFont="1" applyBorder="1" applyAlignment="1">
      <alignment vertical="center"/>
    </xf>
    <xf numFmtId="0" fontId="26" fillId="0" borderId="0" xfId="0" applyFont="1" applyBorder="1" applyAlignment="1">
      <alignment horizontal="justify"/>
    </xf>
    <xf numFmtId="1" fontId="0" fillId="0" borderId="0" xfId="0" applyNumberFormat="1" applyAlignment="1">
      <alignment horizontal="center" vertical="center"/>
    </xf>
    <xf numFmtId="49" fontId="0" fillId="0" borderId="0" xfId="0" applyNumberFormat="1"/>
    <xf numFmtId="1" fontId="0" fillId="2" borderId="0" xfId="0" applyNumberFormat="1" applyFill="1" applyBorder="1" applyAlignment="1">
      <alignment horizontal="center" vertical="center"/>
    </xf>
    <xf numFmtId="49" fontId="0" fillId="2" borderId="0" xfId="0" applyNumberFormat="1" applyFill="1" applyBorder="1"/>
    <xf numFmtId="1" fontId="0" fillId="0" borderId="0" xfId="0" applyNumberFormat="1" applyBorder="1" applyAlignment="1">
      <alignment horizontal="center" vertical="center"/>
    </xf>
    <xf numFmtId="49" fontId="0" fillId="0" borderId="0" xfId="0" applyNumberFormat="1" applyBorder="1"/>
    <xf numFmtId="0" fontId="0" fillId="2" borderId="0" xfId="0" applyFill="1" applyBorder="1"/>
    <xf numFmtId="1" fontId="34" fillId="0" borderId="0" xfId="0" applyNumberFormat="1" applyFont="1" applyBorder="1" applyAlignment="1">
      <alignment horizontal="center" vertical="center"/>
    </xf>
    <xf numFmtId="3" fontId="34" fillId="0" borderId="0" xfId="0" applyNumberFormat="1" applyFont="1" applyBorder="1" applyAlignment="1">
      <alignment horizontal="left" vertical="center"/>
    </xf>
    <xf numFmtId="0" fontId="34" fillId="0" borderId="0" xfId="0" applyFont="1" applyBorder="1" applyAlignment="1">
      <alignment horizontal="left" vertical="center"/>
    </xf>
    <xf numFmtId="3" fontId="34" fillId="0" borderId="0" xfId="0" applyNumberFormat="1" applyFont="1" applyBorder="1" applyAlignment="1">
      <alignment horizontal="center" vertical="center"/>
    </xf>
    <xf numFmtId="0" fontId="34" fillId="0" borderId="0" xfId="0" applyFont="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34" fillId="2" borderId="0" xfId="0" applyFont="1" applyFill="1" applyBorder="1" applyAlignment="1">
      <alignment vertical="center"/>
    </xf>
    <xf numFmtId="0" fontId="34" fillId="2" borderId="0" xfId="0" applyFont="1" applyFill="1" applyBorder="1" applyAlignment="1">
      <alignment horizontal="center" vertical="center"/>
    </xf>
    <xf numFmtId="3" fontId="34" fillId="2" borderId="0" xfId="0" applyNumberFormat="1" applyFont="1" applyFill="1" applyBorder="1" applyAlignment="1">
      <alignment horizontal="left" vertical="center"/>
    </xf>
    <xf numFmtId="1" fontId="34" fillId="2" borderId="0" xfId="0" applyNumberFormat="1" applyFont="1" applyFill="1" applyBorder="1" applyAlignment="1">
      <alignment horizontal="left" vertical="center"/>
    </xf>
    <xf numFmtId="0" fontId="24" fillId="17" borderId="28" xfId="0" applyFont="1" applyFill="1" applyBorder="1" applyAlignment="1" applyProtection="1">
      <alignment horizontal="left" vertical="center" wrapText="1"/>
      <protection locked="0"/>
    </xf>
    <xf numFmtId="0" fontId="32" fillId="17" borderId="18" xfId="0" applyFont="1" applyFill="1" applyBorder="1" applyAlignment="1" applyProtection="1">
      <alignment horizontal="left" vertical="center" wrapText="1"/>
      <protection locked="0"/>
    </xf>
    <xf numFmtId="0" fontId="19" fillId="17" borderId="27" xfId="0" applyFont="1" applyFill="1" applyBorder="1" applyAlignment="1" applyProtection="1">
      <alignment horizontal="left" vertical="center" wrapText="1"/>
      <protection locked="0"/>
    </xf>
    <xf numFmtId="3" fontId="26" fillId="17" borderId="5" xfId="0" applyNumberFormat="1" applyFont="1" applyFill="1" applyBorder="1"/>
    <xf numFmtId="14" fontId="26" fillId="17" borderId="5" xfId="0" applyNumberFormat="1" applyFont="1" applyFill="1" applyBorder="1"/>
    <xf numFmtId="1" fontId="26" fillId="17" borderId="5" xfId="0" applyNumberFormat="1" applyFont="1" applyFill="1" applyBorder="1" applyAlignment="1">
      <alignment horizontal="center" vertical="center"/>
    </xf>
    <xf numFmtId="14" fontId="26" fillId="2" borderId="5" xfId="0" applyNumberFormat="1" applyFont="1" applyFill="1" applyBorder="1" applyAlignment="1">
      <alignment horizontal="center" vertical="center" wrapText="1"/>
    </xf>
    <xf numFmtId="14" fontId="26" fillId="2" borderId="5" xfId="0" applyNumberFormat="1" applyFont="1" applyFill="1" applyBorder="1" applyAlignment="1">
      <alignment horizontal="center" wrapText="1"/>
    </xf>
    <xf numFmtId="0" fontId="0" fillId="17" borderId="5" xfId="0" applyFill="1" applyBorder="1"/>
    <xf numFmtId="0" fontId="0" fillId="17" borderId="5" xfId="0" applyFill="1" applyBorder="1" applyAlignment="1">
      <alignment horizontal="center"/>
    </xf>
    <xf numFmtId="1" fontId="34" fillId="17" borderId="5" xfId="0" applyNumberFormat="1" applyFont="1" applyFill="1" applyBorder="1" applyAlignment="1">
      <alignment horizontal="left" vertical="center"/>
    </xf>
    <xf numFmtId="3" fontId="34" fillId="17" borderId="5" xfId="0" applyNumberFormat="1" applyFont="1" applyFill="1" applyBorder="1" applyAlignment="1">
      <alignment horizontal="left" vertical="center"/>
    </xf>
    <xf numFmtId="0" fontId="9" fillId="2" borderId="5" xfId="0" applyFont="1" applyFill="1" applyBorder="1" applyAlignment="1">
      <alignment horizontal="center" vertical="center" wrapText="1"/>
    </xf>
    <xf numFmtId="0" fontId="9" fillId="2" borderId="5" xfId="0" applyFont="1" applyFill="1" applyBorder="1" applyAlignment="1">
      <alignment horizontal="center" vertical="center"/>
    </xf>
    <xf numFmtId="0" fontId="31" fillId="2" borderId="0" xfId="0" applyFont="1" applyFill="1" applyBorder="1" applyAlignment="1">
      <alignment vertical="center"/>
    </xf>
    <xf numFmtId="3" fontId="0" fillId="0" borderId="0" xfId="0" applyNumberFormat="1" applyBorder="1"/>
    <xf numFmtId="0" fontId="34" fillId="0" borderId="0" xfId="0" applyFont="1" applyAlignment="1">
      <alignment horizontal="center" vertical="center"/>
    </xf>
    <xf numFmtId="0" fontId="33" fillId="0" borderId="0" xfId="0" applyFont="1" applyBorder="1" applyAlignment="1">
      <alignment horizontal="justify" vertical="center"/>
    </xf>
    <xf numFmtId="0" fontId="5" fillId="0" borderId="0" xfId="0" applyFont="1" applyFill="1" applyBorder="1" applyAlignment="1" applyProtection="1">
      <alignment horizontal="center" vertical="top" wrapText="1"/>
    </xf>
    <xf numFmtId="0" fontId="38" fillId="0" borderId="0" xfId="0" applyFont="1"/>
    <xf numFmtId="0" fontId="7" fillId="0" borderId="0" xfId="0" applyFont="1" applyAlignment="1">
      <alignment horizontal="center" vertical="center"/>
    </xf>
    <xf numFmtId="0" fontId="0" fillId="0" borderId="0" xfId="0" applyFill="1" applyProtection="1"/>
    <xf numFmtId="0" fontId="0" fillId="10" borderId="4" xfId="0" applyFill="1" applyBorder="1" applyAlignment="1">
      <alignment horizontal="left" vertical="center" wrapText="1"/>
    </xf>
    <xf numFmtId="0" fontId="0" fillId="12" borderId="9" xfId="0" applyFill="1" applyBorder="1" applyAlignment="1">
      <alignment horizontal="justify" vertical="center"/>
    </xf>
    <xf numFmtId="0" fontId="0" fillId="13" borderId="9" xfId="0" applyFill="1" applyBorder="1" applyAlignment="1">
      <alignment horizontal="justify" vertical="center" wrapText="1"/>
    </xf>
    <xf numFmtId="0" fontId="0" fillId="14" borderId="9" xfId="0" applyFill="1" applyBorder="1" applyAlignment="1">
      <alignment horizontal="justify" vertical="center"/>
    </xf>
    <xf numFmtId="0" fontId="0" fillId="15" borderId="9" xfId="0" applyFill="1" applyBorder="1" applyAlignment="1">
      <alignment horizontal="justify" vertical="center"/>
    </xf>
    <xf numFmtId="0" fontId="0" fillId="10" borderId="15" xfId="0" applyFill="1" applyBorder="1" applyAlignment="1">
      <alignment horizontal="left" vertical="center" wrapText="1"/>
    </xf>
    <xf numFmtId="0" fontId="17" fillId="11" borderId="10" xfId="0" applyFont="1" applyFill="1" applyBorder="1" applyAlignment="1">
      <alignment horizontal="center" wrapText="1"/>
    </xf>
    <xf numFmtId="0" fontId="9" fillId="0" borderId="21" xfId="0" applyFont="1" applyFill="1" applyBorder="1" applyAlignment="1">
      <alignment horizontal="center" vertical="center" wrapText="1"/>
    </xf>
    <xf numFmtId="0" fontId="9" fillId="0" borderId="24" xfId="0" applyFont="1" applyFill="1" applyBorder="1" applyAlignment="1">
      <alignment horizontal="justify" vertical="center" wrapText="1"/>
    </xf>
    <xf numFmtId="0" fontId="0" fillId="0" borderId="0" xfId="0" applyFill="1"/>
    <xf numFmtId="0" fontId="6" fillId="0" borderId="25" xfId="0" applyFont="1" applyFill="1" applyBorder="1" applyAlignment="1">
      <alignment horizontal="justify" vertical="center" wrapText="1"/>
    </xf>
    <xf numFmtId="0" fontId="9" fillId="0" borderId="25" xfId="0" applyFont="1" applyFill="1" applyBorder="1" applyAlignment="1">
      <alignment horizontal="justify" vertical="center" wrapText="1"/>
    </xf>
    <xf numFmtId="0" fontId="9" fillId="0" borderId="22" xfId="0" applyFont="1" applyFill="1" applyBorder="1" applyAlignment="1">
      <alignment horizontal="center" vertical="center" wrapText="1"/>
    </xf>
    <xf numFmtId="0" fontId="9" fillId="0" borderId="39" xfId="0" applyFont="1" applyFill="1" applyBorder="1" applyAlignment="1">
      <alignment horizontal="justify" vertical="center" wrapText="1"/>
    </xf>
    <xf numFmtId="0" fontId="6" fillId="0" borderId="24"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justify" vertical="center" wrapText="1"/>
    </xf>
    <xf numFmtId="0" fontId="9" fillId="0" borderId="23" xfId="0" applyFont="1" applyFill="1" applyBorder="1" applyAlignment="1">
      <alignment horizontal="center" vertical="center" wrapText="1"/>
    </xf>
    <xf numFmtId="0" fontId="9" fillId="0" borderId="23" xfId="0" applyFont="1" applyFill="1" applyBorder="1" applyAlignment="1">
      <alignment horizontal="justify" vertical="center" wrapText="1"/>
    </xf>
    <xf numFmtId="0" fontId="9" fillId="0" borderId="39" xfId="0" applyFont="1" applyFill="1" applyBorder="1" applyAlignment="1">
      <alignment horizontal="center" vertical="center" wrapText="1"/>
    </xf>
    <xf numFmtId="0" fontId="9" fillId="0" borderId="14" xfId="0" applyFont="1" applyFill="1" applyBorder="1" applyAlignment="1">
      <alignment horizontal="justify" vertical="center" wrapText="1"/>
    </xf>
    <xf numFmtId="0" fontId="9" fillId="0" borderId="39" xfId="0" applyFont="1" applyBorder="1" applyAlignment="1">
      <alignment horizontal="justify" vertical="center" wrapText="1"/>
    </xf>
    <xf numFmtId="0" fontId="6" fillId="0" borderId="24" xfId="0" applyFont="1" applyBorder="1" applyAlignment="1">
      <alignment horizontal="justify" vertical="center" wrapText="1"/>
    </xf>
    <xf numFmtId="0" fontId="19" fillId="11" borderId="5" xfId="0" applyFont="1" applyFill="1" applyBorder="1" applyAlignment="1">
      <alignment horizontal="center" vertical="center"/>
    </xf>
    <xf numFmtId="0" fontId="15" fillId="11" borderId="5" xfId="0" applyFont="1" applyFill="1" applyBorder="1" applyAlignment="1">
      <alignment horizontal="left" vertical="center" wrapText="1"/>
    </xf>
    <xf numFmtId="0" fontId="0" fillId="11" borderId="9" xfId="0" applyFill="1" applyBorder="1" applyAlignment="1">
      <alignment horizontal="justify" vertical="center"/>
    </xf>
    <xf numFmtId="0" fontId="4" fillId="11" borderId="5" xfId="0" applyFont="1" applyFill="1" applyBorder="1" applyAlignment="1">
      <alignment horizontal="center" vertical="center"/>
    </xf>
    <xf numFmtId="0" fontId="0" fillId="11" borderId="5" xfId="0" applyFill="1" applyBorder="1" applyAlignment="1">
      <alignment horizontal="left" vertical="center"/>
    </xf>
    <xf numFmtId="0" fontId="0" fillId="11" borderId="16" xfId="0" applyFill="1" applyBorder="1" applyAlignment="1">
      <alignment horizontal="left" vertical="center"/>
    </xf>
    <xf numFmtId="0" fontId="0" fillId="11" borderId="17" xfId="0" applyFill="1" applyBorder="1" applyAlignment="1">
      <alignment horizontal="justify" vertical="center"/>
    </xf>
    <xf numFmtId="0" fontId="9" fillId="2" borderId="25" xfId="0" applyFont="1" applyFill="1" applyBorder="1" applyAlignment="1">
      <alignment horizontal="justify" vertical="center" wrapText="1"/>
    </xf>
    <xf numFmtId="0" fontId="0" fillId="0" borderId="5" xfId="0" applyFill="1" applyBorder="1" applyAlignment="1">
      <alignment horizontal="justify" vertical="center"/>
    </xf>
    <xf numFmtId="0" fontId="0" fillId="0" borderId="0" xfId="0" applyFill="1" applyAlignment="1">
      <alignment vertical="center"/>
    </xf>
    <xf numFmtId="0" fontId="5" fillId="0" borderId="0" xfId="0" applyFont="1" applyFill="1" applyBorder="1" applyAlignment="1" applyProtection="1">
      <alignment horizontal="center" vertical="top" wrapText="1"/>
    </xf>
    <xf numFmtId="0" fontId="2" fillId="17" borderId="1" xfId="0" applyFont="1" applyFill="1" applyBorder="1" applyAlignment="1" applyProtection="1">
      <alignment horizontal="justify" vertical="center" wrapText="1"/>
    </xf>
    <xf numFmtId="0" fontId="5" fillId="0" borderId="0" xfId="0" applyFont="1" applyFill="1" applyBorder="1" applyAlignment="1" applyProtection="1">
      <alignment horizontal="center" vertical="top" wrapText="1"/>
    </xf>
    <xf numFmtId="0" fontId="0" fillId="0" borderId="0" xfId="0" applyFill="1" applyBorder="1" applyAlignment="1" applyProtection="1">
      <alignment horizontal="center" vertical="center"/>
      <protection locked="0"/>
    </xf>
    <xf numFmtId="0" fontId="0" fillId="0" borderId="0" xfId="0" applyFill="1" applyBorder="1" applyAlignment="1">
      <alignment vertical="center"/>
    </xf>
    <xf numFmtId="0" fontId="0" fillId="0" borderId="0" xfId="0" applyBorder="1" applyProtection="1"/>
    <xf numFmtId="0" fontId="0" fillId="0" borderId="0" xfId="0" applyFill="1" applyBorder="1"/>
    <xf numFmtId="3" fontId="0" fillId="0" borderId="0" xfId="0" applyNumberFormat="1" applyBorder="1" applyAlignment="1">
      <alignment horizontal="left"/>
    </xf>
    <xf numFmtId="0" fontId="0" fillId="0" borderId="0" xfId="0" applyAlignment="1" applyProtection="1">
      <alignment horizontal="center" wrapText="1"/>
    </xf>
    <xf numFmtId="0" fontId="6" fillId="0" borderId="0" xfId="0" applyFont="1" applyFill="1" applyBorder="1" applyAlignment="1" applyProtection="1">
      <alignment horizontal="center" vertical="top" wrapText="1"/>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1" fillId="0" borderId="0" xfId="4" applyAlignment="1" applyProtection="1">
      <alignment horizontal="center"/>
    </xf>
    <xf numFmtId="0" fontId="23" fillId="17" borderId="3" xfId="0" applyFont="1" applyFill="1" applyBorder="1" applyAlignment="1" applyProtection="1">
      <alignment horizontal="center" vertical="center" wrapText="1"/>
      <protection locked="0"/>
    </xf>
    <xf numFmtId="167" fontId="24" fillId="0" borderId="3" xfId="0" applyNumberFormat="1" applyFont="1" applyFill="1" applyBorder="1" applyAlignment="1" applyProtection="1">
      <alignment horizontal="center" vertical="top" wrapText="1"/>
      <protection locked="0"/>
    </xf>
    <xf numFmtId="167" fontId="24" fillId="0" borderId="34" xfId="0" applyNumberFormat="1" applyFont="1" applyFill="1" applyBorder="1" applyAlignment="1" applyProtection="1">
      <alignment horizontal="center" vertical="top" wrapText="1"/>
      <protection locked="0"/>
    </xf>
    <xf numFmtId="0" fontId="0" fillId="0" borderId="0" xfId="0"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justify"/>
    </xf>
    <xf numFmtId="0" fontId="5" fillId="0" borderId="0" xfId="0" applyFont="1" applyFill="1" applyBorder="1" applyAlignment="1" applyProtection="1">
      <alignment horizontal="justify" vertical="top" wrapText="1"/>
    </xf>
    <xf numFmtId="0" fontId="2" fillId="0" borderId="29" xfId="0" applyFont="1" applyFill="1" applyBorder="1" applyAlignment="1" applyProtection="1">
      <alignment horizontal="justify" vertical="center" wrapText="1"/>
    </xf>
    <xf numFmtId="0" fontId="2" fillId="0" borderId="19" xfId="0" applyFont="1" applyFill="1" applyBorder="1" applyAlignment="1" applyProtection="1">
      <alignment horizontal="justify" vertical="center" wrapText="1"/>
    </xf>
    <xf numFmtId="0" fontId="0" fillId="0" borderId="0" xfId="0" applyFill="1" applyBorder="1" applyAlignment="1">
      <alignment horizontal="justify"/>
    </xf>
    <xf numFmtId="0" fontId="0" fillId="0" borderId="0" xfId="0" applyFill="1" applyAlignment="1">
      <alignment horizontal="justify"/>
    </xf>
    <xf numFmtId="0" fontId="0" fillId="0" borderId="0" xfId="0" applyAlignment="1">
      <alignment horizontal="justify"/>
    </xf>
    <xf numFmtId="0" fontId="5" fillId="0" borderId="0" xfId="0" applyFont="1" applyFill="1" applyBorder="1" applyAlignment="1" applyProtection="1">
      <alignment horizontal="center" vertical="top" wrapText="1"/>
    </xf>
    <xf numFmtId="0" fontId="0" fillId="0" borderId="0" xfId="0" applyAlignment="1" applyProtection="1">
      <alignment horizontal="center"/>
    </xf>
    <xf numFmtId="0" fontId="0" fillId="0" borderId="0" xfId="0" applyAlignment="1">
      <alignment horizont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pplyProtection="1">
      <alignment horizontal="center" vertical="center"/>
    </xf>
    <xf numFmtId="0" fontId="5" fillId="0" borderId="0" xfId="0" applyFont="1" applyFill="1" applyBorder="1" applyAlignment="1" applyProtection="1">
      <alignment horizontal="center" vertical="center" wrapText="1"/>
    </xf>
    <xf numFmtId="0" fontId="0" fillId="0" borderId="0" xfId="0" applyAlignment="1" applyProtection="1">
      <alignment vertical="center"/>
    </xf>
    <xf numFmtId="3" fontId="0" fillId="0" borderId="0" xfId="0" applyNumberFormat="1" applyBorder="1" applyAlignment="1">
      <alignment horizontal="left" vertical="center"/>
    </xf>
    <xf numFmtId="3" fontId="0" fillId="0" borderId="0" xfId="0" applyNumberFormat="1" applyAlignment="1">
      <alignment horizontal="left" vertical="center"/>
    </xf>
    <xf numFmtId="0" fontId="0" fillId="0" borderId="0" xfId="0" applyBorder="1" applyAlignment="1">
      <alignment horizontal="center"/>
    </xf>
    <xf numFmtId="0" fontId="24" fillId="17" borderId="2" xfId="0" applyFont="1" applyFill="1" applyBorder="1" applyAlignment="1" applyProtection="1">
      <alignment horizontal="center" vertical="center" wrapText="1"/>
      <protection locked="0"/>
    </xf>
    <xf numFmtId="0" fontId="32" fillId="17" borderId="8" xfId="0" applyFont="1" applyFill="1" applyBorder="1" applyAlignment="1" applyProtection="1">
      <alignment horizontal="center" vertical="center" wrapText="1"/>
      <protection locked="0"/>
    </xf>
    <xf numFmtId="0" fontId="19" fillId="17" borderId="20"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quotePrefix="1"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0" fillId="0" borderId="0" xfId="0" applyBorder="1" applyAlignment="1" applyProtection="1">
      <alignment horizontal="center" vertical="center"/>
      <protection locked="0"/>
    </xf>
    <xf numFmtId="0" fontId="6" fillId="0" borderId="0" xfId="0" applyFont="1" applyFill="1" applyAlignment="1" applyProtection="1">
      <alignment horizontal="center" vertical="top" wrapText="1"/>
    </xf>
    <xf numFmtId="3" fontId="2"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0" fillId="0" borderId="0" xfId="0"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165" fontId="2" fillId="0" borderId="0" xfId="0"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3" fontId="26" fillId="17" borderId="5" xfId="0" applyNumberFormat="1" applyFont="1" applyFill="1" applyBorder="1" applyAlignment="1">
      <alignment vertical="center"/>
    </xf>
    <xf numFmtId="14" fontId="26" fillId="17" borderId="5" xfId="0" applyNumberFormat="1" applyFont="1" applyFill="1" applyBorder="1" applyAlignment="1">
      <alignment vertical="center"/>
    </xf>
    <xf numFmtId="0" fontId="0" fillId="17" borderId="5" xfId="0" applyFill="1" applyBorder="1" applyAlignment="1">
      <alignment horizontal="center" vertical="center"/>
    </xf>
    <xf numFmtId="10" fontId="2" fillId="0" borderId="44" xfId="0" applyNumberFormat="1"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xf>
    <xf numFmtId="0" fontId="2" fillId="0" borderId="41"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xf>
    <xf numFmtId="0" fontId="2" fillId="0" borderId="40"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17" borderId="4" xfId="0"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2" fillId="0" borderId="2" xfId="0" applyFont="1" applyFill="1" applyBorder="1" applyAlignment="1" applyProtection="1">
      <alignment horizontal="justify" vertical="center" wrapText="1"/>
    </xf>
    <xf numFmtId="0" fontId="39"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center" vertical="top" wrapText="1"/>
    </xf>
    <xf numFmtId="0" fontId="2" fillId="0" borderId="0" xfId="0" applyFont="1" applyFill="1" applyBorder="1" applyAlignment="1" applyProtection="1">
      <alignment horizontal="justify" vertical="top" wrapText="1"/>
    </xf>
    <xf numFmtId="0" fontId="2" fillId="0" borderId="0" xfId="0" applyFont="1" applyFill="1" applyBorder="1" applyAlignment="1" applyProtection="1">
      <alignment horizontal="center" vertical="top" wrapText="1"/>
    </xf>
    <xf numFmtId="0" fontId="2" fillId="0" borderId="32" xfId="0" applyFont="1" applyFill="1" applyBorder="1" applyAlignment="1" applyProtection="1">
      <alignment horizontal="justify" vertical="center" wrapText="1"/>
    </xf>
    <xf numFmtId="0" fontId="2" fillId="0" borderId="33" xfId="0" applyFont="1" applyFill="1" applyBorder="1" applyAlignment="1" applyProtection="1">
      <alignment horizontal="justify" vertical="center" wrapText="1"/>
    </xf>
    <xf numFmtId="0" fontId="2" fillId="0" borderId="0" xfId="0" applyFont="1" applyFill="1" applyBorder="1" applyAlignment="1" applyProtection="1">
      <alignment horizontal="right" vertical="center" wrapText="1"/>
    </xf>
    <xf numFmtId="0" fontId="2" fillId="0" borderId="0" xfId="0" applyFont="1" applyFill="1" applyBorder="1" applyAlignment="1" applyProtection="1">
      <alignment horizontal="center" vertical="center" wrapText="1"/>
    </xf>
    <xf numFmtId="0" fontId="2" fillId="17" borderId="15" xfId="0" applyFont="1" applyFill="1" applyBorder="1" applyAlignment="1" applyProtection="1">
      <alignment horizontal="left" vertical="center" wrapText="1"/>
    </xf>
    <xf numFmtId="0" fontId="2" fillId="0" borderId="4" xfId="0" applyFont="1" applyFill="1" applyBorder="1" applyAlignment="1" applyProtection="1">
      <alignment horizontal="justify" vertical="top" wrapText="1"/>
    </xf>
    <xf numFmtId="0" fontId="2" fillId="0" borderId="5" xfId="0" applyFont="1" applyFill="1" applyBorder="1" applyAlignment="1" applyProtection="1">
      <alignment horizontal="justify" vertical="top" wrapText="1"/>
    </xf>
    <xf numFmtId="167" fontId="24" fillId="0" borderId="7" xfId="0" applyNumberFormat="1" applyFont="1" applyFill="1" applyBorder="1" applyAlignment="1" applyProtection="1">
      <alignment horizontal="center" vertical="center" wrapText="1"/>
      <protection locked="0"/>
    </xf>
    <xf numFmtId="167" fontId="24" fillId="0" borderId="8" xfId="0" applyNumberFormat="1" applyFont="1" applyFill="1" applyBorder="1" applyAlignment="1" applyProtection="1">
      <alignment horizontal="left" vertical="center" wrapText="1"/>
      <protection locked="0"/>
    </xf>
    <xf numFmtId="167" fontId="24" fillId="0" borderId="18" xfId="0" applyNumberFormat="1" applyFont="1" applyFill="1" applyBorder="1" applyAlignment="1" applyProtection="1">
      <alignment horizontal="left" vertical="center" wrapText="1"/>
      <protection locked="0"/>
    </xf>
    <xf numFmtId="0" fontId="2" fillId="17" borderId="10" xfId="0" applyFont="1" applyFill="1" applyBorder="1" applyAlignment="1" applyProtection="1">
      <alignment horizontal="left" vertical="center" wrapText="1"/>
    </xf>
    <xf numFmtId="0" fontId="2" fillId="0" borderId="15" xfId="0" applyFont="1" applyFill="1" applyBorder="1" applyAlignment="1" applyProtection="1">
      <alignment horizontal="justify" vertical="top" wrapText="1"/>
    </xf>
    <xf numFmtId="0" fontId="2" fillId="0" borderId="16" xfId="0" applyFont="1" applyFill="1" applyBorder="1" applyAlignment="1" applyProtection="1">
      <alignment horizontal="justify" vertical="top" wrapText="1"/>
    </xf>
    <xf numFmtId="167" fontId="24" fillId="0" borderId="36" xfId="0" applyNumberFormat="1" applyFont="1" applyFill="1" applyBorder="1" applyAlignment="1" applyProtection="1">
      <alignment horizontal="center" vertical="center" wrapText="1"/>
      <protection locked="0"/>
    </xf>
    <xf numFmtId="167" fontId="24" fillId="0" borderId="20" xfId="0" applyNumberFormat="1" applyFont="1" applyFill="1" applyBorder="1" applyAlignment="1" applyProtection="1">
      <alignment horizontal="left" vertical="center" wrapText="1"/>
      <protection locked="0"/>
    </xf>
    <xf numFmtId="167" fontId="24" fillId="0" borderId="27" xfId="0" applyNumberFormat="1"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center" vertical="center" wrapText="1"/>
    </xf>
    <xf numFmtId="0" fontId="2" fillId="17" borderId="1" xfId="0" applyFont="1" applyFill="1" applyBorder="1" applyAlignment="1" applyProtection="1">
      <alignment horizontal="justify" vertical="center" wrapText="1"/>
    </xf>
    <xf numFmtId="0" fontId="2" fillId="17" borderId="2" xfId="0" applyFont="1" applyFill="1" applyBorder="1" applyAlignment="1" applyProtection="1">
      <alignment horizontal="justify" vertical="center" wrapText="1"/>
    </xf>
    <xf numFmtId="0" fontId="2" fillId="17" borderId="30" xfId="0" applyFont="1" applyFill="1" applyBorder="1" applyAlignment="1" applyProtection="1">
      <alignment horizontal="justify" vertical="center" wrapText="1"/>
    </xf>
    <xf numFmtId="0" fontId="25" fillId="17" borderId="35" xfId="0" applyFont="1" applyFill="1" applyBorder="1" applyAlignment="1" applyProtection="1">
      <alignment horizontal="center" vertical="center" wrapText="1"/>
      <protection locked="0"/>
    </xf>
    <xf numFmtId="0" fontId="25" fillId="17" borderId="2" xfId="0" applyFont="1" applyFill="1" applyBorder="1" applyAlignment="1" applyProtection="1">
      <alignment horizontal="left" vertical="center" wrapText="1"/>
      <protection locked="0"/>
    </xf>
    <xf numFmtId="0" fontId="25" fillId="17" borderId="28" xfId="0" applyFont="1" applyFill="1" applyBorder="1" applyAlignment="1" applyProtection="1">
      <alignment horizontal="left" vertical="center" wrapText="1"/>
      <protection locked="0"/>
    </xf>
    <xf numFmtId="3" fontId="33" fillId="0" borderId="0" xfId="0" applyNumberFormat="1" applyFont="1" applyBorder="1" applyAlignment="1">
      <alignment horizontal="justify" vertical="center"/>
    </xf>
    <xf numFmtId="14" fontId="33" fillId="0" borderId="7" xfId="0" applyNumberFormat="1" applyFont="1" applyBorder="1" applyAlignment="1">
      <alignment horizontal="center" vertical="center"/>
    </xf>
    <xf numFmtId="14" fontId="33" fillId="0" borderId="6" xfId="0" applyNumberFormat="1" applyFont="1" applyBorder="1" applyAlignment="1">
      <alignment horizontal="center" vertical="center"/>
    </xf>
    <xf numFmtId="0" fontId="34" fillId="0" borderId="0" xfId="0" applyFont="1" applyAlignment="1">
      <alignment horizontal="center" vertical="center"/>
    </xf>
    <xf numFmtId="14" fontId="33" fillId="0" borderId="5" xfId="0" applyNumberFormat="1" applyFont="1" applyBorder="1" applyAlignment="1">
      <alignment horizontal="center" vertical="center"/>
    </xf>
    <xf numFmtId="0" fontId="33" fillId="0" borderId="0" xfId="0" applyFont="1" applyAlignment="1">
      <alignment horizontal="justify" vertical="center"/>
    </xf>
    <xf numFmtId="0" fontId="34" fillId="0" borderId="0" xfId="0" applyFont="1" applyBorder="1" applyAlignment="1">
      <alignment horizontal="justify" vertical="center"/>
    </xf>
    <xf numFmtId="0" fontId="26" fillId="2" borderId="5" xfId="0" applyFont="1" applyFill="1" applyBorder="1" applyAlignment="1">
      <alignment horizontal="center" vertical="center"/>
    </xf>
    <xf numFmtId="0" fontId="31" fillId="2" borderId="5" xfId="0" applyFont="1" applyFill="1" applyBorder="1" applyAlignment="1">
      <alignment horizontal="center" vertical="center"/>
    </xf>
    <xf numFmtId="0" fontId="34"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8" xfId="0" applyFont="1" applyFill="1" applyBorder="1" applyAlignment="1">
      <alignment horizontal="center" vertical="center"/>
    </xf>
    <xf numFmtId="0" fontId="26" fillId="2" borderId="26" xfId="0" applyFont="1" applyFill="1" applyBorder="1" applyAlignment="1">
      <alignment horizontal="center" vertical="center"/>
    </xf>
    <xf numFmtId="0" fontId="31" fillId="2" borderId="5" xfId="0" applyFont="1" applyFill="1" applyBorder="1" applyAlignment="1">
      <alignment horizontal="center" vertical="center" wrapText="1"/>
    </xf>
    <xf numFmtId="0" fontId="3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Border="1" applyAlignment="1">
      <alignment horizontal="left" wrapText="1"/>
    </xf>
    <xf numFmtId="0" fontId="7" fillId="0" borderId="0" xfId="0" applyFont="1" applyBorder="1" applyAlignment="1">
      <alignment horizontal="justify"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6" xfId="0" applyFont="1" applyFill="1" applyBorder="1" applyAlignment="1">
      <alignment horizontal="center" vertical="center"/>
    </xf>
    <xf numFmtId="0" fontId="31" fillId="2" borderId="5" xfId="0" applyFont="1" applyFill="1" applyBorder="1" applyAlignment="1">
      <alignment horizontal="center" vertical="justify"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4" xfId="0" applyFont="1" applyBorder="1" applyAlignment="1">
      <alignment horizontal="justify" vertical="justify" wrapText="1"/>
    </xf>
    <xf numFmtId="0" fontId="9" fillId="0" borderId="5" xfId="0" applyFont="1" applyBorder="1" applyAlignment="1">
      <alignment horizontal="justify" vertical="justify" wrapText="1"/>
    </xf>
    <xf numFmtId="0" fontId="9" fillId="0" borderId="9" xfId="0" applyFont="1" applyBorder="1" applyAlignment="1">
      <alignment horizontal="justify" vertical="justify" wrapText="1"/>
    </xf>
    <xf numFmtId="0" fontId="9" fillId="2" borderId="4" xfId="0" applyFont="1" applyFill="1" applyBorder="1" applyAlignment="1">
      <alignment horizontal="justify" vertical="center" wrapText="1"/>
    </xf>
    <xf numFmtId="0" fontId="9" fillId="2" borderId="5" xfId="0" applyFont="1" applyFill="1" applyBorder="1" applyAlignment="1">
      <alignment horizontal="justify" vertical="center" wrapText="1"/>
    </xf>
    <xf numFmtId="0" fontId="9" fillId="2" borderId="9" xfId="0" applyFont="1" applyFill="1" applyBorder="1" applyAlignment="1">
      <alignment horizontal="justify" vertical="center" wrapText="1"/>
    </xf>
    <xf numFmtId="0" fontId="9" fillId="0" borderId="4" xfId="0" applyFont="1" applyBorder="1" applyAlignment="1">
      <alignment horizontal="justify" vertical="center" wrapText="1"/>
    </xf>
    <xf numFmtId="0" fontId="9" fillId="0" borderId="5"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2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3" xfId="0" applyFont="1" applyFill="1" applyBorder="1" applyAlignment="1">
      <alignment horizontal="justify" vertical="center" wrapText="1"/>
    </xf>
    <xf numFmtId="0" fontId="9" fillId="2" borderId="21" xfId="0" applyFont="1" applyFill="1" applyBorder="1" applyAlignment="1">
      <alignment horizontal="justify"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9" fillId="0" borderId="23" xfId="0" applyFont="1" applyFill="1" applyBorder="1" applyAlignment="1">
      <alignment horizontal="justify" vertical="center" wrapText="1"/>
    </xf>
    <xf numFmtId="0" fontId="9" fillId="0" borderId="22" xfId="0" applyFont="1" applyFill="1" applyBorder="1" applyAlignment="1">
      <alignment horizontal="justify" vertical="center" wrapText="1"/>
    </xf>
    <xf numFmtId="0" fontId="9" fillId="0" borderId="21" xfId="0" applyFont="1" applyFill="1" applyBorder="1" applyAlignment="1">
      <alignment horizontal="justify" vertical="center" wrapText="1"/>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23"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1" xfId="0" applyFont="1" applyFill="1" applyBorder="1" applyAlignment="1">
      <alignment horizontal="left" vertical="center" wrapText="1"/>
    </xf>
    <xf numFmtId="169" fontId="0" fillId="0" borderId="0" xfId="0" applyNumberFormat="1"/>
    <xf numFmtId="0" fontId="44" fillId="17" borderId="5" xfId="0" applyFont="1" applyFill="1" applyBorder="1" applyAlignment="1" applyProtection="1">
      <alignment horizontal="center" vertical="center" wrapText="1"/>
      <protection locked="0"/>
    </xf>
    <xf numFmtId="3" fontId="44" fillId="17" borderId="5" xfId="0" applyNumberFormat="1" applyFont="1" applyFill="1" applyBorder="1" applyAlignment="1" applyProtection="1">
      <alignment horizontal="center" vertical="center" wrapText="1"/>
      <protection locked="0"/>
    </xf>
    <xf numFmtId="1" fontId="45" fillId="0" borderId="5" xfId="0" applyNumberFormat="1" applyFont="1" applyFill="1" applyBorder="1" applyAlignment="1" applyProtection="1">
      <alignment horizontal="center" vertical="center" wrapText="1"/>
      <protection locked="0"/>
    </xf>
    <xf numFmtId="49" fontId="45" fillId="0" borderId="5" xfId="0" applyNumberFormat="1" applyFont="1" applyFill="1" applyBorder="1" applyAlignment="1" applyProtection="1">
      <alignment horizontal="left" vertical="center" wrapText="1"/>
      <protection locked="0"/>
    </xf>
    <xf numFmtId="9" fontId="45" fillId="0" borderId="5" xfId="0" applyNumberFormat="1" applyFont="1" applyFill="1" applyBorder="1" applyAlignment="1" applyProtection="1">
      <alignment horizontal="center" vertical="center" wrapText="1"/>
      <protection locked="0"/>
    </xf>
    <xf numFmtId="3" fontId="46" fillId="0" borderId="5" xfId="0" applyNumberFormat="1" applyFont="1" applyFill="1" applyBorder="1" applyAlignment="1" applyProtection="1">
      <alignment vertical="center" wrapText="1"/>
      <protection locked="0"/>
    </xf>
    <xf numFmtId="14" fontId="45" fillId="0" borderId="5" xfId="0" applyNumberFormat="1"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protection locked="0"/>
    </xf>
    <xf numFmtId="0" fontId="45" fillId="0" borderId="5" xfId="0" applyFont="1" applyFill="1" applyBorder="1" applyProtection="1">
      <protection locked="0"/>
    </xf>
    <xf numFmtId="3" fontId="46" fillId="0" borderId="5" xfId="0" applyNumberFormat="1" applyFont="1" applyFill="1" applyBorder="1" applyAlignment="1" applyProtection="1">
      <alignment vertical="center"/>
      <protection locked="0"/>
    </xf>
    <xf numFmtId="1" fontId="45" fillId="0" borderId="5" xfId="0" applyNumberFormat="1" applyFont="1" applyFill="1" applyBorder="1" applyAlignment="1" applyProtection="1">
      <alignment vertical="center" wrapText="1"/>
      <protection locked="0"/>
    </xf>
    <xf numFmtId="3" fontId="46" fillId="0" borderId="5" xfId="0" applyNumberFormat="1" applyFont="1" applyFill="1" applyBorder="1" applyAlignment="1" applyProtection="1">
      <alignment horizontal="right" vertical="center" wrapText="1"/>
      <protection locked="0"/>
    </xf>
    <xf numFmtId="168" fontId="45" fillId="0" borderId="5" xfId="0" applyNumberFormat="1" applyFont="1" applyFill="1" applyBorder="1" applyAlignment="1" applyProtection="1">
      <alignment horizontal="center" vertical="center"/>
      <protection locked="0"/>
    </xf>
    <xf numFmtId="0" fontId="45" fillId="0" borderId="5" xfId="0" applyFont="1" applyFill="1" applyBorder="1" applyAlignment="1" applyProtection="1">
      <alignment horizontal="center" vertical="center" wrapText="1"/>
      <protection locked="0"/>
    </xf>
    <xf numFmtId="0" fontId="47" fillId="0" borderId="5" xfId="4" applyFont="1" applyFill="1" applyBorder="1" applyAlignment="1" applyProtection="1">
      <alignment horizontal="left" vertical="center" wrapText="1"/>
      <protection locked="0"/>
    </xf>
    <xf numFmtId="0" fontId="45" fillId="0" borderId="5" xfId="0" applyFont="1" applyFill="1" applyBorder="1" applyAlignment="1" applyProtection="1">
      <alignment horizontal="justify" vertical="center"/>
      <protection locked="0"/>
    </xf>
    <xf numFmtId="0" fontId="48" fillId="0" borderId="5" xfId="2" applyFont="1" applyFill="1" applyBorder="1" applyAlignment="1" applyProtection="1">
      <alignment horizontal="left" vertical="center" wrapText="1"/>
      <protection locked="0"/>
    </xf>
    <xf numFmtId="0" fontId="45" fillId="0" borderId="5" xfId="0" applyNumberFormat="1" applyFont="1" applyFill="1" applyBorder="1" applyAlignment="1" applyProtection="1">
      <alignment horizontal="center" vertical="center"/>
      <protection locked="0"/>
    </xf>
    <xf numFmtId="0" fontId="45" fillId="0" borderId="5" xfId="0" applyNumberFormat="1" applyFont="1" applyFill="1" applyBorder="1" applyAlignment="1" applyProtection="1">
      <alignment horizontal="justify" vertical="center" wrapText="1"/>
    </xf>
    <xf numFmtId="0" fontId="46" fillId="0" borderId="5" xfId="0" applyFont="1" applyFill="1" applyBorder="1" applyAlignment="1" applyProtection="1">
      <alignment horizontal="center" vertical="center"/>
      <protection locked="0"/>
    </xf>
    <xf numFmtId="1" fontId="46" fillId="0" borderId="5" xfId="0" applyNumberFormat="1" applyFont="1" applyFill="1" applyBorder="1" applyAlignment="1" applyProtection="1">
      <alignment horizontal="center" vertical="center"/>
      <protection locked="0"/>
    </xf>
    <xf numFmtId="0" fontId="45" fillId="0" borderId="5" xfId="0" applyFont="1" applyFill="1" applyBorder="1" applyAlignment="1">
      <alignment horizontal="center" vertical="center" wrapText="1"/>
    </xf>
    <xf numFmtId="3" fontId="48" fillId="0" borderId="5" xfId="1" applyNumberFormat="1" applyFont="1" applyFill="1" applyBorder="1" applyAlignment="1" applyProtection="1">
      <alignment horizontal="right" vertical="center" wrapText="1"/>
    </xf>
    <xf numFmtId="1" fontId="46" fillId="0" borderId="5" xfId="0" applyNumberFormat="1" applyFont="1" applyFill="1" applyBorder="1" applyAlignment="1" applyProtection="1">
      <alignment horizontal="right" vertical="center"/>
      <protection locked="0"/>
    </xf>
    <xf numFmtId="1" fontId="45" fillId="0" borderId="5" xfId="0" applyNumberFormat="1" applyFont="1" applyFill="1" applyBorder="1" applyAlignment="1" applyProtection="1">
      <alignment horizontal="center" vertical="center"/>
      <protection locked="0"/>
    </xf>
    <xf numFmtId="3" fontId="45" fillId="0" borderId="5" xfId="0" applyNumberFormat="1" applyFont="1" applyFill="1" applyBorder="1" applyAlignment="1" applyProtection="1">
      <alignment horizontal="center" vertical="center"/>
      <protection locked="0"/>
    </xf>
    <xf numFmtId="9" fontId="45" fillId="0" borderId="5" xfId="3" applyFont="1" applyFill="1" applyBorder="1" applyAlignment="1" applyProtection="1">
      <alignment horizontal="center" vertical="center"/>
    </xf>
    <xf numFmtId="0" fontId="45" fillId="0" borderId="5" xfId="0" applyFont="1" applyFill="1" applyBorder="1" applyAlignment="1" applyProtection="1">
      <alignment horizontal="left" vertical="center" wrapText="1"/>
      <protection locked="0"/>
    </xf>
    <xf numFmtId="0" fontId="45" fillId="0" borderId="5" xfId="0" applyFont="1" applyFill="1" applyBorder="1" applyAlignment="1" applyProtection="1">
      <alignment horizontal="justify" vertical="center" wrapText="1"/>
      <protection locked="0"/>
    </xf>
    <xf numFmtId="0" fontId="48" fillId="0" borderId="5" xfId="2" applyFont="1" applyFill="1" applyBorder="1" applyAlignment="1" applyProtection="1">
      <alignment horizontal="center" vertical="center" wrapText="1"/>
      <protection locked="0"/>
    </xf>
    <xf numFmtId="0" fontId="45" fillId="0" borderId="5" xfId="0" applyFont="1" applyFill="1" applyBorder="1" applyAlignment="1">
      <alignment horizontal="center" vertical="center"/>
    </xf>
    <xf numFmtId="0" fontId="45" fillId="0" borderId="5" xfId="0" applyFont="1" applyFill="1" applyBorder="1" applyAlignment="1">
      <alignment horizontal="justify" vertical="center"/>
    </xf>
    <xf numFmtId="0" fontId="47" fillId="0" borderId="5" xfId="4" applyFont="1" applyFill="1" applyBorder="1" applyAlignment="1" applyProtection="1">
      <alignment vertical="center" wrapText="1"/>
      <protection locked="0"/>
    </xf>
    <xf numFmtId="0" fontId="49" fillId="0" borderId="5" xfId="0" applyFont="1" applyFill="1" applyBorder="1" applyAlignment="1">
      <alignment horizontal="center" vertical="center" wrapText="1"/>
    </xf>
    <xf numFmtId="0" fontId="47" fillId="0" borderId="5" xfId="4" applyFont="1" applyFill="1" applyBorder="1" applyAlignment="1">
      <alignment horizontal="center" vertical="center" wrapText="1"/>
    </xf>
    <xf numFmtId="0" fontId="45" fillId="0" borderId="5" xfId="0" applyFont="1" applyFill="1" applyBorder="1" applyAlignment="1">
      <alignment horizontal="justify" vertical="center" wrapText="1"/>
    </xf>
    <xf numFmtId="0" fontId="50" fillId="0" borderId="5" xfId="0" applyFont="1" applyFill="1" applyBorder="1" applyAlignment="1">
      <alignment horizontal="center" vertical="center"/>
    </xf>
    <xf numFmtId="0" fontId="45" fillId="0" borderId="5" xfId="0" applyFont="1" applyFill="1" applyBorder="1" applyAlignment="1">
      <alignment vertical="center"/>
    </xf>
    <xf numFmtId="0" fontId="2" fillId="17" borderId="17"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0" xfId="0" applyBorder="1" applyAlignment="1">
      <alignment horizontal="center" vertical="center" wrapText="1"/>
    </xf>
    <xf numFmtId="14" fontId="45" fillId="0" borderId="5" xfId="0" applyNumberFormat="1" applyFont="1" applyFill="1" applyBorder="1" applyAlignment="1" applyProtection="1">
      <alignment horizontal="center" vertical="center"/>
      <protection locked="0"/>
    </xf>
    <xf numFmtId="164" fontId="45" fillId="0" borderId="5" xfId="1" applyFont="1" applyFill="1" applyBorder="1" applyAlignment="1" applyProtection="1">
      <alignment vertical="center"/>
      <protection locked="0"/>
    </xf>
    <xf numFmtId="0" fontId="46" fillId="0" borderId="5" xfId="0" applyFont="1" applyFill="1" applyBorder="1" applyAlignment="1">
      <alignment horizontal="center" vertical="center" wrapText="1"/>
    </xf>
    <xf numFmtId="0" fontId="45" fillId="0" borderId="5" xfId="0" applyFont="1" applyFill="1" applyBorder="1" applyAlignment="1" applyProtection="1">
      <alignment horizontal="center" vertical="center"/>
    </xf>
    <xf numFmtId="0" fontId="45" fillId="0" borderId="5" xfId="0" applyFont="1" applyFill="1" applyBorder="1" applyAlignment="1">
      <alignment vertical="center" wrapText="1"/>
    </xf>
    <xf numFmtId="169" fontId="45" fillId="0" borderId="5" xfId="1" applyNumberFormat="1" applyFont="1" applyFill="1" applyBorder="1" applyAlignment="1">
      <alignment vertical="center"/>
    </xf>
    <xf numFmtId="14" fontId="45" fillId="0" borderId="5" xfId="0" applyNumberFormat="1" applyFont="1" applyFill="1" applyBorder="1" applyAlignment="1">
      <alignment horizontal="center" vertical="center" wrapText="1"/>
    </xf>
    <xf numFmtId="14" fontId="45" fillId="0" borderId="5" xfId="0" applyNumberFormat="1" applyFont="1" applyFill="1" applyBorder="1" applyAlignment="1">
      <alignment horizontal="center" vertical="center"/>
    </xf>
    <xf numFmtId="0" fontId="49" fillId="0" borderId="5" xfId="0" applyFont="1" applyFill="1" applyBorder="1" applyAlignment="1">
      <alignment horizontal="center" vertical="center"/>
    </xf>
    <xf numFmtId="14" fontId="49" fillId="0" borderId="5" xfId="0" applyNumberFormat="1" applyFont="1" applyFill="1" applyBorder="1" applyAlignment="1">
      <alignment horizontal="center" vertical="center"/>
    </xf>
    <xf numFmtId="0" fontId="46" fillId="0" borderId="5" xfId="0" applyFont="1" applyFill="1" applyBorder="1" applyAlignment="1">
      <alignment horizontal="center" vertical="center"/>
    </xf>
    <xf numFmtId="14" fontId="46" fillId="0" borderId="5" xfId="0" applyNumberFormat="1" applyFont="1" applyFill="1" applyBorder="1" applyAlignment="1">
      <alignment horizontal="center" vertical="center"/>
    </xf>
    <xf numFmtId="14" fontId="49" fillId="0" borderId="5" xfId="0" applyNumberFormat="1" applyFont="1" applyFill="1" applyBorder="1" applyAlignment="1">
      <alignment horizontal="center" vertical="center" wrapText="1"/>
    </xf>
    <xf numFmtId="1" fontId="45" fillId="0" borderId="5" xfId="0" applyNumberFormat="1" applyFont="1" applyFill="1" applyBorder="1" applyAlignment="1">
      <alignment horizontal="center" vertical="center"/>
    </xf>
    <xf numFmtId="0" fontId="45" fillId="0" borderId="5" xfId="0" applyNumberFormat="1" applyFont="1" applyFill="1" applyBorder="1" applyAlignment="1">
      <alignment horizontal="center" vertical="center"/>
    </xf>
    <xf numFmtId="14" fontId="45" fillId="0" borderId="5" xfId="0" applyNumberFormat="1" applyFont="1" applyFill="1" applyBorder="1" applyAlignment="1">
      <alignment horizontal="center" vertical="center"/>
    </xf>
    <xf numFmtId="14" fontId="45" fillId="0" borderId="5" xfId="0" applyNumberFormat="1" applyFont="1" applyFill="1" applyBorder="1" applyAlignment="1">
      <alignment horizontal="center" vertical="center" wrapText="1"/>
    </xf>
    <xf numFmtId="0" fontId="47" fillId="0" borderId="5" xfId="5" applyFont="1" applyFill="1" applyBorder="1" applyAlignment="1">
      <alignment horizontal="center" vertical="center" wrapText="1"/>
    </xf>
    <xf numFmtId="0" fontId="47" fillId="0" borderId="5" xfId="4" applyFont="1" applyFill="1" applyBorder="1" applyAlignment="1">
      <alignment vertical="center" wrapText="1"/>
    </xf>
    <xf numFmtId="0" fontId="47" fillId="0" borderId="5" xfId="4" applyFont="1" applyFill="1" applyBorder="1" applyAlignment="1">
      <alignment wrapText="1"/>
    </xf>
    <xf numFmtId="0" fontId="49" fillId="0" borderId="5" xfId="0" applyFont="1" applyFill="1" applyBorder="1" applyAlignment="1">
      <alignment horizontal="justify" vertical="center" wrapText="1"/>
    </xf>
    <xf numFmtId="0" fontId="49" fillId="0" borderId="5" xfId="0" applyFont="1" applyFill="1" applyBorder="1" applyAlignment="1">
      <alignment horizontal="justify" vertical="center"/>
    </xf>
    <xf numFmtId="1" fontId="45" fillId="0" borderId="5" xfId="0" applyNumberFormat="1" applyFont="1" applyFill="1" applyBorder="1" applyAlignment="1">
      <alignment horizontal="center" vertical="center" wrapText="1"/>
    </xf>
    <xf numFmtId="3" fontId="45" fillId="0" borderId="5" xfId="0" applyNumberFormat="1" applyFont="1" applyFill="1" applyBorder="1" applyAlignment="1">
      <alignment horizontal="left" vertical="center"/>
    </xf>
    <xf numFmtId="3" fontId="45" fillId="0" borderId="5" xfId="0" applyNumberFormat="1" applyFont="1" applyFill="1" applyBorder="1" applyAlignment="1">
      <alignment vertical="center"/>
    </xf>
    <xf numFmtId="3" fontId="50" fillId="0" borderId="5" xfId="0" applyNumberFormat="1" applyFont="1" applyFill="1" applyBorder="1" applyAlignment="1">
      <alignment vertical="center"/>
    </xf>
    <xf numFmtId="0" fontId="51" fillId="0" borderId="5" xfId="0" applyFont="1" applyFill="1" applyBorder="1" applyAlignment="1" applyProtection="1">
      <alignment horizontal="center" vertical="center"/>
    </xf>
    <xf numFmtId="0" fontId="52" fillId="0" borderId="5" xfId="0" applyFont="1" applyFill="1" applyBorder="1" applyAlignment="1" applyProtection="1">
      <alignment horizontal="center" vertical="center"/>
    </xf>
    <xf numFmtId="0" fontId="0" fillId="0" borderId="0" xfId="0" applyFill="1" applyBorder="1" applyProtection="1"/>
    <xf numFmtId="4" fontId="4" fillId="0" borderId="5" xfId="0" applyNumberFormat="1" applyFont="1" applyFill="1" applyBorder="1" applyAlignment="1">
      <alignment vertical="center"/>
    </xf>
    <xf numFmtId="0" fontId="2" fillId="17" borderId="35" xfId="0" applyFont="1" applyFill="1" applyBorder="1" applyAlignment="1" applyProtection="1">
      <alignment horizontal="center" vertical="center" wrapText="1"/>
    </xf>
    <xf numFmtId="0" fontId="2" fillId="17" borderId="7" xfId="0" applyFont="1" applyFill="1" applyBorder="1" applyAlignment="1" applyProtection="1">
      <alignment horizontal="center" vertical="center" wrapText="1"/>
    </xf>
    <xf numFmtId="0" fontId="21" fillId="17" borderId="45" xfId="4" applyFill="1" applyBorder="1" applyAlignment="1" applyProtection="1">
      <alignment horizontal="left" vertical="center"/>
      <protection locked="0"/>
    </xf>
    <xf numFmtId="0" fontId="19" fillId="17" borderId="46" xfId="0" applyFont="1" applyFill="1" applyBorder="1" applyAlignment="1" applyProtection="1">
      <alignment horizontal="left" vertical="center" wrapText="1"/>
      <protection locked="0"/>
    </xf>
    <xf numFmtId="0" fontId="24" fillId="17" borderId="5" xfId="0" applyFont="1" applyFill="1" applyBorder="1" applyAlignment="1" applyProtection="1">
      <alignment horizontal="left" vertical="center"/>
      <protection locked="0"/>
    </xf>
    <xf numFmtId="0" fontId="24" fillId="17" borderId="5" xfId="1" applyNumberFormat="1" applyFont="1" applyFill="1" applyBorder="1" applyAlignment="1" applyProtection="1">
      <alignment horizontal="left" vertical="center" wrapText="1"/>
      <protection locked="0"/>
    </xf>
    <xf numFmtId="0" fontId="32" fillId="17" borderId="7" xfId="0" applyFont="1" applyFill="1" applyBorder="1" applyAlignment="1" applyProtection="1">
      <alignment horizontal="left" vertical="center" wrapText="1"/>
      <protection locked="0"/>
    </xf>
    <xf numFmtId="0" fontId="24" fillId="17" borderId="7" xfId="1" applyNumberFormat="1" applyFont="1" applyFill="1" applyBorder="1" applyAlignment="1" applyProtection="1">
      <alignment horizontal="left" vertical="center" wrapText="1"/>
      <protection locked="0"/>
    </xf>
  </cellXfs>
  <cellStyles count="6">
    <cellStyle name="Hipervínculo" xfId="4" builtinId="8"/>
    <cellStyle name="Hyperlink" xfId="5" xr:uid="{00000000-0005-0000-0000-000001000000}"/>
    <cellStyle name="Millares" xfId="1" builtinId="3"/>
    <cellStyle name="Normal" xfId="0" builtinId="0"/>
    <cellStyle name="Normal_Hoja1" xfId="2" xr:uid="{00000000-0005-0000-0000-00000400000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1816100</xdr:colOff>
      <xdr:row>8</xdr:row>
      <xdr:rowOff>114300</xdr:rowOff>
    </xdr:from>
    <xdr:to>
      <xdr:col>6</xdr:col>
      <xdr:colOff>894557</xdr:colOff>
      <xdr:row>11</xdr:row>
      <xdr:rowOff>134258</xdr:rowOff>
    </xdr:to>
    <xdr:sp macro="" textlink="">
      <xdr:nvSpPr>
        <xdr:cNvPr id="2" name="CommandButton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2000000}"/>
            </a:ext>
          </a:extLst>
        </xdr:cNvPr>
        <xdr:cNvSpPr/>
      </xdr:nvSpPr>
      <xdr:spPr bwMode="auto">
        <a:xfrm>
          <a:off x="8807450" y="2362200"/>
          <a:ext cx="1019175" cy="2921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1612900</xdr:colOff>
      <xdr:row>5</xdr:row>
      <xdr:rowOff>254000</xdr:rowOff>
    </xdr:from>
    <xdr:to>
      <xdr:col>6</xdr:col>
      <xdr:colOff>589757</xdr:colOff>
      <xdr:row>7</xdr:row>
      <xdr:rowOff>116794</xdr:rowOff>
    </xdr:to>
    <xdr:sp macro="" textlink="">
      <xdr:nvSpPr>
        <xdr:cNvPr id="3" name="CommandButton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3000000}"/>
            </a:ext>
          </a:extLst>
        </xdr:cNvPr>
        <xdr:cNvSpPr/>
      </xdr:nvSpPr>
      <xdr:spPr bwMode="auto">
        <a:xfrm>
          <a:off x="8604250" y="1473200"/>
          <a:ext cx="917575" cy="3206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8</xdr:col>
          <xdr:colOff>1028700</xdr:colOff>
          <xdr:row>10</xdr:row>
          <xdr:rowOff>85725</xdr:rowOff>
        </xdr:to>
        <xdr:sp macro="" textlink="">
          <xdr:nvSpPr>
            <xdr:cNvPr id="11274" name="CommandButton1"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74582&amp;isFromPublicArea=True&amp;isModal=False" TargetMode="External"/><Relationship Id="rId299" Type="http://schemas.openxmlformats.org/officeDocument/2006/relationships/hyperlink" Target="https://community.secop.gov.co/Public/Tendering/OpportunityDetail/Index?noticeUID=CO1.NTC.2435437&amp;isFromPublicArea=True&amp;isModal=False" TargetMode="External"/><Relationship Id="rId21" Type="http://schemas.openxmlformats.org/officeDocument/2006/relationships/hyperlink" Target="https://community.secop.gov.co/Public/Tendering/OpportunityDetail/Index?noticeUID=CO1.NTC.1724792&amp;isFromPublicArea=True&amp;isModal=False" TargetMode="External"/><Relationship Id="rId63" Type="http://schemas.openxmlformats.org/officeDocument/2006/relationships/hyperlink" Target="https://community.secop.gov.co/Public/Tendering/OpportunityDetail/Index?noticeUID=CO1.NTC.1774582&amp;isFromPublicArea=True&amp;isModal=False" TargetMode="External"/><Relationship Id="rId159" Type="http://schemas.openxmlformats.org/officeDocument/2006/relationships/hyperlink" Target="https://community.secop.gov.co/Public/Tendering/OpportunityDetail/Index?noticeUID=CO1.NTC.1911268&amp;isFromPublicArea=True&amp;isModal=False" TargetMode="External"/><Relationship Id="rId324" Type="http://schemas.openxmlformats.org/officeDocument/2006/relationships/hyperlink" Target="https://community.secop.gov.co/Public/Tendering/OpportunityDetail/Index?noticeUID=CO1.NTC.2392401&amp;isFromPublicArea=True&amp;isModal=False" TargetMode="External"/><Relationship Id="rId170" Type="http://schemas.openxmlformats.org/officeDocument/2006/relationships/hyperlink" Target="https://community.secop.gov.co/Public/Tendering/OpportunityDetail/Index?noticeUID=CO1.NTC.1993689&amp;isFromPublicArea=True&amp;isModal=False" TargetMode="External"/><Relationship Id="rId226" Type="http://schemas.openxmlformats.org/officeDocument/2006/relationships/hyperlink" Target="https://community.secop.gov.co/Public/Tendering/OpportunityDetail/Index?noticeUID=CO1.NTC.2266262&amp;isFromPublicArea=True&amp;isModal=False" TargetMode="External"/><Relationship Id="rId268" Type="http://schemas.openxmlformats.org/officeDocument/2006/relationships/hyperlink" Target="https://community.secop.gov.co/Public/Tendering/OpportunityDetail/Index?noticeUID=CO1.NTC.2308691&amp;isFromPublicArea=True&amp;isModal=False" TargetMode="External"/><Relationship Id="rId32" Type="http://schemas.openxmlformats.org/officeDocument/2006/relationships/hyperlink" Target="https://community.secop.gov.co/Public/Tendering/OpportunityDetail/Index?noticeUID=CO1.NTC.1746156&amp;isFromPublicArea=True&amp;isModal=False" TargetMode="External"/><Relationship Id="rId74" Type="http://schemas.openxmlformats.org/officeDocument/2006/relationships/hyperlink" Target="https://community.secop.gov.co/Public/Tendering/OpportunityDetail/Index?noticeUID=CO1.NTC.1793398&amp;isFromPublicArea=True&amp;isModal=False" TargetMode="External"/><Relationship Id="rId128" Type="http://schemas.openxmlformats.org/officeDocument/2006/relationships/hyperlink" Target="https://community.secop.gov.co/Public/Tendering/OpportunityDetail/Index?noticeUID=CO1.NTC.1856903&amp;isFromPublicArea=True&amp;isModal=False" TargetMode="External"/><Relationship Id="rId5" Type="http://schemas.openxmlformats.org/officeDocument/2006/relationships/hyperlink" Target="https://community.secop.gov.co/Public/Tendering/OpportunityDetail/Index?noticeUID=CO1.NTC.1714363&amp;isFromPublicArea=True&amp;isModal=False" TargetMode="External"/><Relationship Id="rId181" Type="http://schemas.openxmlformats.org/officeDocument/2006/relationships/hyperlink" Target="https://community.secop.gov.co/Public/Tendering/OpportunityDetail/Index?noticeUID=CO1.NTC.2016181&amp;isFromPublicArea=True&amp;isModal=False" TargetMode="External"/><Relationship Id="rId237" Type="http://schemas.openxmlformats.org/officeDocument/2006/relationships/hyperlink" Target="https://community.secop.gov.co/Public/Tendering/OpportunityDetail/Index?noticeUID=CO1.NTC.2373082&amp;isFromPublicArea=True&amp;isModal=False" TargetMode="External"/><Relationship Id="rId279" Type="http://schemas.openxmlformats.org/officeDocument/2006/relationships/hyperlink" Target="https://community.secop.gov.co/Public/Tendering/OpportunityDetail/Index?noticeUID=CO1.NTC.2360762&amp;isFromPublicArea=True&amp;isModal=False" TargetMode="External"/><Relationship Id="rId43" Type="http://schemas.openxmlformats.org/officeDocument/2006/relationships/hyperlink" Target="https://community.secop.gov.co/Public/Tendering/OpportunityDetail/Index?noticeUID=CO1.NTC.1751628&amp;isFromPublicArea=True&amp;isModal=False" TargetMode="External"/><Relationship Id="rId139" Type="http://schemas.openxmlformats.org/officeDocument/2006/relationships/hyperlink" Target="https://community.secop.gov.co/Public/Tendering/OpportunityDetail/Index?noticeUID=CO1.NTC.1854120&amp;isFromPublicArea=True&amp;isModal=False" TargetMode="External"/><Relationship Id="rId290" Type="http://schemas.openxmlformats.org/officeDocument/2006/relationships/hyperlink" Target="https://community.secop.gov.co/Public/Tendering/OpportunityDetail/Index?noticeUID=CO1.NTC.2441705&amp;isFromPublicArea=True&amp;isModal=False" TargetMode="External"/><Relationship Id="rId304" Type="http://schemas.openxmlformats.org/officeDocument/2006/relationships/hyperlink" Target="https://community.secop.gov.co/Public/Tendering/OpportunityDetail/Index?noticeUID=CO1.NTC.2450570&amp;isFromPublicArea=True&amp;isModal=False" TargetMode="External"/><Relationship Id="rId85" Type="http://schemas.openxmlformats.org/officeDocument/2006/relationships/hyperlink" Target="https://community.secop.gov.co/Public/Tendering/OpportunityDetail/Index?noticeUID=CO1.NTC.1727860&amp;isFromPublicArea=True&amp;isModal=False" TargetMode="External"/><Relationship Id="rId150" Type="http://schemas.openxmlformats.org/officeDocument/2006/relationships/hyperlink" Target="https://community.secop.gov.co/Public/Tendering/OpportunityDetail/Index?noticeUID=CO1.NTC.1774582&amp;isFromPublicArea=True&amp;isModal=False" TargetMode="External"/><Relationship Id="rId192" Type="http://schemas.openxmlformats.org/officeDocument/2006/relationships/hyperlink" Target="https://colombiacompra.gov.co/tienda-virtual-del-estado-colombiano/ordenes-compra/72715" TargetMode="External"/><Relationship Id="rId206" Type="http://schemas.openxmlformats.org/officeDocument/2006/relationships/hyperlink" Target="https://community.secop.gov.co/Public/Tendering/OpportunityDetail/Index?noticeUID=CO1.NTC.2186034&amp;isFromPublicArea=True&amp;isModal=False" TargetMode="External"/><Relationship Id="rId248" Type="http://schemas.openxmlformats.org/officeDocument/2006/relationships/hyperlink" Target="https://community.secop.gov.co/Public/Tendering/OpportunityDetail/Index?noticeUID=CO1.NTC.2304761&amp;isFromPublicArea=True&amp;isModal=False" TargetMode="External"/><Relationship Id="rId12" Type="http://schemas.openxmlformats.org/officeDocument/2006/relationships/hyperlink" Target="https://community.secop.gov.co/Public/Tendering/OpportunityDetail/Index?noticeUID=CO1.NTC.1724792&amp;isFromPublicArea=True&amp;isModal=False" TargetMode="External"/><Relationship Id="rId108" Type="http://schemas.openxmlformats.org/officeDocument/2006/relationships/hyperlink" Target="https://community.secop.gov.co/Public/Tendering/OpportunityDetail/Index?noticeUID=CO1.NTC.1838046&amp;isFromPublicArea=True&amp;isModal=False" TargetMode="External"/><Relationship Id="rId315" Type="http://schemas.openxmlformats.org/officeDocument/2006/relationships/hyperlink" Target="https://colombiacompra.gov.co/tienda-virtual-del-estado-colombiano/ordenes-compra/83905" TargetMode="External"/><Relationship Id="rId54" Type="http://schemas.openxmlformats.org/officeDocument/2006/relationships/hyperlink" Target="https://community.secop.gov.co/Public/Tendering/OpportunityDetail/Index?noticeUID=CO1.NTC.1767745&amp;isFromPublicArea=True&amp;isModal=False" TargetMode="External"/><Relationship Id="rId96" Type="http://schemas.openxmlformats.org/officeDocument/2006/relationships/hyperlink" Target="https://community.secop.gov.co/Public/Tendering/OpportunityDetail/Index?noticeUID=CO1.NTC.1815724&amp;isFromPublicArea=True&amp;isModal=False" TargetMode="External"/><Relationship Id="rId161" Type="http://schemas.openxmlformats.org/officeDocument/2006/relationships/hyperlink" Target="https://community.secop.gov.co/Public/Tendering/OpportunityDetail/Index?noticeUID=CO1.NTC.1917968&amp;isFromPublicArea=True&amp;isModal=False" TargetMode="External"/><Relationship Id="rId217" Type="http://schemas.openxmlformats.org/officeDocument/2006/relationships/hyperlink" Target="https://colombiacompra.gov.co/tienda-virtual-del-estado-colombiano/ordenes-compra/71898" TargetMode="External"/><Relationship Id="rId259" Type="http://schemas.openxmlformats.org/officeDocument/2006/relationships/hyperlink" Target="https://community.secop.gov.co/Public/Tendering/OpportunityDetail/Index?noticeUID=CO1.NTC.2346964&amp;isFromPublicArea=True&amp;isModal=False" TargetMode="External"/><Relationship Id="rId23" Type="http://schemas.openxmlformats.org/officeDocument/2006/relationships/hyperlink" Target="https://community.secop.gov.co/Public/Tendering/OpportunityDetail/Index?noticeUID=CO1.NTC.1737994&amp;isFromPublicArea=True&amp;isModal=False" TargetMode="External"/><Relationship Id="rId119" Type="http://schemas.openxmlformats.org/officeDocument/2006/relationships/hyperlink" Target="https://community.secop.gov.co/Public/Tendering/OpportunityDetail/Index?noticeUID=CO1.NTC.1852428&amp;isFromPublicArea=True&amp;isModal=False" TargetMode="External"/><Relationship Id="rId270" Type="http://schemas.openxmlformats.org/officeDocument/2006/relationships/hyperlink" Target="https://community.secop.gov.co/Public/Tendering/OpportunityDetail/Index?noticeUID=CO1.NTC.2358158&amp;isFromPublicArea=True&amp;isModal=False" TargetMode="External"/><Relationship Id="rId326" Type="http://schemas.openxmlformats.org/officeDocument/2006/relationships/hyperlink" Target="https://community.secop.gov.co/Public/Tendering/OpportunityDetail/Index?noticeUID=CO1.NTC.2336840&amp;isFromPublicArea=True&amp;isModal=False" TargetMode="External"/><Relationship Id="rId65" Type="http://schemas.openxmlformats.org/officeDocument/2006/relationships/hyperlink" Target="https://community.secop.gov.co/Public/Tendering/OpportunityDetail/Index?noticeUID=CO1.NTC.1775824&amp;isFromPublicArea=True&amp;isModal=False" TargetMode="External"/><Relationship Id="rId130" Type="http://schemas.openxmlformats.org/officeDocument/2006/relationships/hyperlink" Target="https://community.secop.gov.co/Public/Tendering/OpportunityDetail/Index?noticeUID=CO1.NTC.1854120&amp;isFromPublicArea=True&amp;isModal=False" TargetMode="External"/><Relationship Id="rId172" Type="http://schemas.openxmlformats.org/officeDocument/2006/relationships/hyperlink" Target="https://community.secop.gov.co/Public/Tendering/OpportunityDetail/Index?noticeUID=CO1.NTC.1993689&amp;isFromPublicArea=True&amp;isModal=False" TargetMode="External"/><Relationship Id="rId228" Type="http://schemas.openxmlformats.org/officeDocument/2006/relationships/hyperlink" Target="https://community.secop.gov.co/Public/Tendering/OpportunityDetail/Index?noticeUID=CO1.NTC.2257397&amp;isFromPublicArea=True&amp;isModal=False" TargetMode="External"/><Relationship Id="rId281" Type="http://schemas.openxmlformats.org/officeDocument/2006/relationships/hyperlink" Target="https://community.secop.gov.co/Public/Tendering/OpportunityDetail/Index?noticeUID=CO1.NTC.2441814&amp;isFromPublicArea=True&amp;isModal=False" TargetMode="External"/><Relationship Id="rId34" Type="http://schemas.openxmlformats.org/officeDocument/2006/relationships/hyperlink" Target="https://community.secop.gov.co/Public/Tendering/OpportunityDetail/Index?noticeUID=CO1.NTC.1753294&amp;isFromPublicArea=True&amp;isModal=False" TargetMode="External"/><Relationship Id="rId76" Type="http://schemas.openxmlformats.org/officeDocument/2006/relationships/hyperlink" Target="https://community.secop.gov.co/Public/Tendering/OpportunityDetail/Index?noticeUID=CO1.NTC.1783966&amp;isFromPublicArea=True&amp;isModal=False" TargetMode="External"/><Relationship Id="rId141" Type="http://schemas.openxmlformats.org/officeDocument/2006/relationships/hyperlink" Target="https://community.secop.gov.co/Public/Tendering/OpportunityDetail/Index?noticeUID=CO1.NTC.1869953&amp;isFromPublicArea=True&amp;isModal=False" TargetMode="External"/><Relationship Id="rId7" Type="http://schemas.openxmlformats.org/officeDocument/2006/relationships/hyperlink" Target="https://community.secop.gov.co/Public/Tendering/OpportunityDetail/Index?noticeUID=CO1.NTC.1722785&amp;isFromPublicArea=True&amp;isModal=False" TargetMode="External"/><Relationship Id="rId183" Type="http://schemas.openxmlformats.org/officeDocument/2006/relationships/hyperlink" Target="https://www.contratos.gov.co/consultas/detalleProceso.do?numConstancia=21-22-26783&amp;g-recaptcha-response=03AGdBq27pVk2-k35xlH902ev7w1Y-gw-g1L1sqnpBfMSNSZN4e6vejHphwH7nHxEA1lLpfx_H5EVb7vY4GcB_nao-d5dTAKI3eZZNSWiCRzewmufbUr0w7Bhgh--OkJdTxJbTIVFWE8k281AnnFzj_J0ZSF7jq3FLcxsWsX3gj9cDJ-ptjAZ5HBJWmMk3hQ6Holn_frcO7pLtc9NO1d5soDLgxomiSq9xUoNLhASbM10ZcYAfm40VpA7VAGL8knT__SSp8pxWkVo0Xy7OocIdGQrGYPuTAtVKzdr5evLjbECDMUTLlzqgcUb6KH6JId9UsRIcFmE4GQcf1N2zMqvqmTQh3xRbsMQU-krsuO_QwocKrm2BHxx94vX_OSfvgXvPWWAgYk7sbMtgLBc3ZLgpKeDJCsTnExUOluxYbhd97V8A_gCB5eduLae3Lr0hXWdt7YFIFiuMCajOdVvEwzPaNidXioary8ICbXU6FCymWbXydh8lrRREI4g" TargetMode="External"/><Relationship Id="rId239" Type="http://schemas.openxmlformats.org/officeDocument/2006/relationships/hyperlink" Target="https://community.secop.gov.co/Public/Tendering/OpportunityDetail/Index?noticeUID=CO1.NTC.2367338&amp;isFromPublicArea=True&amp;isModal=False" TargetMode="External"/><Relationship Id="rId250" Type="http://schemas.openxmlformats.org/officeDocument/2006/relationships/hyperlink" Target="https://community.secop.gov.co/Public/Tendering/OpportunityDetail/Index?noticeUID=CO1.NTC.2315905&amp;isFromPublicArea=True&amp;isModal=False" TargetMode="External"/><Relationship Id="rId292" Type="http://schemas.openxmlformats.org/officeDocument/2006/relationships/hyperlink" Target="https://community.secop.gov.co/Public/Tendering/OpportunityDetail/Index?noticeUID=CO1.NTC.2441705&amp;isFromPublicArea=True&amp;isModal=False" TargetMode="External"/><Relationship Id="rId306" Type="http://schemas.openxmlformats.org/officeDocument/2006/relationships/hyperlink" Target="https://colombiacompra.gov.co/tienda-virtual-del-estado-colombiano/ordenes-compra/82222" TargetMode="External"/><Relationship Id="rId24" Type="http://schemas.openxmlformats.org/officeDocument/2006/relationships/hyperlink" Target="https://community.secop.gov.co/Public/Tendering/OpportunityDetail/Index?noticeUID=CO1.NTC.1735266&amp;isFromPublicArea=True&amp;isModal=False" TargetMode="External"/><Relationship Id="rId45" Type="http://schemas.openxmlformats.org/officeDocument/2006/relationships/hyperlink" Target="https://community.secop.gov.co/Public/Tendering/OpportunityDetail/Index?noticeUID=CO1.NTC.1753358&amp;isFromPublicArea=True&amp;isModal=False" TargetMode="External"/><Relationship Id="rId66" Type="http://schemas.openxmlformats.org/officeDocument/2006/relationships/hyperlink" Target="https://community.secop.gov.co/Public/Tendering/OpportunityDetail/Index?noticeUID=CO1.NTC.1767745&amp;isFromPublicArea=True&amp;isModal=False" TargetMode="External"/><Relationship Id="rId87" Type="http://schemas.openxmlformats.org/officeDocument/2006/relationships/hyperlink" Target="https://community.secop.gov.co/Public/Tendering/OpportunityDetail/Index?noticeUID=CO1.NTC.1796664&amp;isFromPublicArea=True&amp;isModal=False" TargetMode="External"/><Relationship Id="rId110" Type="http://schemas.openxmlformats.org/officeDocument/2006/relationships/hyperlink" Target="https://community.secop.gov.co/Public/Tendering/OpportunityDetail/Index?noticeUID=CO1.NTC.1753358&amp;isFromPublicArea=True&amp;isModal=False" TargetMode="External"/><Relationship Id="rId131" Type="http://schemas.openxmlformats.org/officeDocument/2006/relationships/hyperlink" Target="https://community.secop.gov.co/Public/Tendering/OpportunityDetail/Index?noticeUID=CO1.NTC.1774582&amp;isFromPublicArea=True&amp;isModal=False" TargetMode="External"/><Relationship Id="rId327" Type="http://schemas.openxmlformats.org/officeDocument/2006/relationships/hyperlink" Target="mailto:maria.montenegro@gobiernobogota.gov.co" TargetMode="External"/><Relationship Id="rId152" Type="http://schemas.openxmlformats.org/officeDocument/2006/relationships/hyperlink" Target="https://community.secop.gov.co/Public/Tendering/OpportunityDetail/Index?noticeUID=CO1.NTC.1792199&amp;isFromPublicArea=True&amp;isModal=False" TargetMode="External"/><Relationship Id="rId173" Type="http://schemas.openxmlformats.org/officeDocument/2006/relationships/hyperlink" Target="https://community.secop.gov.co/Public/Tendering/OpportunityDetail/Index?noticeUID=CO1.NTC.1998124&amp;isFromPublicArea=True&amp;isModal=False" TargetMode="External"/><Relationship Id="rId194" Type="http://schemas.openxmlformats.org/officeDocument/2006/relationships/hyperlink" Target="https://community.secop.gov.co/Public/Tendering/OpportunityDetail/Index?noticeUID=CO1.NTC.2161079&amp;isFromPublicArea=True&amp;isModal=False" TargetMode="External"/><Relationship Id="rId208" Type="http://schemas.openxmlformats.org/officeDocument/2006/relationships/hyperlink" Target="https://community.secop.gov.co/Public/Tendering/OpportunityDetail/Index?noticeUID=CO1.NTC.2186402&amp;isFromPublicArea=True&amp;isModal=False" TargetMode="External"/><Relationship Id="rId229" Type="http://schemas.openxmlformats.org/officeDocument/2006/relationships/hyperlink" Target="https://community.secop.gov.co/Public/Tendering/OpportunityDetail/Index?noticeUID=CO1.NTC.2265382&amp;isFromPublicArea=True&amp;isModal=False" TargetMode="External"/><Relationship Id="rId240" Type="http://schemas.openxmlformats.org/officeDocument/2006/relationships/hyperlink" Target="https://community.secop.gov.co/Public/Tendering/OpportunityDetail/Index?noticeUID=CO1.NTC.2336645&amp;isFromPublicArea=True&amp;isModal=False" TargetMode="External"/><Relationship Id="rId261" Type="http://schemas.openxmlformats.org/officeDocument/2006/relationships/hyperlink" Target="https://community.secop.gov.co/Public/Tendering/OpportunityDetail/Index?noticeUID=CO1.NTC.2346962&amp;isFromPublicArea=True&amp;isModal=False" TargetMode="External"/><Relationship Id="rId14" Type="http://schemas.openxmlformats.org/officeDocument/2006/relationships/hyperlink" Target="https://community.secop.gov.co/Public/Tendering/OpportunityDetail/Index?noticeUID=CO1.NTC.1728022&amp;isFromPublicArea=True&amp;isModal=False" TargetMode="External"/><Relationship Id="rId35" Type="http://schemas.openxmlformats.org/officeDocument/2006/relationships/hyperlink" Target="https://community.secop.gov.co/Public/Tendering/OpportunityDetail/Index?noticeUID=CO1.NTC.1778551&amp;isFromPublicArea=True&amp;isModal=False" TargetMode="External"/><Relationship Id="rId56" Type="http://schemas.openxmlformats.org/officeDocument/2006/relationships/hyperlink" Target="https://community.secop.gov.co/Public/Tendering/OpportunityDetail/Index?noticeUID=CO1.NTC.1753358&amp;isFromPublicArea=True&amp;isModal=False" TargetMode="External"/><Relationship Id="rId77" Type="http://schemas.openxmlformats.org/officeDocument/2006/relationships/hyperlink" Target="https://community.secop.gov.co/Public/Tendering/OpportunityDetail/Index?noticeUID=CO1.NTC.1792193&amp;isFromPublicArea=True&amp;isModal=False" TargetMode="External"/><Relationship Id="rId100" Type="http://schemas.openxmlformats.org/officeDocument/2006/relationships/hyperlink" Target="https://community.secop.gov.co/Public/Tendering/OpportunityDetail/Index?noticeUID=CO1.NTC.1746103&amp;isFromPublicArea=True&amp;isModal=False" TargetMode="External"/><Relationship Id="rId282" Type="http://schemas.openxmlformats.org/officeDocument/2006/relationships/hyperlink" Target="https://community.secop.gov.co/Public/Tendering/OpportunityDetail/Index?noticeUID=CO1.NTC.2441814&amp;isFromPublicArea=True&amp;isModal=False" TargetMode="External"/><Relationship Id="rId317" Type="http://schemas.openxmlformats.org/officeDocument/2006/relationships/hyperlink" Target="https://community.secop.gov.co/Public/Tendering/OpportunityDetail/Index?noticeUID=CO1.NTC.2407027&amp;isFromPublicArea=True&amp;isModal=False" TargetMode="External"/><Relationship Id="rId8" Type="http://schemas.openxmlformats.org/officeDocument/2006/relationships/hyperlink" Target="https://community.secop.gov.co/Public/Tendering/OpportunityDetail/Index?noticeUID=CO1.NTC.1723205&amp;isFromPublicArea=True&amp;isModal=False" TargetMode="External"/><Relationship Id="rId98" Type="http://schemas.openxmlformats.org/officeDocument/2006/relationships/hyperlink" Target="https://community.secop.gov.co/Public/Tendering/OpportunityDetail/Index?noticeUID=CO1.NTC.1824405&amp;isFromPublicArea=True&amp;isModal=False" TargetMode="External"/><Relationship Id="rId121" Type="http://schemas.openxmlformats.org/officeDocument/2006/relationships/hyperlink" Target="https://community.secop.gov.co/Public/Tendering/OpportunityDetail/Index?noticeUID=CO1.NTC.1854120&amp;isFromPublicArea=True&amp;isModal=False" TargetMode="External"/><Relationship Id="rId142" Type="http://schemas.openxmlformats.org/officeDocument/2006/relationships/hyperlink" Target="https://community.secop.gov.co/Public/Tendering/OpportunityDetail/Index?noticeUID=CO1.NTC.1854112&amp;isFromPublicArea=True&amp;isModal=False" TargetMode="External"/><Relationship Id="rId163" Type="http://schemas.openxmlformats.org/officeDocument/2006/relationships/hyperlink" Target="https://community.secop.gov.co/Public/Tendering/OpportunityDetail/Index?noticeUID=CO1.NTC.1993184&amp;isFromPublicArea=True&amp;isModal=False" TargetMode="External"/><Relationship Id="rId184" Type="http://schemas.openxmlformats.org/officeDocument/2006/relationships/hyperlink" Target="https://community.secop.gov.co/Public/Tendering/OpportunityDetail/Index?noticeUID=CO1.NTC.2060265&amp;isFromPublicArea=True&amp;isModal=False" TargetMode="External"/><Relationship Id="rId219" Type="http://schemas.openxmlformats.org/officeDocument/2006/relationships/hyperlink" Target="https://community.secop.gov.co/Public/Tendering/OpportunityDetail/Index?noticeUID=CO1.NTC.2061258&amp;isFromPublicArea=True&amp;isModal=False" TargetMode="External"/><Relationship Id="rId230" Type="http://schemas.openxmlformats.org/officeDocument/2006/relationships/hyperlink" Target="https://community.secop.gov.co/Public/Tendering/OpportunityDetail/Index?noticeUID=CO1.NTC.2265781&amp;isFromPublicArea=True&amp;isModal=False" TargetMode="External"/><Relationship Id="rId251" Type="http://schemas.openxmlformats.org/officeDocument/2006/relationships/hyperlink" Target="https://community.secop.gov.co/Public/Tendering/OpportunityDetail/Index?noticeUID=CO1.NTC.2321905&amp;isFromPublicArea=True&amp;isModal=False" TargetMode="External"/><Relationship Id="rId25" Type="http://schemas.openxmlformats.org/officeDocument/2006/relationships/hyperlink" Target="https://community.secop.gov.co/Public/Tendering/OpportunityDetail/Index?noticeUID=CO1.NTC.1739827&amp;isFromPublicArea=True&amp;isModal=False" TargetMode="External"/><Relationship Id="rId46" Type="http://schemas.openxmlformats.org/officeDocument/2006/relationships/hyperlink" Target="https://community.secop.gov.co/Public/Tendering/OpportunityDetail/Index?noticeUID=CO1.NTC.1757143&amp;isFromPublicArea=True&amp;isModal=False" TargetMode="External"/><Relationship Id="rId67" Type="http://schemas.openxmlformats.org/officeDocument/2006/relationships/hyperlink" Target="https://community.secop.gov.co/Public/Tendering/OpportunityDetail/Index?noticeUID=CO1.NTC.1767745&amp;isFromPublicArea=True&amp;isModal=False" TargetMode="External"/><Relationship Id="rId272" Type="http://schemas.openxmlformats.org/officeDocument/2006/relationships/hyperlink" Target="https://community.secop.gov.co/Public/Tendering/OpportunityDetail/Index?noticeUID=CO1.NTC.2366411&amp;isFromPublicArea=True&amp;isModal=False" TargetMode="External"/><Relationship Id="rId293" Type="http://schemas.openxmlformats.org/officeDocument/2006/relationships/hyperlink" Target="https://community.secop.gov.co/Public/Tendering/OpportunityDetail/Index?noticeUID=CO1.NTC.2441516&amp;isFromPublicArea=True&amp;isModal=False" TargetMode="External"/><Relationship Id="rId307" Type="http://schemas.openxmlformats.org/officeDocument/2006/relationships/hyperlink" Target="https://colombiacompra.gov.co/tienda-virtual-del-estado-colombiano/ordenes-compra/82879" TargetMode="External"/><Relationship Id="rId328" Type="http://schemas.openxmlformats.org/officeDocument/2006/relationships/printerSettings" Target="../printerSettings/printerSettings1.bin"/><Relationship Id="rId88" Type="http://schemas.openxmlformats.org/officeDocument/2006/relationships/hyperlink" Target="https://community.secop.gov.co/Public/Tendering/OpportunityDetail/Index?noticeUID=CO1.NTC.1797255&amp;isFromPublicArea=True&amp;isModal=False" TargetMode="External"/><Relationship Id="rId111" Type="http://schemas.openxmlformats.org/officeDocument/2006/relationships/hyperlink" Target="https://community.secop.gov.co/Public/Tendering/OpportunityDetail/Index?noticeUID=CO1.NTC.1849258&amp;isFromPublicArea=True&amp;isModal=False" TargetMode="External"/><Relationship Id="rId132" Type="http://schemas.openxmlformats.org/officeDocument/2006/relationships/hyperlink" Target="https://community.secop.gov.co/Public/Tendering/OpportunityDetail/Index?noticeUID=CO1.NTC.1854112&amp;isFromPublicArea=True&amp;isModal=False" TargetMode="External"/><Relationship Id="rId153" Type="http://schemas.openxmlformats.org/officeDocument/2006/relationships/hyperlink" Target="https://community.secop.gov.co/Public/Tendering/OpportunityDetail/Index?noticeUID=CO1.NTC.1854112&amp;isFromPublicArea=True&amp;isModal=False" TargetMode="External"/><Relationship Id="rId174" Type="http://schemas.openxmlformats.org/officeDocument/2006/relationships/hyperlink" Target="https://community.secop.gov.co/Public/Tendering/OpportunityDetail/Index?noticeUID=CO1.NTC.1998124&amp;isFromPublicArea=True&amp;isModal=False" TargetMode="External"/><Relationship Id="rId195" Type="http://schemas.openxmlformats.org/officeDocument/2006/relationships/hyperlink" Target="mailto:eri2411bejarano@gmail.com" TargetMode="External"/><Relationship Id="rId209" Type="http://schemas.openxmlformats.org/officeDocument/2006/relationships/hyperlink" Target="https://community.secop.gov.co/Public/Tendering/ContractNoticePhases/View?PPI=CO1.PPI.14674712&amp;isFromPublicArea=True&amp;isModal=False" TargetMode="External"/><Relationship Id="rId220" Type="http://schemas.openxmlformats.org/officeDocument/2006/relationships/hyperlink" Target="https://community.secop.gov.co/Public/Tendering/OpportunityDetail/Index?noticeUID=CO1.NTC.2061258&amp;isFromPublicArea=True&amp;isModal=False" TargetMode="External"/><Relationship Id="rId241" Type="http://schemas.openxmlformats.org/officeDocument/2006/relationships/hyperlink" Target="https://community.secop.gov.co/Public/Tendering/OpportunityDetail/Index?noticeUID=CO1.NTC.2360762&amp;isFromPublicArea=True&amp;isModal=False" TargetMode="External"/><Relationship Id="rId15" Type="http://schemas.openxmlformats.org/officeDocument/2006/relationships/hyperlink" Target="https://community.secop.gov.co/Public/Tendering/OpportunityDetail/Index?noticeUID=CO1.NTC.1727860&amp;isFromPublicArea=True&amp;isModal=False" TargetMode="External"/><Relationship Id="rId36" Type="http://schemas.openxmlformats.org/officeDocument/2006/relationships/hyperlink" Target="https://community.secop.gov.co/Public/Tendering/OpportunityDetail/Index?noticeUID=CO1.NTC.1761585&amp;isFromPublicArea=True&amp;isModal=False" TargetMode="External"/><Relationship Id="rId57" Type="http://schemas.openxmlformats.org/officeDocument/2006/relationships/hyperlink" Target="https://community.secop.gov.co/Public/Tendering/OpportunityDetail/Index?noticeUID=CO1.NTC.1753358&amp;isFromPublicArea=True&amp;isModal=False" TargetMode="External"/><Relationship Id="rId262" Type="http://schemas.openxmlformats.org/officeDocument/2006/relationships/hyperlink" Target="https://community.secop.gov.co/Public/Tendering/OpportunityDetail/Index?noticeUID=CO1.NTC.2347052&amp;isFromPublicArea=True&amp;isModal=False" TargetMode="External"/><Relationship Id="rId283" Type="http://schemas.openxmlformats.org/officeDocument/2006/relationships/hyperlink" Target="https://community.secop.gov.co/Public/Tendering/OpportunityDetail/Index?noticeUID=CO1.NTC.2441814&amp;isFromPublicArea=True&amp;isModal=False" TargetMode="External"/><Relationship Id="rId318" Type="http://schemas.openxmlformats.org/officeDocument/2006/relationships/hyperlink" Target="https://community.secop.gov.co/Public/Tendering/OpportunityDetail/Index?noticeUID=CO1.NTC.2441815&amp;isFromPublicArea=True&amp;isModal=False" TargetMode="External"/><Relationship Id="rId78" Type="http://schemas.openxmlformats.org/officeDocument/2006/relationships/hyperlink" Target="https://community.secop.gov.co/Public/Tendering/OpportunityDetail/Index?noticeUID=CO1.NTC.1734661&amp;isFromPublicArea=True&amp;isModal=False" TargetMode="External"/><Relationship Id="rId99" Type="http://schemas.openxmlformats.org/officeDocument/2006/relationships/hyperlink" Target="https://community.secop.gov.co/Public/Tendering/OpportunityDetail/Index?noticeUID=CO1.NTC.1774582&amp;isFromPublicArea=True&amp;isModal=False" TargetMode="External"/><Relationship Id="rId101" Type="http://schemas.openxmlformats.org/officeDocument/2006/relationships/hyperlink" Target="https://community.secop.gov.co/Public/Tendering/OpportunityDetail/Index?noticeUID=CO1.NTC.1779969&amp;isFromPublicArea=True&amp;isModal=False" TargetMode="External"/><Relationship Id="rId122" Type="http://schemas.openxmlformats.org/officeDocument/2006/relationships/hyperlink" Target="https://community.secop.gov.co/Public/Tendering/OpportunityDetail/Index?noticeUID=CO1.NTC.1854120&amp;isFromPublicArea=True&amp;isModal=False" TargetMode="External"/><Relationship Id="rId143" Type="http://schemas.openxmlformats.org/officeDocument/2006/relationships/hyperlink" Target="https://community.secop.gov.co/Public/Tendering/OpportunityDetail/Index?noticeUID=CO1.NTC.1882850&amp;isFromPublicArea=True&amp;isModal=False" TargetMode="External"/><Relationship Id="rId164" Type="http://schemas.openxmlformats.org/officeDocument/2006/relationships/hyperlink" Target="https://community.secop.gov.co/Public/Tendering/OpportunityDetail/Index?noticeUID=CO1.NTC.1981208&amp;isFromPublicArea=True&amp;isModal=False" TargetMode="External"/><Relationship Id="rId185" Type="http://schemas.openxmlformats.org/officeDocument/2006/relationships/hyperlink" Target="https://community.secop.gov.co/Public/Tendering/OpportunityDetail/Index?noticeUID=CO1.NTC.2061258&amp;isFromPublicArea=True&amp;isModal=False" TargetMode="External"/><Relationship Id="rId9" Type="http://schemas.openxmlformats.org/officeDocument/2006/relationships/hyperlink" Target="https://community.secop.gov.co/Public/Tendering/OpportunityDetail/Index?noticeUID=CO1.NTC.1723205&amp;isFromPublicArea=True&amp;isModal=False" TargetMode="External"/><Relationship Id="rId210" Type="http://schemas.openxmlformats.org/officeDocument/2006/relationships/hyperlink" Target="https://community.secop.gov.co/Public/Tendering/OpportunityDetail/Index?noticeUID=CO1.NTC.2186127&amp;isFromPublicArea=True&amp;isModal=False" TargetMode="External"/><Relationship Id="rId26" Type="http://schemas.openxmlformats.org/officeDocument/2006/relationships/hyperlink" Target="https://community.secop.gov.co/Public/Tendering/OpportunityDetail/Index?noticeUID=CO1.NTC.1738850&amp;isFromPublicArea=True&amp;isModal=False" TargetMode="External"/><Relationship Id="rId231" Type="http://schemas.openxmlformats.org/officeDocument/2006/relationships/hyperlink" Target="https://community.secop.gov.co/Public/Tendering/OpportunityDetail/Index?noticeUID=CO1.NTC.2265382&amp;isFromPublicArea=True&amp;isModal=False" TargetMode="External"/><Relationship Id="rId252" Type="http://schemas.openxmlformats.org/officeDocument/2006/relationships/hyperlink" Target="https://community.secop.gov.co/Public/Tendering/OpportunityDetail/Index?noticeUID=CO1.NTC.2288140&amp;isFromPublicArea=True&amp;isModal=False" TargetMode="External"/><Relationship Id="rId273" Type="http://schemas.openxmlformats.org/officeDocument/2006/relationships/hyperlink" Target="https://community.secop.gov.co/Public/Tendering/OpportunityDetail/Index?noticeUID=CO1.NTC.2319505&amp;isFromPublicArea=True&amp;isModal=False" TargetMode="External"/><Relationship Id="rId294" Type="http://schemas.openxmlformats.org/officeDocument/2006/relationships/hyperlink" Target="https://community.secop.gov.co/Public/Tendering/OpportunityDetail/Index?noticeUID=CO1.NTC.2441516&amp;isFromPublicArea=True&amp;isModal=False" TargetMode="External"/><Relationship Id="rId308" Type="http://schemas.openxmlformats.org/officeDocument/2006/relationships/hyperlink" Target="https://colombiacompra.gov.co/tienda-virtual-del-estado-colombiano/ordenes-compra/83386" TargetMode="External"/><Relationship Id="rId329" Type="http://schemas.openxmlformats.org/officeDocument/2006/relationships/drawing" Target="../drawings/drawing1.xml"/><Relationship Id="rId47" Type="http://schemas.openxmlformats.org/officeDocument/2006/relationships/hyperlink" Target="https://community.secop.gov.co/Public/Tendering/OpportunityDetail/Index?noticeUID=CO1.NTC.1763278&amp;isFromPublicArea=True&amp;isModal=False" TargetMode="External"/><Relationship Id="rId68" Type="http://schemas.openxmlformats.org/officeDocument/2006/relationships/hyperlink" Target="https://community.secop.gov.co/Public/Tendering/OpportunityDetail/Index?noticeUID=CO1.NTC.1777971&amp;isFromPublicArea=True&amp;isModal=False" TargetMode="External"/><Relationship Id="rId89" Type="http://schemas.openxmlformats.org/officeDocument/2006/relationships/hyperlink" Target="https://community.secop.gov.co/Public/Tendering/OpportunityDetail/Index?noticeUID=CO1.NTC.1763249&amp;isFromPublicArea=True&amp;isModal=False" TargetMode="External"/><Relationship Id="rId112" Type="http://schemas.openxmlformats.org/officeDocument/2006/relationships/hyperlink" Target="https://community.secop.gov.co/Public/Tendering/OpportunityDetail/Index?noticeUID=CO1.NTC.1848897&amp;isFromPublicArea=True&amp;isModal=False" TargetMode="External"/><Relationship Id="rId133" Type="http://schemas.openxmlformats.org/officeDocument/2006/relationships/hyperlink" Target="https://community.secop.gov.co/Public/Tendering/OpportunityDetail/Index?noticeUID=CO1.NTC.1854112&amp;isFromPublicArea=True&amp;isModal=False" TargetMode="External"/><Relationship Id="rId154" Type="http://schemas.openxmlformats.org/officeDocument/2006/relationships/hyperlink" Target="https://community.secop.gov.co/Public/Tendering/OpportunityDetail/Index?noticeUID=CO1.NTC.1882850&amp;isFromPublicArea=True&amp;isModal=False" TargetMode="External"/><Relationship Id="rId175" Type="http://schemas.openxmlformats.org/officeDocument/2006/relationships/hyperlink" Target="https://community.secop.gov.co/Public/Tendering/OpportunityDetail/Index?noticeUID=CO1.NTC.1998124&amp;isFromPublicArea=True&amp;isModal=False" TargetMode="External"/><Relationship Id="rId196" Type="http://schemas.openxmlformats.org/officeDocument/2006/relationships/hyperlink" Target="mailto:eri2411bejarano@gmail.com" TargetMode="External"/><Relationship Id="rId200" Type="http://schemas.openxmlformats.org/officeDocument/2006/relationships/hyperlink" Target="https://community.secop.gov.co/Public/Tendering/OpportunityDetail/Index?noticeUID=CO1.NTC.2186110&amp;isFromPublicArea=True&amp;isModal=False" TargetMode="External"/><Relationship Id="rId16" Type="http://schemas.openxmlformats.org/officeDocument/2006/relationships/hyperlink" Target="https://community.secop.gov.co/Public/Tendering/OpportunityDetail/Index?noticeUID=CO1.NTC.1727860&amp;isFromPublicArea=True&amp;isModal=False" TargetMode="External"/><Relationship Id="rId221" Type="http://schemas.openxmlformats.org/officeDocument/2006/relationships/hyperlink" Target="https://community.secop.gov.co/Public/Tendering/OpportunityDetail/Index?noticeUID=CO1.NTC.2061258&amp;isFromPublicArea=True&amp;isModal=False" TargetMode="External"/><Relationship Id="rId242" Type="http://schemas.openxmlformats.org/officeDocument/2006/relationships/hyperlink" Target="https://community.secop.gov.co/Public/Tendering/OpportunityDetail/Index?noticeUID=CO1.NTC.2360762&amp;isFromPublicArea=True&amp;isModal=False" TargetMode="External"/><Relationship Id="rId263" Type="http://schemas.openxmlformats.org/officeDocument/2006/relationships/hyperlink" Target="https://community.secop.gov.co/Public/Tendering/OpportunityDetail/Index?noticeUID=CO1.NTC.2348335&amp;isFromPublicArea=True&amp;isModal=False" TargetMode="External"/><Relationship Id="rId284" Type="http://schemas.openxmlformats.org/officeDocument/2006/relationships/hyperlink" Target="https://community.secop.gov.co/Public/Tendering/OpportunityDetail/Index?noticeUID=CO1.NTC.2441814&amp;isFromPublicArea=True&amp;isModal=False" TargetMode="External"/><Relationship Id="rId319" Type="http://schemas.openxmlformats.org/officeDocument/2006/relationships/hyperlink" Target="https://community.secop.gov.co/Public/Tendering/OpportunityDetail/Index?noticeUID=CO1.NTC.2403905&amp;isFromPublicArea=True&amp;isModal=False" TargetMode="External"/><Relationship Id="rId37" Type="http://schemas.openxmlformats.org/officeDocument/2006/relationships/hyperlink" Target="https://community.secop.gov.co/Public/Tendering/OpportunityDetail/Index?noticeUID=CO1.NTC.1748003&amp;isFromPublicArea=True&amp;isModal=False" TargetMode="External"/><Relationship Id="rId58" Type="http://schemas.openxmlformats.org/officeDocument/2006/relationships/hyperlink" Target="https://community.secop.gov.co/Public/Tendering/OpportunityDetail/Index?noticeUID=CO1.NTC.1747943&amp;isFromPublicArea=True&amp;isModal=False" TargetMode="External"/><Relationship Id="rId79" Type="http://schemas.openxmlformats.org/officeDocument/2006/relationships/hyperlink" Target="https://community.secop.gov.co/Public/Tendering/OpportunityDetail/Index?noticeUID=CO1.NTC.1751881&amp;isFromPublicArea=True&amp;isModal=False" TargetMode="External"/><Relationship Id="rId102" Type="http://schemas.openxmlformats.org/officeDocument/2006/relationships/hyperlink" Target="https://community.secop.gov.co/Public/Tendering/OpportunityDetail/Index?noticeUID=CO1.NTC.1820197&amp;isFromPublicArea=True&amp;isModal=False" TargetMode="External"/><Relationship Id="rId123" Type="http://schemas.openxmlformats.org/officeDocument/2006/relationships/hyperlink" Target="https://community.secop.gov.co/Public/Tendering/OpportunityDetail/Index?noticeUID=CO1.NTC.1854120&amp;isFromPublicArea=True&amp;isModal=False" TargetMode="External"/><Relationship Id="rId144" Type="http://schemas.openxmlformats.org/officeDocument/2006/relationships/hyperlink" Target="https://community.secop.gov.co/Public/Tendering/OpportunityDetail/Index?noticeUID=CO1.NTC.1882850&amp;isFromPublicArea=True&amp;isModal=False" TargetMode="External"/><Relationship Id="rId330" Type="http://schemas.openxmlformats.org/officeDocument/2006/relationships/vmlDrawing" Target="../drawings/vmlDrawing1.vml"/><Relationship Id="rId90" Type="http://schemas.openxmlformats.org/officeDocument/2006/relationships/hyperlink" Target="https://community.secop.gov.co/Public/Tendering/OpportunityDetail/Index?noticeUID=CO1.NTC.1767745&amp;isFromPublicArea=True&amp;isModal=False" TargetMode="External"/><Relationship Id="rId165" Type="http://schemas.openxmlformats.org/officeDocument/2006/relationships/hyperlink" Target="https://community.secop.gov.co/Public/Tendering/OpportunityDetail/Index?noticeUID=CO1.NTC.1993696&amp;isFromPublicArea=True&amp;isModal=False" TargetMode="External"/><Relationship Id="rId186" Type="http://schemas.openxmlformats.org/officeDocument/2006/relationships/hyperlink" Target="https://www.contratos.gov.co/consultas/detalleProceso.do?numConstancia=21-22-27019&amp;g-recaptcha-response=03AGdBq247XOumRpgtM7TRt_tTRPLf22SgcGy-Zd8UBz0vgQPv6osOJtNg8N6JnzQJZxgHUu-57B-T6bodXFfX65P9Zzg022Txc_VaIHfGsdYeOGBBbfkQl2ggckxpcP38kImIBx9bjyEDKY3818YLE_5iB3CsUiXt_UWNKyzNG90J2J06WoFWYec14CEvyc0uLrkHNQ91vv3VSVdQ929Lb3JJPVaBOu6-UCA4L_kpT9GwGQb505_IKvicjYfnKWc2MLC6YUWUQguwxfkJmMSGGTEbdw9wONgpoImIR4qAuUPrYysK7fad1lS2xYk6tA00KyAw12xn0N8cUkLXIoYm3gKbNmmnKu-M6JHBWQ5rGxpRrOKD-dG8Z777fdEfsPR7pb6hOj72LtxZt3ZTGGgMxOBO7hfJtCumVoWp3HNIfpFe-8ONL-dkUM4gNMkqtFuQfRgoS-4bBUPvatA1IWg81Ckvz4d1iCaTzQ" TargetMode="External"/><Relationship Id="rId211" Type="http://schemas.openxmlformats.org/officeDocument/2006/relationships/hyperlink" Target="https://community.secop.gov.co/Public/Tendering/OpportunityDetail/Index?noticeUID=CO1.NTC.2186125&amp;isFromPublicArea=True&amp;isModal=False" TargetMode="External"/><Relationship Id="rId232" Type="http://schemas.openxmlformats.org/officeDocument/2006/relationships/hyperlink" Target="https://community.secop.gov.co/Public/Tendering/OpportunityDetail/Index?noticeUID=CO1.NTC.2224141&amp;isFromPublicArea=True&amp;isModal=False" TargetMode="External"/><Relationship Id="rId253" Type="http://schemas.openxmlformats.org/officeDocument/2006/relationships/hyperlink" Target="https://community.secop.gov.co/Public/Tendering/OpportunityDetail/Index?noticeUID=CO1.NTC.2339614&amp;isFromPublicArea=True&amp;isModal=False" TargetMode="External"/><Relationship Id="rId274" Type="http://schemas.openxmlformats.org/officeDocument/2006/relationships/hyperlink" Target="https://community.secop.gov.co/Public/Tendering/OpportunityDetail/Index?noticeUID=CO1.NTC.2320023&amp;isFromPublicArea=True&amp;isModal=False" TargetMode="External"/><Relationship Id="rId295" Type="http://schemas.openxmlformats.org/officeDocument/2006/relationships/hyperlink" Target="https://community.secop.gov.co/Public/Tendering/OpportunityDetail/Index?noticeUID=CO1.NTC.2441516&amp;isFromPublicArea=True&amp;isModal=False," TargetMode="External"/><Relationship Id="rId309" Type="http://schemas.openxmlformats.org/officeDocument/2006/relationships/hyperlink" Target="https://community.secop.gov.co/Public/Tendering/OpportunityDetail/Index?noticeUID=CO1.NTC.2444969&amp;isFromPublicArea=True&amp;isModal=False" TargetMode="External"/><Relationship Id="rId27" Type="http://schemas.openxmlformats.org/officeDocument/2006/relationships/hyperlink" Target="https://community.secop.gov.co/Public/Tendering/OpportunityDetail/Index?noticeUID=CO1.NTC.1740045&amp;isFromPublicArea=True&amp;isModal=False" TargetMode="External"/><Relationship Id="rId48" Type="http://schemas.openxmlformats.org/officeDocument/2006/relationships/hyperlink" Target="https://community.secop.gov.co/Public/Tendering/OpportunityDetail/Index?noticeUID=CO1.NTC.1763278&amp;isFromPublicArea=True&amp;isModal=False" TargetMode="External"/><Relationship Id="rId69" Type="http://schemas.openxmlformats.org/officeDocument/2006/relationships/hyperlink" Target="https://community.secop.gov.co/Public/Tendering/OpportunityDetail/Index?noticeUID=CO1.NTC.1777971&amp;isFromPublicArea=True&amp;isModal=False" TargetMode="External"/><Relationship Id="rId113" Type="http://schemas.openxmlformats.org/officeDocument/2006/relationships/hyperlink" Target="https://community.secop.gov.co/Public/Tendering/OpportunityDetail/Index?noticeUID=CO1.NTC.1854120&amp;isFromPublicArea=True&amp;isModal=False" TargetMode="External"/><Relationship Id="rId134" Type="http://schemas.openxmlformats.org/officeDocument/2006/relationships/hyperlink" Target="https://community.secop.gov.co/Public/Tendering/OpportunityDetail/Index?noticeUID=CO1.NTC.1854120&amp;isFromPublicArea=True&amp;isModal=False" TargetMode="External"/><Relationship Id="rId320" Type="http://schemas.openxmlformats.org/officeDocument/2006/relationships/hyperlink" Target="https://community.secop.gov.co/Public/Tendering/OpportunityDetail/Index?noticeUID=CO1.NTC.2401338&amp;isFromPublicArea=True&amp;isModal=False" TargetMode="External"/><Relationship Id="rId80" Type="http://schemas.openxmlformats.org/officeDocument/2006/relationships/hyperlink" Target="https://community.secop.gov.co/Public/Tendering/OpportunityDetail/Index?noticeUID=CO1.NTC.1784061&amp;isFromPublicArea=True&amp;isModal=False" TargetMode="External"/><Relationship Id="rId155" Type="http://schemas.openxmlformats.org/officeDocument/2006/relationships/hyperlink" Target="https://community.secop.gov.co/Public/Tendering/OpportunityDetail/Index?noticeUID=CO1.NTC.1893640&amp;isFromPublicArea=True&amp;isModal=False" TargetMode="External"/><Relationship Id="rId176" Type="http://schemas.openxmlformats.org/officeDocument/2006/relationships/hyperlink" Target="https://community.secop.gov.co/Public/Tendering/OpportunityDetail/Index?noticeUID=CO1.NTC.1998124&amp;isFromPublicArea=True&amp;isModal=False" TargetMode="External"/><Relationship Id="rId197" Type="http://schemas.openxmlformats.org/officeDocument/2006/relationships/hyperlink" Target="mailto:eri2411bejarano@gmail.com" TargetMode="External"/><Relationship Id="rId201" Type="http://schemas.openxmlformats.org/officeDocument/2006/relationships/hyperlink" Target="https://community.secop.gov.co/Public/Tendering/OpportunityDetail/Index?noticeUID=CO1.NTC.2186107&amp;isFromPublicArea=True&amp;isModal=False" TargetMode="External"/><Relationship Id="rId222" Type="http://schemas.openxmlformats.org/officeDocument/2006/relationships/hyperlink" Target="https://community.secop.gov.co/Public/Tendering/OpportunityDetail/Index?noticeUID=CO1.NTC.2223806&amp;isFromPublicArea=True&amp;isModal=False" TargetMode="External"/><Relationship Id="rId243" Type="http://schemas.openxmlformats.org/officeDocument/2006/relationships/hyperlink" Target="https://community.secop.gov.co/Public/Tendering/OpportunityDetail/Index?noticeUID=CO1.NTC.2407244&amp;isFromPublicArea=True&amp;isModal=False" TargetMode="External"/><Relationship Id="rId264" Type="http://schemas.openxmlformats.org/officeDocument/2006/relationships/hyperlink" Target="https://community.secop.gov.co/Public/Tendering/OpportunityDetail/Index?noticeUID=CO1.NTC.2339614&amp;isFromPublicArea=True&amp;isModal=False" TargetMode="External"/><Relationship Id="rId285" Type="http://schemas.openxmlformats.org/officeDocument/2006/relationships/hyperlink" Target="https://community.secop.gov.co/Public/Tendering/OpportunityDetail/Index?noticeUID=CO1.NTC.2441815&amp;isFromPublicArea=True&amp;isModal=False" TargetMode="External"/><Relationship Id="rId17" Type="http://schemas.openxmlformats.org/officeDocument/2006/relationships/hyperlink" Target="https://community.secop.gov.co/Public/Tendering/OpportunityDetail/Index?noticeUID=CO1.NTC.1729529&amp;isFromPublicArea=True&amp;isModal=False" TargetMode="External"/><Relationship Id="rId38" Type="http://schemas.openxmlformats.org/officeDocument/2006/relationships/hyperlink" Target="https://community.secop.gov.co/Public/Tendering/OpportunityDetail/Index?noticeUID=CO1.NTC.1748003&amp;isFromPublicArea=True&amp;isModal=False" TargetMode="External"/><Relationship Id="rId59" Type="http://schemas.openxmlformats.org/officeDocument/2006/relationships/hyperlink" Target="https://community.secop.gov.co/Public/Tendering/OpportunityDetail/Index?noticeUID=CO1.NTC.1771101&amp;isFromPublicArea=True&amp;isModal=False" TargetMode="External"/><Relationship Id="rId103" Type="http://schemas.openxmlformats.org/officeDocument/2006/relationships/hyperlink" Target="https://community.secop.gov.co/Public/Tendering/OpportunityDetail/Index?noticeUID=CO1.NTC.1827320&amp;isFromPublicArea=True&amp;isModal=False" TargetMode="External"/><Relationship Id="rId124" Type="http://schemas.openxmlformats.org/officeDocument/2006/relationships/hyperlink" Target="https://community.secop.gov.co/Public/Tendering/OpportunityDetail/Index?noticeUID=CO1.NTC.1854112&amp;isFromPublicArea=True&amp;isModal=False" TargetMode="External"/><Relationship Id="rId310" Type="http://schemas.openxmlformats.org/officeDocument/2006/relationships/hyperlink" Target="https://colombiacompra.gov.co/tienda-virtual-del-estado-colombiano/ordenes-compra/83892" TargetMode="External"/><Relationship Id="rId70" Type="http://schemas.openxmlformats.org/officeDocument/2006/relationships/hyperlink" Target="https://community.secop.gov.co/Public/Tendering/OpportunityDetail/Index?noticeUID=CO1.NTC.1748003&amp;isFromPublicArea=True&amp;isModal=False" TargetMode="External"/><Relationship Id="rId91" Type="http://schemas.openxmlformats.org/officeDocument/2006/relationships/hyperlink" Target="https://community.secop.gov.co/Public/Tendering/OpportunityDetail/Index?noticeUID=CO1.NTC.1797542&amp;isFromPublicArea=True&amp;isModal=False" TargetMode="External"/><Relationship Id="rId145" Type="http://schemas.openxmlformats.org/officeDocument/2006/relationships/hyperlink" Target="https://community.secop.gov.co/Public/Tendering/OpportunityDetail/Index?noticeUID=CO1.NTC.1856903&amp;isFromPublicArea=True&amp;isModal=False" TargetMode="External"/><Relationship Id="rId166" Type="http://schemas.openxmlformats.org/officeDocument/2006/relationships/hyperlink" Target="https://community.secop.gov.co/Public/Tendering/OpportunityDetail/Index?noticeUID=CO1.NTC.1993523&amp;isFromPublicArea=True&amp;isModal=False" TargetMode="External"/><Relationship Id="rId187" Type="http://schemas.openxmlformats.org/officeDocument/2006/relationships/hyperlink" Target="https://www.contratos.gov.co/consultas/detalleProceso.do?numConstancia=21-22-27096&amp;g-recaptcha-response=03AGdBq26q37fjinIq-3PQsKDJ43cQ4pUw1E9qJETUsZzcK-QCIn7iA-A_H3ILdTsvwD4Xj2ggyfXYLY2Vu4sEHGU65EkES5tqtJ7XUbZ8RcTAj48ByO9s-NfOGlC8cCTwhHSdb1eivZARlCOoXnijBD_j3SAlLTcNESGJYJbGyNrcskfBWV3tavBVTMEuy4xHQiUxjVBgEPgDLBWHxpb4tt-EPHpSL545aaIk4bm-HcXvcWkphuIPZlVrSqywX9qhucck-nBUXp3r1axDTbI7P2ZJpXJ4YyttJUhQrkhJ4x3Bpe7yTupmrkecoMvkxhLdfN0D09dhJIaoOzvzQ4S8CQVm191B6C6OGAx2sURtub5FQvw4MfpgHWwW5CtK0XNg6jfHnoTVHwvQ8fG1NQ3LauP4gvRBzb9lwefCFiACq0A6aXyuPVbijuy3qiUrFjKLhQh1AmaOZYeFYCcW9VSls8LSR0bX2T-iww" TargetMode="External"/><Relationship Id="rId331" Type="http://schemas.openxmlformats.org/officeDocument/2006/relationships/control" Target="../activeX/activeX1.xml"/><Relationship Id="rId1" Type="http://schemas.openxmlformats.org/officeDocument/2006/relationships/hyperlink" Target="https://community.secop.gov.co/Public/Tendering/OpportunityDetail/Index?noticeUID=CO1.NTC.1697280&amp;isFromPublicArea=True&amp;isModal=False" TargetMode="External"/><Relationship Id="rId212" Type="http://schemas.openxmlformats.org/officeDocument/2006/relationships/hyperlink" Target="https://community.secop.gov.co/Public/Tendering/OpportunityDetail/Index?noticeUID=CO1.NTC.2186126&amp;isFromPublicArea=True&amp;isModal=False" TargetMode="External"/><Relationship Id="rId233" Type="http://schemas.openxmlformats.org/officeDocument/2006/relationships/hyperlink" Target="https://community.secop.gov.co/Public/Tendering/OpportunityDetail/Index?noticeUID=CO1.NTC.2304761&amp;isFromPublicArea=True&amp;isModal=False" TargetMode="External"/><Relationship Id="rId254" Type="http://schemas.openxmlformats.org/officeDocument/2006/relationships/hyperlink" Target="https://community.secop.gov.co/Public/Tendering/OpportunityDetail/Index?noticeUID=CO1.NTC.2346989&amp;isFromPublicArea=True&amp;isModal=False" TargetMode="External"/><Relationship Id="rId28" Type="http://schemas.openxmlformats.org/officeDocument/2006/relationships/hyperlink" Target="https://community.secop.gov.co/Public/Tendering/OpportunityDetail/Index?noticeUID=CO1.NTC.1743722&amp;isFromPublicArea=True&amp;isModal=False" TargetMode="External"/><Relationship Id="rId49" Type="http://schemas.openxmlformats.org/officeDocument/2006/relationships/hyperlink" Target="https://community.secop.gov.co/Public/Tendering/OpportunityDetail/Index?noticeUID=CO1.NTC.1761911&amp;isFromPublicArea=True&amp;isModal=False" TargetMode="External"/><Relationship Id="rId114" Type="http://schemas.openxmlformats.org/officeDocument/2006/relationships/hyperlink" Target="https://community.secop.gov.co/Public/Tendering/OpportunityDetail/Index?noticeUID=CO1.NTC.1850282&amp;isFromPublicArea=True&amp;isModal=False" TargetMode="External"/><Relationship Id="rId275" Type="http://schemas.openxmlformats.org/officeDocument/2006/relationships/hyperlink" Target="https://community.secop.gov.co/Public/Tendering/OpportunityDetail/Index?noticeUID=CO1.NTC.2365940&amp;isFromPublicArea=True&amp;isModal=False" TargetMode="External"/><Relationship Id="rId296" Type="http://schemas.openxmlformats.org/officeDocument/2006/relationships/hyperlink" Target="https://community.secop.gov.co/Public/Tendering/OpportunityDetail/Index?noticeUID=CO1.NTC.2441516&amp;isFromPublicArea=True&amp;isModal=False" TargetMode="External"/><Relationship Id="rId300" Type="http://schemas.openxmlformats.org/officeDocument/2006/relationships/hyperlink" Target="https://community.secop.gov.co/Public/Tendering/OpportunityDetail/Index?noticeUID=CO1.NTC.2436419&amp;isFromPublicArea=True&amp;isModal=False" TargetMode="External"/><Relationship Id="rId60" Type="http://schemas.openxmlformats.org/officeDocument/2006/relationships/hyperlink" Target="https://community.secop.gov.co/Public/Tendering/OpportunityDetail/Index?noticeUID=CO1.NTC.1772302&amp;isFromPublicArea=True&amp;isModal=False" TargetMode="External"/><Relationship Id="rId81" Type="http://schemas.openxmlformats.org/officeDocument/2006/relationships/hyperlink" Target="https://community.secop.gov.co/Public/Tendering/OpportunityDetail/Index?noticeUID=CO1.NTC.1743384&amp;isFromPublicArea=True&amp;isModal=False" TargetMode="External"/><Relationship Id="rId135" Type="http://schemas.openxmlformats.org/officeDocument/2006/relationships/hyperlink" Target="https://community.secop.gov.co/Public/Tendering/OpportunityDetail/Index?noticeUID=CO1.NTC.1854112&amp;isFromPublicArea=True&amp;isModal=False" TargetMode="External"/><Relationship Id="rId156" Type="http://schemas.openxmlformats.org/officeDocument/2006/relationships/hyperlink" Target="https://community.secop.gov.co/Public/Tendering/OpportunityDetail/Index?noticeUID=CO1.NTC.1911268&amp;isFromPublicArea=True&amp;isModal=False" TargetMode="External"/><Relationship Id="rId177" Type="http://schemas.openxmlformats.org/officeDocument/2006/relationships/hyperlink" Target="https://community.secop.gov.co/Public/Tendering/OpportunityDetail/Index?noticeUID=CO1.NTC.1998124&amp;isFromPublicArea=True&amp;isModal=False" TargetMode="External"/><Relationship Id="rId198" Type="http://schemas.openxmlformats.org/officeDocument/2006/relationships/hyperlink" Target="https://community.secop.gov.co/Public/Tendering/OpportunityDetail/Index?noticeUID=CO1.NTC.2186108&amp;isFromPublicArea=True&amp;isModal=False" TargetMode="External"/><Relationship Id="rId321" Type="http://schemas.openxmlformats.org/officeDocument/2006/relationships/hyperlink" Target="https://community.secop.gov.co/Public/Tendering/ContractNoticePhases/View?PPI=CO1.PPI.16139364&amp;isFromPublicArea=True&amp;isModal=False" TargetMode="External"/><Relationship Id="rId202" Type="http://schemas.openxmlformats.org/officeDocument/2006/relationships/hyperlink" Target="https://community.secop.gov.co/Public/Tendering/OpportunityDetail/Index?noticeUID=CO1.NTC.2186106&amp;isFromPublicArea=True&amp;isModal=False" TargetMode="External"/><Relationship Id="rId223" Type="http://schemas.openxmlformats.org/officeDocument/2006/relationships/hyperlink" Target="https://community.secop.gov.co/Public/Tendering/OpportunityDetail/Index?noticeUID=CO1.NTC.2231617&amp;isFromPublicArea=True&amp;isModal=False" TargetMode="External"/><Relationship Id="rId244" Type="http://schemas.openxmlformats.org/officeDocument/2006/relationships/hyperlink" Target="https://community.secop.gov.co/Public/Tendering/OpportunityDetail/Index?noticeUID=CO1.NTC.2366411&amp;isFromPublicArea=True&amp;isModal=False" TargetMode="External"/><Relationship Id="rId18" Type="http://schemas.openxmlformats.org/officeDocument/2006/relationships/hyperlink" Target="https://community.secop.gov.co/Public/Tendering/OpportunityDetail/Index?noticeUID=CO1.NTC.1731020&amp;isFromPublicArea=True&amp;isModal=False" TargetMode="External"/><Relationship Id="rId39" Type="http://schemas.openxmlformats.org/officeDocument/2006/relationships/hyperlink" Target="https://community.secop.gov.co/Public/Tendering/OpportunityDetail/Index?noticeUID=CO1.NTC.1748793&amp;isFromPublicArea=True&amp;isModal=False" TargetMode="External"/><Relationship Id="rId265" Type="http://schemas.openxmlformats.org/officeDocument/2006/relationships/hyperlink" Target="https://community.secop.gov.co/Public/Tendering/OpportunityDetail/Index?noticeUID=CO1.NTC.2304662&amp;isFromPublicArea=True&amp;isModal=False" TargetMode="External"/><Relationship Id="rId286" Type="http://schemas.openxmlformats.org/officeDocument/2006/relationships/hyperlink" Target="https://community.secop.gov.co/Public/Tendering/OpportunityDetail/Index?noticeUID=CO1.NTC.2441815&amp;isFromPublicArea=True&amp;isModal=False" TargetMode="External"/><Relationship Id="rId50" Type="http://schemas.openxmlformats.org/officeDocument/2006/relationships/hyperlink" Target="https://community.secop.gov.co/Public/Tendering/OpportunityDetail/Index?noticeUID=CO1.NTC.1761911&amp;isFromPublicArea=True&amp;isModal=False" TargetMode="External"/><Relationship Id="rId104" Type="http://schemas.openxmlformats.org/officeDocument/2006/relationships/hyperlink" Target="https://community.secop.gov.co/Public/Tendering/OpportunityDetail/Index?noticeUID=CO1.NTC.1779800&amp;isFromPublicArea=True&amp;isModal=False" TargetMode="External"/><Relationship Id="rId125" Type="http://schemas.openxmlformats.org/officeDocument/2006/relationships/hyperlink" Target="https://community.secop.gov.co/Public/Tendering/OpportunityDetail/Index?noticeUID=CO1.NTC.1854120&amp;isFromPublicArea=True&amp;isModal=False" TargetMode="External"/><Relationship Id="rId146" Type="http://schemas.openxmlformats.org/officeDocument/2006/relationships/hyperlink" Target="https://community.secop.gov.co/Public/Tendering/OpportunityDetail/Index?noticeUID=CO1.NTC.1779969&amp;isFromPublicArea=True&amp;isModal=False" TargetMode="External"/><Relationship Id="rId167" Type="http://schemas.openxmlformats.org/officeDocument/2006/relationships/hyperlink" Target="https://community.secop.gov.co/Public/Tendering/OpportunityDetail/Index?noticeUID=CO1.NTC.1993581&amp;isFromPublicArea=True&amp;isModal=False" TargetMode="External"/><Relationship Id="rId188" Type="http://schemas.openxmlformats.org/officeDocument/2006/relationships/hyperlink" Target="https://colombiacompra.gov.co/tienda-virtual-del-estado-colombiano/ordenes-compra/71898" TargetMode="External"/><Relationship Id="rId311" Type="http://schemas.openxmlformats.org/officeDocument/2006/relationships/hyperlink" Target="https://colombiacompra.gov.co/tienda-virtual-del-estado-colombiano/ordenes-compra/83893" TargetMode="External"/><Relationship Id="rId332" Type="http://schemas.openxmlformats.org/officeDocument/2006/relationships/image" Target="../media/image1.emf"/><Relationship Id="rId71" Type="http://schemas.openxmlformats.org/officeDocument/2006/relationships/hyperlink" Target="https://community.secop.gov.co/Public/Tendering/OpportunityDetail/Index?noticeUID=CO1.NTC.1748003&amp;isFromPublicArea=True&amp;isModal=False" TargetMode="External"/><Relationship Id="rId92" Type="http://schemas.openxmlformats.org/officeDocument/2006/relationships/hyperlink" Target="https://community.secop.gov.co/Public/Tendering/OpportunityDetail/Index?noticeUID=CO1.NTC.1809438&amp;isFromPublicArea=True&amp;isModal=False" TargetMode="External"/><Relationship Id="rId213" Type="http://schemas.openxmlformats.org/officeDocument/2006/relationships/hyperlink" Target="https://community.secop.gov.co/Public/Tendering/OpportunityDetail/Index?noticeUID=CO1.NTC.2186124&amp;isFromPublicArea=True&amp;isModal=False" TargetMode="External"/><Relationship Id="rId234" Type="http://schemas.openxmlformats.org/officeDocument/2006/relationships/hyperlink" Target="https://community.secop.gov.co/Public/Tendering/OpportunityDetail/Index?noticeUID=CO1.NTC.2347326&amp;isFromPublicArea=True&amp;isModal=False" TargetMode="External"/><Relationship Id="rId2" Type="http://schemas.openxmlformats.org/officeDocument/2006/relationships/hyperlink" Target="https://community.secop.gov.co/Public/Tendering/OpportunityDetail/Index?noticeUID=CO1.NTC.1703151&amp;isFromPublicArea=True&amp;isModal=False" TargetMode="External"/><Relationship Id="rId29" Type="http://schemas.openxmlformats.org/officeDocument/2006/relationships/hyperlink" Target="https://community.secop.gov.co/Public/Tendering/OpportunityDetail/Index?noticeUID=CO1.NTC.1743384&amp;isFromPublicArea=True&amp;isModal=False" TargetMode="External"/><Relationship Id="rId255" Type="http://schemas.openxmlformats.org/officeDocument/2006/relationships/hyperlink" Target="https://community.secop.gov.co/Public/Tendering/OpportunityDetail/Index?noticeUID=CO1.NTC.2342487&amp;isFromPublicArea=True&amp;isModal=False" TargetMode="External"/><Relationship Id="rId276" Type="http://schemas.openxmlformats.org/officeDocument/2006/relationships/hyperlink" Target="https://community.secop.gov.co/Public/Tendering/OpportunityDetail/Index?noticeUID=CO1.NTC.2382551&amp;isFromPublicArea=True&amp;isModal=False" TargetMode="External"/><Relationship Id="rId297" Type="http://schemas.openxmlformats.org/officeDocument/2006/relationships/hyperlink" Target="https://community.secop.gov.co/Public/Tendering/OpportunityDetail/Index?noticeUID=CO1.NTC.2441516&amp;isFromPublicArea=True&amp;isModal=False" TargetMode="External"/><Relationship Id="rId40" Type="http://schemas.openxmlformats.org/officeDocument/2006/relationships/hyperlink" Target="https://community.secop.gov.co/Public/Tendering/OpportunityDetail/Index?noticeUID=CO1.NTC.1748395&amp;isFromPublicArea=True&amp;isModal=False" TargetMode="External"/><Relationship Id="rId115" Type="http://schemas.openxmlformats.org/officeDocument/2006/relationships/hyperlink" Target="https://community.secop.gov.co/Public/Tendering/OpportunityDetail/Index?noticeUID=CO1.NTC.1774582&amp;isFromPublicArea=True&amp;isModal=False" TargetMode="External"/><Relationship Id="rId136" Type="http://schemas.openxmlformats.org/officeDocument/2006/relationships/hyperlink" Target="https://community.secop.gov.co/Public/Tendering/OpportunityDetail/Index?noticeUID=CO1.NTC.1854112&amp;isFromPublicArea=True&amp;isModal=False" TargetMode="External"/><Relationship Id="rId157" Type="http://schemas.openxmlformats.org/officeDocument/2006/relationships/hyperlink" Target="https://community.secop.gov.co/Public/Tendering/OpportunityDetail/Index?noticeUID=CO1.NTC.1911275&amp;isFromPublicArea=True&amp;isModal=False" TargetMode="External"/><Relationship Id="rId178" Type="http://schemas.openxmlformats.org/officeDocument/2006/relationships/hyperlink" Target="https://community.secop.gov.co/Public/Tendering/OpportunityDetail/Index?noticeUID=CO1.NTC.1996267&amp;isFromPublicArea=True&amp;isModal=False" TargetMode="External"/><Relationship Id="rId301" Type="http://schemas.openxmlformats.org/officeDocument/2006/relationships/hyperlink" Target="https://community.secop.gov.co/Public/Tendering/OpportunityDetail/Index?noticeUID=CO1.NTC.2436419&amp;isFromPublicArea=True&amp;isModal=False" TargetMode="External"/><Relationship Id="rId322" Type="http://schemas.openxmlformats.org/officeDocument/2006/relationships/hyperlink" Target="https://community.secop.gov.co/Public/Tendering/ContractNoticePhases/View?PPI=CO1.PPI.16085179&amp;isFromPublicArea=True&amp;isModal=False" TargetMode="External"/><Relationship Id="rId61" Type="http://schemas.openxmlformats.org/officeDocument/2006/relationships/hyperlink" Target="https://community.secop.gov.co/Public/Tendering/OpportunityDetail/Index?noticeUID=CO1.NTC.1767745&amp;isFromPublicArea=True&amp;isModal=False" TargetMode="External"/><Relationship Id="rId82" Type="http://schemas.openxmlformats.org/officeDocument/2006/relationships/hyperlink" Target="https://community.secop.gov.co/Public/Tendering/OpportunityDetail/Index?noticeUID=CO1.NTC.1753358&amp;isFromPublicArea=True&amp;isModal=False" TargetMode="External"/><Relationship Id="rId199" Type="http://schemas.openxmlformats.org/officeDocument/2006/relationships/hyperlink" Target="https://community.secop.gov.co/Public/Tendering/OpportunityDetail/Index?noticeUID=CO1.NTC.2186109&amp;isFromPublicArea=True&amp;isModal=False" TargetMode="External"/><Relationship Id="rId203" Type="http://schemas.openxmlformats.org/officeDocument/2006/relationships/hyperlink" Target="https://community.secop.gov.co/Public/Tendering/OpportunityDetail/Index?noticeUID=CO1.NTC.2186105&amp;isFromPublicArea=True&amp;isModal=False" TargetMode="External"/><Relationship Id="rId19" Type="http://schemas.openxmlformats.org/officeDocument/2006/relationships/hyperlink" Target="https://community.secop.gov.co/Public/Tendering/OpportunityDetail/Index?noticeUID=CO1.NTC.1735549&amp;isFromPublicArea=True&amp;isModal=False" TargetMode="External"/><Relationship Id="rId224" Type="http://schemas.openxmlformats.org/officeDocument/2006/relationships/hyperlink" Target="https://community.secop.gov.co/Public/Tendering/OpportunityDetail/Index?noticeUID=CO1.NTC.2234235&amp;isFromPublicArea=True&amp;isModal=False" TargetMode="External"/><Relationship Id="rId245" Type="http://schemas.openxmlformats.org/officeDocument/2006/relationships/hyperlink" Target="https://community.secop.gov.co/Public/Tendering/OpportunityDetail/Index?noticeUID=CO1.NTC.2360762&amp;isFromPublicArea=True&amp;isModal=False" TargetMode="External"/><Relationship Id="rId266" Type="http://schemas.openxmlformats.org/officeDocument/2006/relationships/hyperlink" Target="https://community.secop.gov.co/Public/Tendering/OpportunityDetail/Index?noticeUID=CO1.NTC.2347258&amp;isFromPublicArea=True&amp;isModal=False" TargetMode="External"/><Relationship Id="rId287" Type="http://schemas.openxmlformats.org/officeDocument/2006/relationships/hyperlink" Target="https://community.secop.gov.co/Public/Tendering/OpportunityDetail/Index?noticeUID=CO1.NTC.2441815&amp;isFromPublicArea=True&amp;isModal=False" TargetMode="External"/><Relationship Id="rId30" Type="http://schemas.openxmlformats.org/officeDocument/2006/relationships/hyperlink" Target="https://community.secop.gov.co/Public/Tendering/OpportunityDetail/Index?noticeUID=CO1.NTC.1747943&amp;isFromPublicArea=True&amp;isModal=False" TargetMode="External"/><Relationship Id="rId105" Type="http://schemas.openxmlformats.org/officeDocument/2006/relationships/hyperlink" Target="https://community.secop.gov.co/Public/Tendering/OpportunityDetail/Index?noticeUID=CO1.NTC.1830383&amp;isFromPublicArea=True&amp;isModal=False" TargetMode="External"/><Relationship Id="rId126" Type="http://schemas.openxmlformats.org/officeDocument/2006/relationships/hyperlink" Target="https://community.secop.gov.co/Public/Tendering/OpportunityDetail/Index?noticeUID=CO1.NTC.1854112&amp;isFromPublicArea=True&amp;isModal=False" TargetMode="External"/><Relationship Id="rId147" Type="http://schemas.openxmlformats.org/officeDocument/2006/relationships/hyperlink" Target="https://community.secop.gov.co/Public/Tendering/OpportunityDetail/Index?noticeUID=CO1.NTC.1872976&amp;isFromPublicArea=True&amp;isModal=False" TargetMode="External"/><Relationship Id="rId168" Type="http://schemas.openxmlformats.org/officeDocument/2006/relationships/hyperlink" Target="https://community.secop.gov.co/Public/Tendering/OpportunityDetail/Index?noticeUID=CO1.NTC.1993689&amp;isFromPublicArea=True&amp;isModal=False" TargetMode="External"/><Relationship Id="rId312" Type="http://schemas.openxmlformats.org/officeDocument/2006/relationships/hyperlink" Target="https://colombiacompra.gov.co/tienda-virtual-del-estado-colombiano/ordenes-compra/83894" TargetMode="External"/><Relationship Id="rId333" Type="http://schemas.openxmlformats.org/officeDocument/2006/relationships/comments" Target="../comments1.xml"/><Relationship Id="rId51" Type="http://schemas.openxmlformats.org/officeDocument/2006/relationships/hyperlink" Target="https://community.secop.gov.co/Public/Tendering/ContractNoticePhases/View?PPI=CO1.PPI.12027011&amp;isFromPublicArea=True&amp;isModal=False" TargetMode="External"/><Relationship Id="rId72" Type="http://schemas.openxmlformats.org/officeDocument/2006/relationships/hyperlink" Target="https://community.secop.gov.co/Public/Tendering/OpportunityDetail/Index?noticeUID=CO1.NTC.1778377&amp;isFromPublicArea=True&amp;isModal=False" TargetMode="External"/><Relationship Id="rId93" Type="http://schemas.openxmlformats.org/officeDocument/2006/relationships/hyperlink" Target="https://community.secop.gov.co/Public/Tendering/OpportunityDetail/Index?noticeUID=CO1.NTC.1810121&amp;isFromPublicArea=True&amp;isModal=False" TargetMode="External"/><Relationship Id="rId189" Type="http://schemas.openxmlformats.org/officeDocument/2006/relationships/hyperlink" Target="https://colombiacompra.gov.co/tienda-virtual-del-estado-colombiano/ordenes-compra/72350" TargetMode="External"/><Relationship Id="rId3" Type="http://schemas.openxmlformats.org/officeDocument/2006/relationships/hyperlink" Target="https://community.secop.gov.co/Public/Tendering/OpportunityDetail/Index?noticeUID=CO1.NTC.1706882&amp;isFromPublicArea=True&amp;isModal=False" TargetMode="External"/><Relationship Id="rId214" Type="http://schemas.openxmlformats.org/officeDocument/2006/relationships/hyperlink" Target="https://community.secop.gov.co/Public/Tendering/OpportunityDetail/Index?noticeUID=CO1.NTC.2186129&amp;isFromPublicArea=True&amp;isModal=False" TargetMode="External"/><Relationship Id="rId235" Type="http://schemas.openxmlformats.org/officeDocument/2006/relationships/hyperlink" Target="https://community.secop.gov.co/Public/Tendering/OpportunityDetail/Index?noticeUID=CO1.NTC.2304761&amp;isFromPublicArea=True&amp;isModal=False" TargetMode="External"/><Relationship Id="rId256" Type="http://schemas.openxmlformats.org/officeDocument/2006/relationships/hyperlink" Target="https://community.secop.gov.co/Public/Tendering/OpportunityDetail/Index?noticeUID=CO1.NTC.2342399&amp;isFromPublicArea=True&amp;isModal=False" TargetMode="External"/><Relationship Id="rId277" Type="http://schemas.openxmlformats.org/officeDocument/2006/relationships/hyperlink" Target="https://community.secop.gov.co/Public/Tendering/OpportunityDetail/Index?noticeUID=CO1.NTC.2360762&amp;isFromPublicArea=True&amp;isModal=False" TargetMode="External"/><Relationship Id="rId298" Type="http://schemas.openxmlformats.org/officeDocument/2006/relationships/hyperlink" Target="https://community.secop.gov.co/Public/Tendering/OpportunityDetail/Index?noticeUID=CO1.NTC.2429480&amp;isFromPublicArea=True&amp;isModal=False" TargetMode="External"/><Relationship Id="rId116" Type="http://schemas.openxmlformats.org/officeDocument/2006/relationships/hyperlink" Target="https://community.secop.gov.co/Public/Tendering/OpportunityDetail/Index?noticeUID=CO1.NTC.1872976&amp;isFromPublicArea=True&amp;isModal=False" TargetMode="External"/><Relationship Id="rId137" Type="http://schemas.openxmlformats.org/officeDocument/2006/relationships/hyperlink" Target="https://community.secop.gov.co/Public/Tendering/OpportunityDetail/Index?noticeUID=CO1.NTC.1854112&amp;isFromPublicArea=True&amp;isModal=False" TargetMode="External"/><Relationship Id="rId158" Type="http://schemas.openxmlformats.org/officeDocument/2006/relationships/hyperlink" Target="https://community.secop.gov.co/Public/Tendering/OpportunityDetail/Index?noticeUID=CO1.NTC.1913817&amp;isFromPublicArea=True&amp;isModal=False" TargetMode="External"/><Relationship Id="rId302" Type="http://schemas.openxmlformats.org/officeDocument/2006/relationships/hyperlink" Target="https://community.secop.gov.co/Public/Tendering/OpportunityDetail/Index?noticeUID=CO1.NTC.2458661&amp;isFromPublicArea=True&amp;isModal=False" TargetMode="External"/><Relationship Id="rId323" Type="http://schemas.openxmlformats.org/officeDocument/2006/relationships/hyperlink" Target="https://community.secop.gov.co/Public/Tendering/ContractNoticePhases/View?PPI=CO1.PPI.16196073&amp;isFromPublicArea=True&amp;isModal=False" TargetMode="External"/><Relationship Id="rId20" Type="http://schemas.openxmlformats.org/officeDocument/2006/relationships/hyperlink" Target="https://community.secop.gov.co/Public/Tendering/OpportunityDetail/Index?noticeUID=CO1.NTC.1775332&amp;isFromPublicArea=True&amp;isModal=False" TargetMode="External"/><Relationship Id="rId41" Type="http://schemas.openxmlformats.org/officeDocument/2006/relationships/hyperlink" Target="https://community.secop.gov.co/Public/Tendering/OpportunityDetail/Index?noticeUID=CO1.NTC.1751881&amp;isFromPublicArea=True&amp;isModal=False" TargetMode="External"/><Relationship Id="rId62" Type="http://schemas.openxmlformats.org/officeDocument/2006/relationships/hyperlink" Target="https://community.secop.gov.co/Public/Tendering/OpportunityDetail/Index?noticeUID=CO1.NTC.1767595&amp;isFromPublicArea=True&amp;isModal=False" TargetMode="External"/><Relationship Id="rId83" Type="http://schemas.openxmlformats.org/officeDocument/2006/relationships/hyperlink" Target="https://community.secop.gov.co/Public/Tendering/OpportunityDetail/Index?noticeUID=CO1.NTC.1792199&amp;isFromPublicArea=True&amp;isModal=False" TargetMode="External"/><Relationship Id="rId179" Type="http://schemas.openxmlformats.org/officeDocument/2006/relationships/hyperlink" Target="https://community.secop.gov.co/Public/Tendering/OpportunityDetail/Index?noticeUID=CO1.NTC.1990107&amp;isFromPublicArea=True&amp;isModal=False" TargetMode="External"/><Relationship Id="rId190" Type="http://schemas.openxmlformats.org/officeDocument/2006/relationships/hyperlink" Target="https://community.secop.gov.co/Public/Common/GoogleReCaptcha/Index?previousUrl=https%3a%2f%2fcommunity.secop.gov.co%2fPublic%2fTendering%2fOpportunityDetail%2fIndex%3fnoticeUID%3dCO1.NTC.2105768%26isFromPublicArea%3dTrue%26isModal%3dFalse" TargetMode="External"/><Relationship Id="rId204" Type="http://schemas.openxmlformats.org/officeDocument/2006/relationships/hyperlink" Target="https://community.secop.gov.co/Public/Tendering/OpportunityDetail/Index?noticeUID=CO1.NTC.2186104&amp;isFromPublicArea=True&amp;isModal=False" TargetMode="External"/><Relationship Id="rId225" Type="http://schemas.openxmlformats.org/officeDocument/2006/relationships/hyperlink" Target="https://community.secop.gov.co/Public/Tendering/OpportunityDetail/Index?noticeUID=CO1.NTC.2231916&amp;isFromPublicArea=True&amp;isModal=False" TargetMode="External"/><Relationship Id="rId246" Type="http://schemas.openxmlformats.org/officeDocument/2006/relationships/hyperlink" Target="https://community.secop.gov.co/Public/Tendering/OpportunityDetail/Index?noticeUID=CO1.NTC.2378458&amp;isFromPublicArea=True&amp;isModal=False" TargetMode="External"/><Relationship Id="rId267" Type="http://schemas.openxmlformats.org/officeDocument/2006/relationships/hyperlink" Target="https://community.secop.gov.co/Public/Tendering/OpportunityDetail/Index?noticeUID=CO1.NTC.2347155&amp;isFromPublicArea=True&amp;isModal=False" TargetMode="External"/><Relationship Id="rId288" Type="http://schemas.openxmlformats.org/officeDocument/2006/relationships/hyperlink" Target="https://community.secop.gov.co/Public/Tendering/OpportunityDetail/Index?noticeUID=CO1.NTC.2441810&amp;isFromPublicArea=True&amp;isModal=False" TargetMode="External"/><Relationship Id="rId106" Type="http://schemas.openxmlformats.org/officeDocument/2006/relationships/hyperlink" Target="https://community.secop.gov.co/Public/Tendering/OpportunityDetail/Index?noticeUID=CO1.NTC.1831053&amp;isFromPublicArea=True&amp;isModal=False" TargetMode="External"/><Relationship Id="rId127" Type="http://schemas.openxmlformats.org/officeDocument/2006/relationships/hyperlink" Target="https://community.secop.gov.co/Public/Tendering/OpportunityDetail/Index?noticeUID=CO1.NTC.1854112&amp;isFromPublicArea=True&amp;isModal=False" TargetMode="External"/><Relationship Id="rId313" Type="http://schemas.openxmlformats.org/officeDocument/2006/relationships/hyperlink" Target="https://colombiacompra.gov.co/tienda-virtual-del-estado-colombiano/ordenes-compra/83755" TargetMode="External"/><Relationship Id="rId10" Type="http://schemas.openxmlformats.org/officeDocument/2006/relationships/hyperlink" Target="https://community.secop.gov.co/Public/Tendering/OpportunityDetail/Index?noticeUID=CO1.NTC.1723205&amp;isFromPublicArea=True&amp;isModal=False" TargetMode="External"/><Relationship Id="rId31" Type="http://schemas.openxmlformats.org/officeDocument/2006/relationships/hyperlink" Target="https://community.secop.gov.co/Public/Tendering/OpportunityDetail/Index?noticeUID=CO1.NTC.1746103&amp;isFromPublicArea=True&amp;isModal=False" TargetMode="External"/><Relationship Id="rId52" Type="http://schemas.openxmlformats.org/officeDocument/2006/relationships/hyperlink" Target="https://community.secop.gov.co/Public/Tendering/OpportunityDetail/Index?noticeUID=CO1.NTC.1767595&amp;isFromPublicArea=True&amp;isModal=False" TargetMode="External"/><Relationship Id="rId73" Type="http://schemas.openxmlformats.org/officeDocument/2006/relationships/hyperlink" Target="https://community.secop.gov.co/Public/Tendering/OpportunityDetail/Index?noticeUID=CO1.NTC.1779969&amp;isFromPublicArea=True&amp;isModal=False" TargetMode="External"/><Relationship Id="rId94" Type="http://schemas.openxmlformats.org/officeDocument/2006/relationships/hyperlink" Target="https://community.secop.gov.co/Public/Tendering/OpportunityDetail/Index?noticeUID=CO1.NTC.1767745&amp;isFromPublicArea=True&amp;isModal=False" TargetMode="External"/><Relationship Id="rId148" Type="http://schemas.openxmlformats.org/officeDocument/2006/relationships/hyperlink" Target="https://community.secop.gov.co/Public/Tendering/OpportunityDetail/Index?noticeUID=CO1.NTC.1854112&amp;isFromPublicArea=True&amp;isModal=False" TargetMode="External"/><Relationship Id="rId169" Type="http://schemas.openxmlformats.org/officeDocument/2006/relationships/hyperlink" Target="https://community.secop.gov.co/Public/Tendering/OpportunityDetail/Index?noticeUID=CO1.NTC.1993689&amp;isFromPublicArea=True&amp;isModal=False" TargetMode="External"/><Relationship Id="rId4" Type="http://schemas.openxmlformats.org/officeDocument/2006/relationships/hyperlink" Target="https://community.secop.gov.co/Public/Tendering/OpportunityDetail/Index?noticeUID=CO1.NTC.1707326&amp;isFromPublicArea=True&amp;isModal=False" TargetMode="External"/><Relationship Id="rId180" Type="http://schemas.openxmlformats.org/officeDocument/2006/relationships/hyperlink" Target="https://community.secop.gov.co/Public/Tendering/OpportunityDetail/Index?noticeUID=CO1.NTC.1939838&amp;isFromPublicArea=True&amp;isModal=False" TargetMode="External"/><Relationship Id="rId215" Type="http://schemas.openxmlformats.org/officeDocument/2006/relationships/hyperlink" Target="https://community.secop.gov.co/Public/Tendering/OpportunityDetail/Index?noticeUID=CO1.NTC.2186133&amp;isFromPublicArea=True&amp;isModal=False" TargetMode="External"/><Relationship Id="rId236" Type="http://schemas.openxmlformats.org/officeDocument/2006/relationships/hyperlink" Target="https://community.secop.gov.co/Public/Tendering/OpportunityDetail/Index?noticeUID=CO1.NTC.2357068&amp;isFromPublicArea=True&amp;isModal=False" TargetMode="External"/><Relationship Id="rId257" Type="http://schemas.openxmlformats.org/officeDocument/2006/relationships/hyperlink" Target="https://community.secop.gov.co/Public/Tendering/OpportunityDetail/Index?noticeUID=CO1.NTC.2360762&amp;isFromPublicArea=True&amp;isModal=False" TargetMode="External"/><Relationship Id="rId278" Type="http://schemas.openxmlformats.org/officeDocument/2006/relationships/hyperlink" Target="https://community.secop.gov.co/Public/Tendering/OpportunityDetail/Index?noticeUID=CO1.NTC.2360081&amp;isFromPublicArea=True&amp;isModal=False" TargetMode="External"/><Relationship Id="rId303" Type="http://schemas.openxmlformats.org/officeDocument/2006/relationships/hyperlink" Target="https://community.secop.gov.co/Public/Tendering/OpportunityDetail/Index?noticeUID=CO1.NTC.2463542&amp;isFromPublicArea=True&amp;isModal=False" TargetMode="External"/><Relationship Id="rId42" Type="http://schemas.openxmlformats.org/officeDocument/2006/relationships/hyperlink" Target="https://community.secop.gov.co/Public/Tendering/OpportunityDetail/Index?noticeUID=CO1.NTC.1751881&amp;isFromPublicArea=True&amp;isModal=False" TargetMode="External"/><Relationship Id="rId84" Type="http://schemas.openxmlformats.org/officeDocument/2006/relationships/hyperlink" Target="https://community.secop.gov.co/Public/Tendering/OpportunityDetail/Index?noticeUID=CO1.NTC.1743722&amp;isFromPublicArea=True&amp;isModal=False" TargetMode="External"/><Relationship Id="rId138" Type="http://schemas.openxmlformats.org/officeDocument/2006/relationships/hyperlink" Target="https://community.secop.gov.co/Public/Tendering/OpportunityDetail/Index?noticeUID=CO1.NTC.1854112&amp;isFromPublicArea=True&amp;isModal=False" TargetMode="External"/><Relationship Id="rId191" Type="http://schemas.openxmlformats.org/officeDocument/2006/relationships/hyperlink" Target="https://community.secop.gov.co/Public/Tendering/OpportunityDetail/Index?noticeUID=CO1.NTC.2077004&amp;isFromPublicArea=True&amp;isModal=False" TargetMode="External"/><Relationship Id="rId205" Type="http://schemas.openxmlformats.org/officeDocument/2006/relationships/hyperlink" Target="https://community.secop.gov.co/Public/Tendering/OpportunityDetail/Index?noticeUID=CO1.NTC.2185985&amp;isFromPublicArea=True&amp;isModal=False" TargetMode="External"/><Relationship Id="rId247" Type="http://schemas.openxmlformats.org/officeDocument/2006/relationships/hyperlink" Target="https://community.secop.gov.co/Public/Tendering/OpportunityDetail/Index?noticeUID=CO1.NTC.2297313&amp;isFromPublicArea=True&amp;isModal=False" TargetMode="External"/><Relationship Id="rId107" Type="http://schemas.openxmlformats.org/officeDocument/2006/relationships/hyperlink" Target="https://community.secop.gov.co/Public/Tendering/OpportunityDetail/Index?noticeUID=CO1.NTC.1767745&amp;isFromPublicArea=True&amp;isModal=False" TargetMode="External"/><Relationship Id="rId289" Type="http://schemas.openxmlformats.org/officeDocument/2006/relationships/hyperlink" Target="https://community.secop.gov.co/Public/Tendering/OpportunityDetail/Index?noticeUID=CO1.NTC.2441705&amp;isFromPublicArea=True&amp;isModal=False" TargetMode="External"/><Relationship Id="rId11" Type="http://schemas.openxmlformats.org/officeDocument/2006/relationships/hyperlink" Target="https://community.secop.gov.co/Public/Tendering/OpportunityDetail/Index?noticeUID=CO1.NTC.1723205&amp;isFromPublicArea=True&amp;isModal=False" TargetMode="External"/><Relationship Id="rId53" Type="http://schemas.openxmlformats.org/officeDocument/2006/relationships/hyperlink" Target="https://community.secop.gov.co/Public/Tendering/OpportunityDetail/Index?noticeUID=CO1.NTC.1767776&amp;isFromPublicArea=True&amp;isModal=False" TargetMode="External"/><Relationship Id="rId149" Type="http://schemas.openxmlformats.org/officeDocument/2006/relationships/hyperlink" Target="https://community.secop.gov.co/Public/Tendering/OpportunityDetail/Index?noticeUID=CO1.NTC.1748003&amp;isFromPublicArea=True&amp;isModal=False" TargetMode="External"/><Relationship Id="rId314" Type="http://schemas.openxmlformats.org/officeDocument/2006/relationships/hyperlink" Target="https://colombiacompra.gov.co/tienda-virtual-del-estado-colombiano/ordenes-compra/83904" TargetMode="External"/><Relationship Id="rId95" Type="http://schemas.openxmlformats.org/officeDocument/2006/relationships/hyperlink" Target="https://community.secop.gov.co/Public/Tendering/OpportunityDetail/Index?noticeUID=CO1.NTC.1810059&amp;isFromPublicArea=True&amp;isModal=False" TargetMode="External"/><Relationship Id="rId160" Type="http://schemas.openxmlformats.org/officeDocument/2006/relationships/hyperlink" Target="https://community.secop.gov.co/Public/Tendering/OpportunityDetail/Index?noticeUID=CO1.NTC.1912237&amp;isFromPublicArea=True&amp;isModal=False" TargetMode="External"/><Relationship Id="rId216" Type="http://schemas.openxmlformats.org/officeDocument/2006/relationships/hyperlink" Target="https://community.secop.gov.co/Public/Tendering/OpportunityDetail/Index?noticeUID=CO1.NTC.2186501&amp;isFromPublicArea=True&amp;isModal=False" TargetMode="External"/><Relationship Id="rId258" Type="http://schemas.openxmlformats.org/officeDocument/2006/relationships/hyperlink" Target="https://community.secop.gov.co/Public/Tendering/OpportunityDetail/Index?noticeUID=CO1.NTC.2348662&amp;isFromPublicArea=True&amp;isModal=False" TargetMode="External"/><Relationship Id="rId22" Type="http://schemas.openxmlformats.org/officeDocument/2006/relationships/hyperlink" Target="https://community.secop.gov.co/Public/Tendering/OpportunityDetail/Index?noticeUID=CO1.NTC.1734661&amp;isFromPublicArea=True&amp;isModal=False" TargetMode="External"/><Relationship Id="rId64" Type="http://schemas.openxmlformats.org/officeDocument/2006/relationships/hyperlink" Target="https://community.secop.gov.co/Public/Tendering/OpportunityDetail/Index?noticeUID=CO1.NTC.1776123&amp;isFromPublicArea=True&amp;isModal=False" TargetMode="External"/><Relationship Id="rId118" Type="http://schemas.openxmlformats.org/officeDocument/2006/relationships/hyperlink" Target="https://community.secop.gov.co/Public/Tendering/OpportunityDetail/Index?noticeUID=CO1.NTC.1852267&amp;isFromPublicArea=True&amp;isModal=False" TargetMode="External"/><Relationship Id="rId325" Type="http://schemas.openxmlformats.org/officeDocument/2006/relationships/hyperlink" Target="https://community.secop.gov.co/Public/Tendering/OpportunityDetail/Index?noticeUID=CO1.NTC.2360762&amp;isFromPublicArea=True&amp;isModal=False" TargetMode="External"/><Relationship Id="rId171" Type="http://schemas.openxmlformats.org/officeDocument/2006/relationships/hyperlink" Target="https://community.secop.gov.co/Public/Tendering/OpportunityDetail/Index?noticeUID=CO1.NTC.1993689&amp;isFromPublicArea=True&amp;isModal=False" TargetMode="External"/><Relationship Id="rId227" Type="http://schemas.openxmlformats.org/officeDocument/2006/relationships/hyperlink" Target="https://community.secop.gov.co/Public/Tendering/OpportunityDetail/Index?noticeUID=CO1.NTC.2257397&amp;isFromPublicArea=True&amp;isModal=False" TargetMode="External"/><Relationship Id="rId269" Type="http://schemas.openxmlformats.org/officeDocument/2006/relationships/hyperlink" Target="https://community.secop.gov.co/Public/Tendering/OpportunityDetail/Index?noticeUID=CO1.NTC.2360081&amp;isFromPublicArea=True&amp;isModal=False" TargetMode="External"/><Relationship Id="rId33" Type="http://schemas.openxmlformats.org/officeDocument/2006/relationships/hyperlink" Target="https://community.secop.gov.co/Public/Tendering/OpportunityDetail/Index?noticeUID=CO1.NTC.1745874&amp;isFromPublicArea=True&amp;isModal=False" TargetMode="External"/><Relationship Id="rId129" Type="http://schemas.openxmlformats.org/officeDocument/2006/relationships/hyperlink" Target="https://community.secop.gov.co/Public/Tendering/OpportunityDetail/Index?noticeUID=CO1.NTC.1856903&amp;isFromPublicArea=True&amp;isModal=False" TargetMode="External"/><Relationship Id="rId280" Type="http://schemas.openxmlformats.org/officeDocument/2006/relationships/hyperlink" Target="https://community.secop.gov.co/Public/Tendering/OpportunityDetail/Index?noticeUID=CO1.NTC.2407027&amp;isFromPublicArea=True&amp;isModal=False" TargetMode="External"/><Relationship Id="rId75" Type="http://schemas.openxmlformats.org/officeDocument/2006/relationships/hyperlink" Target="https://community.secop.gov.co/Public/Tendering/OpportunityDetail/Index?noticeUID=CO1.NTC.1763278&amp;isFromPublicArea=True&amp;isModal=False" TargetMode="External"/><Relationship Id="rId140" Type="http://schemas.openxmlformats.org/officeDocument/2006/relationships/hyperlink" Target="https://community.secop.gov.co/Public/Tendering/OpportunityDetail/Index?noticeUID=CO1.NTC.1854120&amp;isFromPublicArea=True&amp;isModal=False" TargetMode="External"/><Relationship Id="rId182" Type="http://schemas.openxmlformats.org/officeDocument/2006/relationships/hyperlink" Target="https://community.secop.gov.co/Public/Tendering/OpportunityDetail/Index?noticeUID=CO1.NTC.2067834&amp;isFromPublicArea=True&amp;isModal=False" TargetMode="External"/><Relationship Id="rId6" Type="http://schemas.openxmlformats.org/officeDocument/2006/relationships/hyperlink" Target="https://community.secop.gov.co/Public/Tendering/OpportunityDetail/Index?noticeUID=CO1.NTC.1714609&amp;isFromPublicArea=True&amp;isModal=False" TargetMode="External"/><Relationship Id="rId238" Type="http://schemas.openxmlformats.org/officeDocument/2006/relationships/hyperlink" Target="https://community.secop.gov.co/Public/Tendering/OpportunityDetail/Index?noticeUID=CO1.NTC.2373082&amp;isFromPublicArea=True&amp;isModal=False" TargetMode="External"/><Relationship Id="rId291" Type="http://schemas.openxmlformats.org/officeDocument/2006/relationships/hyperlink" Target="https://community.secop.gov.co/Public/Tendering/OpportunityDetail/Index?noticeUID=CO1.NTC.2441705&amp;isFromPublicArea=True&amp;isModal=False" TargetMode="External"/><Relationship Id="rId305" Type="http://schemas.openxmlformats.org/officeDocument/2006/relationships/hyperlink" Target="https://colombiacompra.gov.co/tienda-virtual-del-estado-colombiano/ordenes-compra/82236" TargetMode="External"/><Relationship Id="rId44" Type="http://schemas.openxmlformats.org/officeDocument/2006/relationships/hyperlink" Target="https://community.secop.gov.co/Public/Tendering/OpportunityDetail/Index?noticeUID=CO1.NTC.1755989&amp;isFromPublicArea=True&amp;isModal=False" TargetMode="External"/><Relationship Id="rId86" Type="http://schemas.openxmlformats.org/officeDocument/2006/relationships/hyperlink" Target="https://community.secop.gov.co/Public/Tendering/OpportunityDetail/Index?noticeUID=CO1.NTC.1763249&amp;isFromPublicArea=True&amp;isModal=False" TargetMode="External"/><Relationship Id="rId151" Type="http://schemas.openxmlformats.org/officeDocument/2006/relationships/hyperlink" Target="https://community.secop.gov.co/Public/Tendering/OpportunityDetail/Index?noticeUID=CO1.NTC.1882850&amp;isFromPublicArea=True&amp;isModal=False" TargetMode="External"/><Relationship Id="rId193" Type="http://schemas.openxmlformats.org/officeDocument/2006/relationships/hyperlink" Target="https://community.secop.gov.co/Public/Tendering/OpportunityDetail/Index?noticeUID=CO1.NTC.2145485&amp;isFromPublicArea=True&amp;isModal=False" TargetMode="External"/><Relationship Id="rId207" Type="http://schemas.openxmlformats.org/officeDocument/2006/relationships/hyperlink" Target="https://community.secop.gov.co/Public/Tendering/OpportunityDetail/Index?noticeUID=CO1.NTC.2185988&amp;isFromPublicArea=True&amp;isModal=False" TargetMode="External"/><Relationship Id="rId249" Type="http://schemas.openxmlformats.org/officeDocument/2006/relationships/hyperlink" Target="https://community.secop.gov.co/Public/Tendering/OpportunityDetail/Index?noticeUID=CO1.NTC.2258725&amp;isFromPublicArea=True&amp;isModal=False" TargetMode="External"/><Relationship Id="rId13" Type="http://schemas.openxmlformats.org/officeDocument/2006/relationships/hyperlink" Target="https://community.secop.gov.co/Public/Tendering/OpportunityDetail/Index?noticeUID=CO1.NTC.1726889&amp;isFromPublicArea=True&amp;isModal=False" TargetMode="External"/><Relationship Id="rId109" Type="http://schemas.openxmlformats.org/officeDocument/2006/relationships/hyperlink" Target="https://community.secop.gov.co/Public/Tendering/OpportunityDetail/Index?noticeUID=CO1.NTC.1837972&amp;isFromPublicArea=True&amp;isModal=False" TargetMode="External"/><Relationship Id="rId260" Type="http://schemas.openxmlformats.org/officeDocument/2006/relationships/hyperlink" Target="https://community.secop.gov.co/Public/Tendering/OpportunityDetail/Index?noticeUID=CO1.NTC.2349160&amp;isFromPublicArea=True&amp;isModal=False" TargetMode="External"/><Relationship Id="rId316" Type="http://schemas.openxmlformats.org/officeDocument/2006/relationships/hyperlink" Target="https://colombiacompra.gov.co/tienda-virtual-del-estado-colombiano/ordenes-compra/84013" TargetMode="External"/><Relationship Id="rId55" Type="http://schemas.openxmlformats.org/officeDocument/2006/relationships/hyperlink" Target="https://community.secop.gov.co/Public/Tendering/OpportunityDetail/Index?noticeUID=CO1.NTC.1767745&amp;isFromPublicArea=True&amp;isModal=False" TargetMode="External"/><Relationship Id="rId97" Type="http://schemas.openxmlformats.org/officeDocument/2006/relationships/hyperlink" Target="https://community.secop.gov.co/Public/Tendering/OpportunityDetail/Index?noticeUID=CO1.NTC.1774582&amp;isFromPublicArea=True&amp;isModal=False" TargetMode="External"/><Relationship Id="rId120" Type="http://schemas.openxmlformats.org/officeDocument/2006/relationships/hyperlink" Target="https://community.secop.gov.co/Public/Tendering/OpportunityDetail/Index?noticeUID=CO1.NTC.1854120&amp;isFromPublicArea=True&amp;isModal=False" TargetMode="External"/><Relationship Id="rId162" Type="http://schemas.openxmlformats.org/officeDocument/2006/relationships/hyperlink" Target="https://community.secop.gov.co/Public/Tendering/OpportunityDetail/Index?noticeUID=CO1.NTC.1981208&amp;isFromPublicArea=True&amp;isModal=False" TargetMode="External"/><Relationship Id="rId218" Type="http://schemas.openxmlformats.org/officeDocument/2006/relationships/hyperlink" Target="https://community.secop.gov.co/Public/Tendering/OpportunityDetail/Index?noticeUID=CO1.NTC.2061258&amp;isFromPublicArea=True&amp;isModal=False" TargetMode="External"/><Relationship Id="rId271" Type="http://schemas.openxmlformats.org/officeDocument/2006/relationships/hyperlink" Target="https://community.secop.gov.co/Public/Tendering/OpportunityDetail/Index?noticeUID=CO1.NTC.235735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U619"/>
  <sheetViews>
    <sheetView tabSelected="1" zoomScale="70" zoomScaleNormal="70" workbookViewId="0">
      <pane xSplit="3" ySplit="13" topLeftCell="N14" activePane="bottomRight" state="frozen"/>
      <selection pane="topRight" activeCell="D1" sqref="D1"/>
      <selection pane="bottomLeft" activeCell="A14" sqref="A14"/>
      <selection pane="bottomRight" activeCell="AL9" sqref="AL9"/>
    </sheetView>
  </sheetViews>
  <sheetFormatPr baseColWidth="10" defaultColWidth="11.42578125" defaultRowHeight="15" x14ac:dyDescent="0.25"/>
  <cols>
    <col min="1" max="1" width="11.42578125" style="35"/>
    <col min="2" max="2" width="10" style="35" customWidth="1"/>
    <col min="3" max="3" width="20.42578125" style="193" customWidth="1"/>
    <col min="4" max="4" width="32.5703125" style="96" customWidth="1"/>
    <col min="5" max="5" width="43.140625" style="199" customWidth="1"/>
    <col min="6" max="6" width="29.140625" style="35" customWidth="1"/>
    <col min="7" max="7" width="45" style="211" customWidth="1"/>
    <col min="8" max="8" width="62.5703125" style="206" customWidth="1"/>
    <col min="9" max="9" width="16.28515625" style="211" customWidth="1"/>
    <col min="10" max="10" width="35.42578125" style="35" customWidth="1"/>
    <col min="11" max="11" width="12.28515625" style="35" customWidth="1"/>
    <col min="12" max="12" width="35.7109375" style="35" customWidth="1"/>
    <col min="13" max="13" width="38.140625" style="35" customWidth="1"/>
    <col min="14" max="14" width="16.140625" style="35" customWidth="1"/>
    <col min="15" max="15" width="20.140625" style="97" customWidth="1"/>
    <col min="16" max="16" width="25.140625" style="211" customWidth="1"/>
    <col min="17" max="17" width="36.28515625" style="211" customWidth="1"/>
    <col min="18" max="18" width="15.140625" style="35" customWidth="1"/>
    <col min="19" max="19" width="24.42578125" style="35" customWidth="1"/>
    <col min="20" max="20" width="30.140625" style="35" customWidth="1"/>
    <col min="21" max="23" width="20.7109375" style="35" customWidth="1"/>
    <col min="24" max="24" width="15.42578125" style="35" customWidth="1"/>
    <col min="25" max="25" width="16.140625" style="35" customWidth="1"/>
    <col min="26" max="26" width="16" style="35" customWidth="1"/>
    <col min="27" max="27" width="11.42578125" style="35" customWidth="1"/>
    <col min="28" max="28" width="15.42578125" style="35" customWidth="1"/>
    <col min="29" max="29" width="13.7109375" style="35" customWidth="1"/>
    <col min="30" max="30" width="15.28515625" style="216" customWidth="1"/>
    <col min="31" max="31" width="14.42578125" style="211" customWidth="1"/>
    <col min="32" max="32" width="16.28515625" style="211" customWidth="1"/>
    <col min="33" max="33" width="13.28515625" style="209" customWidth="1"/>
    <col min="34" max="34" width="19" style="211" customWidth="1"/>
    <col min="35" max="35" width="23" style="193" customWidth="1"/>
    <col min="36" max="36" width="12.28515625" style="211" customWidth="1"/>
    <col min="37" max="37" width="16.28515625" style="35" customWidth="1"/>
    <col min="38" max="38" width="16.42578125" style="211" customWidth="1"/>
    <col min="39" max="39" width="16" style="199" customWidth="1"/>
    <col min="40" max="40" width="13.42578125" style="221" customWidth="1"/>
    <col min="41" max="41" width="11.42578125" style="222" customWidth="1"/>
    <col min="42" max="42" width="14.42578125" style="37" customWidth="1"/>
    <col min="43" max="44" width="11.42578125" style="37"/>
    <col min="45" max="46" width="12.7109375" style="37" bestFit="1" customWidth="1"/>
    <col min="47" max="47" width="11.42578125" style="37"/>
    <col min="48" max="16384" width="11.42578125" style="38"/>
  </cols>
  <sheetData>
    <row r="1" spans="1:47" s="35" customFormat="1" x14ac:dyDescent="0.25">
      <c r="A1" s="38"/>
      <c r="B1" s="38"/>
      <c r="C1" s="189"/>
      <c r="D1" s="38"/>
      <c r="E1" s="194"/>
      <c r="F1" s="39"/>
      <c r="G1" s="212"/>
      <c r="H1" s="200"/>
      <c r="I1" s="212"/>
      <c r="J1" s="38"/>
      <c r="K1" s="38"/>
      <c r="L1" s="38"/>
      <c r="M1" s="38"/>
      <c r="N1" s="38"/>
      <c r="O1" s="38"/>
      <c r="P1" s="208"/>
      <c r="Q1" s="212"/>
      <c r="R1" s="38"/>
      <c r="S1" s="38"/>
      <c r="T1" s="38"/>
      <c r="U1" s="38"/>
      <c r="V1" s="38"/>
      <c r="W1" s="38"/>
      <c r="X1" s="38"/>
      <c r="Y1" s="38"/>
      <c r="Z1" s="38"/>
      <c r="AA1" s="38"/>
      <c r="AB1" s="38"/>
      <c r="AC1" s="38"/>
      <c r="AD1" s="214"/>
      <c r="AE1" s="212"/>
      <c r="AF1" s="212"/>
      <c r="AG1" s="208"/>
      <c r="AH1" s="212"/>
      <c r="AI1" s="375"/>
      <c r="AJ1" s="212"/>
      <c r="AK1" s="38"/>
      <c r="AL1" s="212"/>
      <c r="AM1" s="199"/>
      <c r="AN1" s="221"/>
      <c r="AO1" s="222"/>
      <c r="AP1" s="37"/>
      <c r="AQ1" s="37"/>
      <c r="AR1" s="37"/>
      <c r="AS1" s="36"/>
      <c r="AT1" s="36"/>
      <c r="AU1" s="36"/>
    </row>
    <row r="2" spans="1:47" s="35" customFormat="1" ht="18.75" x14ac:dyDescent="0.25">
      <c r="A2" s="272" t="s">
        <v>370</v>
      </c>
      <c r="B2" s="272"/>
      <c r="C2" s="272"/>
      <c r="D2" s="272"/>
      <c r="E2" s="272"/>
      <c r="F2" s="272"/>
      <c r="G2" s="273"/>
      <c r="H2" s="272"/>
      <c r="I2" s="273"/>
      <c r="J2" s="272"/>
      <c r="K2" s="272"/>
      <c r="L2" s="272"/>
      <c r="M2" s="272"/>
      <c r="N2" s="272"/>
      <c r="O2" s="272"/>
      <c r="P2" s="272"/>
      <c r="Q2" s="273"/>
      <c r="R2" s="272"/>
      <c r="S2" s="272"/>
      <c r="T2" s="272"/>
      <c r="U2" s="272"/>
      <c r="V2" s="272"/>
      <c r="W2" s="272"/>
      <c r="X2" s="272"/>
      <c r="Y2" s="272"/>
      <c r="Z2" s="272"/>
      <c r="AA2" s="272"/>
      <c r="AB2" s="272"/>
      <c r="AC2" s="272"/>
      <c r="AD2" s="272"/>
      <c r="AE2" s="273"/>
      <c r="AF2" s="272"/>
      <c r="AG2" s="272"/>
      <c r="AH2" s="272"/>
      <c r="AI2" s="273"/>
      <c r="AJ2" s="273"/>
      <c r="AK2" s="272"/>
      <c r="AL2" s="272"/>
      <c r="AM2" s="213"/>
      <c r="AN2" s="221"/>
      <c r="AO2" s="222"/>
      <c r="AP2" s="37"/>
      <c r="AQ2" s="37"/>
      <c r="AR2" s="37"/>
      <c r="AS2" s="36"/>
      <c r="AT2" s="36"/>
      <c r="AU2" s="36"/>
    </row>
    <row r="3" spans="1:47" s="35" customFormat="1" ht="18.75" x14ac:dyDescent="0.25">
      <c r="A3" s="272" t="s">
        <v>470</v>
      </c>
      <c r="B3" s="272"/>
      <c r="C3" s="272"/>
      <c r="D3" s="272"/>
      <c r="E3" s="272"/>
      <c r="F3" s="272"/>
      <c r="G3" s="273"/>
      <c r="H3" s="272"/>
      <c r="I3" s="273"/>
      <c r="J3" s="272"/>
      <c r="K3" s="272"/>
      <c r="L3" s="272"/>
      <c r="M3" s="272"/>
      <c r="N3" s="272"/>
      <c r="O3" s="272"/>
      <c r="P3" s="272"/>
      <c r="Q3" s="273"/>
      <c r="R3" s="272"/>
      <c r="S3" s="272"/>
      <c r="T3" s="272"/>
      <c r="U3" s="272"/>
      <c r="V3" s="272"/>
      <c r="W3" s="272"/>
      <c r="X3" s="272"/>
      <c r="Y3" s="272"/>
      <c r="Z3" s="272"/>
      <c r="AA3" s="272"/>
      <c r="AB3" s="272"/>
      <c r="AC3" s="272"/>
      <c r="AD3" s="272"/>
      <c r="AE3" s="273"/>
      <c r="AF3" s="272"/>
      <c r="AG3" s="272"/>
      <c r="AH3" s="272"/>
      <c r="AI3" s="273"/>
      <c r="AJ3" s="273"/>
      <c r="AK3" s="272"/>
      <c r="AL3" s="272"/>
      <c r="AM3" s="213"/>
      <c r="AN3" s="221"/>
      <c r="AO3" s="223"/>
      <c r="AP3" s="37"/>
      <c r="AQ3" s="37"/>
      <c r="AR3" s="37"/>
      <c r="AS3" s="36"/>
      <c r="AT3" s="36"/>
      <c r="AU3" s="36"/>
    </row>
    <row r="4" spans="1:47" s="35" customFormat="1" ht="19.5" thickBot="1" x14ac:dyDescent="0.3">
      <c r="A4" s="144"/>
      <c r="B4" s="144"/>
      <c r="C4" s="181"/>
      <c r="D4" s="144"/>
      <c r="E4" s="181"/>
      <c r="F4" s="144"/>
      <c r="G4" s="213"/>
      <c r="H4" s="201"/>
      <c r="I4" s="213"/>
      <c r="J4" s="144"/>
      <c r="K4" s="144"/>
      <c r="L4" s="144"/>
      <c r="M4" s="144"/>
      <c r="N4" s="144"/>
      <c r="O4" s="144"/>
      <c r="P4" s="207"/>
      <c r="Q4" s="213"/>
      <c r="R4" s="144"/>
      <c r="S4" s="144"/>
      <c r="T4" s="144"/>
      <c r="U4" s="144"/>
      <c r="V4" s="144"/>
      <c r="W4" s="144"/>
      <c r="X4" s="144"/>
      <c r="Y4" s="144"/>
      <c r="Z4" s="144"/>
      <c r="AA4" s="144"/>
      <c r="AB4" s="144"/>
      <c r="AC4" s="144"/>
      <c r="AD4" s="213"/>
      <c r="AE4" s="213"/>
      <c r="AF4" s="213"/>
      <c r="AG4" s="183"/>
      <c r="AH4" s="234"/>
      <c r="AI4" s="235"/>
      <c r="AJ4" s="235"/>
      <c r="AK4" s="144"/>
      <c r="AL4" s="213"/>
      <c r="AM4" s="213"/>
      <c r="AN4" s="221"/>
      <c r="AO4" s="222"/>
      <c r="AP4" s="37"/>
      <c r="AQ4" s="37"/>
      <c r="AR4" s="37"/>
      <c r="AS4" s="36"/>
      <c r="AT4" s="36"/>
      <c r="AU4" s="36"/>
    </row>
    <row r="5" spans="1:47" s="35" customFormat="1" ht="17.25" thickBot="1" x14ac:dyDescent="0.3">
      <c r="A5" s="274" t="s">
        <v>192</v>
      </c>
      <c r="B5" s="275"/>
      <c r="C5" s="275"/>
      <c r="D5" s="276"/>
      <c r="E5" s="195"/>
      <c r="F5" s="53"/>
      <c r="G5" s="228"/>
      <c r="H5" s="182" t="s">
        <v>35</v>
      </c>
      <c r="I5" s="277"/>
      <c r="J5" s="278"/>
      <c r="K5" s="279"/>
      <c r="L5" s="46"/>
      <c r="M5" s="42"/>
      <c r="N5" s="53"/>
      <c r="O5" s="254"/>
      <c r="P5" s="255"/>
      <c r="Q5" s="227"/>
      <c r="R5" s="41"/>
      <c r="S5" s="41"/>
      <c r="T5" s="41"/>
      <c r="U5" s="41"/>
      <c r="V5" s="41"/>
      <c r="W5" s="254"/>
      <c r="X5" s="254"/>
      <c r="Y5" s="254"/>
      <c r="Z5" s="254"/>
      <c r="AA5" s="254"/>
      <c r="AB5" s="254"/>
      <c r="AC5" s="254"/>
      <c r="AD5" s="254"/>
      <c r="AE5" s="259"/>
      <c r="AF5" s="254"/>
      <c r="AG5" s="254"/>
      <c r="AH5" s="254"/>
      <c r="AI5" s="259"/>
      <c r="AJ5" s="259"/>
      <c r="AK5" s="254"/>
      <c r="AL5" s="254"/>
      <c r="AM5" s="224"/>
      <c r="AN5" s="221"/>
      <c r="AO5" s="222"/>
      <c r="AP5" s="37"/>
      <c r="AQ5" s="37"/>
      <c r="AR5" s="37"/>
      <c r="AS5" s="36"/>
      <c r="AT5" s="36"/>
      <c r="AU5" s="36"/>
    </row>
    <row r="6" spans="1:47" s="35" customFormat="1" ht="24" customHeight="1" x14ac:dyDescent="0.25">
      <c r="A6" s="261" t="s">
        <v>380</v>
      </c>
      <c r="B6" s="262"/>
      <c r="C6" s="262"/>
      <c r="D6" s="262"/>
      <c r="E6" s="406">
        <v>26736518172</v>
      </c>
      <c r="F6" s="40"/>
      <c r="G6" s="232"/>
      <c r="H6" s="202" t="s">
        <v>382</v>
      </c>
      <c r="I6" s="263">
        <v>2530573982</v>
      </c>
      <c r="J6" s="264"/>
      <c r="K6" s="265"/>
      <c r="L6" s="47"/>
      <c r="M6" s="43"/>
      <c r="N6" s="40"/>
      <c r="O6" s="40"/>
      <c r="P6" s="226"/>
      <c r="Q6" s="227"/>
      <c r="R6" s="41"/>
      <c r="S6" s="41"/>
      <c r="T6" s="41"/>
      <c r="U6" s="41"/>
      <c r="V6" s="41"/>
      <c r="X6" s="52"/>
      <c r="Y6" s="54"/>
      <c r="Z6" s="54"/>
      <c r="AA6" s="54"/>
      <c r="AB6" s="54"/>
      <c r="AC6" s="54"/>
      <c r="AD6" s="96"/>
      <c r="AE6" s="211"/>
      <c r="AF6" s="211"/>
      <c r="AG6" s="209"/>
      <c r="AH6" s="266" t="s">
        <v>30</v>
      </c>
      <c r="AI6" s="407"/>
      <c r="AJ6" s="411" t="s">
        <v>1480</v>
      </c>
      <c r="AK6" s="411"/>
      <c r="AL6" s="218"/>
      <c r="AM6" s="218"/>
      <c r="AN6" s="218"/>
      <c r="AO6" s="218"/>
      <c r="AP6" s="126"/>
      <c r="AQ6" s="37"/>
      <c r="AR6" s="37"/>
      <c r="AS6" s="36"/>
      <c r="AT6" s="36"/>
      <c r="AU6" s="36"/>
    </row>
    <row r="7" spans="1:47" s="35" customFormat="1" ht="23.25" customHeight="1" thickBot="1" x14ac:dyDescent="0.3">
      <c r="A7" s="267" t="s">
        <v>381</v>
      </c>
      <c r="B7" s="268"/>
      <c r="C7" s="268"/>
      <c r="D7" s="268"/>
      <c r="E7" s="406">
        <v>26101005429</v>
      </c>
      <c r="F7" s="40"/>
      <c r="G7" s="233"/>
      <c r="H7" s="203" t="s">
        <v>383</v>
      </c>
      <c r="I7" s="269">
        <v>2505482914</v>
      </c>
      <c r="J7" s="270"/>
      <c r="K7" s="271"/>
      <c r="L7" s="47"/>
      <c r="M7" s="43"/>
      <c r="N7" s="40"/>
      <c r="O7" s="40"/>
      <c r="P7" s="226"/>
      <c r="Q7" s="227"/>
      <c r="R7" s="41"/>
      <c r="S7" s="41"/>
      <c r="T7" s="41"/>
      <c r="U7" s="41"/>
      <c r="V7" s="41"/>
      <c r="X7" s="52"/>
      <c r="Y7" s="55"/>
      <c r="Z7" s="55"/>
      <c r="AA7" s="55"/>
      <c r="AB7" s="55"/>
      <c r="AC7" s="55"/>
      <c r="AD7" s="96"/>
      <c r="AE7" s="211"/>
      <c r="AF7" s="211"/>
      <c r="AG7" s="209"/>
      <c r="AH7" s="249" t="s">
        <v>31</v>
      </c>
      <c r="AI7" s="408"/>
      <c r="AJ7" s="411" t="s">
        <v>1481</v>
      </c>
      <c r="AK7" s="413"/>
      <c r="AL7" s="219"/>
      <c r="AM7" s="219"/>
      <c r="AN7" s="219"/>
      <c r="AO7" s="219"/>
      <c r="AP7" s="127"/>
      <c r="AQ7" s="37"/>
      <c r="AR7" s="37"/>
      <c r="AS7" s="36"/>
      <c r="AT7" s="36"/>
      <c r="AU7" s="36"/>
    </row>
    <row r="8" spans="1:47" s="35" customFormat="1" ht="16.5" thickBot="1" x14ac:dyDescent="0.3">
      <c r="A8" s="95"/>
      <c r="B8" s="95"/>
      <c r="C8" s="190"/>
      <c r="D8" s="95"/>
      <c r="E8" s="190"/>
      <c r="F8" s="95"/>
      <c r="G8" s="228"/>
      <c r="H8" s="53"/>
      <c r="I8" s="228"/>
      <c r="J8" s="95"/>
      <c r="K8" s="95"/>
      <c r="L8" s="95"/>
      <c r="M8" s="95"/>
      <c r="N8" s="95"/>
      <c r="O8" s="95"/>
      <c r="P8" s="190"/>
      <c r="Q8" s="227"/>
      <c r="R8" s="41"/>
      <c r="S8" s="41"/>
      <c r="T8" s="41"/>
      <c r="U8" s="41"/>
      <c r="V8" s="41"/>
      <c r="X8" s="52"/>
      <c r="Y8" s="55"/>
      <c r="Z8" s="55"/>
      <c r="AA8" s="55"/>
      <c r="AB8" s="55"/>
      <c r="AC8" s="55"/>
      <c r="AD8" s="96"/>
      <c r="AE8" s="211"/>
      <c r="AF8" s="211"/>
      <c r="AG8" s="209"/>
      <c r="AH8" s="249" t="s">
        <v>32</v>
      </c>
      <c r="AI8" s="408"/>
      <c r="AJ8" s="411" t="s">
        <v>1482</v>
      </c>
      <c r="AK8" s="413"/>
      <c r="AL8" s="219"/>
      <c r="AM8" s="219"/>
      <c r="AN8" s="219"/>
      <c r="AO8" s="219"/>
      <c r="AP8" s="127"/>
      <c r="AQ8" s="37"/>
      <c r="AR8" s="37"/>
      <c r="AS8" s="36"/>
      <c r="AT8" s="36"/>
      <c r="AU8" s="36"/>
    </row>
    <row r="9" spans="1:47" s="35" customFormat="1" ht="15.75" x14ac:dyDescent="0.25">
      <c r="A9" s="250" t="s">
        <v>269</v>
      </c>
      <c r="B9" s="251"/>
      <c r="C9" s="251"/>
      <c r="D9" s="251"/>
      <c r="E9" s="196"/>
      <c r="F9" s="46"/>
      <c r="G9" s="252"/>
      <c r="H9" s="253"/>
      <c r="I9" s="229"/>
      <c r="J9" s="44"/>
      <c r="K9" s="254"/>
      <c r="L9" s="254"/>
      <c r="M9" s="254"/>
      <c r="N9" s="254"/>
      <c r="O9" s="254"/>
      <c r="P9" s="255"/>
      <c r="Q9" s="227"/>
      <c r="R9" s="41"/>
      <c r="S9" s="41"/>
      <c r="T9" s="41"/>
      <c r="U9" s="41"/>
      <c r="V9" s="41"/>
      <c r="W9" s="74"/>
      <c r="X9" s="75"/>
      <c r="Y9" s="55"/>
      <c r="Z9" s="55"/>
      <c r="AA9" s="55"/>
      <c r="AB9" s="55"/>
      <c r="AC9" s="55"/>
      <c r="AD9" s="96"/>
      <c r="AE9" s="211"/>
      <c r="AF9" s="211"/>
      <c r="AG9" s="209"/>
      <c r="AH9" s="249" t="s">
        <v>33</v>
      </c>
      <c r="AI9" s="408"/>
      <c r="AJ9" s="412">
        <v>3152055645</v>
      </c>
      <c r="AK9" s="414"/>
      <c r="AL9" s="219"/>
      <c r="AM9" s="219"/>
      <c r="AN9" s="219"/>
      <c r="AO9" s="219"/>
      <c r="AP9" s="127"/>
      <c r="AQ9" s="37"/>
      <c r="AR9" s="94"/>
      <c r="AS9" s="36"/>
      <c r="AT9" s="36"/>
      <c r="AU9" s="36"/>
    </row>
    <row r="10" spans="1:47" s="35" customFormat="1" ht="16.5" thickBot="1" x14ac:dyDescent="0.3">
      <c r="A10" s="256" t="s">
        <v>170</v>
      </c>
      <c r="B10" s="257"/>
      <c r="C10" s="257"/>
      <c r="D10" s="257"/>
      <c r="E10" s="197"/>
      <c r="F10" s="258"/>
      <c r="G10" s="259"/>
      <c r="H10" s="258"/>
      <c r="I10" s="45"/>
      <c r="J10" s="45"/>
      <c r="K10" s="254"/>
      <c r="L10" s="254"/>
      <c r="M10" s="254"/>
      <c r="N10" s="254"/>
      <c r="O10" s="254"/>
      <c r="P10" s="255"/>
      <c r="Q10" s="227"/>
      <c r="R10" s="41"/>
      <c r="S10" s="41"/>
      <c r="T10" s="41"/>
      <c r="U10" s="41"/>
      <c r="V10" s="41"/>
      <c r="X10" s="52"/>
      <c r="Y10" s="56"/>
      <c r="Z10" s="56"/>
      <c r="AA10" s="56"/>
      <c r="AB10" s="56"/>
      <c r="AC10" s="56"/>
      <c r="AD10" s="96"/>
      <c r="AE10" s="211"/>
      <c r="AF10" s="211"/>
      <c r="AG10" s="209"/>
      <c r="AH10" s="260" t="s">
        <v>34</v>
      </c>
      <c r="AI10" s="374"/>
      <c r="AJ10" s="409" t="s">
        <v>1483</v>
      </c>
      <c r="AK10" s="410"/>
      <c r="AL10" s="220"/>
      <c r="AM10" s="220"/>
      <c r="AN10" s="220"/>
      <c r="AO10" s="220"/>
      <c r="AP10" s="128"/>
      <c r="AQ10" s="37"/>
      <c r="AR10" s="94"/>
      <c r="AS10" s="36"/>
      <c r="AT10" s="36"/>
      <c r="AU10" s="36"/>
    </row>
    <row r="11" spans="1:47" s="35" customFormat="1" ht="25.5" x14ac:dyDescent="0.25">
      <c r="A11" s="247" t="s">
        <v>0</v>
      </c>
      <c r="B11" s="244"/>
      <c r="C11" s="244"/>
      <c r="D11" s="244"/>
      <c r="E11" s="244"/>
      <c r="F11" s="244"/>
      <c r="G11" s="244"/>
      <c r="H11" s="244"/>
      <c r="I11" s="244"/>
      <c r="J11" s="244"/>
      <c r="K11" s="244"/>
      <c r="L11" s="244"/>
      <c r="M11" s="244"/>
      <c r="N11" s="244"/>
      <c r="O11" s="244"/>
      <c r="P11" s="244"/>
      <c r="Q11" s="244"/>
      <c r="R11" s="244"/>
      <c r="S11" s="244"/>
      <c r="T11" s="244"/>
      <c r="U11" s="248"/>
      <c r="V11" s="247" t="s">
        <v>1</v>
      </c>
      <c r="W11" s="244"/>
      <c r="X11" s="244"/>
      <c r="Y11" s="244"/>
      <c r="Z11" s="244"/>
      <c r="AA11" s="248"/>
      <c r="AB11" s="247" t="s">
        <v>2</v>
      </c>
      <c r="AC11" s="244"/>
      <c r="AD11" s="244"/>
      <c r="AE11" s="244"/>
      <c r="AF11" s="244"/>
      <c r="AG11" s="248"/>
      <c r="AH11" s="247" t="s">
        <v>252</v>
      </c>
      <c r="AI11" s="244"/>
      <c r="AJ11" s="244"/>
      <c r="AK11" s="248"/>
      <c r="AL11" s="244" t="s">
        <v>367</v>
      </c>
      <c r="AM11" s="244"/>
      <c r="AN11" s="244"/>
      <c r="AO11" s="245"/>
      <c r="AP11" s="239" t="s">
        <v>368</v>
      </c>
      <c r="AQ11" s="37"/>
      <c r="AR11" s="94"/>
      <c r="AS11" s="36"/>
      <c r="AT11" s="36"/>
      <c r="AU11" s="36"/>
    </row>
    <row r="12" spans="1:47" x14ac:dyDescent="0.25">
      <c r="A12" s="240">
        <v>1</v>
      </c>
      <c r="B12" s="240">
        <v>2</v>
      </c>
      <c r="C12" s="246">
        <v>3</v>
      </c>
      <c r="D12" s="246"/>
      <c r="E12" s="240">
        <v>4</v>
      </c>
      <c r="F12" s="242">
        <v>5</v>
      </c>
      <c r="G12" s="242">
        <v>6</v>
      </c>
      <c r="H12" s="242">
        <v>7</v>
      </c>
      <c r="I12" s="246">
        <v>8</v>
      </c>
      <c r="J12" s="246"/>
      <c r="K12" s="246"/>
      <c r="L12" s="246"/>
      <c r="M12" s="246"/>
      <c r="N12" s="240">
        <v>9</v>
      </c>
      <c r="O12" s="240">
        <v>10</v>
      </c>
      <c r="P12" s="246">
        <v>11</v>
      </c>
      <c r="Q12" s="246"/>
      <c r="R12" s="246"/>
      <c r="S12" s="246"/>
      <c r="T12" s="246"/>
      <c r="U12" s="246"/>
      <c r="V12" s="243">
        <v>12</v>
      </c>
      <c r="W12" s="243">
        <v>13</v>
      </c>
      <c r="X12" s="243">
        <v>14</v>
      </c>
      <c r="Y12" s="243">
        <v>15</v>
      </c>
      <c r="Z12" s="243">
        <v>16</v>
      </c>
      <c r="AA12" s="243">
        <v>17</v>
      </c>
      <c r="AB12" s="240">
        <v>18</v>
      </c>
      <c r="AC12" s="240">
        <v>19</v>
      </c>
      <c r="AD12" s="240">
        <v>20</v>
      </c>
      <c r="AE12" s="240">
        <v>21</v>
      </c>
      <c r="AF12" s="240">
        <v>22</v>
      </c>
      <c r="AG12" s="240">
        <v>23</v>
      </c>
      <c r="AH12" s="240">
        <v>24</v>
      </c>
      <c r="AI12" s="242">
        <v>25</v>
      </c>
      <c r="AJ12" s="241">
        <v>26</v>
      </c>
      <c r="AK12" s="240">
        <v>27</v>
      </c>
      <c r="AL12" s="246">
        <v>28</v>
      </c>
      <c r="AM12" s="246"/>
      <c r="AN12" s="246"/>
      <c r="AO12" s="246"/>
      <c r="AP12" s="240">
        <v>29</v>
      </c>
    </row>
    <row r="13" spans="1:47" ht="89.25" x14ac:dyDescent="0.25">
      <c r="A13" s="336" t="s">
        <v>3</v>
      </c>
      <c r="B13" s="336" t="s">
        <v>4</v>
      </c>
      <c r="C13" s="336" t="s">
        <v>258</v>
      </c>
      <c r="D13" s="336" t="s">
        <v>361</v>
      </c>
      <c r="E13" s="336" t="s">
        <v>5</v>
      </c>
      <c r="F13" s="336" t="s">
        <v>6</v>
      </c>
      <c r="G13" s="336" t="s">
        <v>7</v>
      </c>
      <c r="H13" s="336" t="s">
        <v>8</v>
      </c>
      <c r="I13" s="336" t="s">
        <v>168</v>
      </c>
      <c r="J13" s="336" t="s">
        <v>270</v>
      </c>
      <c r="K13" s="336" t="s">
        <v>10</v>
      </c>
      <c r="L13" s="336" t="s">
        <v>11</v>
      </c>
      <c r="M13" s="336" t="s">
        <v>471</v>
      </c>
      <c r="N13" s="336" t="s">
        <v>12</v>
      </c>
      <c r="O13" s="336" t="s">
        <v>360</v>
      </c>
      <c r="P13" s="336" t="s">
        <v>385</v>
      </c>
      <c r="Q13" s="336" t="s">
        <v>417</v>
      </c>
      <c r="R13" s="336" t="s">
        <v>354</v>
      </c>
      <c r="S13" s="336" t="s">
        <v>386</v>
      </c>
      <c r="T13" s="336" t="s">
        <v>387</v>
      </c>
      <c r="U13" s="336" t="s">
        <v>384</v>
      </c>
      <c r="V13" s="337" t="s">
        <v>13</v>
      </c>
      <c r="W13" s="337" t="s">
        <v>265</v>
      </c>
      <c r="X13" s="337" t="s">
        <v>15</v>
      </c>
      <c r="Y13" s="337" t="s">
        <v>16</v>
      </c>
      <c r="Z13" s="337" t="s">
        <v>17</v>
      </c>
      <c r="AA13" s="336" t="s">
        <v>362</v>
      </c>
      <c r="AB13" s="336" t="s">
        <v>18</v>
      </c>
      <c r="AC13" s="336" t="s">
        <v>19</v>
      </c>
      <c r="AD13" s="336" t="s">
        <v>20</v>
      </c>
      <c r="AE13" s="336" t="s">
        <v>21</v>
      </c>
      <c r="AF13" s="337" t="s">
        <v>193</v>
      </c>
      <c r="AG13" s="336" t="s">
        <v>22</v>
      </c>
      <c r="AH13" s="336" t="s">
        <v>369</v>
      </c>
      <c r="AI13" s="336" t="s">
        <v>253</v>
      </c>
      <c r="AJ13" s="336" t="s">
        <v>256</v>
      </c>
      <c r="AK13" s="336" t="s">
        <v>255</v>
      </c>
      <c r="AL13" s="336" t="s">
        <v>23</v>
      </c>
      <c r="AM13" s="336" t="s">
        <v>24</v>
      </c>
      <c r="AN13" s="336" t="s">
        <v>25</v>
      </c>
      <c r="AO13" s="336" t="s">
        <v>26</v>
      </c>
      <c r="AP13" s="336" t="s">
        <v>27</v>
      </c>
    </row>
    <row r="14" spans="1:47" s="147" customFormat="1" ht="102" x14ac:dyDescent="0.25">
      <c r="A14" s="348">
        <v>1</v>
      </c>
      <c r="B14" s="343">
        <v>2021</v>
      </c>
      <c r="C14" s="349" t="s">
        <v>486</v>
      </c>
      <c r="D14" s="350" t="s">
        <v>487</v>
      </c>
      <c r="E14" s="343" t="s">
        <v>59</v>
      </c>
      <c r="F14" s="349" t="s">
        <v>89</v>
      </c>
      <c r="G14" s="349" t="s">
        <v>98</v>
      </c>
      <c r="H14" s="351" t="s">
        <v>1423</v>
      </c>
      <c r="I14" s="352" t="s">
        <v>84</v>
      </c>
      <c r="J14" s="381" t="s">
        <v>268</v>
      </c>
      <c r="K14" s="353" t="s">
        <v>115</v>
      </c>
      <c r="L14" s="354" t="str">
        <f>IF(ISERROR(VLOOKUP(K14,Proposito_programa!$C$2:$E$59,2,FALSE))," ",VLOOKUP(K14,Proposito_programa!$C$2:$E$59,2,FALSE))</f>
        <v xml:space="preserve"> </v>
      </c>
      <c r="M14" s="354" t="str">
        <f>IF(ISERROR(VLOOKUP(K14,Proposito_programa!$C$2:$E$59,3,FALSE))," ",VLOOKUP(K14,Proposito_programa!$C$2:$E$59,3,FALSE))</f>
        <v xml:space="preserve"> </v>
      </c>
      <c r="N14" s="355">
        <v>1907</v>
      </c>
      <c r="O14" s="356"/>
      <c r="P14" s="357">
        <v>800095131</v>
      </c>
      <c r="Q14" s="357" t="s">
        <v>1424</v>
      </c>
      <c r="R14" s="338" t="s">
        <v>364</v>
      </c>
      <c r="S14" s="338"/>
      <c r="T14" s="339"/>
      <c r="U14" s="340"/>
      <c r="V14" s="341">
        <v>5553927</v>
      </c>
      <c r="W14" s="341"/>
      <c r="X14" s="366">
        <v>2</v>
      </c>
      <c r="Y14" s="382">
        <v>134881143</v>
      </c>
      <c r="Z14" s="358">
        <f>+V14+Y14</f>
        <v>140435070</v>
      </c>
      <c r="AA14" s="359"/>
      <c r="AB14" s="342">
        <v>44224</v>
      </c>
      <c r="AC14" s="383">
        <v>44225</v>
      </c>
      <c r="AD14" s="383">
        <v>44569</v>
      </c>
      <c r="AE14" s="343">
        <v>330</v>
      </c>
      <c r="AF14" s="343">
        <v>2</v>
      </c>
      <c r="AG14" s="360">
        <v>90</v>
      </c>
      <c r="AH14" s="361"/>
      <c r="AI14" s="344"/>
      <c r="AJ14" s="344"/>
      <c r="AK14" s="344"/>
      <c r="AL14" s="343"/>
      <c r="AM14" s="343" t="s">
        <v>1454</v>
      </c>
      <c r="AN14" s="343"/>
      <c r="AO14" s="343"/>
      <c r="AP14" s="362">
        <f t="shared" ref="AP14:AP38" si="0">IF(ISERROR(AA14/Z14),"-",(AA14/Z14))</f>
        <v>0</v>
      </c>
      <c r="AQ14" s="37"/>
      <c r="AR14" s="37"/>
      <c r="AS14" s="37"/>
      <c r="AT14" s="37"/>
      <c r="AU14" s="37"/>
    </row>
    <row r="15" spans="1:47" s="147" customFormat="1" ht="51" x14ac:dyDescent="0.25">
      <c r="A15" s="349">
        <v>2</v>
      </c>
      <c r="B15" s="349">
        <v>2021</v>
      </c>
      <c r="C15" s="349" t="s">
        <v>488</v>
      </c>
      <c r="D15" s="350" t="s">
        <v>489</v>
      </c>
      <c r="E15" s="349" t="s">
        <v>90</v>
      </c>
      <c r="F15" s="349" t="s">
        <v>29</v>
      </c>
      <c r="G15" s="363" t="s">
        <v>111</v>
      </c>
      <c r="H15" s="364" t="s">
        <v>754</v>
      </c>
      <c r="I15" s="365" t="s">
        <v>85</v>
      </c>
      <c r="J15" s="381" t="s">
        <v>1471</v>
      </c>
      <c r="K15" s="353">
        <v>55</v>
      </c>
      <c r="L15" s="354" t="str">
        <f>IF(ISERROR(VLOOKUP(K15,Proposito_programa!$C$2:$E$59,2,FALSE))," ",VLOOKUP(K15,Proposito_programa!$C$2:$E$59,2,FALSE))</f>
        <v>Fortalecimiento de cultura ciudadana y su institucionalidad</v>
      </c>
      <c r="M15" s="354" t="str">
        <f>IF(ISERROR(VLOOKUP(K15,Proposito_programa!$C$2:$E$59,3,FALSE))," ",VLOOKUP(K15,Proposito_programa!$C$2:$E$59,3,FALSE))</f>
        <v>Propósito 5: Construir Bogotá - Región con gobierno abierto, transparente y ciudadanía consciente</v>
      </c>
      <c r="N15" s="366">
        <v>1907</v>
      </c>
      <c r="O15" s="356"/>
      <c r="P15" s="357">
        <v>52011073</v>
      </c>
      <c r="Q15" s="357" t="s">
        <v>1468</v>
      </c>
      <c r="R15" s="338" t="s">
        <v>363</v>
      </c>
      <c r="S15" s="338"/>
      <c r="T15" s="339"/>
      <c r="U15" s="340"/>
      <c r="V15" s="341">
        <v>16744000</v>
      </c>
      <c r="W15" s="341"/>
      <c r="X15" s="366">
        <v>2</v>
      </c>
      <c r="Y15" s="382">
        <v>18000000</v>
      </c>
      <c r="Z15" s="358">
        <v>25116000</v>
      </c>
      <c r="AA15" s="359"/>
      <c r="AB15" s="342">
        <v>44224</v>
      </c>
      <c r="AC15" s="384">
        <v>44225</v>
      </c>
      <c r="AD15" s="384">
        <v>44467</v>
      </c>
      <c r="AE15" s="343">
        <v>240</v>
      </c>
      <c r="AF15" s="343">
        <v>2</v>
      </c>
      <c r="AG15" s="360">
        <v>90</v>
      </c>
      <c r="AH15" s="357">
        <v>52011073</v>
      </c>
      <c r="AI15" s="357" t="s">
        <v>1425</v>
      </c>
      <c r="AJ15" s="377">
        <v>44442</v>
      </c>
      <c r="AK15" s="378">
        <v>5400000</v>
      </c>
      <c r="AL15" s="343"/>
      <c r="AM15" s="343"/>
      <c r="AN15" s="343" t="s">
        <v>1454</v>
      </c>
      <c r="AO15" s="343"/>
      <c r="AP15" s="362">
        <v>1</v>
      </c>
      <c r="AQ15" s="37"/>
      <c r="AR15" s="37"/>
      <c r="AS15" s="37"/>
      <c r="AT15" s="37"/>
      <c r="AU15" s="37"/>
    </row>
    <row r="16" spans="1:47" s="147" customFormat="1" ht="89.25" x14ac:dyDescent="0.25">
      <c r="A16" s="349">
        <v>3</v>
      </c>
      <c r="B16" s="349">
        <v>2021</v>
      </c>
      <c r="C16" s="349" t="s">
        <v>490</v>
      </c>
      <c r="D16" s="350" t="s">
        <v>491</v>
      </c>
      <c r="E16" s="349" t="s">
        <v>90</v>
      </c>
      <c r="F16" s="349" t="s">
        <v>29</v>
      </c>
      <c r="G16" s="363" t="s">
        <v>111</v>
      </c>
      <c r="H16" s="364" t="s">
        <v>755</v>
      </c>
      <c r="I16" s="365" t="s">
        <v>85</v>
      </c>
      <c r="J16" s="381" t="s">
        <v>1471</v>
      </c>
      <c r="K16" s="353">
        <v>55</v>
      </c>
      <c r="L16" s="354" t="str">
        <f>IF(ISERROR(VLOOKUP(K16,Proposito_programa!$C$2:$E$59,2,FALSE))," ",VLOOKUP(K16,Proposito_programa!$C$2:$E$59,2,FALSE))</f>
        <v>Fortalecimiento de cultura ciudadana y su institucionalidad</v>
      </c>
      <c r="M16" s="354" t="str">
        <f>IF(ISERROR(VLOOKUP(K16,Proposito_programa!$C$2:$E$59,3,FALSE))," ",VLOOKUP(K16,Proposito_programa!$C$2:$E$59,3,FALSE))</f>
        <v>Propósito 5: Construir Bogotá - Región con gobierno abierto, transparente y ciudadanía consciente</v>
      </c>
      <c r="N16" s="366">
        <v>1907</v>
      </c>
      <c r="O16" s="356"/>
      <c r="P16" s="366">
        <v>1022384288</v>
      </c>
      <c r="Q16" s="357" t="s">
        <v>1469</v>
      </c>
      <c r="R16" s="338" t="s">
        <v>363</v>
      </c>
      <c r="S16" s="338"/>
      <c r="T16" s="339"/>
      <c r="U16" s="340"/>
      <c r="V16" s="341">
        <v>30450000</v>
      </c>
      <c r="W16" s="341"/>
      <c r="X16" s="366">
        <v>1</v>
      </c>
      <c r="Y16" s="382">
        <v>8372000</v>
      </c>
      <c r="Z16" s="358">
        <v>45675000</v>
      </c>
      <c r="AA16" s="359"/>
      <c r="AB16" s="342">
        <v>44224</v>
      </c>
      <c r="AC16" s="384">
        <v>44228</v>
      </c>
      <c r="AD16" s="384">
        <v>44439</v>
      </c>
      <c r="AE16" s="343">
        <v>210</v>
      </c>
      <c r="AF16" s="343">
        <v>1</v>
      </c>
      <c r="AG16" s="360">
        <v>105</v>
      </c>
      <c r="AH16" s="366">
        <v>53015801</v>
      </c>
      <c r="AI16" s="357" t="s">
        <v>1459</v>
      </c>
      <c r="AJ16" s="377">
        <v>44495</v>
      </c>
      <c r="AK16" s="378">
        <v>3987334</v>
      </c>
      <c r="AL16" s="343"/>
      <c r="AM16" s="343"/>
      <c r="AN16" s="343" t="s">
        <v>1454</v>
      </c>
      <c r="AO16" s="343"/>
      <c r="AP16" s="362">
        <v>1</v>
      </c>
      <c r="AQ16" s="37"/>
      <c r="AR16" s="37"/>
      <c r="AS16" s="37"/>
      <c r="AT16" s="37"/>
      <c r="AU16" s="37"/>
    </row>
    <row r="17" spans="1:47" s="147" customFormat="1" ht="51" x14ac:dyDescent="0.25">
      <c r="A17" s="349">
        <v>4</v>
      </c>
      <c r="B17" s="349">
        <v>2021</v>
      </c>
      <c r="C17" s="349" t="s">
        <v>492</v>
      </c>
      <c r="D17" s="350" t="s">
        <v>493</v>
      </c>
      <c r="E17" s="349" t="s">
        <v>90</v>
      </c>
      <c r="F17" s="349" t="s">
        <v>29</v>
      </c>
      <c r="G17" s="363" t="s">
        <v>111</v>
      </c>
      <c r="H17" s="364" t="s">
        <v>756</v>
      </c>
      <c r="I17" s="365" t="s">
        <v>85</v>
      </c>
      <c r="J17" s="367" t="s">
        <v>268</v>
      </c>
      <c r="K17" s="353">
        <v>45</v>
      </c>
      <c r="L17" s="354" t="str">
        <f>IF(ISERROR(VLOOKUP(K17,Proposito_programa!$C$2:$E$59,2,FALSE))," ",VLOOKUP(K17,Proposito_programa!$C$2:$E$59,2,FALSE))</f>
        <v>Espacio público más seguro y construido colectivamente</v>
      </c>
      <c r="M17" s="354" t="str">
        <f>IF(ISERROR(VLOOKUP(K17,Proposito_programa!$C$2:$E$59,3,FALSE))," ",VLOOKUP(K17,Proposito_programa!$C$2:$E$59,3,FALSE))</f>
        <v>Propósito 3: Inspirar confianza y legitimidad para vivir sin miedo y ser epicentro de cultura ciudadana, paz y reconciliación</v>
      </c>
      <c r="N17" s="366">
        <v>1903</v>
      </c>
      <c r="O17" s="356"/>
      <c r="P17" s="357">
        <v>1032477544</v>
      </c>
      <c r="Q17" s="357" t="s">
        <v>1474</v>
      </c>
      <c r="R17" s="338" t="s">
        <v>363</v>
      </c>
      <c r="S17" s="338"/>
      <c r="T17" s="339"/>
      <c r="U17" s="340"/>
      <c r="V17" s="341">
        <v>75000000</v>
      </c>
      <c r="W17" s="341"/>
      <c r="X17" s="366">
        <v>1</v>
      </c>
      <c r="Y17" s="382">
        <v>15225000</v>
      </c>
      <c r="Z17" s="358">
        <v>75000000</v>
      </c>
      <c r="AA17" s="359"/>
      <c r="AB17" s="342">
        <v>44225</v>
      </c>
      <c r="AC17" s="384">
        <v>44225</v>
      </c>
      <c r="AD17" s="384">
        <v>44436</v>
      </c>
      <c r="AE17" s="343">
        <v>210</v>
      </c>
      <c r="AF17" s="343">
        <v>1</v>
      </c>
      <c r="AG17" s="360">
        <v>105</v>
      </c>
      <c r="AH17" s="366">
        <v>53121160</v>
      </c>
      <c r="AI17" s="357" t="s">
        <v>1426</v>
      </c>
      <c r="AJ17" s="377">
        <v>44516</v>
      </c>
      <c r="AK17" s="378">
        <v>6235000</v>
      </c>
      <c r="AL17" s="343"/>
      <c r="AM17" s="343"/>
      <c r="AN17" s="343" t="s">
        <v>1454</v>
      </c>
      <c r="AO17" s="343"/>
      <c r="AP17" s="362">
        <v>1</v>
      </c>
      <c r="AQ17" s="37"/>
      <c r="AR17" s="37"/>
      <c r="AS17" s="37"/>
      <c r="AT17" s="37"/>
      <c r="AU17" s="37"/>
    </row>
    <row r="18" spans="1:47" s="147" customFormat="1" ht="51" x14ac:dyDescent="0.25">
      <c r="A18" s="349">
        <v>5</v>
      </c>
      <c r="B18" s="349">
        <v>2021</v>
      </c>
      <c r="C18" s="349" t="s">
        <v>494</v>
      </c>
      <c r="D18" s="350" t="s">
        <v>495</v>
      </c>
      <c r="E18" s="349" t="s">
        <v>90</v>
      </c>
      <c r="F18" s="349" t="s">
        <v>29</v>
      </c>
      <c r="G18" s="363" t="s">
        <v>111</v>
      </c>
      <c r="H18" s="364" t="s">
        <v>757</v>
      </c>
      <c r="I18" s="365" t="s">
        <v>85</v>
      </c>
      <c r="J18" s="381" t="s">
        <v>1471</v>
      </c>
      <c r="K18" s="353">
        <v>55</v>
      </c>
      <c r="L18" s="354" t="str">
        <f>IF(ISERROR(VLOOKUP(K18,Proposito_programa!$C$2:$E$59,2,FALSE))," ",VLOOKUP(K18,Proposito_programa!$C$2:$E$59,2,FALSE))</f>
        <v>Fortalecimiento de cultura ciudadana y su institucionalidad</v>
      </c>
      <c r="M18" s="354" t="str">
        <f>IF(ISERROR(VLOOKUP(K18,Proposito_programa!$C$2:$E$59,3,FALSE))," ",VLOOKUP(K18,Proposito_programa!$C$2:$E$59,3,FALSE))</f>
        <v>Propósito 5: Construir Bogotá - Región con gobierno abierto, transparente y ciudadanía consciente</v>
      </c>
      <c r="N18" s="366">
        <v>1907</v>
      </c>
      <c r="O18" s="356"/>
      <c r="P18" s="357">
        <v>52011073</v>
      </c>
      <c r="Q18" s="357" t="s">
        <v>1425</v>
      </c>
      <c r="R18" s="338" t="s">
        <v>363</v>
      </c>
      <c r="S18" s="338"/>
      <c r="T18" s="339"/>
      <c r="U18" s="340"/>
      <c r="V18" s="341">
        <v>75000000</v>
      </c>
      <c r="W18" s="341"/>
      <c r="X18" s="366">
        <v>2</v>
      </c>
      <c r="Y18" s="382">
        <v>9250000</v>
      </c>
      <c r="Z18" s="358">
        <v>75000000</v>
      </c>
      <c r="AA18" s="359"/>
      <c r="AB18" s="342">
        <v>44225</v>
      </c>
      <c r="AC18" s="384">
        <v>44228</v>
      </c>
      <c r="AD18" s="384">
        <v>44530</v>
      </c>
      <c r="AE18" s="343">
        <v>300</v>
      </c>
      <c r="AF18" s="343">
        <v>2</v>
      </c>
      <c r="AG18" s="360">
        <v>38</v>
      </c>
      <c r="AH18" s="357">
        <v>1030582824</v>
      </c>
      <c r="AI18" s="357" t="s">
        <v>1427</v>
      </c>
      <c r="AJ18" s="377">
        <v>44523</v>
      </c>
      <c r="AK18" s="378">
        <v>22000000</v>
      </c>
      <c r="AL18" s="343"/>
      <c r="AM18" s="343"/>
      <c r="AN18" s="343" t="s">
        <v>1454</v>
      </c>
      <c r="AO18" s="343"/>
      <c r="AP18" s="362">
        <v>1</v>
      </c>
      <c r="AQ18" s="37"/>
      <c r="AR18" s="37"/>
      <c r="AS18" s="37"/>
      <c r="AT18" s="37"/>
      <c r="AU18" s="37"/>
    </row>
    <row r="19" spans="1:47" s="147" customFormat="1" ht="51" x14ac:dyDescent="0.25">
      <c r="A19" s="349">
        <v>6</v>
      </c>
      <c r="B19" s="349">
        <v>2021</v>
      </c>
      <c r="C19" s="349" t="s">
        <v>496</v>
      </c>
      <c r="D19" s="350" t="s">
        <v>497</v>
      </c>
      <c r="E19" s="349" t="s">
        <v>90</v>
      </c>
      <c r="F19" s="349" t="s">
        <v>29</v>
      </c>
      <c r="G19" s="363" t="s">
        <v>111</v>
      </c>
      <c r="H19" s="364" t="s">
        <v>758</v>
      </c>
      <c r="I19" s="365" t="s">
        <v>85</v>
      </c>
      <c r="J19" s="381" t="s">
        <v>1471</v>
      </c>
      <c r="K19" s="353">
        <v>55</v>
      </c>
      <c r="L19" s="354" t="str">
        <f>IF(ISERROR(VLOOKUP(K19,Proposito_programa!$C$2:$E$59,2,FALSE))," ",VLOOKUP(K19,Proposito_programa!$C$2:$E$59,2,FALSE))</f>
        <v>Fortalecimiento de cultura ciudadana y su institucionalidad</v>
      </c>
      <c r="M19" s="354" t="str">
        <f>IF(ISERROR(VLOOKUP(K19,Proposito_programa!$C$2:$E$59,3,FALSE))," ",VLOOKUP(K19,Proposito_programa!$C$2:$E$59,3,FALSE))</f>
        <v>Propósito 5: Construir Bogotá - Región con gobierno abierto, transparente y ciudadanía consciente</v>
      </c>
      <c r="N19" s="366">
        <v>1907</v>
      </c>
      <c r="O19" s="356"/>
      <c r="P19" s="357">
        <v>1098306852</v>
      </c>
      <c r="Q19" s="357" t="s">
        <v>901</v>
      </c>
      <c r="R19" s="338" t="s">
        <v>363</v>
      </c>
      <c r="S19" s="338"/>
      <c r="T19" s="339"/>
      <c r="U19" s="340"/>
      <c r="V19" s="341">
        <v>34216000</v>
      </c>
      <c r="W19" s="341"/>
      <c r="X19" s="366">
        <v>0</v>
      </c>
      <c r="Y19" s="382">
        <v>0</v>
      </c>
      <c r="Z19" s="358">
        <v>42055200</v>
      </c>
      <c r="AA19" s="359"/>
      <c r="AB19" s="342">
        <v>44230</v>
      </c>
      <c r="AC19" s="384">
        <v>44228</v>
      </c>
      <c r="AD19" s="384">
        <v>44530</v>
      </c>
      <c r="AE19" s="343">
        <v>300</v>
      </c>
      <c r="AF19" s="343">
        <v>0</v>
      </c>
      <c r="AG19" s="360">
        <v>0</v>
      </c>
      <c r="AH19" s="361"/>
      <c r="AI19" s="344"/>
      <c r="AJ19" s="344"/>
      <c r="AK19" s="378"/>
      <c r="AL19" s="343"/>
      <c r="AM19" s="343"/>
      <c r="AN19" s="343"/>
      <c r="AO19" s="343" t="s">
        <v>1454</v>
      </c>
      <c r="AP19" s="362">
        <v>1</v>
      </c>
      <c r="AQ19" s="37"/>
      <c r="AR19" s="37"/>
      <c r="AS19" s="37"/>
      <c r="AT19" s="37"/>
      <c r="AU19" s="37"/>
    </row>
    <row r="20" spans="1:47" s="147" customFormat="1" ht="63.75" x14ac:dyDescent="0.25">
      <c r="A20" s="349">
        <v>7</v>
      </c>
      <c r="B20" s="349">
        <v>2021</v>
      </c>
      <c r="C20" s="349" t="s">
        <v>498</v>
      </c>
      <c r="D20" s="350" t="s">
        <v>499</v>
      </c>
      <c r="E20" s="349" t="s">
        <v>90</v>
      </c>
      <c r="F20" s="349" t="s">
        <v>29</v>
      </c>
      <c r="G20" s="363" t="s">
        <v>111</v>
      </c>
      <c r="H20" s="364" t="s">
        <v>759</v>
      </c>
      <c r="I20" s="365" t="s">
        <v>85</v>
      </c>
      <c r="J20" s="381" t="s">
        <v>1471</v>
      </c>
      <c r="K20" s="353">
        <v>55</v>
      </c>
      <c r="L20" s="354" t="str">
        <f>IF(ISERROR(VLOOKUP(K20,Proposito_programa!$C$2:$E$59,2,FALSE))," ",VLOOKUP(K20,Proposito_programa!$C$2:$E$59,2,FALSE))</f>
        <v>Fortalecimiento de cultura ciudadana y su institucionalidad</v>
      </c>
      <c r="M20" s="354" t="str">
        <f>IF(ISERROR(VLOOKUP(K20,Proposito_programa!$C$2:$E$59,3,FALSE))," ",VLOOKUP(K20,Proposito_programa!$C$2:$E$59,3,FALSE))</f>
        <v>Propósito 5: Construir Bogotá - Región con gobierno abierto, transparente y ciudadanía consciente</v>
      </c>
      <c r="N20" s="366">
        <v>1907</v>
      </c>
      <c r="O20" s="356"/>
      <c r="P20" s="357">
        <v>94391606</v>
      </c>
      <c r="Q20" s="357" t="s">
        <v>902</v>
      </c>
      <c r="R20" s="338" t="s">
        <v>363</v>
      </c>
      <c r="S20" s="338"/>
      <c r="T20" s="339"/>
      <c r="U20" s="340"/>
      <c r="V20" s="341">
        <v>26000000</v>
      </c>
      <c r="W20" s="341"/>
      <c r="X20" s="366">
        <v>0</v>
      </c>
      <c r="Y20" s="382">
        <v>0</v>
      </c>
      <c r="Z20" s="358">
        <v>26000000</v>
      </c>
      <c r="AA20" s="359"/>
      <c r="AB20" s="342">
        <v>44228</v>
      </c>
      <c r="AC20" s="384">
        <v>44231</v>
      </c>
      <c r="AD20" s="384">
        <v>44442</v>
      </c>
      <c r="AE20" s="343">
        <v>210</v>
      </c>
      <c r="AF20" s="343">
        <v>0</v>
      </c>
      <c r="AG20" s="360">
        <v>0</v>
      </c>
      <c r="AH20" s="361"/>
      <c r="AI20" s="344"/>
      <c r="AJ20" s="344"/>
      <c r="AK20" s="378"/>
      <c r="AL20" s="343"/>
      <c r="AM20" s="343"/>
      <c r="AN20" s="343"/>
      <c r="AO20" s="343" t="s">
        <v>1454</v>
      </c>
      <c r="AP20" s="362">
        <v>1</v>
      </c>
      <c r="AQ20" s="37"/>
      <c r="AR20" s="37"/>
      <c r="AS20" s="37"/>
      <c r="AT20" s="37"/>
      <c r="AU20" s="37"/>
    </row>
    <row r="21" spans="1:47" s="147" customFormat="1" ht="51" x14ac:dyDescent="0.25">
      <c r="A21" s="349">
        <v>8</v>
      </c>
      <c r="B21" s="349">
        <v>2021</v>
      </c>
      <c r="C21" s="349" t="s">
        <v>500</v>
      </c>
      <c r="D21" s="350" t="s">
        <v>501</v>
      </c>
      <c r="E21" s="349" t="s">
        <v>90</v>
      </c>
      <c r="F21" s="349" t="s">
        <v>29</v>
      </c>
      <c r="G21" s="363" t="s">
        <v>111</v>
      </c>
      <c r="H21" s="364" t="s">
        <v>760</v>
      </c>
      <c r="I21" s="365" t="s">
        <v>85</v>
      </c>
      <c r="J21" s="381" t="s">
        <v>1471</v>
      </c>
      <c r="K21" s="353">
        <v>55</v>
      </c>
      <c r="L21" s="354" t="str">
        <f>IF(ISERROR(VLOOKUP(K21,Proposito_programa!$C$2:$E$59,2,FALSE))," ",VLOOKUP(K21,Proposito_programa!$C$2:$E$59,2,FALSE))</f>
        <v>Fortalecimiento de cultura ciudadana y su institucionalidad</v>
      </c>
      <c r="M21" s="354" t="str">
        <f>IF(ISERROR(VLOOKUP(K21,Proposito_programa!$C$2:$E$59,3,FALSE))," ",VLOOKUP(K21,Proposito_programa!$C$2:$E$59,3,FALSE))</f>
        <v>Propósito 5: Construir Bogotá - Región con gobierno abierto, transparente y ciudadanía consciente</v>
      </c>
      <c r="N21" s="366">
        <v>1907</v>
      </c>
      <c r="O21" s="356"/>
      <c r="P21" s="357">
        <v>79744841</v>
      </c>
      <c r="Q21" s="357" t="s">
        <v>903</v>
      </c>
      <c r="R21" s="338" t="s">
        <v>363</v>
      </c>
      <c r="S21" s="338"/>
      <c r="T21" s="339"/>
      <c r="U21" s="340"/>
      <c r="V21" s="341">
        <v>26000000</v>
      </c>
      <c r="W21" s="341"/>
      <c r="X21" s="366">
        <v>1</v>
      </c>
      <c r="Y21" s="382">
        <v>2426667</v>
      </c>
      <c r="Z21" s="358">
        <v>26000000</v>
      </c>
      <c r="AA21" s="359"/>
      <c r="AB21" s="342">
        <v>44228</v>
      </c>
      <c r="AC21" s="384">
        <v>44230</v>
      </c>
      <c r="AD21" s="384">
        <v>44532</v>
      </c>
      <c r="AE21" s="343">
        <v>300</v>
      </c>
      <c r="AF21" s="343">
        <v>1</v>
      </c>
      <c r="AG21" s="360">
        <v>28</v>
      </c>
      <c r="AH21" s="361"/>
      <c r="AI21" s="344"/>
      <c r="AJ21" s="344"/>
      <c r="AK21" s="378"/>
      <c r="AL21" s="343"/>
      <c r="AM21" s="343"/>
      <c r="AN21" s="343" t="s">
        <v>1454</v>
      </c>
      <c r="AO21" s="343"/>
      <c r="AP21" s="362">
        <v>1</v>
      </c>
      <c r="AQ21" s="37"/>
      <c r="AR21" s="37"/>
      <c r="AS21" s="37"/>
      <c r="AT21" s="37"/>
      <c r="AU21" s="37"/>
    </row>
    <row r="22" spans="1:47" s="147" customFormat="1" ht="51" x14ac:dyDescent="0.25">
      <c r="A22" s="349">
        <v>9</v>
      </c>
      <c r="B22" s="349">
        <v>2021</v>
      </c>
      <c r="C22" s="349" t="s">
        <v>500</v>
      </c>
      <c r="D22" s="350" t="s">
        <v>501</v>
      </c>
      <c r="E22" s="349" t="s">
        <v>90</v>
      </c>
      <c r="F22" s="349" t="s">
        <v>29</v>
      </c>
      <c r="G22" s="363" t="s">
        <v>111</v>
      </c>
      <c r="H22" s="364" t="s">
        <v>760</v>
      </c>
      <c r="I22" s="365" t="s">
        <v>85</v>
      </c>
      <c r="J22" s="381" t="s">
        <v>1471</v>
      </c>
      <c r="K22" s="353">
        <v>55</v>
      </c>
      <c r="L22" s="354" t="str">
        <f>IF(ISERROR(VLOOKUP(K22,Proposito_programa!$C$2:$E$59,2,FALSE))," ",VLOOKUP(K22,Proposito_programa!$C$2:$E$59,2,FALSE))</f>
        <v>Fortalecimiento de cultura ciudadana y su institucionalidad</v>
      </c>
      <c r="M22" s="354" t="str">
        <f>IF(ISERROR(VLOOKUP(K22,Proposito_programa!$C$2:$E$59,3,FALSE))," ",VLOOKUP(K22,Proposito_programa!$C$2:$E$59,3,FALSE))</f>
        <v>Propósito 5: Construir Bogotá - Región con gobierno abierto, transparente y ciudadanía consciente</v>
      </c>
      <c r="N22" s="366">
        <v>1907</v>
      </c>
      <c r="O22" s="356"/>
      <c r="P22" s="357">
        <v>19392521</v>
      </c>
      <c r="Q22" s="357" t="s">
        <v>904</v>
      </c>
      <c r="R22" s="338" t="s">
        <v>363</v>
      </c>
      <c r="S22" s="338"/>
      <c r="T22" s="339"/>
      <c r="U22" s="340"/>
      <c r="V22" s="341">
        <v>26000000</v>
      </c>
      <c r="W22" s="341"/>
      <c r="X22" s="366">
        <v>1</v>
      </c>
      <c r="Y22" s="382">
        <v>2426667</v>
      </c>
      <c r="Z22" s="358">
        <v>26000000</v>
      </c>
      <c r="AA22" s="359"/>
      <c r="AB22" s="342">
        <v>44229</v>
      </c>
      <c r="AC22" s="384">
        <v>44230</v>
      </c>
      <c r="AD22" s="384">
        <v>44532</v>
      </c>
      <c r="AE22" s="343">
        <v>300</v>
      </c>
      <c r="AF22" s="343">
        <v>1</v>
      </c>
      <c r="AG22" s="360">
        <v>28</v>
      </c>
      <c r="AH22" s="361"/>
      <c r="AI22" s="344"/>
      <c r="AJ22" s="344"/>
      <c r="AK22" s="378"/>
      <c r="AL22" s="343"/>
      <c r="AM22" s="343"/>
      <c r="AN22" s="343" t="s">
        <v>1454</v>
      </c>
      <c r="AO22" s="343"/>
      <c r="AP22" s="362">
        <v>1</v>
      </c>
      <c r="AQ22" s="37"/>
      <c r="AR22" s="37"/>
      <c r="AS22" s="37"/>
      <c r="AT22" s="37"/>
      <c r="AU22" s="37"/>
    </row>
    <row r="23" spans="1:47" s="147" customFormat="1" ht="51" x14ac:dyDescent="0.25">
      <c r="A23" s="349">
        <v>10</v>
      </c>
      <c r="B23" s="349">
        <v>2021</v>
      </c>
      <c r="C23" s="349" t="s">
        <v>500</v>
      </c>
      <c r="D23" s="350" t="s">
        <v>501</v>
      </c>
      <c r="E23" s="349" t="s">
        <v>90</v>
      </c>
      <c r="F23" s="349" t="s">
        <v>29</v>
      </c>
      <c r="G23" s="363" t="s">
        <v>111</v>
      </c>
      <c r="H23" s="364" t="s">
        <v>760</v>
      </c>
      <c r="I23" s="365" t="s">
        <v>85</v>
      </c>
      <c r="J23" s="381" t="s">
        <v>1471</v>
      </c>
      <c r="K23" s="353">
        <v>55</v>
      </c>
      <c r="L23" s="354" t="str">
        <f>IF(ISERROR(VLOOKUP(K23,Proposito_programa!$C$2:$E$59,2,FALSE))," ",VLOOKUP(K23,Proposito_programa!$C$2:$E$59,2,FALSE))</f>
        <v>Fortalecimiento de cultura ciudadana y su institucionalidad</v>
      </c>
      <c r="M23" s="354" t="str">
        <f>IF(ISERROR(VLOOKUP(K23,Proposito_programa!$C$2:$E$59,3,FALSE))," ",VLOOKUP(K23,Proposito_programa!$C$2:$E$59,3,FALSE))</f>
        <v>Propósito 5: Construir Bogotá - Región con gobierno abierto, transparente y ciudadanía consciente</v>
      </c>
      <c r="N23" s="366">
        <v>1907</v>
      </c>
      <c r="O23" s="356"/>
      <c r="P23" s="357">
        <v>79330054</v>
      </c>
      <c r="Q23" s="357" t="s">
        <v>905</v>
      </c>
      <c r="R23" s="338" t="s">
        <v>363</v>
      </c>
      <c r="S23" s="338"/>
      <c r="T23" s="339"/>
      <c r="U23" s="340"/>
      <c r="V23" s="341">
        <v>26000000</v>
      </c>
      <c r="W23" s="341"/>
      <c r="X23" s="366">
        <v>0</v>
      </c>
      <c r="Y23" s="382">
        <v>0</v>
      </c>
      <c r="Z23" s="358">
        <v>26000000</v>
      </c>
      <c r="AA23" s="359"/>
      <c r="AB23" s="342">
        <v>44229</v>
      </c>
      <c r="AC23" s="384">
        <v>44230</v>
      </c>
      <c r="AD23" s="384">
        <v>44532</v>
      </c>
      <c r="AE23" s="343">
        <v>300</v>
      </c>
      <c r="AF23" s="343">
        <v>0</v>
      </c>
      <c r="AG23" s="360">
        <v>0</v>
      </c>
      <c r="AH23" s="361"/>
      <c r="AI23" s="344"/>
      <c r="AJ23" s="344"/>
      <c r="AK23" s="378"/>
      <c r="AL23" s="343"/>
      <c r="AM23" s="343"/>
      <c r="AN23" s="343" t="s">
        <v>1454</v>
      </c>
      <c r="AO23" s="343"/>
      <c r="AP23" s="362">
        <v>1</v>
      </c>
      <c r="AQ23" s="37"/>
      <c r="AR23" s="37"/>
      <c r="AS23" s="37"/>
      <c r="AT23" s="37"/>
      <c r="AU23" s="37"/>
    </row>
    <row r="24" spans="1:47" s="147" customFormat="1" ht="51" x14ac:dyDescent="0.25">
      <c r="A24" s="349">
        <v>11</v>
      </c>
      <c r="B24" s="349">
        <v>2021</v>
      </c>
      <c r="C24" s="349" t="s">
        <v>500</v>
      </c>
      <c r="D24" s="350" t="s">
        <v>501</v>
      </c>
      <c r="E24" s="349" t="s">
        <v>90</v>
      </c>
      <c r="F24" s="349" t="s">
        <v>29</v>
      </c>
      <c r="G24" s="363" t="s">
        <v>111</v>
      </c>
      <c r="H24" s="364" t="s">
        <v>760</v>
      </c>
      <c r="I24" s="365" t="s">
        <v>85</v>
      </c>
      <c r="J24" s="381" t="s">
        <v>1471</v>
      </c>
      <c r="K24" s="353">
        <v>55</v>
      </c>
      <c r="L24" s="354" t="str">
        <f>IF(ISERROR(VLOOKUP(K24,Proposito_programa!$C$2:$E$59,2,FALSE))," ",VLOOKUP(K24,Proposito_programa!$C$2:$E$59,2,FALSE))</f>
        <v>Fortalecimiento de cultura ciudadana y su institucionalidad</v>
      </c>
      <c r="M24" s="354" t="str">
        <f>IF(ISERROR(VLOOKUP(K24,Proposito_programa!$C$2:$E$59,3,FALSE))," ",VLOOKUP(K24,Proposito_programa!$C$2:$E$59,3,FALSE))</f>
        <v>Propósito 5: Construir Bogotá - Región con gobierno abierto, transparente y ciudadanía consciente</v>
      </c>
      <c r="N24" s="366">
        <v>1907</v>
      </c>
      <c r="O24" s="356"/>
      <c r="P24" s="357">
        <v>19472731</v>
      </c>
      <c r="Q24" s="357" t="s">
        <v>906</v>
      </c>
      <c r="R24" s="338" t="s">
        <v>363</v>
      </c>
      <c r="S24" s="338"/>
      <c r="T24" s="339"/>
      <c r="U24" s="340"/>
      <c r="V24" s="341">
        <v>27650000</v>
      </c>
      <c r="W24" s="341"/>
      <c r="X24" s="366">
        <v>0</v>
      </c>
      <c r="Y24" s="382">
        <v>0</v>
      </c>
      <c r="Z24" s="358">
        <v>27650000</v>
      </c>
      <c r="AA24" s="359"/>
      <c r="AB24" s="342">
        <v>44229</v>
      </c>
      <c r="AC24" s="384">
        <v>44230</v>
      </c>
      <c r="AD24" s="384">
        <v>44532</v>
      </c>
      <c r="AE24" s="343">
        <v>300</v>
      </c>
      <c r="AF24" s="343">
        <v>0</v>
      </c>
      <c r="AG24" s="360">
        <v>0</v>
      </c>
      <c r="AH24" s="361"/>
      <c r="AI24" s="344"/>
      <c r="AJ24" s="344"/>
      <c r="AK24" s="378"/>
      <c r="AL24" s="343"/>
      <c r="AM24" s="343"/>
      <c r="AN24" s="343" t="s">
        <v>1454</v>
      </c>
      <c r="AO24" s="343"/>
      <c r="AP24" s="362">
        <v>1</v>
      </c>
      <c r="AQ24" s="37"/>
      <c r="AR24" s="37"/>
      <c r="AS24" s="37"/>
      <c r="AT24" s="37"/>
      <c r="AU24" s="37"/>
    </row>
    <row r="25" spans="1:47" s="147" customFormat="1" ht="51" x14ac:dyDescent="0.25">
      <c r="A25" s="349">
        <v>12</v>
      </c>
      <c r="B25" s="349">
        <v>2021</v>
      </c>
      <c r="C25" s="349" t="s">
        <v>502</v>
      </c>
      <c r="D25" s="350" t="s">
        <v>503</v>
      </c>
      <c r="E25" s="349" t="s">
        <v>90</v>
      </c>
      <c r="F25" s="349" t="s">
        <v>29</v>
      </c>
      <c r="G25" s="363" t="s">
        <v>111</v>
      </c>
      <c r="H25" s="364" t="s">
        <v>761</v>
      </c>
      <c r="I25" s="365" t="s">
        <v>84</v>
      </c>
      <c r="J25" s="381" t="s">
        <v>1471</v>
      </c>
      <c r="K25" s="353">
        <v>55</v>
      </c>
      <c r="L25" s="354" t="str">
        <f>IF(ISERROR(VLOOKUP(K25,Proposito_programa!$C$2:$E$59,2,FALSE))," ",VLOOKUP(K25,Proposito_programa!$C$2:$E$59,2,FALSE))</f>
        <v>Fortalecimiento de cultura ciudadana y su institucionalidad</v>
      </c>
      <c r="M25" s="354" t="str">
        <f>IF(ISERROR(VLOOKUP(K25,Proposito_programa!$C$2:$E$59,3,FALSE))," ",VLOOKUP(K25,Proposito_programa!$C$2:$E$59,3,FALSE))</f>
        <v>Propósito 5: Construir Bogotá - Región con gobierno abierto, transparente y ciudadanía consciente</v>
      </c>
      <c r="N25" s="366">
        <v>1907</v>
      </c>
      <c r="O25" s="356"/>
      <c r="P25" s="357">
        <v>1015412609</v>
      </c>
      <c r="Q25" s="357" t="s">
        <v>907</v>
      </c>
      <c r="R25" s="338" t="s">
        <v>363</v>
      </c>
      <c r="S25" s="338"/>
      <c r="T25" s="339"/>
      <c r="U25" s="340"/>
      <c r="V25" s="341">
        <v>42000000</v>
      </c>
      <c r="W25" s="341"/>
      <c r="X25" s="366">
        <v>0</v>
      </c>
      <c r="Y25" s="382">
        <v>0</v>
      </c>
      <c r="Z25" s="358">
        <v>42000000</v>
      </c>
      <c r="AA25" s="359"/>
      <c r="AB25" s="342">
        <v>44230</v>
      </c>
      <c r="AC25" s="384">
        <v>44230</v>
      </c>
      <c r="AD25" s="384">
        <v>44441</v>
      </c>
      <c r="AE25" s="343">
        <v>210</v>
      </c>
      <c r="AF25" s="343">
        <v>0</v>
      </c>
      <c r="AG25" s="360">
        <v>0</v>
      </c>
      <c r="AH25" s="361"/>
      <c r="AI25" s="344"/>
      <c r="AJ25" s="344"/>
      <c r="AK25" s="378"/>
      <c r="AL25" s="343"/>
      <c r="AM25" s="343"/>
      <c r="AN25" s="343" t="s">
        <v>1454</v>
      </c>
      <c r="AO25" s="343"/>
      <c r="AP25" s="362">
        <v>1</v>
      </c>
      <c r="AQ25" s="37"/>
      <c r="AR25" s="37"/>
      <c r="AS25" s="37"/>
      <c r="AT25" s="37"/>
      <c r="AU25" s="37"/>
    </row>
    <row r="26" spans="1:47" s="147" customFormat="1" ht="63.75" x14ac:dyDescent="0.25">
      <c r="A26" s="349">
        <v>13</v>
      </c>
      <c r="B26" s="349">
        <v>2021</v>
      </c>
      <c r="C26" s="349" t="s">
        <v>504</v>
      </c>
      <c r="D26" s="350" t="s">
        <v>505</v>
      </c>
      <c r="E26" s="349" t="s">
        <v>90</v>
      </c>
      <c r="F26" s="349" t="s">
        <v>29</v>
      </c>
      <c r="G26" s="363" t="s">
        <v>111</v>
      </c>
      <c r="H26" s="364" t="s">
        <v>762</v>
      </c>
      <c r="I26" s="365" t="s">
        <v>85</v>
      </c>
      <c r="J26" s="381" t="s">
        <v>1471</v>
      </c>
      <c r="K26" s="353">
        <v>55</v>
      </c>
      <c r="L26" s="354" t="str">
        <f>IF(ISERROR(VLOOKUP(K26,Proposito_programa!$C$2:$E$59,2,FALSE))," ",VLOOKUP(K26,Proposito_programa!$C$2:$E$59,2,FALSE))</f>
        <v>Fortalecimiento de cultura ciudadana y su institucionalidad</v>
      </c>
      <c r="M26" s="354" t="str">
        <f>IF(ISERROR(VLOOKUP(K26,Proposito_programa!$C$2:$E$59,3,FALSE))," ",VLOOKUP(K26,Proposito_programa!$C$2:$E$59,3,FALSE))</f>
        <v>Propósito 5: Construir Bogotá - Región con gobierno abierto, transparente y ciudadanía consciente</v>
      </c>
      <c r="N26" s="385">
        <v>1907</v>
      </c>
      <c r="O26" s="356"/>
      <c r="P26" s="369">
        <v>79593478</v>
      </c>
      <c r="Q26" s="369" t="s">
        <v>908</v>
      </c>
      <c r="R26" s="338" t="s">
        <v>363</v>
      </c>
      <c r="S26" s="338"/>
      <c r="T26" s="339"/>
      <c r="U26" s="340"/>
      <c r="V26" s="341">
        <v>70000000</v>
      </c>
      <c r="W26" s="341"/>
      <c r="X26" s="366">
        <v>0</v>
      </c>
      <c r="Y26" s="382">
        <v>0</v>
      </c>
      <c r="Z26" s="358">
        <v>70000000</v>
      </c>
      <c r="AA26" s="359"/>
      <c r="AB26" s="342">
        <v>44229</v>
      </c>
      <c r="AC26" s="386">
        <v>44231</v>
      </c>
      <c r="AD26" s="386">
        <v>44442</v>
      </c>
      <c r="AE26" s="343">
        <v>210</v>
      </c>
      <c r="AF26" s="343">
        <v>0</v>
      </c>
      <c r="AG26" s="360">
        <v>0</v>
      </c>
      <c r="AH26" s="361"/>
      <c r="AI26" s="344"/>
      <c r="AJ26" s="344"/>
      <c r="AK26" s="378"/>
      <c r="AL26" s="343"/>
      <c r="AM26" s="343"/>
      <c r="AN26" s="343" t="s">
        <v>1454</v>
      </c>
      <c r="AO26" s="343"/>
      <c r="AP26" s="362">
        <v>1</v>
      </c>
      <c r="AQ26" s="37"/>
      <c r="AR26" s="37"/>
      <c r="AS26" s="37"/>
      <c r="AT26" s="37"/>
      <c r="AU26" s="37"/>
    </row>
    <row r="27" spans="1:47" s="147" customFormat="1" ht="51" x14ac:dyDescent="0.25">
      <c r="A27" s="349">
        <v>14</v>
      </c>
      <c r="B27" s="349">
        <v>2021</v>
      </c>
      <c r="C27" s="349" t="s">
        <v>506</v>
      </c>
      <c r="D27" s="350" t="s">
        <v>507</v>
      </c>
      <c r="E27" s="349" t="s">
        <v>90</v>
      </c>
      <c r="F27" s="349" t="s">
        <v>29</v>
      </c>
      <c r="G27" s="363" t="s">
        <v>111</v>
      </c>
      <c r="H27" s="364" t="s">
        <v>763</v>
      </c>
      <c r="I27" s="365" t="s">
        <v>85</v>
      </c>
      <c r="J27" s="381" t="s">
        <v>1471</v>
      </c>
      <c r="K27" s="353">
        <v>55</v>
      </c>
      <c r="L27" s="354" t="str">
        <f>IF(ISERROR(VLOOKUP(K27,Proposito_programa!$C$2:$E$59,2,FALSE))," ",VLOOKUP(K27,Proposito_programa!$C$2:$E$59,2,FALSE))</f>
        <v>Fortalecimiento de cultura ciudadana y su institucionalidad</v>
      </c>
      <c r="M27" s="354" t="str">
        <f>IF(ISERROR(VLOOKUP(K27,Proposito_programa!$C$2:$E$59,3,FALSE))," ",VLOOKUP(K27,Proposito_programa!$C$2:$E$59,3,FALSE))</f>
        <v>Propósito 5: Construir Bogotá - Región con gobierno abierto, transparente y ciudadanía consciente</v>
      </c>
      <c r="N27" s="366">
        <v>1907</v>
      </c>
      <c r="O27" s="356"/>
      <c r="P27" s="357">
        <v>43259788</v>
      </c>
      <c r="Q27" s="357" t="s">
        <v>909</v>
      </c>
      <c r="R27" s="338" t="s">
        <v>363</v>
      </c>
      <c r="S27" s="338"/>
      <c r="T27" s="339"/>
      <c r="U27" s="340"/>
      <c r="V27" s="341">
        <v>28000000</v>
      </c>
      <c r="W27" s="341"/>
      <c r="X27" s="366">
        <v>0</v>
      </c>
      <c r="Y27" s="382">
        <v>0</v>
      </c>
      <c r="Z27" s="358">
        <v>28000000</v>
      </c>
      <c r="AA27" s="359"/>
      <c r="AB27" s="342">
        <v>44230</v>
      </c>
      <c r="AC27" s="384">
        <v>44231</v>
      </c>
      <c r="AD27" s="384">
        <v>44533</v>
      </c>
      <c r="AE27" s="343">
        <v>300</v>
      </c>
      <c r="AF27" s="343">
        <v>0</v>
      </c>
      <c r="AG27" s="360">
        <v>0</v>
      </c>
      <c r="AH27" s="361"/>
      <c r="AI27" s="344"/>
      <c r="AJ27" s="344"/>
      <c r="AK27" s="378"/>
      <c r="AL27" s="343"/>
      <c r="AM27" s="343"/>
      <c r="AN27" s="343" t="s">
        <v>1454</v>
      </c>
      <c r="AO27" s="343"/>
      <c r="AP27" s="362">
        <v>1</v>
      </c>
      <c r="AQ27" s="37"/>
      <c r="AR27" s="37"/>
      <c r="AS27" s="37"/>
      <c r="AT27" s="37"/>
      <c r="AU27" s="37"/>
    </row>
    <row r="28" spans="1:47" s="147" customFormat="1" ht="89.25" x14ac:dyDescent="0.25">
      <c r="A28" s="349">
        <v>15</v>
      </c>
      <c r="B28" s="349">
        <v>2021</v>
      </c>
      <c r="C28" s="349" t="s">
        <v>508</v>
      </c>
      <c r="D28" s="350" t="s">
        <v>509</v>
      </c>
      <c r="E28" s="349" t="s">
        <v>90</v>
      </c>
      <c r="F28" s="349" t="s">
        <v>29</v>
      </c>
      <c r="G28" s="363" t="s">
        <v>111</v>
      </c>
      <c r="H28" s="364" t="s">
        <v>764</v>
      </c>
      <c r="I28" s="365" t="s">
        <v>85</v>
      </c>
      <c r="J28" s="381" t="s">
        <v>1471</v>
      </c>
      <c r="K28" s="353">
        <v>55</v>
      </c>
      <c r="L28" s="354" t="str">
        <f>IF(ISERROR(VLOOKUP(K28,Proposito_programa!$C$2:$E$59,2,FALSE))," ",VLOOKUP(K28,Proposito_programa!$C$2:$E$59,2,FALSE))</f>
        <v>Fortalecimiento de cultura ciudadana y su institucionalidad</v>
      </c>
      <c r="M28" s="354" t="str">
        <f>IF(ISERROR(VLOOKUP(K28,Proposito_programa!$C$2:$E$59,3,FALSE))," ",VLOOKUP(K28,Proposito_programa!$C$2:$E$59,3,FALSE))</f>
        <v>Propósito 5: Construir Bogotá - Región con gobierno abierto, transparente y ciudadanía consciente</v>
      </c>
      <c r="N28" s="366">
        <v>1907</v>
      </c>
      <c r="O28" s="356"/>
      <c r="P28" s="357">
        <v>1010232717</v>
      </c>
      <c r="Q28" s="357" t="s">
        <v>910</v>
      </c>
      <c r="R28" s="338" t="s">
        <v>363</v>
      </c>
      <c r="S28" s="338"/>
      <c r="T28" s="339"/>
      <c r="U28" s="340"/>
      <c r="V28" s="341">
        <v>28000000</v>
      </c>
      <c r="W28" s="341"/>
      <c r="X28" s="366">
        <v>0</v>
      </c>
      <c r="Y28" s="382">
        <v>0</v>
      </c>
      <c r="Z28" s="358">
        <v>28000000</v>
      </c>
      <c r="AA28" s="359"/>
      <c r="AB28" s="342">
        <v>44230</v>
      </c>
      <c r="AC28" s="384">
        <v>44231</v>
      </c>
      <c r="AD28" s="384">
        <v>44442</v>
      </c>
      <c r="AE28" s="343">
        <v>210</v>
      </c>
      <c r="AF28" s="343">
        <v>0</v>
      </c>
      <c r="AG28" s="360">
        <v>0</v>
      </c>
      <c r="AH28" s="361"/>
      <c r="AI28" s="344"/>
      <c r="AJ28" s="344"/>
      <c r="AK28" s="378"/>
      <c r="AL28" s="343"/>
      <c r="AM28" s="343"/>
      <c r="AN28" s="343" t="s">
        <v>1454</v>
      </c>
      <c r="AO28" s="343"/>
      <c r="AP28" s="362">
        <v>1</v>
      </c>
      <c r="AQ28" s="37"/>
      <c r="AR28" s="37"/>
      <c r="AS28" s="37"/>
      <c r="AT28" s="37"/>
      <c r="AU28" s="37"/>
    </row>
    <row r="29" spans="1:47" s="147" customFormat="1" ht="89.25" x14ac:dyDescent="0.25">
      <c r="A29" s="349">
        <v>16</v>
      </c>
      <c r="B29" s="349">
        <v>2021</v>
      </c>
      <c r="C29" s="349" t="s">
        <v>508</v>
      </c>
      <c r="D29" s="350" t="s">
        <v>509</v>
      </c>
      <c r="E29" s="349" t="s">
        <v>90</v>
      </c>
      <c r="F29" s="349" t="s">
        <v>29</v>
      </c>
      <c r="G29" s="363" t="s">
        <v>111</v>
      </c>
      <c r="H29" s="364" t="s">
        <v>764</v>
      </c>
      <c r="I29" s="365" t="s">
        <v>85</v>
      </c>
      <c r="J29" s="381" t="s">
        <v>1471</v>
      </c>
      <c r="K29" s="353">
        <v>55</v>
      </c>
      <c r="L29" s="354" t="str">
        <f>IF(ISERROR(VLOOKUP(K29,Proposito_programa!$C$2:$E$59,2,FALSE))," ",VLOOKUP(K29,Proposito_programa!$C$2:$E$59,2,FALSE))</f>
        <v>Fortalecimiento de cultura ciudadana y su institucionalidad</v>
      </c>
      <c r="M29" s="354" t="str">
        <f>IF(ISERROR(VLOOKUP(K29,Proposito_programa!$C$2:$E$59,3,FALSE))," ",VLOOKUP(K29,Proposito_programa!$C$2:$E$59,3,FALSE))</f>
        <v>Propósito 5: Construir Bogotá - Región con gobierno abierto, transparente y ciudadanía consciente</v>
      </c>
      <c r="N29" s="366">
        <v>1907</v>
      </c>
      <c r="O29" s="356"/>
      <c r="P29" s="357">
        <v>1022426514</v>
      </c>
      <c r="Q29" s="357" t="s">
        <v>911</v>
      </c>
      <c r="R29" s="338" t="s">
        <v>363</v>
      </c>
      <c r="S29" s="338"/>
      <c r="T29" s="339"/>
      <c r="U29" s="340"/>
      <c r="V29" s="341">
        <v>35000000</v>
      </c>
      <c r="W29" s="341"/>
      <c r="X29" s="366">
        <v>0</v>
      </c>
      <c r="Y29" s="382">
        <v>0</v>
      </c>
      <c r="Z29" s="358">
        <v>35000000</v>
      </c>
      <c r="AA29" s="359"/>
      <c r="AB29" s="342">
        <v>44230</v>
      </c>
      <c r="AC29" s="384">
        <v>44231</v>
      </c>
      <c r="AD29" s="384">
        <v>44442</v>
      </c>
      <c r="AE29" s="343">
        <v>210</v>
      </c>
      <c r="AF29" s="343">
        <v>0</v>
      </c>
      <c r="AG29" s="360">
        <v>0</v>
      </c>
      <c r="AH29" s="361"/>
      <c r="AI29" s="344"/>
      <c r="AJ29" s="344"/>
      <c r="AK29" s="378"/>
      <c r="AL29" s="343"/>
      <c r="AM29" s="343"/>
      <c r="AN29" s="343" t="s">
        <v>1454</v>
      </c>
      <c r="AO29" s="343"/>
      <c r="AP29" s="362">
        <v>1</v>
      </c>
      <c r="AQ29" s="37"/>
      <c r="AR29" s="37"/>
      <c r="AS29" s="37"/>
      <c r="AT29" s="37"/>
      <c r="AU29" s="37"/>
    </row>
    <row r="30" spans="1:47" s="147" customFormat="1" ht="89.25" x14ac:dyDescent="0.25">
      <c r="A30" s="349">
        <v>17</v>
      </c>
      <c r="B30" s="349">
        <v>2021</v>
      </c>
      <c r="C30" s="349" t="s">
        <v>510</v>
      </c>
      <c r="D30" s="350" t="s">
        <v>511</v>
      </c>
      <c r="E30" s="349" t="s">
        <v>90</v>
      </c>
      <c r="F30" s="349" t="s">
        <v>29</v>
      </c>
      <c r="G30" s="363" t="s">
        <v>111</v>
      </c>
      <c r="H30" s="364" t="s">
        <v>764</v>
      </c>
      <c r="I30" s="365" t="s">
        <v>85</v>
      </c>
      <c r="J30" s="381" t="s">
        <v>1471</v>
      </c>
      <c r="K30" s="353">
        <v>55</v>
      </c>
      <c r="L30" s="354" t="str">
        <f>IF(ISERROR(VLOOKUP(K30,Proposito_programa!$C$2:$E$59,2,FALSE))," ",VLOOKUP(K30,Proposito_programa!$C$2:$E$59,2,FALSE))</f>
        <v>Fortalecimiento de cultura ciudadana y su institucionalidad</v>
      </c>
      <c r="M30" s="354" t="str">
        <f>IF(ISERROR(VLOOKUP(K30,Proposito_programa!$C$2:$E$59,3,FALSE))," ",VLOOKUP(K30,Proposito_programa!$C$2:$E$59,3,FALSE))</f>
        <v>Propósito 5: Construir Bogotá - Región con gobierno abierto, transparente y ciudadanía consciente</v>
      </c>
      <c r="N30" s="366">
        <v>1907</v>
      </c>
      <c r="O30" s="356"/>
      <c r="P30" s="357">
        <v>52837530</v>
      </c>
      <c r="Q30" s="357" t="s">
        <v>912</v>
      </c>
      <c r="R30" s="338" t="s">
        <v>363</v>
      </c>
      <c r="S30" s="338"/>
      <c r="T30" s="339"/>
      <c r="U30" s="340"/>
      <c r="V30" s="341">
        <v>60000000</v>
      </c>
      <c r="W30" s="341"/>
      <c r="X30" s="366">
        <v>0</v>
      </c>
      <c r="Y30" s="382">
        <v>0</v>
      </c>
      <c r="Z30" s="358">
        <v>60000000</v>
      </c>
      <c r="AA30" s="359"/>
      <c r="AB30" s="342">
        <v>44230</v>
      </c>
      <c r="AC30" s="384">
        <v>44231</v>
      </c>
      <c r="AD30" s="384">
        <v>44442</v>
      </c>
      <c r="AE30" s="343">
        <v>210</v>
      </c>
      <c r="AF30" s="343">
        <v>0</v>
      </c>
      <c r="AG30" s="360">
        <v>0</v>
      </c>
      <c r="AH30" s="361"/>
      <c r="AI30" s="344"/>
      <c r="AJ30" s="344"/>
      <c r="AK30" s="378"/>
      <c r="AL30" s="343"/>
      <c r="AM30" s="343"/>
      <c r="AN30" s="343" t="s">
        <v>1454</v>
      </c>
      <c r="AO30" s="343"/>
      <c r="AP30" s="362">
        <v>1</v>
      </c>
      <c r="AQ30" s="37"/>
      <c r="AR30" s="37"/>
      <c r="AS30" s="37"/>
      <c r="AT30" s="37"/>
      <c r="AU30" s="37"/>
    </row>
    <row r="31" spans="1:47" s="147" customFormat="1" ht="51" x14ac:dyDescent="0.25">
      <c r="A31" s="349">
        <v>18</v>
      </c>
      <c r="B31" s="349">
        <v>2021</v>
      </c>
      <c r="C31" s="349" t="s">
        <v>512</v>
      </c>
      <c r="D31" s="350" t="s">
        <v>513</v>
      </c>
      <c r="E31" s="349" t="s">
        <v>90</v>
      </c>
      <c r="F31" s="349" t="s">
        <v>29</v>
      </c>
      <c r="G31" s="363" t="s">
        <v>111</v>
      </c>
      <c r="H31" s="364" t="s">
        <v>765</v>
      </c>
      <c r="I31" s="365" t="s">
        <v>85</v>
      </c>
      <c r="J31" s="381" t="s">
        <v>1471</v>
      </c>
      <c r="K31" s="353">
        <v>55</v>
      </c>
      <c r="L31" s="354" t="str">
        <f>IF(ISERROR(VLOOKUP(K31,Proposito_programa!$C$2:$E$59,2,FALSE))," ",VLOOKUP(K31,Proposito_programa!$C$2:$E$59,2,FALSE))</f>
        <v>Fortalecimiento de cultura ciudadana y su institucionalidad</v>
      </c>
      <c r="M31" s="354" t="str">
        <f>IF(ISERROR(VLOOKUP(K31,Proposito_programa!$C$2:$E$59,3,FALSE))," ",VLOOKUP(K31,Proposito_programa!$C$2:$E$59,3,FALSE))</f>
        <v>Propósito 5: Construir Bogotá - Región con gobierno abierto, transparente y ciudadanía consciente</v>
      </c>
      <c r="N31" s="385">
        <v>1907</v>
      </c>
      <c r="O31" s="356"/>
      <c r="P31" s="369">
        <v>1143326992</v>
      </c>
      <c r="Q31" s="369" t="s">
        <v>913</v>
      </c>
      <c r="R31" s="338" t="s">
        <v>363</v>
      </c>
      <c r="S31" s="338"/>
      <c r="T31" s="339"/>
      <c r="U31" s="340"/>
      <c r="V31" s="341">
        <v>21000000</v>
      </c>
      <c r="W31" s="341"/>
      <c r="X31" s="366">
        <v>0</v>
      </c>
      <c r="Y31" s="382">
        <v>0</v>
      </c>
      <c r="Z31" s="358">
        <v>21000000</v>
      </c>
      <c r="AA31" s="359"/>
      <c r="AB31" s="342">
        <v>44231</v>
      </c>
      <c r="AC31" s="386">
        <v>44231</v>
      </c>
      <c r="AD31" s="386">
        <v>44472</v>
      </c>
      <c r="AE31" s="343">
        <v>240</v>
      </c>
      <c r="AF31" s="343">
        <v>0</v>
      </c>
      <c r="AG31" s="360">
        <v>0</v>
      </c>
      <c r="AH31" s="361"/>
      <c r="AI31" s="344"/>
      <c r="AJ31" s="344"/>
      <c r="AK31" s="378"/>
      <c r="AL31" s="343"/>
      <c r="AM31" s="343"/>
      <c r="AN31" s="343" t="s">
        <v>1454</v>
      </c>
      <c r="AO31" s="343"/>
      <c r="AP31" s="362">
        <v>1</v>
      </c>
      <c r="AQ31" s="37"/>
      <c r="AR31" s="37"/>
      <c r="AS31" s="37"/>
      <c r="AT31" s="37"/>
      <c r="AU31" s="37"/>
    </row>
    <row r="32" spans="1:47" s="147" customFormat="1" ht="51" x14ac:dyDescent="0.25">
      <c r="A32" s="349">
        <v>19</v>
      </c>
      <c r="B32" s="349">
        <v>2021</v>
      </c>
      <c r="C32" s="349" t="s">
        <v>514</v>
      </c>
      <c r="D32" s="350" t="s">
        <v>515</v>
      </c>
      <c r="E32" s="349" t="s">
        <v>90</v>
      </c>
      <c r="F32" s="349" t="s">
        <v>29</v>
      </c>
      <c r="G32" s="363" t="s">
        <v>111</v>
      </c>
      <c r="H32" s="364" t="s">
        <v>766</v>
      </c>
      <c r="I32" s="365" t="s">
        <v>85</v>
      </c>
      <c r="J32" s="381" t="s">
        <v>1471</v>
      </c>
      <c r="K32" s="353">
        <v>55</v>
      </c>
      <c r="L32" s="354" t="str">
        <f>IF(ISERROR(VLOOKUP(K32,Proposito_programa!$C$2:$E$59,2,FALSE))," ",VLOOKUP(K32,Proposito_programa!$C$2:$E$59,2,FALSE))</f>
        <v>Fortalecimiento de cultura ciudadana y su institucionalidad</v>
      </c>
      <c r="M32" s="354" t="str">
        <f>IF(ISERROR(VLOOKUP(K32,Proposito_programa!$C$2:$E$59,3,FALSE))," ",VLOOKUP(K32,Proposito_programa!$C$2:$E$59,3,FALSE))</f>
        <v>Propósito 5: Construir Bogotá - Región con gobierno abierto, transparente y ciudadanía consciente</v>
      </c>
      <c r="N32" s="366">
        <v>1907</v>
      </c>
      <c r="O32" s="356"/>
      <c r="P32" s="357">
        <v>1010194356</v>
      </c>
      <c r="Q32" s="357" t="s">
        <v>914</v>
      </c>
      <c r="R32" s="338" t="s">
        <v>363</v>
      </c>
      <c r="S32" s="338"/>
      <c r="T32" s="339"/>
      <c r="U32" s="340"/>
      <c r="V32" s="341">
        <v>24500000</v>
      </c>
      <c r="W32" s="341"/>
      <c r="X32" s="366">
        <v>0</v>
      </c>
      <c r="Y32" s="382">
        <v>0</v>
      </c>
      <c r="Z32" s="358">
        <v>24500000</v>
      </c>
      <c r="AA32" s="359"/>
      <c r="AB32" s="342">
        <v>44244</v>
      </c>
      <c r="AC32" s="384">
        <v>44232</v>
      </c>
      <c r="AD32" s="384">
        <v>44443</v>
      </c>
      <c r="AE32" s="343">
        <v>210</v>
      </c>
      <c r="AF32" s="343">
        <v>0</v>
      </c>
      <c r="AG32" s="360">
        <v>0</v>
      </c>
      <c r="AH32" s="361"/>
      <c r="AI32" s="344"/>
      <c r="AJ32" s="344"/>
      <c r="AK32" s="378"/>
      <c r="AL32" s="343"/>
      <c r="AM32" s="343"/>
      <c r="AN32" s="343" t="s">
        <v>1454</v>
      </c>
      <c r="AO32" s="343"/>
      <c r="AP32" s="362">
        <v>1</v>
      </c>
      <c r="AQ32" s="37"/>
      <c r="AR32" s="37"/>
      <c r="AS32" s="37"/>
      <c r="AT32" s="37"/>
      <c r="AU32" s="37"/>
    </row>
    <row r="33" spans="1:47" s="147" customFormat="1" ht="51" x14ac:dyDescent="0.25">
      <c r="A33" s="349">
        <v>20</v>
      </c>
      <c r="B33" s="349">
        <v>2021</v>
      </c>
      <c r="C33" s="349" t="s">
        <v>516</v>
      </c>
      <c r="D33" s="350" t="s">
        <v>517</v>
      </c>
      <c r="E33" s="349" t="s">
        <v>90</v>
      </c>
      <c r="F33" s="349" t="s">
        <v>29</v>
      </c>
      <c r="G33" s="363" t="s">
        <v>111</v>
      </c>
      <c r="H33" s="364" t="s">
        <v>761</v>
      </c>
      <c r="I33" s="365" t="s">
        <v>85</v>
      </c>
      <c r="J33" s="381" t="s">
        <v>1471</v>
      </c>
      <c r="K33" s="353">
        <v>55</v>
      </c>
      <c r="L33" s="354" t="str">
        <f>IF(ISERROR(VLOOKUP(K33,Proposito_programa!$C$2:$E$59,2,FALSE))," ",VLOOKUP(K33,Proposito_programa!$C$2:$E$59,2,FALSE))</f>
        <v>Fortalecimiento de cultura ciudadana y su institucionalidad</v>
      </c>
      <c r="M33" s="354" t="str">
        <f>IF(ISERROR(VLOOKUP(K33,Proposito_programa!$C$2:$E$59,3,FALSE))," ",VLOOKUP(K33,Proposito_programa!$C$2:$E$59,3,FALSE))</f>
        <v>Propósito 5: Construir Bogotá - Región con gobierno abierto, transparente y ciudadanía consciente</v>
      </c>
      <c r="N33" s="387">
        <v>1907</v>
      </c>
      <c r="O33" s="356"/>
      <c r="P33" s="379">
        <v>52160494</v>
      </c>
      <c r="Q33" s="379" t="s">
        <v>915</v>
      </c>
      <c r="R33" s="338" t="s">
        <v>363</v>
      </c>
      <c r="S33" s="338"/>
      <c r="T33" s="339"/>
      <c r="U33" s="340"/>
      <c r="V33" s="341">
        <v>27650000</v>
      </c>
      <c r="W33" s="341"/>
      <c r="X33" s="366">
        <v>1</v>
      </c>
      <c r="Y33" s="382">
        <v>3500000</v>
      </c>
      <c r="Z33" s="358">
        <v>41475000</v>
      </c>
      <c r="AA33" s="359"/>
      <c r="AB33" s="342">
        <v>44230</v>
      </c>
      <c r="AC33" s="388">
        <v>44245</v>
      </c>
      <c r="AD33" s="388">
        <v>44456</v>
      </c>
      <c r="AE33" s="343">
        <v>210</v>
      </c>
      <c r="AF33" s="343">
        <v>1</v>
      </c>
      <c r="AG33" s="360">
        <v>30</v>
      </c>
      <c r="AH33" s="361"/>
      <c r="AI33" s="344"/>
      <c r="AJ33" s="344"/>
      <c r="AK33" s="378"/>
      <c r="AL33" s="343"/>
      <c r="AM33" s="343"/>
      <c r="AN33" s="343" t="s">
        <v>1454</v>
      </c>
      <c r="AO33" s="343"/>
      <c r="AP33" s="362">
        <v>1</v>
      </c>
      <c r="AQ33" s="37"/>
      <c r="AR33" s="37"/>
      <c r="AS33" s="37"/>
      <c r="AT33" s="37"/>
      <c r="AU33" s="37"/>
    </row>
    <row r="34" spans="1:47" s="147" customFormat="1" ht="51" x14ac:dyDescent="0.25">
      <c r="A34" s="349">
        <v>21</v>
      </c>
      <c r="B34" s="349">
        <v>2021</v>
      </c>
      <c r="C34" s="349" t="s">
        <v>502</v>
      </c>
      <c r="D34" s="350" t="s">
        <v>503</v>
      </c>
      <c r="E34" s="349" t="s">
        <v>90</v>
      </c>
      <c r="F34" s="349" t="s">
        <v>29</v>
      </c>
      <c r="G34" s="363" t="s">
        <v>111</v>
      </c>
      <c r="H34" s="364" t="s">
        <v>761</v>
      </c>
      <c r="I34" s="365" t="s">
        <v>85</v>
      </c>
      <c r="J34" s="381" t="s">
        <v>1471</v>
      </c>
      <c r="K34" s="353">
        <v>55</v>
      </c>
      <c r="L34" s="354" t="str">
        <f>IF(ISERROR(VLOOKUP(K34,Proposito_programa!$C$2:$E$59,2,FALSE))," ",VLOOKUP(K34,Proposito_programa!$C$2:$E$59,2,FALSE))</f>
        <v>Fortalecimiento de cultura ciudadana y su institucionalidad</v>
      </c>
      <c r="M34" s="354" t="str">
        <f>IF(ISERROR(VLOOKUP(K34,Proposito_programa!$C$2:$E$59,3,FALSE))," ",VLOOKUP(K34,Proposito_programa!$C$2:$E$59,3,FALSE))</f>
        <v>Propósito 5: Construir Bogotá - Región con gobierno abierto, transparente y ciudadanía consciente</v>
      </c>
      <c r="N34" s="366">
        <v>1907</v>
      </c>
      <c r="O34" s="356"/>
      <c r="P34" s="357">
        <v>1014275470</v>
      </c>
      <c r="Q34" s="357" t="s">
        <v>1428</v>
      </c>
      <c r="R34" s="338" t="s">
        <v>363</v>
      </c>
      <c r="S34" s="338"/>
      <c r="T34" s="339"/>
      <c r="U34" s="340"/>
      <c r="V34" s="341">
        <v>21000000</v>
      </c>
      <c r="W34" s="341"/>
      <c r="X34" s="366">
        <v>1</v>
      </c>
      <c r="Y34" s="382">
        <v>13825000</v>
      </c>
      <c r="Z34" s="358">
        <v>21000000</v>
      </c>
      <c r="AA34" s="359"/>
      <c r="AB34" s="342">
        <v>44231</v>
      </c>
      <c r="AC34" s="384">
        <v>44231</v>
      </c>
      <c r="AD34" s="384">
        <v>44442</v>
      </c>
      <c r="AE34" s="343">
        <v>210</v>
      </c>
      <c r="AF34" s="343">
        <v>1</v>
      </c>
      <c r="AG34" s="360">
        <v>105</v>
      </c>
      <c r="AH34" s="361"/>
      <c r="AI34" s="344"/>
      <c r="AJ34" s="344"/>
      <c r="AK34" s="378"/>
      <c r="AL34" s="343"/>
      <c r="AM34" s="343"/>
      <c r="AN34" s="343" t="s">
        <v>1454</v>
      </c>
      <c r="AO34" s="343"/>
      <c r="AP34" s="362">
        <v>1</v>
      </c>
      <c r="AQ34" s="37"/>
      <c r="AR34" s="37"/>
      <c r="AS34" s="37"/>
      <c r="AT34" s="37"/>
      <c r="AU34" s="37"/>
    </row>
    <row r="35" spans="1:47" s="147" customFormat="1" ht="51" x14ac:dyDescent="0.25">
      <c r="A35" s="349">
        <v>22</v>
      </c>
      <c r="B35" s="349">
        <v>2021</v>
      </c>
      <c r="C35" s="349" t="s">
        <v>518</v>
      </c>
      <c r="D35" s="350" t="s">
        <v>519</v>
      </c>
      <c r="E35" s="349" t="s">
        <v>90</v>
      </c>
      <c r="F35" s="349" t="s">
        <v>29</v>
      </c>
      <c r="G35" s="363" t="s">
        <v>111</v>
      </c>
      <c r="H35" s="364" t="s">
        <v>767</v>
      </c>
      <c r="I35" s="365" t="s">
        <v>85</v>
      </c>
      <c r="J35" s="381" t="s">
        <v>1471</v>
      </c>
      <c r="K35" s="353">
        <v>55</v>
      </c>
      <c r="L35" s="354" t="str">
        <f>IF(ISERROR(VLOOKUP(K35,Proposito_programa!$C$2:$E$59,2,FALSE))," ",VLOOKUP(K35,Proposito_programa!$C$2:$E$59,2,FALSE))</f>
        <v>Fortalecimiento de cultura ciudadana y su institucionalidad</v>
      </c>
      <c r="M35" s="354" t="str">
        <f>IF(ISERROR(VLOOKUP(K35,Proposito_programa!$C$2:$E$59,3,FALSE))," ",VLOOKUP(K35,Proposito_programa!$C$2:$E$59,3,FALSE))</f>
        <v>Propósito 5: Construir Bogotá - Región con gobierno abierto, transparente y ciudadanía consciente</v>
      </c>
      <c r="N35" s="366">
        <v>1907</v>
      </c>
      <c r="O35" s="356"/>
      <c r="P35" s="357">
        <v>52117689</v>
      </c>
      <c r="Q35" s="357" t="s">
        <v>916</v>
      </c>
      <c r="R35" s="338" t="s">
        <v>363</v>
      </c>
      <c r="S35" s="338"/>
      <c r="T35" s="339"/>
      <c r="U35" s="340"/>
      <c r="V35" s="341">
        <v>34216000</v>
      </c>
      <c r="W35" s="341"/>
      <c r="X35" s="366">
        <v>0</v>
      </c>
      <c r="Y35" s="382">
        <v>0</v>
      </c>
      <c r="Z35" s="358">
        <v>51324000</v>
      </c>
      <c r="AA35" s="359"/>
      <c r="AB35" s="342">
        <v>44232</v>
      </c>
      <c r="AC35" s="384">
        <v>44232</v>
      </c>
      <c r="AD35" s="384">
        <v>44443</v>
      </c>
      <c r="AE35" s="343">
        <v>210</v>
      </c>
      <c r="AF35" s="343">
        <v>0</v>
      </c>
      <c r="AG35" s="360">
        <v>0</v>
      </c>
      <c r="AH35" s="361"/>
      <c r="AI35" s="344"/>
      <c r="AJ35" s="344"/>
      <c r="AK35" s="378"/>
      <c r="AL35" s="343"/>
      <c r="AM35" s="343"/>
      <c r="AN35" s="343" t="s">
        <v>1454</v>
      </c>
      <c r="AO35" s="343"/>
      <c r="AP35" s="362">
        <v>1</v>
      </c>
      <c r="AQ35" s="37"/>
      <c r="AR35" s="37"/>
      <c r="AS35" s="37"/>
      <c r="AT35" s="37"/>
      <c r="AU35" s="37"/>
    </row>
    <row r="36" spans="1:47" s="147" customFormat="1" ht="63.75" x14ac:dyDescent="0.25">
      <c r="A36" s="349">
        <v>23</v>
      </c>
      <c r="B36" s="349">
        <v>2021</v>
      </c>
      <c r="C36" s="349" t="s">
        <v>520</v>
      </c>
      <c r="D36" s="350" t="s">
        <v>521</v>
      </c>
      <c r="E36" s="349" t="s">
        <v>90</v>
      </c>
      <c r="F36" s="349" t="s">
        <v>29</v>
      </c>
      <c r="G36" s="363" t="s">
        <v>111</v>
      </c>
      <c r="H36" s="364" t="s">
        <v>768</v>
      </c>
      <c r="I36" s="365" t="s">
        <v>85</v>
      </c>
      <c r="J36" s="381" t="s">
        <v>1471</v>
      </c>
      <c r="K36" s="353">
        <v>55</v>
      </c>
      <c r="L36" s="354" t="str">
        <f>IF(ISERROR(VLOOKUP(K36,Proposito_programa!$C$2:$E$59,2,FALSE))," ",VLOOKUP(K36,Proposito_programa!$C$2:$E$59,2,FALSE))</f>
        <v>Fortalecimiento de cultura ciudadana y su institucionalidad</v>
      </c>
      <c r="M36" s="354" t="str">
        <f>IF(ISERROR(VLOOKUP(K36,Proposito_programa!$C$2:$E$59,3,FALSE))," ",VLOOKUP(K36,Proposito_programa!$C$2:$E$59,3,FALSE))</f>
        <v>Propósito 5: Construir Bogotá - Región con gobierno abierto, transparente y ciudadanía consciente</v>
      </c>
      <c r="N36" s="366">
        <v>1907</v>
      </c>
      <c r="O36" s="356"/>
      <c r="P36" s="357">
        <v>1050950823</v>
      </c>
      <c r="Q36" s="357" t="s">
        <v>917</v>
      </c>
      <c r="R36" s="338" t="s">
        <v>363</v>
      </c>
      <c r="S36" s="338"/>
      <c r="T36" s="339"/>
      <c r="U36" s="340"/>
      <c r="V36" s="341">
        <v>34216000</v>
      </c>
      <c r="W36" s="341"/>
      <c r="X36" s="366">
        <v>1</v>
      </c>
      <c r="Y36" s="382">
        <v>17108000</v>
      </c>
      <c r="Z36" s="358">
        <v>51324000</v>
      </c>
      <c r="AA36" s="359"/>
      <c r="AB36" s="342">
        <v>44231</v>
      </c>
      <c r="AC36" s="384">
        <v>44228</v>
      </c>
      <c r="AD36" s="384">
        <v>44469</v>
      </c>
      <c r="AE36" s="343">
        <v>210</v>
      </c>
      <c r="AF36" s="343">
        <v>1</v>
      </c>
      <c r="AG36" s="360">
        <v>105</v>
      </c>
      <c r="AH36" s="361"/>
      <c r="AI36" s="344"/>
      <c r="AJ36" s="344"/>
      <c r="AK36" s="378"/>
      <c r="AL36" s="343"/>
      <c r="AM36" s="343"/>
      <c r="AN36" s="343" t="s">
        <v>1454</v>
      </c>
      <c r="AO36" s="343"/>
      <c r="AP36" s="362">
        <v>1</v>
      </c>
      <c r="AQ36" s="37"/>
      <c r="AR36" s="37"/>
      <c r="AS36" s="37"/>
      <c r="AT36" s="37"/>
      <c r="AU36" s="37"/>
    </row>
    <row r="37" spans="1:47" s="147" customFormat="1" ht="63.75" x14ac:dyDescent="0.25">
      <c r="A37" s="349">
        <v>24</v>
      </c>
      <c r="B37" s="349">
        <v>2021</v>
      </c>
      <c r="C37" s="349" t="s">
        <v>522</v>
      </c>
      <c r="D37" s="350" t="s">
        <v>523</v>
      </c>
      <c r="E37" s="349" t="s">
        <v>90</v>
      </c>
      <c r="F37" s="349" t="s">
        <v>29</v>
      </c>
      <c r="G37" s="363" t="s">
        <v>111</v>
      </c>
      <c r="H37" s="364" t="s">
        <v>769</v>
      </c>
      <c r="I37" s="365" t="s">
        <v>85</v>
      </c>
      <c r="J37" s="381" t="s">
        <v>1471</v>
      </c>
      <c r="K37" s="353">
        <v>55</v>
      </c>
      <c r="L37" s="354" t="str">
        <f>IF(ISERROR(VLOOKUP(K37,Proposito_programa!$C$2:$E$59,2,FALSE))," ",VLOOKUP(K37,Proposito_programa!$C$2:$E$59,2,FALSE))</f>
        <v>Fortalecimiento de cultura ciudadana y su institucionalidad</v>
      </c>
      <c r="M37" s="354" t="str">
        <f>IF(ISERROR(VLOOKUP(K37,Proposito_programa!$C$2:$E$59,3,FALSE))," ",VLOOKUP(K37,Proposito_programa!$C$2:$E$59,3,FALSE))</f>
        <v>Propósito 5: Construir Bogotá - Región con gobierno abierto, transparente y ciudadanía consciente</v>
      </c>
      <c r="N37" s="385">
        <v>1907</v>
      </c>
      <c r="O37" s="356"/>
      <c r="P37" s="369">
        <v>51898177</v>
      </c>
      <c r="Q37" s="369" t="s">
        <v>918</v>
      </c>
      <c r="R37" s="338" t="s">
        <v>363</v>
      </c>
      <c r="S37" s="338"/>
      <c r="T37" s="339"/>
      <c r="U37" s="340"/>
      <c r="V37" s="341">
        <v>25200000</v>
      </c>
      <c r="W37" s="341"/>
      <c r="X37" s="366">
        <v>1</v>
      </c>
      <c r="Y37" s="382">
        <v>17108000</v>
      </c>
      <c r="Z37" s="358">
        <v>25200000</v>
      </c>
      <c r="AA37" s="359"/>
      <c r="AB37" s="342">
        <v>44235</v>
      </c>
      <c r="AC37" s="386">
        <v>44232</v>
      </c>
      <c r="AD37" s="386">
        <v>44443</v>
      </c>
      <c r="AE37" s="343">
        <v>210</v>
      </c>
      <c r="AF37" s="343">
        <v>1</v>
      </c>
      <c r="AG37" s="360">
        <v>105</v>
      </c>
      <c r="AH37" s="361"/>
      <c r="AI37" s="344"/>
      <c r="AJ37" s="344"/>
      <c r="AK37" s="378"/>
      <c r="AL37" s="343"/>
      <c r="AM37" s="343"/>
      <c r="AN37" s="343" t="s">
        <v>1454</v>
      </c>
      <c r="AO37" s="343"/>
      <c r="AP37" s="362">
        <v>1</v>
      </c>
      <c r="AQ37" s="37"/>
      <c r="AR37" s="37"/>
      <c r="AS37" s="37"/>
      <c r="AT37" s="37"/>
      <c r="AU37" s="37"/>
    </row>
    <row r="38" spans="1:47" s="147" customFormat="1" ht="51" x14ac:dyDescent="0.25">
      <c r="A38" s="349">
        <v>25</v>
      </c>
      <c r="B38" s="349">
        <v>2021</v>
      </c>
      <c r="C38" s="349" t="s">
        <v>524</v>
      </c>
      <c r="D38" s="350" t="s">
        <v>525</v>
      </c>
      <c r="E38" s="349" t="s">
        <v>90</v>
      </c>
      <c r="F38" s="349" t="s">
        <v>29</v>
      </c>
      <c r="G38" s="363" t="s">
        <v>111</v>
      </c>
      <c r="H38" s="364" t="s">
        <v>770</v>
      </c>
      <c r="I38" s="365" t="s">
        <v>85</v>
      </c>
      <c r="J38" s="381" t="s">
        <v>1471</v>
      </c>
      <c r="K38" s="353">
        <v>55</v>
      </c>
      <c r="L38" s="354" t="str">
        <f>IF(ISERROR(VLOOKUP(K38,Proposito_programa!$C$2:$E$59,2,FALSE))," ",VLOOKUP(K38,Proposito_programa!$C$2:$E$59,2,FALSE))</f>
        <v>Fortalecimiento de cultura ciudadana y su institucionalidad</v>
      </c>
      <c r="M38" s="354" t="str">
        <f>IF(ISERROR(VLOOKUP(K38,Proposito_programa!$C$2:$E$59,3,FALSE))," ",VLOOKUP(K38,Proposito_programa!$C$2:$E$59,3,FALSE))</f>
        <v>Propósito 5: Construir Bogotá - Región con gobierno abierto, transparente y ciudadanía consciente</v>
      </c>
      <c r="N38" s="366">
        <v>1907</v>
      </c>
      <c r="O38" s="356"/>
      <c r="P38" s="357">
        <v>1031140805</v>
      </c>
      <c r="Q38" s="357" t="s">
        <v>919</v>
      </c>
      <c r="R38" s="338" t="s">
        <v>363</v>
      </c>
      <c r="S38" s="338"/>
      <c r="T38" s="339"/>
      <c r="U38" s="340"/>
      <c r="V38" s="341">
        <v>38500000</v>
      </c>
      <c r="W38" s="341"/>
      <c r="X38" s="366">
        <v>1</v>
      </c>
      <c r="Y38" s="382">
        <v>7200000</v>
      </c>
      <c r="Z38" s="358">
        <v>38500000</v>
      </c>
      <c r="AA38" s="359"/>
      <c r="AB38" s="342">
        <v>44232</v>
      </c>
      <c r="AC38" s="384">
        <v>44238</v>
      </c>
      <c r="AD38" s="384">
        <v>44449</v>
      </c>
      <c r="AE38" s="343">
        <v>210</v>
      </c>
      <c r="AF38" s="343">
        <v>1</v>
      </c>
      <c r="AG38" s="360">
        <v>60</v>
      </c>
      <c r="AH38" s="361"/>
      <c r="AI38" s="344"/>
      <c r="AJ38" s="344"/>
      <c r="AK38" s="378"/>
      <c r="AL38" s="343"/>
      <c r="AM38" s="343" t="s">
        <v>1454</v>
      </c>
      <c r="AN38" s="343"/>
      <c r="AO38" s="343"/>
      <c r="AP38" s="362">
        <f t="shared" si="0"/>
        <v>0</v>
      </c>
      <c r="AQ38" s="37"/>
      <c r="AR38" s="37"/>
      <c r="AS38" s="37"/>
      <c r="AT38" s="37"/>
      <c r="AU38" s="37"/>
    </row>
    <row r="39" spans="1:47" s="147" customFormat="1" ht="51" x14ac:dyDescent="0.25">
      <c r="A39" s="349">
        <v>26</v>
      </c>
      <c r="B39" s="349">
        <v>2021</v>
      </c>
      <c r="C39" s="349" t="s">
        <v>526</v>
      </c>
      <c r="D39" s="350" t="s">
        <v>527</v>
      </c>
      <c r="E39" s="349" t="s">
        <v>90</v>
      </c>
      <c r="F39" s="349" t="s">
        <v>29</v>
      </c>
      <c r="G39" s="363" t="s">
        <v>111</v>
      </c>
      <c r="H39" s="364" t="s">
        <v>771</v>
      </c>
      <c r="I39" s="365" t="s">
        <v>85</v>
      </c>
      <c r="J39" s="381" t="s">
        <v>1471</v>
      </c>
      <c r="K39" s="353">
        <v>55</v>
      </c>
      <c r="L39" s="354" t="str">
        <f>IF(ISERROR(VLOOKUP(K39,Proposito_programa!$C$2:$E$59,2,FALSE))," ",VLOOKUP(K39,Proposito_programa!$C$2:$E$59,2,FALSE))</f>
        <v>Fortalecimiento de cultura ciudadana y su institucionalidad</v>
      </c>
      <c r="M39" s="354" t="str">
        <f>IF(ISERROR(VLOOKUP(K39,Proposito_programa!$C$2:$E$59,3,FALSE))," ",VLOOKUP(K39,Proposito_programa!$C$2:$E$59,3,FALSE))</f>
        <v>Propósito 5: Construir Bogotá - Región con gobierno abierto, transparente y ciudadanía consciente</v>
      </c>
      <c r="N39" s="366">
        <v>1907</v>
      </c>
      <c r="O39" s="356"/>
      <c r="P39" s="357">
        <v>80013691</v>
      </c>
      <c r="Q39" s="357" t="s">
        <v>920</v>
      </c>
      <c r="R39" s="338" t="s">
        <v>363</v>
      </c>
      <c r="S39" s="338"/>
      <c r="T39" s="339"/>
      <c r="U39" s="340"/>
      <c r="V39" s="341">
        <v>34216000</v>
      </c>
      <c r="W39" s="341"/>
      <c r="X39" s="366">
        <v>0</v>
      </c>
      <c r="Y39" s="382">
        <v>0</v>
      </c>
      <c r="Z39" s="358">
        <v>51324000</v>
      </c>
      <c r="AA39" s="359"/>
      <c r="AB39" s="342">
        <v>44235</v>
      </c>
      <c r="AC39" s="384">
        <v>44235</v>
      </c>
      <c r="AD39" s="384">
        <v>44446</v>
      </c>
      <c r="AE39" s="343">
        <v>210</v>
      </c>
      <c r="AF39" s="343">
        <v>0</v>
      </c>
      <c r="AG39" s="360">
        <v>0</v>
      </c>
      <c r="AH39" s="361"/>
      <c r="AI39" s="344"/>
      <c r="AJ39" s="344"/>
      <c r="AK39" s="378"/>
      <c r="AL39" s="343"/>
      <c r="AM39" s="343"/>
      <c r="AN39" s="343" t="s">
        <v>1454</v>
      </c>
      <c r="AO39" s="343"/>
      <c r="AP39" s="362">
        <v>1</v>
      </c>
      <c r="AQ39" s="37"/>
      <c r="AR39" s="37"/>
      <c r="AS39" s="37"/>
      <c r="AT39" s="37"/>
      <c r="AU39" s="37"/>
    </row>
    <row r="40" spans="1:47" s="147" customFormat="1" ht="51" x14ac:dyDescent="0.25">
      <c r="A40" s="349">
        <v>27</v>
      </c>
      <c r="B40" s="349">
        <v>2021</v>
      </c>
      <c r="C40" s="349" t="s">
        <v>528</v>
      </c>
      <c r="D40" s="350" t="s">
        <v>529</v>
      </c>
      <c r="E40" s="349" t="s">
        <v>90</v>
      </c>
      <c r="F40" s="349" t="s">
        <v>29</v>
      </c>
      <c r="G40" s="363" t="s">
        <v>111</v>
      </c>
      <c r="H40" s="364" t="s">
        <v>772</v>
      </c>
      <c r="I40" s="365" t="s">
        <v>85</v>
      </c>
      <c r="J40" s="381" t="s">
        <v>1471</v>
      </c>
      <c r="K40" s="353">
        <v>55</v>
      </c>
      <c r="L40" s="354" t="str">
        <f>IF(ISERROR(VLOOKUP(K40,Proposito_programa!$C$2:$E$59,2,FALSE))," ",VLOOKUP(K40,Proposito_programa!$C$2:$E$59,2,FALSE))</f>
        <v>Fortalecimiento de cultura ciudadana y su institucionalidad</v>
      </c>
      <c r="M40" s="354" t="str">
        <f>IF(ISERROR(VLOOKUP(K40,Proposito_programa!$C$2:$E$59,3,FALSE))," ",VLOOKUP(K40,Proposito_programa!$C$2:$E$59,3,FALSE))</f>
        <v>Propósito 5: Construir Bogotá - Región con gobierno abierto, transparente y ciudadanía consciente</v>
      </c>
      <c r="N40" s="366">
        <v>1907</v>
      </c>
      <c r="O40" s="356"/>
      <c r="P40" s="357">
        <v>79318896</v>
      </c>
      <c r="Q40" s="357" t="s">
        <v>1429</v>
      </c>
      <c r="R40" s="338" t="s">
        <v>363</v>
      </c>
      <c r="S40" s="338"/>
      <c r="T40" s="339"/>
      <c r="U40" s="340"/>
      <c r="V40" s="341">
        <v>16744000</v>
      </c>
      <c r="W40" s="341"/>
      <c r="X40" s="366">
        <v>1</v>
      </c>
      <c r="Y40" s="382">
        <v>17108000</v>
      </c>
      <c r="Z40" s="358">
        <v>25116000</v>
      </c>
      <c r="AA40" s="359"/>
      <c r="AB40" s="342">
        <v>44235</v>
      </c>
      <c r="AC40" s="384">
        <v>44236</v>
      </c>
      <c r="AD40" s="384">
        <v>44447</v>
      </c>
      <c r="AE40" s="343">
        <v>210</v>
      </c>
      <c r="AF40" s="343">
        <v>1</v>
      </c>
      <c r="AG40" s="360">
        <v>105</v>
      </c>
      <c r="AH40" s="361"/>
      <c r="AI40" s="344"/>
      <c r="AJ40" s="344"/>
      <c r="AK40" s="378"/>
      <c r="AL40" s="343"/>
      <c r="AM40" s="343"/>
      <c r="AN40" s="343" t="s">
        <v>1454</v>
      </c>
      <c r="AO40" s="343"/>
      <c r="AP40" s="362">
        <v>1</v>
      </c>
      <c r="AQ40" s="37"/>
      <c r="AR40" s="37"/>
      <c r="AS40" s="37"/>
      <c r="AT40" s="37"/>
      <c r="AU40" s="37"/>
    </row>
    <row r="41" spans="1:47" s="147" customFormat="1" ht="51" x14ac:dyDescent="0.25">
      <c r="A41" s="349">
        <v>28</v>
      </c>
      <c r="B41" s="349">
        <v>2021</v>
      </c>
      <c r="C41" s="349" t="s">
        <v>530</v>
      </c>
      <c r="D41" s="350" t="s">
        <v>531</v>
      </c>
      <c r="E41" s="349" t="s">
        <v>90</v>
      </c>
      <c r="F41" s="349" t="s">
        <v>29</v>
      </c>
      <c r="G41" s="363" t="s">
        <v>111</v>
      </c>
      <c r="H41" s="364" t="s">
        <v>773</v>
      </c>
      <c r="I41" s="365" t="s">
        <v>85</v>
      </c>
      <c r="J41" s="381" t="s">
        <v>1471</v>
      </c>
      <c r="K41" s="353">
        <v>55</v>
      </c>
      <c r="L41" s="354" t="str">
        <f>IF(ISERROR(VLOOKUP(K41,Proposito_programa!$C$2:$E$59,2,FALSE))," ",VLOOKUP(K41,Proposito_programa!$C$2:$E$59,2,FALSE))</f>
        <v>Fortalecimiento de cultura ciudadana y su institucionalidad</v>
      </c>
      <c r="M41" s="354" t="str">
        <f>IF(ISERROR(VLOOKUP(K41,Proposito_programa!$C$2:$E$59,3,FALSE))," ",VLOOKUP(K41,Proposito_programa!$C$2:$E$59,3,FALSE))</f>
        <v>Propósito 5: Construir Bogotá - Región con gobierno abierto, transparente y ciudadanía consciente</v>
      </c>
      <c r="N41" s="366">
        <v>1907</v>
      </c>
      <c r="O41" s="356"/>
      <c r="P41" s="357">
        <v>1030632130</v>
      </c>
      <c r="Q41" s="357" t="s">
        <v>921</v>
      </c>
      <c r="R41" s="338" t="s">
        <v>363</v>
      </c>
      <c r="S41" s="338"/>
      <c r="T41" s="339"/>
      <c r="U41" s="340"/>
      <c r="V41" s="341">
        <v>18200000</v>
      </c>
      <c r="W41" s="341"/>
      <c r="X41" s="366">
        <v>1</v>
      </c>
      <c r="Y41" s="382">
        <v>8372000</v>
      </c>
      <c r="Z41" s="358">
        <v>27300000</v>
      </c>
      <c r="AA41" s="359"/>
      <c r="AB41" s="342">
        <v>44235</v>
      </c>
      <c r="AC41" s="384">
        <v>44237</v>
      </c>
      <c r="AD41" s="384">
        <v>44448</v>
      </c>
      <c r="AE41" s="343">
        <v>210</v>
      </c>
      <c r="AF41" s="343">
        <v>1</v>
      </c>
      <c r="AG41" s="360">
        <v>105</v>
      </c>
      <c r="AH41" s="361"/>
      <c r="AI41" s="344"/>
      <c r="AJ41" s="344"/>
      <c r="AK41" s="378"/>
      <c r="AL41" s="343"/>
      <c r="AM41" s="343"/>
      <c r="AN41" s="343" t="s">
        <v>1454</v>
      </c>
      <c r="AO41" s="343"/>
      <c r="AP41" s="362">
        <v>1</v>
      </c>
      <c r="AQ41" s="37"/>
      <c r="AR41" s="37"/>
      <c r="AS41" s="37"/>
      <c r="AT41" s="37"/>
      <c r="AU41" s="37"/>
    </row>
    <row r="42" spans="1:47" s="147" customFormat="1" ht="76.5" x14ac:dyDescent="0.25">
      <c r="A42" s="349">
        <v>29</v>
      </c>
      <c r="B42" s="349">
        <v>2021</v>
      </c>
      <c r="C42" s="349" t="s">
        <v>532</v>
      </c>
      <c r="D42" s="350" t="s">
        <v>533</v>
      </c>
      <c r="E42" s="349" t="s">
        <v>90</v>
      </c>
      <c r="F42" s="349" t="s">
        <v>29</v>
      </c>
      <c r="G42" s="363" t="s">
        <v>111</v>
      </c>
      <c r="H42" s="364" t="s">
        <v>774</v>
      </c>
      <c r="I42" s="365" t="s">
        <v>85</v>
      </c>
      <c r="J42" s="381" t="s">
        <v>1471</v>
      </c>
      <c r="K42" s="353">
        <v>55</v>
      </c>
      <c r="L42" s="354" t="str">
        <f>IF(ISERROR(VLOOKUP(K42,Proposito_programa!$C$2:$E$59,2,FALSE))," ",VLOOKUP(K42,Proposito_programa!$C$2:$E$59,2,FALSE))</f>
        <v>Fortalecimiento de cultura ciudadana y su institucionalidad</v>
      </c>
      <c r="M42" s="354" t="str">
        <f>IF(ISERROR(VLOOKUP(K42,Proposito_programa!$C$2:$E$59,3,FALSE))," ",VLOOKUP(K42,Proposito_programa!$C$2:$E$59,3,FALSE))</f>
        <v>Propósito 5: Construir Bogotá - Región con gobierno abierto, transparente y ciudadanía consciente</v>
      </c>
      <c r="N42" s="366">
        <v>1907</v>
      </c>
      <c r="O42" s="356"/>
      <c r="P42" s="357">
        <v>52250446</v>
      </c>
      <c r="Q42" s="357" t="s">
        <v>922</v>
      </c>
      <c r="R42" s="338" t="s">
        <v>363</v>
      </c>
      <c r="S42" s="338"/>
      <c r="T42" s="339"/>
      <c r="U42" s="340"/>
      <c r="V42" s="341">
        <v>34216000</v>
      </c>
      <c r="W42" s="341"/>
      <c r="X42" s="366">
        <v>1</v>
      </c>
      <c r="Y42" s="382">
        <v>9100000</v>
      </c>
      <c r="Z42" s="358">
        <v>51324000</v>
      </c>
      <c r="AA42" s="359"/>
      <c r="AB42" s="342">
        <v>44236</v>
      </c>
      <c r="AC42" s="384">
        <v>44236</v>
      </c>
      <c r="AD42" s="384">
        <v>44447</v>
      </c>
      <c r="AE42" s="343">
        <v>210</v>
      </c>
      <c r="AF42" s="343">
        <v>1</v>
      </c>
      <c r="AG42" s="360">
        <v>105</v>
      </c>
      <c r="AH42" s="361"/>
      <c r="AI42" s="344"/>
      <c r="AJ42" s="344"/>
      <c r="AK42" s="378"/>
      <c r="AL42" s="343"/>
      <c r="AM42" s="343"/>
      <c r="AN42" s="343" t="s">
        <v>1454</v>
      </c>
      <c r="AO42" s="343"/>
      <c r="AP42" s="362">
        <v>1</v>
      </c>
      <c r="AQ42" s="37"/>
      <c r="AR42" s="37"/>
      <c r="AS42" s="37"/>
      <c r="AT42" s="37"/>
      <c r="AU42" s="37"/>
    </row>
    <row r="43" spans="1:47" s="147" customFormat="1" ht="89.25" x14ac:dyDescent="0.25">
      <c r="A43" s="349">
        <v>30</v>
      </c>
      <c r="B43" s="349">
        <v>2021</v>
      </c>
      <c r="C43" s="349" t="s">
        <v>534</v>
      </c>
      <c r="D43" s="350" t="s">
        <v>535</v>
      </c>
      <c r="E43" s="349" t="s">
        <v>90</v>
      </c>
      <c r="F43" s="349" t="s">
        <v>29</v>
      </c>
      <c r="G43" s="363" t="s">
        <v>111</v>
      </c>
      <c r="H43" s="364" t="s">
        <v>775</v>
      </c>
      <c r="I43" s="365" t="s">
        <v>85</v>
      </c>
      <c r="J43" s="367" t="s">
        <v>268</v>
      </c>
      <c r="K43" s="353">
        <v>49</v>
      </c>
      <c r="L43" s="354" t="str">
        <f>IF(ISERROR(VLOOKUP(K43,Proposito_programa!$C$2:$E$59,2,FALSE))," ",VLOOKUP(K43,Proposito_programa!$C$2:$E$59,2,FALSE))</f>
        <v>Movilidad segura, sostenible y accesible</v>
      </c>
      <c r="M43" s="354" t="str">
        <f>IF(ISERROR(VLOOKUP(K43,Proposito_programa!$C$2:$E$59,3,FALSE))," ",VLOOKUP(K43,Proposito_programa!$C$2:$E$59,3,FALSE))</f>
        <v>Propósito 4: Hacer de Bogotá Región un modelo de movilidad multimodal, incluyente y sostenible</v>
      </c>
      <c r="N43" s="387">
        <v>1905</v>
      </c>
      <c r="O43" s="356"/>
      <c r="P43" s="379">
        <v>80901308</v>
      </c>
      <c r="Q43" s="379" t="s">
        <v>923</v>
      </c>
      <c r="R43" s="338" t="s">
        <v>363</v>
      </c>
      <c r="S43" s="338"/>
      <c r="T43" s="339"/>
      <c r="U43" s="340"/>
      <c r="V43" s="341">
        <v>34216000</v>
      </c>
      <c r="W43" s="341"/>
      <c r="X43" s="366">
        <v>1</v>
      </c>
      <c r="Y43" s="382">
        <v>17108000</v>
      </c>
      <c r="Z43" s="358">
        <v>51324000</v>
      </c>
      <c r="AA43" s="359"/>
      <c r="AB43" s="342">
        <v>44235</v>
      </c>
      <c r="AC43" s="388">
        <v>44237</v>
      </c>
      <c r="AD43" s="388">
        <v>44448</v>
      </c>
      <c r="AE43" s="343">
        <v>210</v>
      </c>
      <c r="AF43" s="343">
        <v>1</v>
      </c>
      <c r="AG43" s="360">
        <v>105</v>
      </c>
      <c r="AH43" s="361"/>
      <c r="AI43" s="344"/>
      <c r="AJ43" s="344"/>
      <c r="AK43" s="378"/>
      <c r="AL43" s="343"/>
      <c r="AM43" s="343"/>
      <c r="AN43" s="343" t="s">
        <v>1454</v>
      </c>
      <c r="AO43" s="343"/>
      <c r="AP43" s="362">
        <v>1</v>
      </c>
      <c r="AQ43" s="37"/>
      <c r="AR43" s="37"/>
      <c r="AS43" s="37"/>
      <c r="AT43" s="37"/>
      <c r="AU43" s="37"/>
    </row>
    <row r="44" spans="1:47" s="147" customFormat="1" ht="89.25" x14ac:dyDescent="0.25">
      <c r="A44" s="349">
        <v>31</v>
      </c>
      <c r="B44" s="349">
        <v>2021</v>
      </c>
      <c r="C44" s="349" t="s">
        <v>536</v>
      </c>
      <c r="D44" s="350" t="s">
        <v>537</v>
      </c>
      <c r="E44" s="349" t="s">
        <v>90</v>
      </c>
      <c r="F44" s="349" t="s">
        <v>29</v>
      </c>
      <c r="G44" s="363" t="s">
        <v>111</v>
      </c>
      <c r="H44" s="364" t="s">
        <v>776</v>
      </c>
      <c r="I44" s="365" t="s">
        <v>85</v>
      </c>
      <c r="J44" s="367" t="s">
        <v>268</v>
      </c>
      <c r="K44" s="353">
        <v>6</v>
      </c>
      <c r="L44" s="354" t="str">
        <f>IF(ISERROR(VLOOKUP(K44,Proposito_programa!$C$2:$E$59,2,FALSE))," ",VLOOKUP(K44,Proposito_programa!$C$2:$E$59,2,FALSE))</f>
        <v>Sistema Distrital de Cuidado</v>
      </c>
      <c r="M44" s="354" t="str">
        <f>IF(ISERROR(VLOOKUP(K44,Proposito_programa!$C$2:$E$59,3,FALSE))," ",VLOOKUP(K44,Proposito_programa!$C$2:$E$59,3,FALSE))</f>
        <v>Propósito 1: Hacer un nuevo contrato social para incrementar la inclusión social, productiva y política</v>
      </c>
      <c r="N44" s="366">
        <v>1897</v>
      </c>
      <c r="O44" s="356"/>
      <c r="P44" s="357">
        <v>1013604420</v>
      </c>
      <c r="Q44" s="357" t="s">
        <v>924</v>
      </c>
      <c r="R44" s="338" t="s">
        <v>363</v>
      </c>
      <c r="S44" s="338"/>
      <c r="T44" s="339"/>
      <c r="U44" s="340"/>
      <c r="V44" s="341">
        <v>4368000</v>
      </c>
      <c r="W44" s="341"/>
      <c r="X44" s="366">
        <v>1</v>
      </c>
      <c r="Y44" s="382">
        <v>17108000</v>
      </c>
      <c r="Z44" s="358">
        <v>4368000</v>
      </c>
      <c r="AA44" s="359"/>
      <c r="AB44" s="342">
        <v>44235</v>
      </c>
      <c r="AC44" s="384">
        <v>44237</v>
      </c>
      <c r="AD44" s="384">
        <v>44448</v>
      </c>
      <c r="AE44" s="343">
        <v>210</v>
      </c>
      <c r="AF44" s="343">
        <v>1</v>
      </c>
      <c r="AG44" s="360">
        <v>105</v>
      </c>
      <c r="AH44" s="361"/>
      <c r="AI44" s="344"/>
      <c r="AJ44" s="344"/>
      <c r="AK44" s="378"/>
      <c r="AL44" s="343"/>
      <c r="AM44" s="343"/>
      <c r="AN44" s="343" t="s">
        <v>1454</v>
      </c>
      <c r="AO44" s="343"/>
      <c r="AP44" s="362">
        <v>1</v>
      </c>
      <c r="AQ44" s="37"/>
      <c r="AR44" s="37"/>
      <c r="AS44" s="37"/>
      <c r="AT44" s="37"/>
      <c r="AU44" s="37"/>
    </row>
    <row r="45" spans="1:47" s="147" customFormat="1" ht="51" x14ac:dyDescent="0.25">
      <c r="A45" s="349">
        <v>32</v>
      </c>
      <c r="B45" s="349">
        <v>2021</v>
      </c>
      <c r="C45" s="349" t="s">
        <v>538</v>
      </c>
      <c r="D45" s="350" t="s">
        <v>539</v>
      </c>
      <c r="E45" s="349" t="s">
        <v>90</v>
      </c>
      <c r="F45" s="349" t="s">
        <v>29</v>
      </c>
      <c r="G45" s="363" t="s">
        <v>111</v>
      </c>
      <c r="H45" s="364" t="s">
        <v>777</v>
      </c>
      <c r="I45" s="365" t="s">
        <v>85</v>
      </c>
      <c r="J45" s="381" t="s">
        <v>1471</v>
      </c>
      <c r="K45" s="353">
        <v>55</v>
      </c>
      <c r="L45" s="354" t="str">
        <f>IF(ISERROR(VLOOKUP(K45,Proposito_programa!$C$2:$E$59,2,FALSE))," ",VLOOKUP(K45,Proposito_programa!$C$2:$E$59,2,FALSE))</f>
        <v>Fortalecimiento de cultura ciudadana y su institucionalidad</v>
      </c>
      <c r="M45" s="354" t="str">
        <f>IF(ISERROR(VLOOKUP(K45,Proposito_programa!$C$2:$E$59,3,FALSE))," ",VLOOKUP(K45,Proposito_programa!$C$2:$E$59,3,FALSE))</f>
        <v>Propósito 5: Construir Bogotá - Región con gobierno abierto, transparente y ciudadanía consciente</v>
      </c>
      <c r="N45" s="366">
        <v>1907</v>
      </c>
      <c r="O45" s="356"/>
      <c r="P45" s="357">
        <v>1102808521</v>
      </c>
      <c r="Q45" s="357" t="s">
        <v>925</v>
      </c>
      <c r="R45" s="338" t="s">
        <v>363</v>
      </c>
      <c r="S45" s="338"/>
      <c r="T45" s="339"/>
      <c r="U45" s="340"/>
      <c r="V45" s="341">
        <v>56000000</v>
      </c>
      <c r="W45" s="341"/>
      <c r="X45" s="366">
        <v>0</v>
      </c>
      <c r="Y45" s="382">
        <v>0</v>
      </c>
      <c r="Z45" s="358">
        <v>56000000</v>
      </c>
      <c r="AA45" s="359"/>
      <c r="AB45" s="342">
        <v>44235</v>
      </c>
      <c r="AC45" s="384">
        <v>44237</v>
      </c>
      <c r="AD45" s="384">
        <v>44448</v>
      </c>
      <c r="AE45" s="343">
        <v>210</v>
      </c>
      <c r="AF45" s="343">
        <v>0</v>
      </c>
      <c r="AG45" s="360">
        <v>0</v>
      </c>
      <c r="AH45" s="361"/>
      <c r="AI45" s="344"/>
      <c r="AJ45" s="344"/>
      <c r="AK45" s="378"/>
      <c r="AL45" s="343"/>
      <c r="AM45" s="343"/>
      <c r="AN45" s="343" t="s">
        <v>1454</v>
      </c>
      <c r="AO45" s="343"/>
      <c r="AP45" s="362">
        <v>1</v>
      </c>
      <c r="AQ45" s="37"/>
      <c r="AR45" s="37"/>
      <c r="AS45" s="37"/>
      <c r="AT45" s="37"/>
      <c r="AU45" s="37"/>
    </row>
    <row r="46" spans="1:47" s="147" customFormat="1" ht="63.75" x14ac:dyDescent="0.25">
      <c r="A46" s="349">
        <v>33</v>
      </c>
      <c r="B46" s="349">
        <v>2021</v>
      </c>
      <c r="C46" s="349" t="s">
        <v>540</v>
      </c>
      <c r="D46" s="350" t="s">
        <v>541</v>
      </c>
      <c r="E46" s="349" t="s">
        <v>90</v>
      </c>
      <c r="F46" s="349" t="s">
        <v>29</v>
      </c>
      <c r="G46" s="363" t="s">
        <v>111</v>
      </c>
      <c r="H46" s="364" t="s">
        <v>778</v>
      </c>
      <c r="I46" s="365" t="s">
        <v>85</v>
      </c>
      <c r="J46" s="381" t="s">
        <v>1471</v>
      </c>
      <c r="K46" s="353">
        <v>55</v>
      </c>
      <c r="L46" s="354" t="str">
        <f>IF(ISERROR(VLOOKUP(K46,Proposito_programa!$C$2:$E$59,2,FALSE))," ",VLOOKUP(K46,Proposito_programa!$C$2:$E$59,2,FALSE))</f>
        <v>Fortalecimiento de cultura ciudadana y su institucionalidad</v>
      </c>
      <c r="M46" s="354" t="str">
        <f>IF(ISERROR(VLOOKUP(K46,Proposito_programa!$C$2:$E$59,3,FALSE))," ",VLOOKUP(K46,Proposito_programa!$C$2:$E$59,3,FALSE))</f>
        <v>Propósito 5: Construir Bogotá - Región con gobierno abierto, transparente y ciudadanía consciente</v>
      </c>
      <c r="N46" s="366">
        <v>1907</v>
      </c>
      <c r="O46" s="356"/>
      <c r="P46" s="357">
        <v>5135194</v>
      </c>
      <c r="Q46" s="357" t="s">
        <v>926</v>
      </c>
      <c r="R46" s="338" t="s">
        <v>363</v>
      </c>
      <c r="S46" s="338"/>
      <c r="T46" s="339"/>
      <c r="U46" s="340"/>
      <c r="V46" s="341">
        <v>30450000</v>
      </c>
      <c r="W46" s="341"/>
      <c r="X46" s="366">
        <v>0</v>
      </c>
      <c r="Y46" s="382">
        <v>0</v>
      </c>
      <c r="Z46" s="358">
        <v>30450000</v>
      </c>
      <c r="AA46" s="359"/>
      <c r="AB46" s="342">
        <v>44237</v>
      </c>
      <c r="AC46" s="384">
        <v>44237</v>
      </c>
      <c r="AD46" s="386">
        <v>44478</v>
      </c>
      <c r="AE46" s="343">
        <v>240</v>
      </c>
      <c r="AF46" s="343">
        <v>0</v>
      </c>
      <c r="AG46" s="360">
        <v>0</v>
      </c>
      <c r="AH46" s="361"/>
      <c r="AI46" s="344"/>
      <c r="AJ46" s="344"/>
      <c r="AK46" s="378"/>
      <c r="AL46" s="343"/>
      <c r="AM46" s="343"/>
      <c r="AN46" s="343" t="s">
        <v>1454</v>
      </c>
      <c r="AO46" s="343"/>
      <c r="AP46" s="362">
        <v>1</v>
      </c>
      <c r="AQ46" s="37"/>
      <c r="AR46" s="37"/>
      <c r="AS46" s="37"/>
      <c r="AT46" s="37"/>
      <c r="AU46" s="37"/>
    </row>
    <row r="47" spans="1:47" s="147" customFormat="1" ht="76.5" x14ac:dyDescent="0.25">
      <c r="A47" s="349">
        <v>34</v>
      </c>
      <c r="B47" s="349">
        <v>2021</v>
      </c>
      <c r="C47" s="349" t="s">
        <v>542</v>
      </c>
      <c r="D47" s="350" t="s">
        <v>543</v>
      </c>
      <c r="E47" s="349" t="s">
        <v>90</v>
      </c>
      <c r="F47" s="349" t="s">
        <v>29</v>
      </c>
      <c r="G47" s="363" t="s">
        <v>111</v>
      </c>
      <c r="H47" s="364" t="s">
        <v>779</v>
      </c>
      <c r="I47" s="365" t="s">
        <v>85</v>
      </c>
      <c r="J47" s="381" t="s">
        <v>1471</v>
      </c>
      <c r="K47" s="353">
        <v>55</v>
      </c>
      <c r="L47" s="354" t="str">
        <f>IF(ISERROR(VLOOKUP(K47,Proposito_programa!$C$2:$E$59,2,FALSE))," ",VLOOKUP(K47,Proposito_programa!$C$2:$E$59,2,FALSE))</f>
        <v>Fortalecimiento de cultura ciudadana y su institucionalidad</v>
      </c>
      <c r="M47" s="354" t="str">
        <f>IF(ISERROR(VLOOKUP(K47,Proposito_programa!$C$2:$E$59,3,FALSE))," ",VLOOKUP(K47,Proposito_programa!$C$2:$E$59,3,FALSE))</f>
        <v>Propósito 5: Construir Bogotá - Región con gobierno abierto, transparente y ciudadanía consciente</v>
      </c>
      <c r="N47" s="366">
        <v>1907</v>
      </c>
      <c r="O47" s="356"/>
      <c r="P47" s="357">
        <v>1033731351</v>
      </c>
      <c r="Q47" s="357" t="s">
        <v>927</v>
      </c>
      <c r="R47" s="338" t="s">
        <v>363</v>
      </c>
      <c r="S47" s="338"/>
      <c r="T47" s="339"/>
      <c r="U47" s="340"/>
      <c r="V47" s="341">
        <v>18200000</v>
      </c>
      <c r="W47" s="341"/>
      <c r="X47" s="366">
        <v>0</v>
      </c>
      <c r="Y47" s="382">
        <v>0</v>
      </c>
      <c r="Z47" s="358">
        <v>18200000</v>
      </c>
      <c r="AA47" s="359"/>
      <c r="AB47" s="342">
        <v>44246</v>
      </c>
      <c r="AC47" s="384">
        <v>44238</v>
      </c>
      <c r="AD47" s="384">
        <v>44449</v>
      </c>
      <c r="AE47" s="343">
        <v>210</v>
      </c>
      <c r="AF47" s="343">
        <v>0</v>
      </c>
      <c r="AG47" s="360">
        <v>0</v>
      </c>
      <c r="AH47" s="361"/>
      <c r="AI47" s="344"/>
      <c r="AJ47" s="344"/>
      <c r="AK47" s="378"/>
      <c r="AL47" s="343"/>
      <c r="AM47" s="343"/>
      <c r="AN47" s="343" t="s">
        <v>1454</v>
      </c>
      <c r="AO47" s="343"/>
      <c r="AP47" s="362">
        <v>1</v>
      </c>
      <c r="AQ47" s="37"/>
      <c r="AR47" s="37"/>
      <c r="AS47" s="37"/>
      <c r="AT47" s="37"/>
      <c r="AU47" s="37"/>
    </row>
    <row r="48" spans="1:47" s="147" customFormat="1" ht="51" x14ac:dyDescent="0.25">
      <c r="A48" s="349">
        <v>35</v>
      </c>
      <c r="B48" s="349">
        <v>2021</v>
      </c>
      <c r="C48" s="349" t="s">
        <v>544</v>
      </c>
      <c r="D48" s="350" t="s">
        <v>545</v>
      </c>
      <c r="E48" s="349" t="s">
        <v>90</v>
      </c>
      <c r="F48" s="349" t="s">
        <v>29</v>
      </c>
      <c r="G48" s="363" t="s">
        <v>111</v>
      </c>
      <c r="H48" s="364" t="s">
        <v>780</v>
      </c>
      <c r="I48" s="365" t="s">
        <v>85</v>
      </c>
      <c r="J48" s="367" t="s">
        <v>268</v>
      </c>
      <c r="K48" s="353">
        <v>57</v>
      </c>
      <c r="L48" s="354" t="str">
        <f>IF(ISERROR(VLOOKUP(K48,Proposito_programa!$C$2:$E$59,2,FALSE))," ",VLOOKUP(K48,Proposito_programa!$C$2:$E$59,2,FALSE))</f>
        <v>Gestión pública local</v>
      </c>
      <c r="M48" s="354" t="str">
        <f>IF(ISERROR(VLOOKUP(K48,Proposito_programa!$C$2:$E$59,3,FALSE))," ",VLOOKUP(K48,Proposito_programa!$C$2:$E$59,3,FALSE))</f>
        <v>Propósito 5: Construir Bogotá - Región con gobierno abierto, transparente y ciudadanía consciente</v>
      </c>
      <c r="N48" s="387">
        <v>1908</v>
      </c>
      <c r="O48" s="356"/>
      <c r="P48" s="366">
        <v>1012401436</v>
      </c>
      <c r="Q48" s="379" t="s">
        <v>1470</v>
      </c>
      <c r="R48" s="338" t="s">
        <v>363</v>
      </c>
      <c r="S48" s="338"/>
      <c r="T48" s="339"/>
      <c r="U48" s="340"/>
      <c r="V48" s="341">
        <v>54560000</v>
      </c>
      <c r="W48" s="341"/>
      <c r="X48" s="366">
        <v>1</v>
      </c>
      <c r="Y48" s="382">
        <v>7800000</v>
      </c>
      <c r="Z48" s="358">
        <v>54560000</v>
      </c>
      <c r="AA48" s="359"/>
      <c r="AB48" s="342">
        <v>44239</v>
      </c>
      <c r="AC48" s="388">
        <v>44250</v>
      </c>
      <c r="AD48" s="388">
        <v>44461</v>
      </c>
      <c r="AE48" s="343">
        <v>210</v>
      </c>
      <c r="AF48" s="343">
        <v>1</v>
      </c>
      <c r="AG48" s="360">
        <v>90</v>
      </c>
      <c r="AH48" s="366">
        <v>1022431396</v>
      </c>
      <c r="AI48" s="357" t="s">
        <v>1464</v>
      </c>
      <c r="AJ48" s="377">
        <v>44505</v>
      </c>
      <c r="AK48" s="378">
        <v>4160000</v>
      </c>
      <c r="AL48" s="343"/>
      <c r="AM48" s="343"/>
      <c r="AN48" s="343" t="s">
        <v>1454</v>
      </c>
      <c r="AO48" s="343"/>
      <c r="AP48" s="362">
        <v>1</v>
      </c>
      <c r="AQ48" s="37"/>
      <c r="AR48" s="37"/>
      <c r="AS48" s="37"/>
      <c r="AT48" s="37"/>
      <c r="AU48" s="37"/>
    </row>
    <row r="49" spans="1:47" s="147" customFormat="1" ht="51" x14ac:dyDescent="0.25">
      <c r="A49" s="349">
        <v>36</v>
      </c>
      <c r="B49" s="349">
        <v>2021</v>
      </c>
      <c r="C49" s="349" t="s">
        <v>546</v>
      </c>
      <c r="D49" s="350" t="s">
        <v>547</v>
      </c>
      <c r="E49" s="349" t="s">
        <v>90</v>
      </c>
      <c r="F49" s="349" t="s">
        <v>29</v>
      </c>
      <c r="G49" s="363" t="s">
        <v>111</v>
      </c>
      <c r="H49" s="364" t="s">
        <v>781</v>
      </c>
      <c r="I49" s="365" t="s">
        <v>85</v>
      </c>
      <c r="J49" s="381" t="s">
        <v>1471</v>
      </c>
      <c r="K49" s="353">
        <v>55</v>
      </c>
      <c r="L49" s="354" t="str">
        <f>IF(ISERROR(VLOOKUP(K49,Proposito_programa!$C$2:$E$59,2,FALSE))," ",VLOOKUP(K49,Proposito_programa!$C$2:$E$59,2,FALSE))</f>
        <v>Fortalecimiento de cultura ciudadana y su institucionalidad</v>
      </c>
      <c r="M49" s="354" t="str">
        <f>IF(ISERROR(VLOOKUP(K49,Proposito_programa!$C$2:$E$59,3,FALSE))," ",VLOOKUP(K49,Proposito_programa!$C$2:$E$59,3,FALSE))</f>
        <v>Propósito 5: Construir Bogotá - Región con gobierno abierto, transparente y ciudadanía consciente</v>
      </c>
      <c r="N49" s="387">
        <v>1907</v>
      </c>
      <c r="O49" s="356"/>
      <c r="P49" s="379">
        <v>52709886</v>
      </c>
      <c r="Q49" s="379" t="s">
        <v>929</v>
      </c>
      <c r="R49" s="338" t="s">
        <v>363</v>
      </c>
      <c r="S49" s="338"/>
      <c r="T49" s="339"/>
      <c r="U49" s="340"/>
      <c r="V49" s="341">
        <v>34216000</v>
      </c>
      <c r="W49" s="341"/>
      <c r="X49" s="366">
        <v>0</v>
      </c>
      <c r="Y49" s="382">
        <v>0</v>
      </c>
      <c r="Z49" s="358">
        <v>48880000</v>
      </c>
      <c r="AA49" s="359"/>
      <c r="AB49" s="342">
        <v>44236</v>
      </c>
      <c r="AC49" s="388">
        <v>44246</v>
      </c>
      <c r="AD49" s="388">
        <v>44487</v>
      </c>
      <c r="AE49" s="343">
        <v>240</v>
      </c>
      <c r="AF49" s="343">
        <v>0</v>
      </c>
      <c r="AG49" s="360">
        <v>0</v>
      </c>
      <c r="AH49" s="361"/>
      <c r="AI49" s="344"/>
      <c r="AJ49" s="344"/>
      <c r="AK49" s="378"/>
      <c r="AL49" s="343"/>
      <c r="AM49" s="343"/>
      <c r="AN49" s="343" t="s">
        <v>1454</v>
      </c>
      <c r="AO49" s="343"/>
      <c r="AP49" s="362">
        <v>1</v>
      </c>
      <c r="AQ49" s="37"/>
      <c r="AR49" s="37"/>
      <c r="AS49" s="37"/>
      <c r="AT49" s="37"/>
      <c r="AU49" s="37"/>
    </row>
    <row r="50" spans="1:47" s="147" customFormat="1" ht="51" x14ac:dyDescent="0.25">
      <c r="A50" s="349">
        <v>37</v>
      </c>
      <c r="B50" s="349">
        <v>2021</v>
      </c>
      <c r="C50" s="349" t="s">
        <v>548</v>
      </c>
      <c r="D50" s="350" t="s">
        <v>549</v>
      </c>
      <c r="E50" s="349" t="s">
        <v>90</v>
      </c>
      <c r="F50" s="349" t="s">
        <v>29</v>
      </c>
      <c r="G50" s="363" t="s">
        <v>111</v>
      </c>
      <c r="H50" s="364" t="s">
        <v>782</v>
      </c>
      <c r="I50" s="365" t="s">
        <v>85</v>
      </c>
      <c r="J50" s="367" t="s">
        <v>268</v>
      </c>
      <c r="K50" s="353">
        <v>57</v>
      </c>
      <c r="L50" s="354" t="str">
        <f>IF(ISERROR(VLOOKUP(K50,Proposito_programa!$C$2:$E$59,2,FALSE))," ",VLOOKUP(K50,Proposito_programa!$C$2:$E$59,2,FALSE))</f>
        <v>Gestión pública local</v>
      </c>
      <c r="M50" s="354" t="str">
        <f>IF(ISERROR(VLOOKUP(K50,Proposito_programa!$C$2:$E$59,3,FALSE))," ",VLOOKUP(K50,Proposito_programa!$C$2:$E$59,3,FALSE))</f>
        <v>Propósito 5: Construir Bogotá - Región con gobierno abierto, transparente y ciudadanía consciente</v>
      </c>
      <c r="N50" s="366">
        <v>1908</v>
      </c>
      <c r="O50" s="356"/>
      <c r="P50" s="357">
        <v>52759991</v>
      </c>
      <c r="Q50" s="357" t="s">
        <v>1430</v>
      </c>
      <c r="R50" s="338" t="s">
        <v>363</v>
      </c>
      <c r="S50" s="338"/>
      <c r="T50" s="339"/>
      <c r="U50" s="340"/>
      <c r="V50" s="341">
        <v>34216000</v>
      </c>
      <c r="W50" s="341"/>
      <c r="X50" s="366">
        <v>1</v>
      </c>
      <c r="Y50" s="382">
        <v>14664000</v>
      </c>
      <c r="Z50" s="358">
        <v>48880000</v>
      </c>
      <c r="AA50" s="359"/>
      <c r="AB50" s="342">
        <v>44236</v>
      </c>
      <c r="AC50" s="384">
        <v>44237</v>
      </c>
      <c r="AD50" s="384">
        <v>44448</v>
      </c>
      <c r="AE50" s="343">
        <v>210</v>
      </c>
      <c r="AF50" s="343">
        <v>1</v>
      </c>
      <c r="AG50" s="360">
        <v>90</v>
      </c>
      <c r="AH50" s="361"/>
      <c r="AI50" s="344"/>
      <c r="AJ50" s="344"/>
      <c r="AK50" s="378"/>
      <c r="AL50" s="343"/>
      <c r="AM50" s="343"/>
      <c r="AN50" s="343" t="s">
        <v>1454</v>
      </c>
      <c r="AO50" s="343"/>
      <c r="AP50" s="362">
        <v>1</v>
      </c>
      <c r="AQ50" s="37"/>
      <c r="AR50" s="37"/>
      <c r="AS50" s="37"/>
      <c r="AT50" s="37"/>
      <c r="AU50" s="37"/>
    </row>
    <row r="51" spans="1:47" s="147" customFormat="1" ht="51" x14ac:dyDescent="0.25">
      <c r="A51" s="349">
        <v>38</v>
      </c>
      <c r="B51" s="349">
        <v>2021</v>
      </c>
      <c r="C51" s="349" t="s">
        <v>548</v>
      </c>
      <c r="D51" s="350" t="s">
        <v>549</v>
      </c>
      <c r="E51" s="349" t="s">
        <v>90</v>
      </c>
      <c r="F51" s="349" t="s">
        <v>29</v>
      </c>
      <c r="G51" s="363" t="s">
        <v>111</v>
      </c>
      <c r="H51" s="364" t="s">
        <v>782</v>
      </c>
      <c r="I51" s="365" t="s">
        <v>85</v>
      </c>
      <c r="J51" s="367" t="s">
        <v>268</v>
      </c>
      <c r="K51" s="353">
        <v>57</v>
      </c>
      <c r="L51" s="354" t="str">
        <f>IF(ISERROR(VLOOKUP(K51,Proposito_programa!$C$2:$E$59,2,FALSE))," ",VLOOKUP(K51,Proposito_programa!$C$2:$E$59,2,FALSE))</f>
        <v>Gestión pública local</v>
      </c>
      <c r="M51" s="354" t="str">
        <f>IF(ISERROR(VLOOKUP(K51,Proposito_programa!$C$2:$E$59,3,FALSE))," ",VLOOKUP(K51,Proposito_programa!$C$2:$E$59,3,FALSE))</f>
        <v>Propósito 5: Construir Bogotá - Región con gobierno abierto, transparente y ciudadanía consciente</v>
      </c>
      <c r="N51" s="366">
        <v>1908</v>
      </c>
      <c r="O51" s="356"/>
      <c r="P51" s="357">
        <v>19419582</v>
      </c>
      <c r="Q51" s="357" t="s">
        <v>930</v>
      </c>
      <c r="R51" s="338" t="s">
        <v>363</v>
      </c>
      <c r="S51" s="338"/>
      <c r="T51" s="339"/>
      <c r="U51" s="340"/>
      <c r="V51" s="341">
        <v>34216000</v>
      </c>
      <c r="W51" s="341"/>
      <c r="X51" s="366">
        <v>1</v>
      </c>
      <c r="Y51" s="382">
        <v>14664000</v>
      </c>
      <c r="Z51" s="358">
        <v>34216000</v>
      </c>
      <c r="AA51" s="359"/>
      <c r="AB51" s="342">
        <v>44237</v>
      </c>
      <c r="AC51" s="384">
        <v>44237</v>
      </c>
      <c r="AD51" s="384">
        <v>44448</v>
      </c>
      <c r="AE51" s="343">
        <v>210</v>
      </c>
      <c r="AF51" s="343">
        <v>1</v>
      </c>
      <c r="AG51" s="360">
        <v>90</v>
      </c>
      <c r="AH51" s="361"/>
      <c r="AI51" s="344"/>
      <c r="AJ51" s="344"/>
      <c r="AK51" s="378"/>
      <c r="AL51" s="343"/>
      <c r="AM51" s="343"/>
      <c r="AN51" s="343" t="s">
        <v>1454</v>
      </c>
      <c r="AO51" s="343"/>
      <c r="AP51" s="362">
        <v>1</v>
      </c>
      <c r="AQ51" s="37"/>
      <c r="AR51" s="37"/>
      <c r="AS51" s="37"/>
      <c r="AT51" s="37"/>
      <c r="AU51" s="37"/>
    </row>
    <row r="52" spans="1:47" s="147" customFormat="1" ht="76.5" x14ac:dyDescent="0.25">
      <c r="A52" s="349">
        <v>39</v>
      </c>
      <c r="B52" s="349">
        <v>2021</v>
      </c>
      <c r="C52" s="349" t="s">
        <v>550</v>
      </c>
      <c r="D52" s="350" t="s">
        <v>551</v>
      </c>
      <c r="E52" s="349" t="s">
        <v>90</v>
      </c>
      <c r="F52" s="349" t="s">
        <v>29</v>
      </c>
      <c r="G52" s="363" t="s">
        <v>111</v>
      </c>
      <c r="H52" s="364" t="s">
        <v>783</v>
      </c>
      <c r="I52" s="365" t="s">
        <v>85</v>
      </c>
      <c r="J52" s="381" t="s">
        <v>1471</v>
      </c>
      <c r="K52" s="353">
        <v>55</v>
      </c>
      <c r="L52" s="354" t="str">
        <f>IF(ISERROR(VLOOKUP(K52,Proposito_programa!$C$2:$E$59,2,FALSE))," ",VLOOKUP(K52,Proposito_programa!$C$2:$E$59,2,FALSE))</f>
        <v>Fortalecimiento de cultura ciudadana y su institucionalidad</v>
      </c>
      <c r="M52" s="354" t="str">
        <f>IF(ISERROR(VLOOKUP(K52,Proposito_programa!$C$2:$E$59,3,FALSE))," ",VLOOKUP(K52,Proposito_programa!$C$2:$E$59,3,FALSE))</f>
        <v>Propósito 5: Construir Bogotá - Región con gobierno abierto, transparente y ciudadanía consciente</v>
      </c>
      <c r="N52" s="366">
        <v>1907</v>
      </c>
      <c r="O52" s="356"/>
      <c r="P52" s="357">
        <v>52727823</v>
      </c>
      <c r="Q52" s="357" t="s">
        <v>931</v>
      </c>
      <c r="R52" s="338" t="s">
        <v>363</v>
      </c>
      <c r="S52" s="338"/>
      <c r="T52" s="339"/>
      <c r="U52" s="340"/>
      <c r="V52" s="341">
        <v>29120000</v>
      </c>
      <c r="W52" s="341"/>
      <c r="X52" s="366">
        <v>0</v>
      </c>
      <c r="Y52" s="382">
        <v>0</v>
      </c>
      <c r="Z52" s="358">
        <v>29120000</v>
      </c>
      <c r="AA52" s="359"/>
      <c r="AB52" s="342">
        <v>44236</v>
      </c>
      <c r="AC52" s="384">
        <v>44238</v>
      </c>
      <c r="AD52" s="384">
        <v>44449</v>
      </c>
      <c r="AE52" s="343">
        <v>210</v>
      </c>
      <c r="AF52" s="343">
        <v>0</v>
      </c>
      <c r="AG52" s="360">
        <v>0</v>
      </c>
      <c r="AH52" s="361"/>
      <c r="AI52" s="344"/>
      <c r="AJ52" s="344"/>
      <c r="AK52" s="378"/>
      <c r="AL52" s="343"/>
      <c r="AM52" s="343"/>
      <c r="AN52" s="343" t="s">
        <v>1454</v>
      </c>
      <c r="AO52" s="343"/>
      <c r="AP52" s="362">
        <v>1</v>
      </c>
      <c r="AQ52" s="37"/>
      <c r="AR52" s="37"/>
      <c r="AS52" s="37"/>
      <c r="AT52" s="37"/>
      <c r="AU52" s="37"/>
    </row>
    <row r="53" spans="1:47" s="147" customFormat="1" ht="51" x14ac:dyDescent="0.25">
      <c r="A53" s="349">
        <v>40</v>
      </c>
      <c r="B53" s="349">
        <v>2021</v>
      </c>
      <c r="C53" s="349" t="s">
        <v>552</v>
      </c>
      <c r="D53" s="350" t="s">
        <v>553</v>
      </c>
      <c r="E53" s="349" t="s">
        <v>90</v>
      </c>
      <c r="F53" s="349" t="s">
        <v>29</v>
      </c>
      <c r="G53" s="363" t="s">
        <v>111</v>
      </c>
      <c r="H53" s="364" t="s">
        <v>784</v>
      </c>
      <c r="I53" s="365" t="s">
        <v>85</v>
      </c>
      <c r="J53" s="381" t="s">
        <v>1471</v>
      </c>
      <c r="K53" s="353">
        <v>55</v>
      </c>
      <c r="L53" s="354" t="str">
        <f>IF(ISERROR(VLOOKUP(K53,Proposito_programa!$C$2:$E$59,2,FALSE))," ",VLOOKUP(K53,Proposito_programa!$C$2:$E$59,2,FALSE))</f>
        <v>Fortalecimiento de cultura ciudadana y su institucionalidad</v>
      </c>
      <c r="M53" s="354" t="str">
        <f>IF(ISERROR(VLOOKUP(K53,Proposito_programa!$C$2:$E$59,3,FALSE))," ",VLOOKUP(K53,Proposito_programa!$C$2:$E$59,3,FALSE))</f>
        <v>Propósito 5: Construir Bogotá - Región con gobierno abierto, transparente y ciudadanía consciente</v>
      </c>
      <c r="N53" s="387">
        <v>1907</v>
      </c>
      <c r="O53" s="356"/>
      <c r="P53" s="379">
        <v>80055320</v>
      </c>
      <c r="Q53" s="379" t="s">
        <v>932</v>
      </c>
      <c r="R53" s="338" t="s">
        <v>363</v>
      </c>
      <c r="S53" s="338"/>
      <c r="T53" s="339"/>
      <c r="U53" s="340"/>
      <c r="V53" s="341">
        <v>28000000</v>
      </c>
      <c r="W53" s="341"/>
      <c r="X53" s="366">
        <v>0</v>
      </c>
      <c r="Y53" s="382">
        <v>0</v>
      </c>
      <c r="Z53" s="358">
        <v>42000000</v>
      </c>
      <c r="AA53" s="359"/>
      <c r="AB53" s="342">
        <v>44237</v>
      </c>
      <c r="AC53" s="388">
        <v>44237</v>
      </c>
      <c r="AD53" s="388">
        <v>44448</v>
      </c>
      <c r="AE53" s="343">
        <v>210</v>
      </c>
      <c r="AF53" s="343">
        <v>0</v>
      </c>
      <c r="AG53" s="360">
        <v>0</v>
      </c>
      <c r="AH53" s="361"/>
      <c r="AI53" s="344"/>
      <c r="AJ53" s="344"/>
      <c r="AK53" s="378"/>
      <c r="AL53" s="343"/>
      <c r="AM53" s="343"/>
      <c r="AN53" s="343" t="s">
        <v>1454</v>
      </c>
      <c r="AO53" s="343"/>
      <c r="AP53" s="362">
        <v>1</v>
      </c>
      <c r="AQ53" s="37"/>
      <c r="AR53" s="37"/>
      <c r="AS53" s="37"/>
      <c r="AT53" s="37"/>
      <c r="AU53" s="37"/>
    </row>
    <row r="54" spans="1:47" s="147" customFormat="1" ht="51" x14ac:dyDescent="0.25">
      <c r="A54" s="349">
        <v>41</v>
      </c>
      <c r="B54" s="349">
        <v>2021</v>
      </c>
      <c r="C54" s="349" t="s">
        <v>554</v>
      </c>
      <c r="D54" s="350" t="s">
        <v>555</v>
      </c>
      <c r="E54" s="349" t="s">
        <v>90</v>
      </c>
      <c r="F54" s="349" t="s">
        <v>29</v>
      </c>
      <c r="G54" s="363" t="s">
        <v>111</v>
      </c>
      <c r="H54" s="364" t="s">
        <v>785</v>
      </c>
      <c r="I54" s="365" t="s">
        <v>85</v>
      </c>
      <c r="J54" s="381" t="s">
        <v>1471</v>
      </c>
      <c r="K54" s="353">
        <v>55</v>
      </c>
      <c r="L54" s="354" t="str">
        <f>IF(ISERROR(VLOOKUP(K54,Proposito_programa!$C$2:$E$59,2,FALSE))," ",VLOOKUP(K54,Proposito_programa!$C$2:$E$59,2,FALSE))</f>
        <v>Fortalecimiento de cultura ciudadana y su institucionalidad</v>
      </c>
      <c r="M54" s="354" t="str">
        <f>IF(ISERROR(VLOOKUP(K54,Proposito_programa!$C$2:$E$59,3,FALSE))," ",VLOOKUP(K54,Proposito_programa!$C$2:$E$59,3,FALSE))</f>
        <v>Propósito 5: Construir Bogotá - Región con gobierno abierto, transparente y ciudadanía consciente</v>
      </c>
      <c r="N54" s="366">
        <v>1907</v>
      </c>
      <c r="O54" s="356"/>
      <c r="P54" s="357">
        <v>1052405947</v>
      </c>
      <c r="Q54" s="357" t="s">
        <v>933</v>
      </c>
      <c r="R54" s="338" t="s">
        <v>363</v>
      </c>
      <c r="S54" s="338"/>
      <c r="T54" s="339"/>
      <c r="U54" s="340"/>
      <c r="V54" s="341">
        <v>28000000</v>
      </c>
      <c r="W54" s="341"/>
      <c r="X54" s="366">
        <v>1</v>
      </c>
      <c r="Y54" s="382">
        <v>14000000</v>
      </c>
      <c r="Z54" s="358">
        <v>42000000</v>
      </c>
      <c r="AA54" s="359"/>
      <c r="AB54" s="342">
        <v>44237</v>
      </c>
      <c r="AC54" s="384">
        <v>44238</v>
      </c>
      <c r="AD54" s="384">
        <v>44449</v>
      </c>
      <c r="AE54" s="343">
        <v>210</v>
      </c>
      <c r="AF54" s="343">
        <v>1</v>
      </c>
      <c r="AG54" s="360">
        <v>105</v>
      </c>
      <c r="AH54" s="361"/>
      <c r="AI54" s="344"/>
      <c r="AJ54" s="344"/>
      <c r="AK54" s="378"/>
      <c r="AL54" s="343"/>
      <c r="AM54" s="343"/>
      <c r="AN54" s="343" t="s">
        <v>1454</v>
      </c>
      <c r="AO54" s="343"/>
      <c r="AP54" s="362">
        <v>1</v>
      </c>
      <c r="AQ54" s="37"/>
      <c r="AR54" s="37"/>
      <c r="AS54" s="37"/>
      <c r="AT54" s="37"/>
      <c r="AU54" s="37"/>
    </row>
    <row r="55" spans="1:47" s="147" customFormat="1" ht="51" x14ac:dyDescent="0.25">
      <c r="A55" s="349">
        <v>42</v>
      </c>
      <c r="B55" s="349">
        <v>2021</v>
      </c>
      <c r="C55" s="349" t="s">
        <v>554</v>
      </c>
      <c r="D55" s="350" t="s">
        <v>555</v>
      </c>
      <c r="E55" s="349" t="s">
        <v>90</v>
      </c>
      <c r="F55" s="349" t="s">
        <v>29</v>
      </c>
      <c r="G55" s="363" t="s">
        <v>111</v>
      </c>
      <c r="H55" s="364" t="s">
        <v>785</v>
      </c>
      <c r="I55" s="365" t="s">
        <v>85</v>
      </c>
      <c r="J55" s="381" t="s">
        <v>1471</v>
      </c>
      <c r="K55" s="353">
        <v>55</v>
      </c>
      <c r="L55" s="354" t="str">
        <f>IF(ISERROR(VLOOKUP(K55,Proposito_programa!$C$2:$E$59,2,FALSE))," ",VLOOKUP(K55,Proposito_programa!$C$2:$E$59,2,FALSE))</f>
        <v>Fortalecimiento de cultura ciudadana y su institucionalidad</v>
      </c>
      <c r="M55" s="354" t="str">
        <f>IF(ISERROR(VLOOKUP(K55,Proposito_programa!$C$2:$E$59,3,FALSE))," ",VLOOKUP(K55,Proposito_programa!$C$2:$E$59,3,FALSE))</f>
        <v>Propósito 5: Construir Bogotá - Región con gobierno abierto, transparente y ciudadanía consciente</v>
      </c>
      <c r="N55" s="366">
        <v>1907</v>
      </c>
      <c r="O55" s="356"/>
      <c r="P55" s="357"/>
      <c r="Q55" s="357"/>
      <c r="R55" s="338" t="s">
        <v>363</v>
      </c>
      <c r="S55" s="338"/>
      <c r="T55" s="339"/>
      <c r="U55" s="340"/>
      <c r="V55" s="341">
        <v>35000000</v>
      </c>
      <c r="W55" s="341"/>
      <c r="X55" s="366">
        <v>1</v>
      </c>
      <c r="Y55" s="382">
        <v>14000000</v>
      </c>
      <c r="Z55" s="358">
        <v>52500000</v>
      </c>
      <c r="AA55" s="359"/>
      <c r="AB55" s="342">
        <v>44239</v>
      </c>
      <c r="AC55" s="384">
        <v>44238</v>
      </c>
      <c r="AD55" s="384">
        <v>44449</v>
      </c>
      <c r="AE55" s="343">
        <v>210</v>
      </c>
      <c r="AF55" s="343">
        <v>1</v>
      </c>
      <c r="AG55" s="360">
        <v>105</v>
      </c>
      <c r="AH55" s="366">
        <v>1010230391</v>
      </c>
      <c r="AI55" s="357" t="s">
        <v>1460</v>
      </c>
      <c r="AJ55" s="377">
        <v>44456</v>
      </c>
      <c r="AK55" s="378">
        <v>13333333</v>
      </c>
      <c r="AL55" s="343"/>
      <c r="AM55" s="343"/>
      <c r="AN55" s="343" t="s">
        <v>1454</v>
      </c>
      <c r="AO55" s="343"/>
      <c r="AP55" s="362">
        <v>1</v>
      </c>
      <c r="AQ55" s="37"/>
      <c r="AR55" s="37"/>
      <c r="AS55" s="37"/>
      <c r="AT55" s="37"/>
      <c r="AU55" s="37"/>
    </row>
    <row r="56" spans="1:47" s="147" customFormat="1" ht="76.5" x14ac:dyDescent="0.25">
      <c r="A56" s="349">
        <v>43</v>
      </c>
      <c r="B56" s="349">
        <v>2021</v>
      </c>
      <c r="C56" s="349" t="s">
        <v>556</v>
      </c>
      <c r="D56" s="350" t="s">
        <v>557</v>
      </c>
      <c r="E56" s="349" t="s">
        <v>90</v>
      </c>
      <c r="F56" s="349" t="s">
        <v>29</v>
      </c>
      <c r="G56" s="363" t="s">
        <v>111</v>
      </c>
      <c r="H56" s="364" t="s">
        <v>786</v>
      </c>
      <c r="I56" s="365" t="s">
        <v>85</v>
      </c>
      <c r="J56" s="367" t="s">
        <v>268</v>
      </c>
      <c r="K56" s="353">
        <v>55</v>
      </c>
      <c r="L56" s="354" t="str">
        <f>IF(ISERROR(VLOOKUP(K56,Proposito_programa!$C$2:$E$59,2,FALSE))," ",VLOOKUP(K56,Proposito_programa!$C$2:$E$59,2,FALSE))</f>
        <v>Fortalecimiento de cultura ciudadana y su institucionalidad</v>
      </c>
      <c r="M56" s="354" t="str">
        <f>IF(ISERROR(VLOOKUP(K56,Proposito_programa!$C$2:$E$59,3,FALSE))," ",VLOOKUP(K56,Proposito_programa!$C$2:$E$59,3,FALSE))</f>
        <v>Propósito 5: Construir Bogotá - Región con gobierno abierto, transparente y ciudadanía consciente</v>
      </c>
      <c r="N56" s="366">
        <v>1906</v>
      </c>
      <c r="O56" s="356"/>
      <c r="P56" s="357">
        <v>1019020377</v>
      </c>
      <c r="Q56" s="357" t="s">
        <v>1431</v>
      </c>
      <c r="R56" s="338" t="s">
        <v>363</v>
      </c>
      <c r="S56" s="338"/>
      <c r="T56" s="339"/>
      <c r="U56" s="340"/>
      <c r="V56" s="341">
        <v>34216000</v>
      </c>
      <c r="W56" s="341"/>
      <c r="X56" s="366">
        <v>1</v>
      </c>
      <c r="Y56" s="382">
        <v>17500000</v>
      </c>
      <c r="Z56" s="358">
        <v>34216000</v>
      </c>
      <c r="AA56" s="359"/>
      <c r="AB56" s="342">
        <v>44239</v>
      </c>
      <c r="AC56" s="384">
        <v>44238</v>
      </c>
      <c r="AD56" s="384">
        <v>44449</v>
      </c>
      <c r="AE56" s="343">
        <v>210</v>
      </c>
      <c r="AF56" s="343">
        <v>1</v>
      </c>
      <c r="AG56" s="360">
        <v>105</v>
      </c>
      <c r="AH56" s="361"/>
      <c r="AI56" s="344"/>
      <c r="AJ56" s="344"/>
      <c r="AK56" s="378"/>
      <c r="AL56" s="343"/>
      <c r="AM56" s="343"/>
      <c r="AN56" s="343" t="s">
        <v>1454</v>
      </c>
      <c r="AO56" s="343"/>
      <c r="AP56" s="362">
        <v>1</v>
      </c>
      <c r="AQ56" s="37"/>
      <c r="AR56" s="37"/>
      <c r="AS56" s="37"/>
      <c r="AT56" s="37"/>
      <c r="AU56" s="37"/>
    </row>
    <row r="57" spans="1:47" s="147" customFormat="1" ht="51" x14ac:dyDescent="0.25">
      <c r="A57" s="349">
        <v>44</v>
      </c>
      <c r="B57" s="349">
        <v>2021</v>
      </c>
      <c r="C57" s="349" t="s">
        <v>558</v>
      </c>
      <c r="D57" s="350" t="s">
        <v>559</v>
      </c>
      <c r="E57" s="349" t="s">
        <v>90</v>
      </c>
      <c r="F57" s="349" t="s">
        <v>29</v>
      </c>
      <c r="G57" s="363" t="s">
        <v>111</v>
      </c>
      <c r="H57" s="364" t="s">
        <v>787</v>
      </c>
      <c r="I57" s="365" t="s">
        <v>85</v>
      </c>
      <c r="J57" s="381" t="s">
        <v>1471</v>
      </c>
      <c r="K57" s="353">
        <v>55</v>
      </c>
      <c r="L57" s="354" t="str">
        <f>IF(ISERROR(VLOOKUP(K57,Proposito_programa!$C$2:$E$59,2,FALSE))," ",VLOOKUP(K57,Proposito_programa!$C$2:$E$59,2,FALSE))</f>
        <v>Fortalecimiento de cultura ciudadana y su institucionalidad</v>
      </c>
      <c r="M57" s="354" t="str">
        <f>IF(ISERROR(VLOOKUP(K57,Proposito_programa!$C$2:$E$59,3,FALSE))," ",VLOOKUP(K57,Proposito_programa!$C$2:$E$59,3,FALSE))</f>
        <v>Propósito 5: Construir Bogotá - Región con gobierno abierto, transparente y ciudadanía consciente</v>
      </c>
      <c r="N57" s="385">
        <v>1907</v>
      </c>
      <c r="O57" s="356"/>
      <c r="P57" s="369">
        <v>74376193</v>
      </c>
      <c r="Q57" s="369" t="s">
        <v>1069</v>
      </c>
      <c r="R57" s="338" t="s">
        <v>363</v>
      </c>
      <c r="S57" s="338"/>
      <c r="T57" s="339"/>
      <c r="U57" s="340"/>
      <c r="V57" s="341">
        <v>38500000</v>
      </c>
      <c r="W57" s="341"/>
      <c r="X57" s="366">
        <v>0</v>
      </c>
      <c r="Y57" s="382">
        <v>0</v>
      </c>
      <c r="Z57" s="358">
        <v>55000000</v>
      </c>
      <c r="AA57" s="359"/>
      <c r="AB57" s="342">
        <v>44237</v>
      </c>
      <c r="AC57" s="386">
        <v>44243</v>
      </c>
      <c r="AD57" s="386">
        <v>44454</v>
      </c>
      <c r="AE57" s="343">
        <v>210</v>
      </c>
      <c r="AF57" s="343">
        <v>0</v>
      </c>
      <c r="AG57" s="360">
        <v>0</v>
      </c>
      <c r="AH57" s="361"/>
      <c r="AI57" s="344"/>
      <c r="AJ57" s="344"/>
      <c r="AK57" s="378"/>
      <c r="AL57" s="343"/>
      <c r="AM57" s="343"/>
      <c r="AN57" s="343" t="s">
        <v>1454</v>
      </c>
      <c r="AO57" s="343"/>
      <c r="AP57" s="362">
        <v>1</v>
      </c>
      <c r="AQ57" s="37"/>
      <c r="AR57" s="37"/>
      <c r="AS57" s="37"/>
      <c r="AT57" s="37"/>
      <c r="AU57" s="37"/>
    </row>
    <row r="58" spans="1:47" s="147" customFormat="1" ht="51" x14ac:dyDescent="0.25">
      <c r="A58" s="349">
        <v>45</v>
      </c>
      <c r="B58" s="349">
        <v>2021</v>
      </c>
      <c r="C58" s="349" t="s">
        <v>560</v>
      </c>
      <c r="D58" s="350" t="s">
        <v>561</v>
      </c>
      <c r="E58" s="349" t="s">
        <v>90</v>
      </c>
      <c r="F58" s="349" t="s">
        <v>29</v>
      </c>
      <c r="G58" s="363" t="s">
        <v>111</v>
      </c>
      <c r="H58" s="364" t="s">
        <v>788</v>
      </c>
      <c r="I58" s="365" t="s">
        <v>85</v>
      </c>
      <c r="J58" s="381" t="s">
        <v>1471</v>
      </c>
      <c r="K58" s="353">
        <v>55</v>
      </c>
      <c r="L58" s="354" t="str">
        <f>IF(ISERROR(VLOOKUP(K58,Proposito_programa!$C$2:$E$59,2,FALSE))," ",VLOOKUP(K58,Proposito_programa!$C$2:$E$59,2,FALSE))</f>
        <v>Fortalecimiento de cultura ciudadana y su institucionalidad</v>
      </c>
      <c r="M58" s="354" t="str">
        <f>IF(ISERROR(VLOOKUP(K58,Proposito_programa!$C$2:$E$59,3,FALSE))," ",VLOOKUP(K58,Proposito_programa!$C$2:$E$59,3,FALSE))</f>
        <v>Propósito 5: Construir Bogotá - Región con gobierno abierto, transparente y ciudadanía consciente</v>
      </c>
      <c r="N58" s="385">
        <v>1907</v>
      </c>
      <c r="O58" s="356"/>
      <c r="P58" s="369">
        <v>24605698</v>
      </c>
      <c r="Q58" s="369" t="s">
        <v>934</v>
      </c>
      <c r="R58" s="338" t="s">
        <v>363</v>
      </c>
      <c r="S58" s="338"/>
      <c r="T58" s="339"/>
      <c r="U58" s="340"/>
      <c r="V58" s="341">
        <v>28000000</v>
      </c>
      <c r="W58" s="341"/>
      <c r="X58" s="366">
        <v>2</v>
      </c>
      <c r="Y58" s="382">
        <v>44000000</v>
      </c>
      <c r="Z58" s="358">
        <v>28000000</v>
      </c>
      <c r="AA58" s="359"/>
      <c r="AB58" s="342">
        <v>44238</v>
      </c>
      <c r="AC58" s="386">
        <v>44238</v>
      </c>
      <c r="AD58" s="386">
        <v>44449</v>
      </c>
      <c r="AE58" s="343">
        <v>210</v>
      </c>
      <c r="AF58" s="343">
        <v>2</v>
      </c>
      <c r="AG58" s="360">
        <v>105</v>
      </c>
      <c r="AH58" s="361"/>
      <c r="AI58" s="344"/>
      <c r="AJ58" s="344"/>
      <c r="AK58" s="378"/>
      <c r="AL58" s="343"/>
      <c r="AM58" s="343"/>
      <c r="AN58" s="343" t="s">
        <v>1454</v>
      </c>
      <c r="AO58" s="343"/>
      <c r="AP58" s="362">
        <v>1</v>
      </c>
      <c r="AQ58" s="37"/>
      <c r="AR58" s="37"/>
      <c r="AS58" s="37"/>
      <c r="AT58" s="37"/>
      <c r="AU58" s="37"/>
    </row>
    <row r="59" spans="1:47" s="147" customFormat="1" ht="51" x14ac:dyDescent="0.25">
      <c r="A59" s="349">
        <v>46</v>
      </c>
      <c r="B59" s="349">
        <v>2021</v>
      </c>
      <c r="C59" s="349" t="s">
        <v>562</v>
      </c>
      <c r="D59" s="350" t="s">
        <v>563</v>
      </c>
      <c r="E59" s="349" t="s">
        <v>90</v>
      </c>
      <c r="F59" s="349" t="s">
        <v>29</v>
      </c>
      <c r="G59" s="363" t="s">
        <v>111</v>
      </c>
      <c r="H59" s="364" t="s">
        <v>789</v>
      </c>
      <c r="I59" s="365" t="s">
        <v>85</v>
      </c>
      <c r="J59" s="381" t="s">
        <v>1471</v>
      </c>
      <c r="K59" s="353">
        <v>55</v>
      </c>
      <c r="L59" s="354" t="str">
        <f>IF(ISERROR(VLOOKUP(K59,Proposito_programa!$C$2:$E$59,2,FALSE))," ",VLOOKUP(K59,Proposito_programa!$C$2:$E$59,2,FALSE))</f>
        <v>Fortalecimiento de cultura ciudadana y su institucionalidad</v>
      </c>
      <c r="M59" s="354" t="str">
        <f>IF(ISERROR(VLOOKUP(K59,Proposito_programa!$C$2:$E$59,3,FALSE))," ",VLOOKUP(K59,Proposito_programa!$C$2:$E$59,3,FALSE))</f>
        <v>Propósito 5: Construir Bogotá - Región con gobierno abierto, transparente y ciudadanía consciente</v>
      </c>
      <c r="N59" s="366">
        <v>1907</v>
      </c>
      <c r="O59" s="356"/>
      <c r="P59" s="357">
        <v>52816765</v>
      </c>
      <c r="Q59" s="357" t="s">
        <v>935</v>
      </c>
      <c r="R59" s="338" t="s">
        <v>363</v>
      </c>
      <c r="S59" s="338"/>
      <c r="T59" s="339"/>
      <c r="U59" s="340"/>
      <c r="V59" s="341">
        <v>29120000</v>
      </c>
      <c r="W59" s="341"/>
      <c r="X59" s="366">
        <v>0</v>
      </c>
      <c r="Y59" s="382">
        <v>0</v>
      </c>
      <c r="Z59" s="358">
        <v>29120000</v>
      </c>
      <c r="AA59" s="359"/>
      <c r="AB59" s="342">
        <v>44239</v>
      </c>
      <c r="AC59" s="384">
        <v>44239</v>
      </c>
      <c r="AD59" s="384">
        <v>44450</v>
      </c>
      <c r="AE59" s="343">
        <v>210</v>
      </c>
      <c r="AF59" s="343">
        <v>0</v>
      </c>
      <c r="AG59" s="360">
        <v>0</v>
      </c>
      <c r="AH59" s="361"/>
      <c r="AI59" s="344"/>
      <c r="AJ59" s="344"/>
      <c r="AK59" s="378"/>
      <c r="AL59" s="343"/>
      <c r="AM59" s="343"/>
      <c r="AN59" s="343" t="s">
        <v>1454</v>
      </c>
      <c r="AO59" s="343"/>
      <c r="AP59" s="362">
        <v>1</v>
      </c>
      <c r="AQ59" s="37"/>
      <c r="AR59" s="37"/>
      <c r="AS59" s="37"/>
      <c r="AT59" s="37"/>
      <c r="AU59" s="37"/>
    </row>
    <row r="60" spans="1:47" s="147" customFormat="1" ht="51" x14ac:dyDescent="0.25">
      <c r="A60" s="349">
        <v>47</v>
      </c>
      <c r="B60" s="349">
        <v>2021</v>
      </c>
      <c r="C60" s="349" t="s">
        <v>564</v>
      </c>
      <c r="D60" s="350" t="s">
        <v>565</v>
      </c>
      <c r="E60" s="349" t="s">
        <v>90</v>
      </c>
      <c r="F60" s="349" t="s">
        <v>29</v>
      </c>
      <c r="G60" s="363" t="s">
        <v>111</v>
      </c>
      <c r="H60" s="364" t="s">
        <v>790</v>
      </c>
      <c r="I60" s="365" t="s">
        <v>85</v>
      </c>
      <c r="J60" s="367" t="s">
        <v>268</v>
      </c>
      <c r="K60" s="353">
        <v>49</v>
      </c>
      <c r="L60" s="354" t="str">
        <f>IF(ISERROR(VLOOKUP(K60,Proposito_programa!$C$2:$E$59,2,FALSE))," ",VLOOKUP(K60,Proposito_programa!$C$2:$E$59,2,FALSE))</f>
        <v>Movilidad segura, sostenible y accesible</v>
      </c>
      <c r="M60" s="354" t="str">
        <f>IF(ISERROR(VLOOKUP(K60,Proposito_programa!$C$2:$E$59,3,FALSE))," ",VLOOKUP(K60,Proposito_programa!$C$2:$E$59,3,FALSE))</f>
        <v>Propósito 4: Hacer de Bogotá Región un modelo de movilidad multimodal, incluyente y sostenible</v>
      </c>
      <c r="N60" s="387">
        <v>1905</v>
      </c>
      <c r="O60" s="356"/>
      <c r="P60" s="379">
        <v>52959448</v>
      </c>
      <c r="Q60" s="379" t="s">
        <v>936</v>
      </c>
      <c r="R60" s="338" t="s">
        <v>363</v>
      </c>
      <c r="S60" s="338"/>
      <c r="T60" s="339"/>
      <c r="U60" s="340"/>
      <c r="V60" s="341">
        <v>29120000</v>
      </c>
      <c r="W60" s="341"/>
      <c r="X60" s="366">
        <v>2</v>
      </c>
      <c r="Y60" s="382">
        <v>13866667</v>
      </c>
      <c r="Z60" s="358">
        <v>29120000</v>
      </c>
      <c r="AA60" s="359"/>
      <c r="AB60" s="342">
        <v>44239</v>
      </c>
      <c r="AC60" s="388">
        <v>44243</v>
      </c>
      <c r="AD60" s="388">
        <v>44454</v>
      </c>
      <c r="AE60" s="343">
        <v>210</v>
      </c>
      <c r="AF60" s="343">
        <v>2</v>
      </c>
      <c r="AG60" s="360">
        <v>100</v>
      </c>
      <c r="AH60" s="361"/>
      <c r="AI60" s="344"/>
      <c r="AJ60" s="344"/>
      <c r="AK60" s="378"/>
      <c r="AL60" s="343"/>
      <c r="AM60" s="343"/>
      <c r="AN60" s="343" t="s">
        <v>1454</v>
      </c>
      <c r="AO60" s="343"/>
      <c r="AP60" s="362">
        <v>1</v>
      </c>
      <c r="AQ60" s="37"/>
      <c r="AR60" s="37"/>
      <c r="AS60" s="37"/>
      <c r="AT60" s="37"/>
      <c r="AU60" s="37"/>
    </row>
    <row r="61" spans="1:47" s="147" customFormat="1" ht="51" x14ac:dyDescent="0.25">
      <c r="A61" s="349">
        <v>48</v>
      </c>
      <c r="B61" s="349">
        <v>2021</v>
      </c>
      <c r="C61" s="349" t="s">
        <v>564</v>
      </c>
      <c r="D61" s="350" t="s">
        <v>565</v>
      </c>
      <c r="E61" s="349" t="s">
        <v>90</v>
      </c>
      <c r="F61" s="349" t="s">
        <v>29</v>
      </c>
      <c r="G61" s="363" t="s">
        <v>111</v>
      </c>
      <c r="H61" s="364" t="s">
        <v>790</v>
      </c>
      <c r="I61" s="365" t="s">
        <v>85</v>
      </c>
      <c r="J61" s="367" t="s">
        <v>268</v>
      </c>
      <c r="K61" s="353">
        <v>49</v>
      </c>
      <c r="L61" s="354" t="str">
        <f>IF(ISERROR(VLOOKUP(K61,Proposito_programa!$C$2:$E$59,2,FALSE))," ",VLOOKUP(K61,Proposito_programa!$C$2:$E$59,2,FALSE))</f>
        <v>Movilidad segura, sostenible y accesible</v>
      </c>
      <c r="M61" s="354" t="str">
        <f>IF(ISERROR(VLOOKUP(K61,Proposito_programa!$C$2:$E$59,3,FALSE))," ",VLOOKUP(K61,Proposito_programa!$C$2:$E$59,3,FALSE))</f>
        <v>Propósito 4: Hacer de Bogotá Región un modelo de movilidad multimodal, incluyente y sostenible</v>
      </c>
      <c r="N61" s="387">
        <v>1905</v>
      </c>
      <c r="O61" s="356"/>
      <c r="P61" s="379"/>
      <c r="Q61" s="379"/>
      <c r="R61" s="338" t="s">
        <v>363</v>
      </c>
      <c r="S61" s="338"/>
      <c r="T61" s="339"/>
      <c r="U61" s="340"/>
      <c r="V61" s="341">
        <v>21112000</v>
      </c>
      <c r="W61" s="341"/>
      <c r="X61" s="366">
        <v>1</v>
      </c>
      <c r="Y61" s="382">
        <v>13034667</v>
      </c>
      <c r="Z61" s="358">
        <v>21112000</v>
      </c>
      <c r="AA61" s="359"/>
      <c r="AB61" s="342">
        <v>44239</v>
      </c>
      <c r="AC61" s="388">
        <v>44244</v>
      </c>
      <c r="AD61" s="388">
        <v>44465</v>
      </c>
      <c r="AE61" s="343">
        <v>210</v>
      </c>
      <c r="AF61" s="343">
        <v>1</v>
      </c>
      <c r="AG61" s="360">
        <v>95</v>
      </c>
      <c r="AH61" s="379">
        <v>1032463611</v>
      </c>
      <c r="AI61" s="379" t="s">
        <v>1432</v>
      </c>
      <c r="AJ61" s="377">
        <v>44453</v>
      </c>
      <c r="AK61" s="378">
        <v>1941334</v>
      </c>
      <c r="AL61" s="343"/>
      <c r="AM61" s="343"/>
      <c r="AN61" s="343" t="s">
        <v>1454</v>
      </c>
      <c r="AO61" s="343"/>
      <c r="AP61" s="362">
        <v>1</v>
      </c>
      <c r="AQ61" s="37"/>
      <c r="AR61" s="37"/>
      <c r="AS61" s="37"/>
      <c r="AT61" s="37"/>
      <c r="AU61" s="37"/>
    </row>
    <row r="62" spans="1:47" s="147" customFormat="1" ht="51" x14ac:dyDescent="0.25">
      <c r="A62" s="349">
        <v>49</v>
      </c>
      <c r="B62" s="349">
        <v>2021</v>
      </c>
      <c r="C62" s="349" t="s">
        <v>566</v>
      </c>
      <c r="D62" s="350" t="s">
        <v>567</v>
      </c>
      <c r="E62" s="349" t="s">
        <v>90</v>
      </c>
      <c r="F62" s="349" t="s">
        <v>29</v>
      </c>
      <c r="G62" s="363" t="s">
        <v>111</v>
      </c>
      <c r="H62" s="364" t="s">
        <v>791</v>
      </c>
      <c r="I62" s="365" t="s">
        <v>85</v>
      </c>
      <c r="J62" s="381" t="s">
        <v>1471</v>
      </c>
      <c r="K62" s="353">
        <v>55</v>
      </c>
      <c r="L62" s="354" t="str">
        <f>IF(ISERROR(VLOOKUP(K62,Proposito_programa!$C$2:$E$59,2,FALSE))," ",VLOOKUP(K62,Proposito_programa!$C$2:$E$59,2,FALSE))</f>
        <v>Fortalecimiento de cultura ciudadana y su institucionalidad</v>
      </c>
      <c r="M62" s="354" t="str">
        <f>IF(ISERROR(VLOOKUP(K62,Proposito_programa!$C$2:$E$59,3,FALSE))," ",VLOOKUP(K62,Proposito_programa!$C$2:$E$59,3,FALSE))</f>
        <v>Propósito 5: Construir Bogotá - Región con gobierno abierto, transparente y ciudadanía consciente</v>
      </c>
      <c r="N62" s="366">
        <v>1907</v>
      </c>
      <c r="O62" s="356"/>
      <c r="P62" s="357">
        <v>79645749</v>
      </c>
      <c r="Q62" s="357" t="s">
        <v>937</v>
      </c>
      <c r="R62" s="338" t="s">
        <v>363</v>
      </c>
      <c r="S62" s="338"/>
      <c r="T62" s="339"/>
      <c r="U62" s="340"/>
      <c r="V62" s="341">
        <v>21112000</v>
      </c>
      <c r="W62" s="341"/>
      <c r="X62" s="366">
        <v>2</v>
      </c>
      <c r="Y62" s="382">
        <v>9048000</v>
      </c>
      <c r="Z62" s="358">
        <v>21112000</v>
      </c>
      <c r="AA62" s="359"/>
      <c r="AB62" s="342">
        <v>44239</v>
      </c>
      <c r="AC62" s="384">
        <v>44242</v>
      </c>
      <c r="AD62" s="384">
        <v>44453</v>
      </c>
      <c r="AE62" s="343">
        <v>210</v>
      </c>
      <c r="AF62" s="343">
        <v>2</v>
      </c>
      <c r="AG62" s="360">
        <v>90</v>
      </c>
      <c r="AH62" s="361"/>
      <c r="AI62" s="344"/>
      <c r="AJ62" s="344"/>
      <c r="AK62" s="378"/>
      <c r="AL62" s="343"/>
      <c r="AM62" s="343"/>
      <c r="AN62" s="343" t="s">
        <v>1454</v>
      </c>
      <c r="AO62" s="343"/>
      <c r="AP62" s="362">
        <v>1</v>
      </c>
      <c r="AQ62" s="37"/>
      <c r="AR62" s="37"/>
      <c r="AS62" s="37"/>
      <c r="AT62" s="37"/>
      <c r="AU62" s="37"/>
    </row>
    <row r="63" spans="1:47" s="147" customFormat="1" ht="51" x14ac:dyDescent="0.25">
      <c r="A63" s="349">
        <v>50</v>
      </c>
      <c r="B63" s="349">
        <v>2021</v>
      </c>
      <c r="C63" s="349" t="s">
        <v>566</v>
      </c>
      <c r="D63" s="350" t="s">
        <v>567</v>
      </c>
      <c r="E63" s="349" t="s">
        <v>90</v>
      </c>
      <c r="F63" s="349" t="s">
        <v>29</v>
      </c>
      <c r="G63" s="363" t="s">
        <v>111</v>
      </c>
      <c r="H63" s="364" t="s">
        <v>791</v>
      </c>
      <c r="I63" s="365" t="s">
        <v>85</v>
      </c>
      <c r="J63" s="381" t="s">
        <v>1471</v>
      </c>
      <c r="K63" s="353">
        <v>55</v>
      </c>
      <c r="L63" s="354" t="str">
        <f>IF(ISERROR(VLOOKUP(K63,Proposito_programa!$C$2:$E$59,2,FALSE))," ",VLOOKUP(K63,Proposito_programa!$C$2:$E$59,2,FALSE))</f>
        <v>Fortalecimiento de cultura ciudadana y su institucionalidad</v>
      </c>
      <c r="M63" s="354" t="str">
        <f>IF(ISERROR(VLOOKUP(K63,Proposito_programa!$C$2:$E$59,3,FALSE))," ",VLOOKUP(K63,Proposito_programa!$C$2:$E$59,3,FALSE))</f>
        <v>Propósito 5: Construir Bogotá - Región con gobierno abierto, transparente y ciudadanía consciente</v>
      </c>
      <c r="N63" s="366">
        <v>1907</v>
      </c>
      <c r="O63" s="356"/>
      <c r="P63" s="357">
        <v>1143331060</v>
      </c>
      <c r="Q63" s="357" t="s">
        <v>938</v>
      </c>
      <c r="R63" s="338" t="s">
        <v>363</v>
      </c>
      <c r="S63" s="338"/>
      <c r="T63" s="339"/>
      <c r="U63" s="340"/>
      <c r="V63" s="341">
        <v>30450000</v>
      </c>
      <c r="W63" s="341"/>
      <c r="X63" s="366">
        <v>2</v>
      </c>
      <c r="Y63" s="382">
        <v>10556000</v>
      </c>
      <c r="Z63" s="358">
        <v>30450000</v>
      </c>
      <c r="AA63" s="359"/>
      <c r="AB63" s="342">
        <v>44243</v>
      </c>
      <c r="AC63" s="384">
        <v>44242</v>
      </c>
      <c r="AD63" s="384">
        <v>44453</v>
      </c>
      <c r="AE63" s="343">
        <v>210</v>
      </c>
      <c r="AF63" s="343">
        <v>2</v>
      </c>
      <c r="AG63" s="360">
        <v>105</v>
      </c>
      <c r="AH63" s="361"/>
      <c r="AI63" s="344"/>
      <c r="AJ63" s="344"/>
      <c r="AK63" s="378"/>
      <c r="AL63" s="343"/>
      <c r="AM63" s="343"/>
      <c r="AN63" s="343" t="s">
        <v>1454</v>
      </c>
      <c r="AO63" s="343"/>
      <c r="AP63" s="362">
        <v>1</v>
      </c>
      <c r="AQ63" s="37"/>
      <c r="AR63" s="37"/>
      <c r="AS63" s="37"/>
      <c r="AT63" s="37"/>
      <c r="AU63" s="37"/>
    </row>
    <row r="64" spans="1:47" s="147" customFormat="1" ht="51" x14ac:dyDescent="0.25">
      <c r="A64" s="349">
        <v>51</v>
      </c>
      <c r="B64" s="349">
        <v>2021</v>
      </c>
      <c r="C64" s="349" t="s">
        <v>568</v>
      </c>
      <c r="D64" s="350" t="s">
        <v>569</v>
      </c>
      <c r="E64" s="349" t="s">
        <v>90</v>
      </c>
      <c r="F64" s="349" t="s">
        <v>29</v>
      </c>
      <c r="G64" s="363" t="s">
        <v>111</v>
      </c>
      <c r="H64" s="364" t="s">
        <v>792</v>
      </c>
      <c r="I64" s="365" t="s">
        <v>85</v>
      </c>
      <c r="J64" s="367" t="s">
        <v>268</v>
      </c>
      <c r="K64" s="353">
        <v>6</v>
      </c>
      <c r="L64" s="354" t="str">
        <f>IF(ISERROR(VLOOKUP(K64,Proposito_programa!$C$2:$E$59,2,FALSE))," ",VLOOKUP(K64,Proposito_programa!$C$2:$E$59,2,FALSE))</f>
        <v>Sistema Distrital de Cuidado</v>
      </c>
      <c r="M64" s="354" t="str">
        <f>IF(ISERROR(VLOOKUP(K64,Proposito_programa!$C$2:$E$59,3,FALSE))," ",VLOOKUP(K64,Proposito_programa!$C$2:$E$59,3,FALSE))</f>
        <v>Propósito 1: Hacer un nuevo contrato social para incrementar la inclusión social, productiva y política</v>
      </c>
      <c r="N64" s="369">
        <v>1894</v>
      </c>
      <c r="O64" s="356"/>
      <c r="P64" s="369">
        <v>80054462</v>
      </c>
      <c r="Q64" s="369" t="s">
        <v>939</v>
      </c>
      <c r="R64" s="338" t="s">
        <v>363</v>
      </c>
      <c r="S64" s="338"/>
      <c r="T64" s="339"/>
      <c r="U64" s="340"/>
      <c r="V64" s="341">
        <v>34216000</v>
      </c>
      <c r="W64" s="341"/>
      <c r="X64" s="366">
        <v>1</v>
      </c>
      <c r="Y64" s="382">
        <v>15080000</v>
      </c>
      <c r="Z64" s="358">
        <v>48880000</v>
      </c>
      <c r="AA64" s="359"/>
      <c r="AB64" s="342">
        <v>44243</v>
      </c>
      <c r="AC64" s="389">
        <v>44243</v>
      </c>
      <c r="AD64" s="389">
        <v>44454</v>
      </c>
      <c r="AE64" s="343">
        <v>210</v>
      </c>
      <c r="AF64" s="343">
        <v>1</v>
      </c>
      <c r="AG64" s="360">
        <v>104</v>
      </c>
      <c r="AH64" s="361"/>
      <c r="AI64" s="344"/>
      <c r="AJ64" s="344"/>
      <c r="AK64" s="378"/>
      <c r="AL64" s="343"/>
      <c r="AM64" s="343"/>
      <c r="AN64" s="343" t="s">
        <v>1454</v>
      </c>
      <c r="AO64" s="343"/>
      <c r="AP64" s="362">
        <v>1</v>
      </c>
      <c r="AQ64" s="37"/>
      <c r="AR64" s="37"/>
      <c r="AS64" s="37"/>
      <c r="AT64" s="37"/>
      <c r="AU64" s="37"/>
    </row>
    <row r="65" spans="1:47" s="147" customFormat="1" ht="63.75" x14ac:dyDescent="0.25">
      <c r="A65" s="349">
        <v>52</v>
      </c>
      <c r="B65" s="349">
        <v>2021</v>
      </c>
      <c r="C65" s="349" t="s">
        <v>570</v>
      </c>
      <c r="D65" s="350" t="s">
        <v>571</v>
      </c>
      <c r="E65" s="349" t="s">
        <v>90</v>
      </c>
      <c r="F65" s="349" t="s">
        <v>29</v>
      </c>
      <c r="G65" s="363" t="s">
        <v>111</v>
      </c>
      <c r="H65" s="364" t="s">
        <v>793</v>
      </c>
      <c r="I65" s="365" t="s">
        <v>85</v>
      </c>
      <c r="J65" s="381" t="s">
        <v>1471</v>
      </c>
      <c r="K65" s="353">
        <v>55</v>
      </c>
      <c r="L65" s="354" t="str">
        <f>IF(ISERROR(VLOOKUP(K65,Proposito_programa!$C$2:$E$59,2,FALSE))," ",VLOOKUP(K65,Proposito_programa!$C$2:$E$59,2,FALSE))</f>
        <v>Fortalecimiento de cultura ciudadana y su institucionalidad</v>
      </c>
      <c r="M65" s="354" t="str">
        <f>IF(ISERROR(VLOOKUP(K65,Proposito_programa!$C$2:$E$59,3,FALSE))," ",VLOOKUP(K65,Proposito_programa!$C$2:$E$59,3,FALSE))</f>
        <v>Propósito 5: Construir Bogotá - Región con gobierno abierto, transparente y ciudadanía consciente</v>
      </c>
      <c r="N65" s="366">
        <v>1907</v>
      </c>
      <c r="O65" s="356"/>
      <c r="P65" s="357">
        <v>1013633328</v>
      </c>
      <c r="Q65" s="357" t="s">
        <v>940</v>
      </c>
      <c r="R65" s="338" t="s">
        <v>363</v>
      </c>
      <c r="S65" s="338"/>
      <c r="T65" s="339"/>
      <c r="U65" s="340"/>
      <c r="V65" s="341">
        <v>34216000</v>
      </c>
      <c r="W65" s="341"/>
      <c r="X65" s="366">
        <v>1</v>
      </c>
      <c r="Y65" s="382">
        <v>14664000</v>
      </c>
      <c r="Z65" s="358">
        <v>34216000</v>
      </c>
      <c r="AA65" s="359"/>
      <c r="AB65" s="342">
        <v>44243</v>
      </c>
      <c r="AC65" s="384">
        <v>44244</v>
      </c>
      <c r="AD65" s="384">
        <v>44455</v>
      </c>
      <c r="AE65" s="343">
        <v>210</v>
      </c>
      <c r="AF65" s="343">
        <v>1</v>
      </c>
      <c r="AG65" s="360">
        <v>90</v>
      </c>
      <c r="AH65" s="361"/>
      <c r="AI65" s="344"/>
      <c r="AJ65" s="344"/>
      <c r="AK65" s="378"/>
      <c r="AL65" s="343"/>
      <c r="AM65" s="343"/>
      <c r="AN65" s="343" t="s">
        <v>1454</v>
      </c>
      <c r="AO65" s="343"/>
      <c r="AP65" s="362">
        <v>1</v>
      </c>
      <c r="AQ65" s="37"/>
      <c r="AR65" s="37"/>
      <c r="AS65" s="37"/>
      <c r="AT65" s="37"/>
      <c r="AU65" s="37"/>
    </row>
    <row r="66" spans="1:47" s="147" customFormat="1" ht="89.25" x14ac:dyDescent="0.25">
      <c r="A66" s="349">
        <v>53</v>
      </c>
      <c r="B66" s="349">
        <v>2021</v>
      </c>
      <c r="C66" s="349" t="s">
        <v>572</v>
      </c>
      <c r="D66" s="350" t="s">
        <v>573</v>
      </c>
      <c r="E66" s="349" t="s">
        <v>90</v>
      </c>
      <c r="F66" s="349" t="s">
        <v>29</v>
      </c>
      <c r="G66" s="363" t="s">
        <v>111</v>
      </c>
      <c r="H66" s="364" t="s">
        <v>794</v>
      </c>
      <c r="I66" s="365" t="s">
        <v>85</v>
      </c>
      <c r="J66" s="367" t="s">
        <v>268</v>
      </c>
      <c r="K66" s="353">
        <v>1</v>
      </c>
      <c r="L66" s="354" t="str">
        <f>IF(ISERROR(VLOOKUP(K66,Proposito_programa!$C$2:$E$59,2,FALSE))," ",VLOOKUP(K66,Proposito_programa!$C$2:$E$59,2,FALSE))</f>
        <v>Subsidios y transferencias para la equidad</v>
      </c>
      <c r="M66" s="354" t="str">
        <f>IF(ISERROR(VLOOKUP(K66,Proposito_programa!$C$2:$E$59,3,FALSE))," ",VLOOKUP(K66,Proposito_programa!$C$2:$E$59,3,FALSE))</f>
        <v>Propósito 1: Hacer un nuevo contrato social para incrementar la inclusión social, productiva y política</v>
      </c>
      <c r="N66" s="390">
        <v>1881</v>
      </c>
      <c r="O66" s="356"/>
      <c r="P66" s="357">
        <v>45563522</v>
      </c>
      <c r="Q66" s="357" t="s">
        <v>941</v>
      </c>
      <c r="R66" s="338" t="s">
        <v>363</v>
      </c>
      <c r="S66" s="338"/>
      <c r="T66" s="339"/>
      <c r="U66" s="340"/>
      <c r="V66" s="341">
        <v>48880000</v>
      </c>
      <c r="W66" s="341"/>
      <c r="X66" s="366">
        <v>0</v>
      </c>
      <c r="Y66" s="382">
        <v>34216000</v>
      </c>
      <c r="Z66" s="358">
        <v>48880000</v>
      </c>
      <c r="AA66" s="359"/>
      <c r="AB66" s="342">
        <v>44243</v>
      </c>
      <c r="AC66" s="384">
        <v>44244</v>
      </c>
      <c r="AD66" s="384">
        <v>44455</v>
      </c>
      <c r="AE66" s="343">
        <v>210</v>
      </c>
      <c r="AF66" s="343">
        <v>0</v>
      </c>
      <c r="AG66" s="360">
        <v>105</v>
      </c>
      <c r="AH66" s="361"/>
      <c r="AI66" s="344"/>
      <c r="AJ66" s="344"/>
      <c r="AK66" s="378"/>
      <c r="AL66" s="343"/>
      <c r="AM66" s="343"/>
      <c r="AN66" s="343" t="s">
        <v>1454</v>
      </c>
      <c r="AO66" s="343"/>
      <c r="AP66" s="362">
        <v>1</v>
      </c>
      <c r="AQ66" s="37"/>
      <c r="AR66" s="37"/>
      <c r="AS66" s="37"/>
      <c r="AT66" s="37"/>
      <c r="AU66" s="37"/>
    </row>
    <row r="67" spans="1:47" s="147" customFormat="1" ht="51" x14ac:dyDescent="0.25">
      <c r="A67" s="349">
        <v>54</v>
      </c>
      <c r="B67" s="349">
        <v>2021</v>
      </c>
      <c r="C67" s="349" t="s">
        <v>574</v>
      </c>
      <c r="D67" s="350" t="s">
        <v>575</v>
      </c>
      <c r="E67" s="349" t="s">
        <v>90</v>
      </c>
      <c r="F67" s="349" t="s">
        <v>29</v>
      </c>
      <c r="G67" s="363" t="s">
        <v>111</v>
      </c>
      <c r="H67" s="364" t="s">
        <v>795</v>
      </c>
      <c r="I67" s="365" t="s">
        <v>85</v>
      </c>
      <c r="J67" s="381" t="s">
        <v>1471</v>
      </c>
      <c r="K67" s="353">
        <v>55</v>
      </c>
      <c r="L67" s="354" t="str">
        <f>IF(ISERROR(VLOOKUP(K67,Proposito_programa!$C$2:$E$59,2,FALSE))," ",VLOOKUP(K67,Proposito_programa!$C$2:$E$59,2,FALSE))</f>
        <v>Fortalecimiento de cultura ciudadana y su institucionalidad</v>
      </c>
      <c r="M67" s="354" t="str">
        <f>IF(ISERROR(VLOOKUP(K67,Proposito_programa!$C$2:$E$59,3,FALSE))," ",VLOOKUP(K67,Proposito_programa!$C$2:$E$59,3,FALSE))</f>
        <v>Propósito 5: Construir Bogotá - Región con gobierno abierto, transparente y ciudadanía consciente</v>
      </c>
      <c r="N67" s="366">
        <v>1907</v>
      </c>
      <c r="O67" s="356"/>
      <c r="P67" s="357">
        <v>1122647761</v>
      </c>
      <c r="Q67" s="357" t="s">
        <v>942</v>
      </c>
      <c r="R67" s="338" t="s">
        <v>363</v>
      </c>
      <c r="S67" s="338"/>
      <c r="T67" s="339"/>
      <c r="U67" s="340"/>
      <c r="V67" s="341">
        <v>48880000</v>
      </c>
      <c r="W67" s="341"/>
      <c r="X67" s="366">
        <v>0</v>
      </c>
      <c r="Y67" s="382">
        <v>0</v>
      </c>
      <c r="Z67" s="358">
        <v>48880000</v>
      </c>
      <c r="AA67" s="359"/>
      <c r="AB67" s="342">
        <v>44243</v>
      </c>
      <c r="AC67" s="384">
        <v>44245</v>
      </c>
      <c r="AD67" s="384">
        <v>44547</v>
      </c>
      <c r="AE67" s="343">
        <v>300</v>
      </c>
      <c r="AF67" s="343">
        <v>0</v>
      </c>
      <c r="AG67" s="360">
        <v>0</v>
      </c>
      <c r="AH67" s="361"/>
      <c r="AI67" s="344"/>
      <c r="AJ67" s="344"/>
      <c r="AK67" s="378"/>
      <c r="AL67" s="343"/>
      <c r="AM67" s="343"/>
      <c r="AN67" s="343" t="s">
        <v>1454</v>
      </c>
      <c r="AO67" s="343"/>
      <c r="AP67" s="362">
        <v>1</v>
      </c>
      <c r="AQ67" s="37"/>
      <c r="AR67" s="37"/>
      <c r="AS67" s="37"/>
      <c r="AT67" s="37"/>
      <c r="AU67" s="37"/>
    </row>
    <row r="68" spans="1:47" s="147" customFormat="1" ht="51" x14ac:dyDescent="0.25">
      <c r="A68" s="349">
        <v>55</v>
      </c>
      <c r="B68" s="349">
        <v>2021</v>
      </c>
      <c r="C68" s="349" t="s">
        <v>574</v>
      </c>
      <c r="D68" s="350" t="s">
        <v>575</v>
      </c>
      <c r="E68" s="349" t="s">
        <v>90</v>
      </c>
      <c r="F68" s="349" t="s">
        <v>29</v>
      </c>
      <c r="G68" s="363" t="s">
        <v>111</v>
      </c>
      <c r="H68" s="364" t="s">
        <v>795</v>
      </c>
      <c r="I68" s="365" t="s">
        <v>85</v>
      </c>
      <c r="J68" s="381" t="s">
        <v>1471</v>
      </c>
      <c r="K68" s="353">
        <v>55</v>
      </c>
      <c r="L68" s="354" t="str">
        <f>IF(ISERROR(VLOOKUP(K68,Proposito_programa!$C$2:$E$59,2,FALSE))," ",VLOOKUP(K68,Proposito_programa!$C$2:$E$59,2,FALSE))</f>
        <v>Fortalecimiento de cultura ciudadana y su institucionalidad</v>
      </c>
      <c r="M68" s="354" t="str">
        <f>IF(ISERROR(VLOOKUP(K68,Proposito_programa!$C$2:$E$59,3,FALSE))," ",VLOOKUP(K68,Proposito_programa!$C$2:$E$59,3,FALSE))</f>
        <v>Propósito 5: Construir Bogotá - Región con gobierno abierto, transparente y ciudadanía consciente</v>
      </c>
      <c r="N68" s="366">
        <v>1907</v>
      </c>
      <c r="O68" s="356"/>
      <c r="P68" s="357">
        <v>1098310626</v>
      </c>
      <c r="Q68" s="357" t="s">
        <v>943</v>
      </c>
      <c r="R68" s="338" t="s">
        <v>363</v>
      </c>
      <c r="S68" s="338"/>
      <c r="T68" s="339"/>
      <c r="U68" s="340"/>
      <c r="V68" s="341">
        <v>38500000</v>
      </c>
      <c r="W68" s="341"/>
      <c r="X68" s="366">
        <v>0</v>
      </c>
      <c r="Y68" s="382">
        <v>0</v>
      </c>
      <c r="Z68" s="358">
        <v>38500000</v>
      </c>
      <c r="AA68" s="359"/>
      <c r="AB68" s="342">
        <v>44243</v>
      </c>
      <c r="AC68" s="384">
        <v>44244</v>
      </c>
      <c r="AD68" s="384">
        <v>44546</v>
      </c>
      <c r="AE68" s="343">
        <v>300</v>
      </c>
      <c r="AF68" s="343">
        <v>0</v>
      </c>
      <c r="AG68" s="360">
        <v>0</v>
      </c>
      <c r="AH68" s="361"/>
      <c r="AI68" s="344"/>
      <c r="AJ68" s="344"/>
      <c r="AK68" s="378"/>
      <c r="AL68" s="343"/>
      <c r="AM68" s="343"/>
      <c r="AN68" s="343" t="s">
        <v>1454</v>
      </c>
      <c r="AO68" s="343"/>
      <c r="AP68" s="362">
        <v>1</v>
      </c>
      <c r="AQ68" s="37"/>
      <c r="AR68" s="37"/>
      <c r="AS68" s="37"/>
      <c r="AT68" s="37"/>
      <c r="AU68" s="37"/>
    </row>
    <row r="69" spans="1:47" s="147" customFormat="1" ht="51" x14ac:dyDescent="0.25">
      <c r="A69" s="349">
        <v>56</v>
      </c>
      <c r="B69" s="349">
        <v>2021</v>
      </c>
      <c r="C69" s="349" t="s">
        <v>560</v>
      </c>
      <c r="D69" s="350" t="s">
        <v>561</v>
      </c>
      <c r="E69" s="349" t="s">
        <v>90</v>
      </c>
      <c r="F69" s="349" t="s">
        <v>29</v>
      </c>
      <c r="G69" s="363" t="s">
        <v>111</v>
      </c>
      <c r="H69" s="364" t="s">
        <v>796</v>
      </c>
      <c r="I69" s="365" t="s">
        <v>85</v>
      </c>
      <c r="J69" s="381" t="s">
        <v>1471</v>
      </c>
      <c r="K69" s="353">
        <v>55</v>
      </c>
      <c r="L69" s="354" t="str">
        <f>IF(ISERROR(VLOOKUP(K69,Proposito_programa!$C$2:$E$59,2,FALSE))," ",VLOOKUP(K69,Proposito_programa!$C$2:$E$59,2,FALSE))</f>
        <v>Fortalecimiento de cultura ciudadana y su institucionalidad</v>
      </c>
      <c r="M69" s="354" t="str">
        <f>IF(ISERROR(VLOOKUP(K69,Proposito_programa!$C$2:$E$59,3,FALSE))," ",VLOOKUP(K69,Proposito_programa!$C$2:$E$59,3,FALSE))</f>
        <v>Propósito 5: Construir Bogotá - Región con gobierno abierto, transparente y ciudadanía consciente</v>
      </c>
      <c r="N69" s="366">
        <v>1907</v>
      </c>
      <c r="O69" s="356"/>
      <c r="P69" s="357">
        <v>79508729</v>
      </c>
      <c r="Q69" s="357" t="s">
        <v>944</v>
      </c>
      <c r="R69" s="338" t="s">
        <v>363</v>
      </c>
      <c r="S69" s="338"/>
      <c r="T69" s="339"/>
      <c r="U69" s="340"/>
      <c r="V69" s="341">
        <v>38500000</v>
      </c>
      <c r="W69" s="341"/>
      <c r="X69" s="366">
        <v>2</v>
      </c>
      <c r="Y69" s="382">
        <v>18333333</v>
      </c>
      <c r="Z69" s="358">
        <v>38500000</v>
      </c>
      <c r="AA69" s="359"/>
      <c r="AB69" s="342">
        <v>44243</v>
      </c>
      <c r="AC69" s="384">
        <v>44244</v>
      </c>
      <c r="AD69" s="384">
        <v>44455</v>
      </c>
      <c r="AE69" s="343">
        <v>210</v>
      </c>
      <c r="AF69" s="343">
        <v>2</v>
      </c>
      <c r="AG69" s="360">
        <v>100</v>
      </c>
      <c r="AH69" s="361"/>
      <c r="AI69" s="344"/>
      <c r="AJ69" s="344"/>
      <c r="AK69" s="378"/>
      <c r="AL69" s="343"/>
      <c r="AM69" s="343"/>
      <c r="AN69" s="343" t="s">
        <v>1454</v>
      </c>
      <c r="AO69" s="343"/>
      <c r="AP69" s="362">
        <v>1</v>
      </c>
      <c r="AQ69" s="37"/>
      <c r="AR69" s="37"/>
      <c r="AS69" s="37"/>
      <c r="AT69" s="37"/>
      <c r="AU69" s="37"/>
    </row>
    <row r="70" spans="1:47" s="147" customFormat="1" ht="51" x14ac:dyDescent="0.25">
      <c r="A70" s="349">
        <v>57</v>
      </c>
      <c r="B70" s="349">
        <v>2021</v>
      </c>
      <c r="C70" s="349" t="s">
        <v>560</v>
      </c>
      <c r="D70" s="350" t="s">
        <v>561</v>
      </c>
      <c r="E70" s="349" t="s">
        <v>90</v>
      </c>
      <c r="F70" s="349" t="s">
        <v>29</v>
      </c>
      <c r="G70" s="363" t="s">
        <v>111</v>
      </c>
      <c r="H70" s="364" t="s">
        <v>796</v>
      </c>
      <c r="I70" s="365" t="s">
        <v>85</v>
      </c>
      <c r="J70" s="381" t="s">
        <v>1471</v>
      </c>
      <c r="K70" s="353">
        <v>55</v>
      </c>
      <c r="L70" s="354" t="str">
        <f>IF(ISERROR(VLOOKUP(K70,Proposito_programa!$C$2:$E$59,2,FALSE))," ",VLOOKUP(K70,Proposito_programa!$C$2:$E$59,2,FALSE))</f>
        <v>Fortalecimiento de cultura ciudadana y su institucionalidad</v>
      </c>
      <c r="M70" s="354" t="str">
        <f>IF(ISERROR(VLOOKUP(K70,Proposito_programa!$C$2:$E$59,3,FALSE))," ",VLOOKUP(K70,Proposito_programa!$C$2:$E$59,3,FALSE))</f>
        <v>Propósito 5: Construir Bogotá - Región con gobierno abierto, transparente y ciudadanía consciente</v>
      </c>
      <c r="N70" s="366">
        <v>1907</v>
      </c>
      <c r="O70" s="356"/>
      <c r="P70" s="357">
        <v>80851712</v>
      </c>
      <c r="Q70" s="357" t="s">
        <v>945</v>
      </c>
      <c r="R70" s="338" t="s">
        <v>363</v>
      </c>
      <c r="S70" s="338"/>
      <c r="T70" s="339"/>
      <c r="U70" s="340"/>
      <c r="V70" s="341">
        <v>34216000</v>
      </c>
      <c r="W70" s="341"/>
      <c r="X70" s="366">
        <v>2</v>
      </c>
      <c r="Y70" s="382">
        <v>18333333</v>
      </c>
      <c r="Z70" s="358">
        <v>34216000</v>
      </c>
      <c r="AA70" s="359"/>
      <c r="AB70" s="342">
        <v>44244</v>
      </c>
      <c r="AC70" s="384">
        <v>44244</v>
      </c>
      <c r="AD70" s="384">
        <v>44455</v>
      </c>
      <c r="AE70" s="343">
        <v>210</v>
      </c>
      <c r="AF70" s="343">
        <v>2</v>
      </c>
      <c r="AG70" s="360">
        <v>100</v>
      </c>
      <c r="AH70" s="361"/>
      <c r="AI70" s="344"/>
      <c r="AJ70" s="344"/>
      <c r="AK70" s="378"/>
      <c r="AL70" s="343"/>
      <c r="AM70" s="343"/>
      <c r="AN70" s="343" t="s">
        <v>1454</v>
      </c>
      <c r="AO70" s="343"/>
      <c r="AP70" s="362">
        <v>1</v>
      </c>
      <c r="AQ70" s="37"/>
      <c r="AR70" s="37"/>
      <c r="AS70" s="37"/>
      <c r="AT70" s="37"/>
      <c r="AU70" s="37"/>
    </row>
    <row r="71" spans="1:47" s="147" customFormat="1" ht="89.25" x14ac:dyDescent="0.25">
      <c r="A71" s="349">
        <v>58</v>
      </c>
      <c r="B71" s="349">
        <v>2021</v>
      </c>
      <c r="C71" s="349" t="s">
        <v>534</v>
      </c>
      <c r="D71" s="350" t="s">
        <v>535</v>
      </c>
      <c r="E71" s="349" t="s">
        <v>90</v>
      </c>
      <c r="F71" s="349" t="s">
        <v>29</v>
      </c>
      <c r="G71" s="363" t="s">
        <v>111</v>
      </c>
      <c r="H71" s="364" t="s">
        <v>797</v>
      </c>
      <c r="I71" s="365" t="s">
        <v>85</v>
      </c>
      <c r="J71" s="367" t="s">
        <v>268</v>
      </c>
      <c r="K71" s="353">
        <v>49</v>
      </c>
      <c r="L71" s="354" t="str">
        <f>IF(ISERROR(VLOOKUP(K71,Proposito_programa!$C$2:$E$59,2,FALSE))," ",VLOOKUP(K71,Proposito_programa!$C$2:$E$59,2,FALSE))</f>
        <v>Movilidad segura, sostenible y accesible</v>
      </c>
      <c r="M71" s="354" t="str">
        <f>IF(ISERROR(VLOOKUP(K71,Proposito_programa!$C$2:$E$59,3,FALSE))," ",VLOOKUP(K71,Proposito_programa!$C$2:$E$59,3,FALSE))</f>
        <v>Propósito 4: Hacer de Bogotá Región un modelo de movilidad multimodal, incluyente y sostenible</v>
      </c>
      <c r="N71" s="366">
        <v>1905</v>
      </c>
      <c r="O71" s="356"/>
      <c r="P71" s="357">
        <v>79334520</v>
      </c>
      <c r="Q71" s="357" t="s">
        <v>946</v>
      </c>
      <c r="R71" s="338" t="s">
        <v>363</v>
      </c>
      <c r="S71" s="338"/>
      <c r="T71" s="339"/>
      <c r="U71" s="340"/>
      <c r="V71" s="341">
        <v>34216000</v>
      </c>
      <c r="W71" s="341"/>
      <c r="X71" s="366">
        <v>2</v>
      </c>
      <c r="Y71" s="382">
        <v>16293333</v>
      </c>
      <c r="Z71" s="358">
        <v>34216000</v>
      </c>
      <c r="AA71" s="359"/>
      <c r="AB71" s="342">
        <v>44243</v>
      </c>
      <c r="AC71" s="384">
        <v>44245</v>
      </c>
      <c r="AD71" s="384">
        <v>44456</v>
      </c>
      <c r="AE71" s="343">
        <v>210</v>
      </c>
      <c r="AF71" s="343">
        <v>2</v>
      </c>
      <c r="AG71" s="360">
        <v>100</v>
      </c>
      <c r="AH71" s="361"/>
      <c r="AI71" s="344"/>
      <c r="AJ71" s="344"/>
      <c r="AK71" s="378"/>
      <c r="AL71" s="343"/>
      <c r="AM71" s="343"/>
      <c r="AN71" s="343" t="s">
        <v>1454</v>
      </c>
      <c r="AO71" s="343"/>
      <c r="AP71" s="362">
        <v>1</v>
      </c>
      <c r="AQ71" s="37"/>
      <c r="AR71" s="37"/>
      <c r="AS71" s="37"/>
      <c r="AT71" s="37"/>
      <c r="AU71" s="37"/>
    </row>
    <row r="72" spans="1:47" s="147" customFormat="1" ht="51" x14ac:dyDescent="0.25">
      <c r="A72" s="349">
        <v>59</v>
      </c>
      <c r="B72" s="349">
        <v>2021</v>
      </c>
      <c r="C72" s="349" t="s">
        <v>576</v>
      </c>
      <c r="D72" s="350" t="s">
        <v>577</v>
      </c>
      <c r="E72" s="349" t="s">
        <v>90</v>
      </c>
      <c r="F72" s="349" t="s">
        <v>29</v>
      </c>
      <c r="G72" s="363" t="s">
        <v>111</v>
      </c>
      <c r="H72" s="364" t="s">
        <v>798</v>
      </c>
      <c r="I72" s="365" t="s">
        <v>85</v>
      </c>
      <c r="J72" s="367" t="s">
        <v>268</v>
      </c>
      <c r="K72" s="353">
        <v>55</v>
      </c>
      <c r="L72" s="354" t="str">
        <f>IF(ISERROR(VLOOKUP(K72,Proposito_programa!$C$2:$E$59,2,FALSE))," ",VLOOKUP(K72,Proposito_programa!$C$2:$E$59,2,FALSE))</f>
        <v>Fortalecimiento de cultura ciudadana y su institucionalidad</v>
      </c>
      <c r="M72" s="354" t="str">
        <f>IF(ISERROR(VLOOKUP(K72,Proposito_programa!$C$2:$E$59,3,FALSE))," ",VLOOKUP(K72,Proposito_programa!$C$2:$E$59,3,FALSE))</f>
        <v>Propósito 5: Construir Bogotá - Región con gobierno abierto, transparente y ciudadanía consciente</v>
      </c>
      <c r="N72" s="366">
        <v>1906</v>
      </c>
      <c r="O72" s="356"/>
      <c r="P72" s="357">
        <v>52235499</v>
      </c>
      <c r="Q72" s="357" t="s">
        <v>947</v>
      </c>
      <c r="R72" s="338" t="s">
        <v>363</v>
      </c>
      <c r="S72" s="338"/>
      <c r="T72" s="339"/>
      <c r="U72" s="340"/>
      <c r="V72" s="341">
        <v>35000000</v>
      </c>
      <c r="W72" s="341"/>
      <c r="X72" s="366">
        <v>1</v>
      </c>
      <c r="Y72" s="382">
        <v>16945067</v>
      </c>
      <c r="Z72" s="358">
        <v>35000000</v>
      </c>
      <c r="AA72" s="359"/>
      <c r="AB72" s="342">
        <v>44243</v>
      </c>
      <c r="AC72" s="384">
        <v>44244</v>
      </c>
      <c r="AD72" s="384">
        <v>44455</v>
      </c>
      <c r="AE72" s="343">
        <v>210</v>
      </c>
      <c r="AF72" s="343">
        <v>1</v>
      </c>
      <c r="AG72" s="360">
        <v>105</v>
      </c>
      <c r="AH72" s="361"/>
      <c r="AI72" s="344"/>
      <c r="AJ72" s="344"/>
      <c r="AK72" s="378"/>
      <c r="AL72" s="343"/>
      <c r="AM72" s="343"/>
      <c r="AN72" s="343" t="s">
        <v>1454</v>
      </c>
      <c r="AO72" s="343"/>
      <c r="AP72" s="362">
        <v>1</v>
      </c>
      <c r="AQ72" s="37"/>
      <c r="AR72" s="37"/>
      <c r="AS72" s="37"/>
      <c r="AT72" s="37"/>
      <c r="AU72" s="37"/>
    </row>
    <row r="73" spans="1:47" s="147" customFormat="1" ht="51" x14ac:dyDescent="0.25">
      <c r="A73" s="349">
        <v>60</v>
      </c>
      <c r="B73" s="349">
        <v>2021</v>
      </c>
      <c r="C73" s="349" t="s">
        <v>578</v>
      </c>
      <c r="D73" s="350" t="s">
        <v>579</v>
      </c>
      <c r="E73" s="349" t="s">
        <v>90</v>
      </c>
      <c r="F73" s="349" t="s">
        <v>29</v>
      </c>
      <c r="G73" s="363" t="s">
        <v>111</v>
      </c>
      <c r="H73" s="364" t="s">
        <v>799</v>
      </c>
      <c r="I73" s="365" t="s">
        <v>85</v>
      </c>
      <c r="J73" s="381" t="s">
        <v>1471</v>
      </c>
      <c r="K73" s="353">
        <v>55</v>
      </c>
      <c r="L73" s="354" t="str">
        <f>IF(ISERROR(VLOOKUP(K73,Proposito_programa!$C$2:$E$59,2,FALSE))," ",VLOOKUP(K73,Proposito_programa!$C$2:$E$59,2,FALSE))</f>
        <v>Fortalecimiento de cultura ciudadana y su institucionalidad</v>
      </c>
      <c r="M73" s="354" t="str">
        <f>IF(ISERROR(VLOOKUP(K73,Proposito_programa!$C$2:$E$59,3,FALSE))," ",VLOOKUP(K73,Proposito_programa!$C$2:$E$59,3,FALSE))</f>
        <v>Propósito 5: Construir Bogotá - Región con gobierno abierto, transparente y ciudadanía consciente</v>
      </c>
      <c r="N73" s="366">
        <v>1907</v>
      </c>
      <c r="O73" s="356"/>
      <c r="P73" s="357">
        <v>51591190</v>
      </c>
      <c r="Q73" s="357" t="s">
        <v>948</v>
      </c>
      <c r="R73" s="338" t="s">
        <v>363</v>
      </c>
      <c r="S73" s="338"/>
      <c r="T73" s="339"/>
      <c r="U73" s="340"/>
      <c r="V73" s="341">
        <v>48880000</v>
      </c>
      <c r="W73" s="341"/>
      <c r="X73" s="366">
        <v>0</v>
      </c>
      <c r="Y73" s="382">
        <v>0</v>
      </c>
      <c r="Z73" s="358">
        <v>48880000</v>
      </c>
      <c r="AA73" s="359"/>
      <c r="AB73" s="342">
        <v>44244</v>
      </c>
      <c r="AC73" s="384">
        <v>44244</v>
      </c>
      <c r="AD73" s="384">
        <v>44455</v>
      </c>
      <c r="AE73" s="343">
        <v>210</v>
      </c>
      <c r="AF73" s="343">
        <v>0</v>
      </c>
      <c r="AG73" s="360">
        <v>0</v>
      </c>
      <c r="AH73" s="361"/>
      <c r="AI73" s="344"/>
      <c r="AJ73" s="344"/>
      <c r="AK73" s="378"/>
      <c r="AL73" s="343"/>
      <c r="AM73" s="343"/>
      <c r="AN73" s="343" t="s">
        <v>1454</v>
      </c>
      <c r="AO73" s="343"/>
      <c r="AP73" s="362">
        <v>1</v>
      </c>
      <c r="AQ73" s="37"/>
      <c r="AR73" s="37"/>
      <c r="AS73" s="37"/>
      <c r="AT73" s="37"/>
      <c r="AU73" s="37"/>
    </row>
    <row r="74" spans="1:47" s="147" customFormat="1" ht="51" x14ac:dyDescent="0.25">
      <c r="A74" s="349">
        <v>61</v>
      </c>
      <c r="B74" s="349">
        <v>2021</v>
      </c>
      <c r="C74" s="349" t="s">
        <v>574</v>
      </c>
      <c r="D74" s="350" t="s">
        <v>575</v>
      </c>
      <c r="E74" s="349" t="s">
        <v>90</v>
      </c>
      <c r="F74" s="349" t="s">
        <v>29</v>
      </c>
      <c r="G74" s="363" t="s">
        <v>111</v>
      </c>
      <c r="H74" s="364" t="s">
        <v>800</v>
      </c>
      <c r="I74" s="365" t="s">
        <v>85</v>
      </c>
      <c r="J74" s="381" t="s">
        <v>1471</v>
      </c>
      <c r="K74" s="353">
        <v>55</v>
      </c>
      <c r="L74" s="354" t="str">
        <f>IF(ISERROR(VLOOKUP(K74,Proposito_programa!$C$2:$E$59,2,FALSE))," ",VLOOKUP(K74,Proposito_programa!$C$2:$E$59,2,FALSE))</f>
        <v>Fortalecimiento de cultura ciudadana y su institucionalidad</v>
      </c>
      <c r="M74" s="354" t="str">
        <f>IF(ISERROR(VLOOKUP(K74,Proposito_programa!$C$2:$E$59,3,FALSE))," ",VLOOKUP(K74,Proposito_programa!$C$2:$E$59,3,FALSE))</f>
        <v>Propósito 5: Construir Bogotá - Región con gobierno abierto, transparente y ciudadanía consciente</v>
      </c>
      <c r="N74" s="366">
        <v>1907</v>
      </c>
      <c r="O74" s="356"/>
      <c r="P74" s="357">
        <v>1013583600</v>
      </c>
      <c r="Q74" s="366" t="s">
        <v>1433</v>
      </c>
      <c r="R74" s="338" t="s">
        <v>363</v>
      </c>
      <c r="S74" s="338"/>
      <c r="T74" s="339"/>
      <c r="U74" s="340"/>
      <c r="V74" s="341">
        <v>34216000</v>
      </c>
      <c r="W74" s="341"/>
      <c r="X74" s="366">
        <v>1</v>
      </c>
      <c r="Y74" s="382">
        <v>2281067</v>
      </c>
      <c r="Z74" s="358">
        <v>48880000</v>
      </c>
      <c r="AA74" s="359"/>
      <c r="AB74" s="342">
        <v>44244</v>
      </c>
      <c r="AC74" s="384">
        <v>44249</v>
      </c>
      <c r="AD74" s="384">
        <v>44551</v>
      </c>
      <c r="AE74" s="343">
        <v>300</v>
      </c>
      <c r="AF74" s="343">
        <v>1</v>
      </c>
      <c r="AG74" s="360">
        <v>15</v>
      </c>
      <c r="AH74" s="361"/>
      <c r="AI74" s="344"/>
      <c r="AJ74" s="344"/>
      <c r="AK74" s="378"/>
      <c r="AL74" s="343"/>
      <c r="AM74" s="343"/>
      <c r="AN74" s="343" t="s">
        <v>1454</v>
      </c>
      <c r="AO74" s="343"/>
      <c r="AP74" s="362">
        <v>1</v>
      </c>
      <c r="AQ74" s="37"/>
      <c r="AR74" s="37"/>
      <c r="AS74" s="37"/>
      <c r="AT74" s="37"/>
      <c r="AU74" s="37"/>
    </row>
    <row r="75" spans="1:47" s="147" customFormat="1" ht="51" x14ac:dyDescent="0.25">
      <c r="A75" s="349">
        <v>62</v>
      </c>
      <c r="B75" s="349">
        <v>2021</v>
      </c>
      <c r="C75" s="349" t="s">
        <v>570</v>
      </c>
      <c r="D75" s="350" t="s">
        <v>571</v>
      </c>
      <c r="E75" s="349" t="s">
        <v>90</v>
      </c>
      <c r="F75" s="349" t="s">
        <v>29</v>
      </c>
      <c r="G75" s="363" t="s">
        <v>111</v>
      </c>
      <c r="H75" s="364" t="s">
        <v>801</v>
      </c>
      <c r="I75" s="365" t="s">
        <v>85</v>
      </c>
      <c r="J75" s="381" t="s">
        <v>1471</v>
      </c>
      <c r="K75" s="353">
        <v>55</v>
      </c>
      <c r="L75" s="354" t="str">
        <f>IF(ISERROR(VLOOKUP(K75,Proposito_programa!$C$2:$E$59,2,FALSE))," ",VLOOKUP(K75,Proposito_programa!$C$2:$E$59,2,FALSE))</f>
        <v>Fortalecimiento de cultura ciudadana y su institucionalidad</v>
      </c>
      <c r="M75" s="354" t="str">
        <f>IF(ISERROR(VLOOKUP(K75,Proposito_programa!$C$2:$E$59,3,FALSE))," ",VLOOKUP(K75,Proposito_programa!$C$2:$E$59,3,FALSE))</f>
        <v>Propósito 5: Construir Bogotá - Región con gobierno abierto, transparente y ciudadanía consciente</v>
      </c>
      <c r="N75" s="366">
        <v>1907</v>
      </c>
      <c r="O75" s="356"/>
      <c r="P75" s="366">
        <v>52935032</v>
      </c>
      <c r="Q75" s="357" t="s">
        <v>1434</v>
      </c>
      <c r="R75" s="338" t="s">
        <v>363</v>
      </c>
      <c r="S75" s="338"/>
      <c r="T75" s="339"/>
      <c r="U75" s="340"/>
      <c r="V75" s="341">
        <v>21000000</v>
      </c>
      <c r="W75" s="341"/>
      <c r="X75" s="366">
        <v>1</v>
      </c>
      <c r="Y75" s="382">
        <v>14664000</v>
      </c>
      <c r="Z75" s="358">
        <v>21000000</v>
      </c>
      <c r="AA75" s="359"/>
      <c r="AB75" s="342">
        <v>44244</v>
      </c>
      <c r="AC75" s="384">
        <v>44245</v>
      </c>
      <c r="AD75" s="384">
        <v>44456</v>
      </c>
      <c r="AE75" s="343">
        <v>210</v>
      </c>
      <c r="AF75" s="343">
        <v>1</v>
      </c>
      <c r="AG75" s="360">
        <v>90</v>
      </c>
      <c r="AH75" s="361"/>
      <c r="AI75" s="344"/>
      <c r="AJ75" s="344"/>
      <c r="AK75" s="378"/>
      <c r="AL75" s="343"/>
      <c r="AM75" s="343"/>
      <c r="AN75" s="343" t="s">
        <v>1454</v>
      </c>
      <c r="AO75" s="343"/>
      <c r="AP75" s="362">
        <v>1</v>
      </c>
      <c r="AQ75" s="37"/>
      <c r="AR75" s="37"/>
      <c r="AS75" s="37"/>
      <c r="AT75" s="37"/>
      <c r="AU75" s="37"/>
    </row>
    <row r="76" spans="1:47" s="147" customFormat="1" ht="63.75" x14ac:dyDescent="0.25">
      <c r="A76" s="349">
        <v>63</v>
      </c>
      <c r="B76" s="349">
        <v>2021</v>
      </c>
      <c r="C76" s="349" t="s">
        <v>580</v>
      </c>
      <c r="D76" s="350" t="s">
        <v>581</v>
      </c>
      <c r="E76" s="349" t="s">
        <v>90</v>
      </c>
      <c r="F76" s="349" t="s">
        <v>29</v>
      </c>
      <c r="G76" s="363" t="s">
        <v>111</v>
      </c>
      <c r="H76" s="364" t="s">
        <v>802</v>
      </c>
      <c r="I76" s="365" t="s">
        <v>85</v>
      </c>
      <c r="J76" s="367" t="s">
        <v>268</v>
      </c>
      <c r="K76" s="353">
        <v>43</v>
      </c>
      <c r="L76" s="354" t="str">
        <f>IF(ISERROR(VLOOKUP(K76,Proposito_programa!$C$2:$E$59,2,FALSE))," ",VLOOKUP(K76,Proposito_programa!$C$2:$E$59,2,FALSE))</f>
        <v>Cultura ciudadana para la confianza, la convivencia y la participación desde la vida cotidiana</v>
      </c>
      <c r="M76" s="354" t="str">
        <f>IF(ISERROR(VLOOKUP(K76,Proposito_programa!$C$2:$E$59,3,FALSE))," ",VLOOKUP(K76,Proposito_programa!$C$2:$E$59,3,FALSE))</f>
        <v>Propósito 3: Inspirar confianza y legitimidad para vivir sin miedo y ser epicentro de cultura ciudadana, paz y reconciliación</v>
      </c>
      <c r="N76" s="366">
        <v>1902</v>
      </c>
      <c r="O76" s="356"/>
      <c r="P76" s="366">
        <v>52224214</v>
      </c>
      <c r="Q76" s="357" t="s">
        <v>949</v>
      </c>
      <c r="R76" s="338" t="s">
        <v>363</v>
      </c>
      <c r="S76" s="338"/>
      <c r="T76" s="339"/>
      <c r="U76" s="340"/>
      <c r="V76" s="341">
        <v>26600000</v>
      </c>
      <c r="W76" s="341"/>
      <c r="X76" s="366">
        <v>0</v>
      </c>
      <c r="Y76" s="382">
        <v>0</v>
      </c>
      <c r="Z76" s="358">
        <v>26600000</v>
      </c>
      <c r="AA76" s="359"/>
      <c r="AB76" s="342">
        <v>44244</v>
      </c>
      <c r="AC76" s="384">
        <v>44256</v>
      </c>
      <c r="AD76" s="384">
        <v>44561</v>
      </c>
      <c r="AE76" s="343">
        <v>300</v>
      </c>
      <c r="AF76" s="343">
        <v>0</v>
      </c>
      <c r="AG76" s="360">
        <v>0</v>
      </c>
      <c r="AH76" s="361"/>
      <c r="AI76" s="344"/>
      <c r="AJ76" s="344"/>
      <c r="AK76" s="378"/>
      <c r="AL76" s="343"/>
      <c r="AM76" s="343"/>
      <c r="AN76" s="343" t="s">
        <v>1454</v>
      </c>
      <c r="AO76" s="343"/>
      <c r="AP76" s="362">
        <v>1</v>
      </c>
      <c r="AQ76" s="37"/>
      <c r="AR76" s="37"/>
      <c r="AS76" s="37"/>
      <c r="AT76" s="37"/>
      <c r="AU76" s="37"/>
    </row>
    <row r="77" spans="1:47" s="147" customFormat="1" ht="89.25" x14ac:dyDescent="0.25">
      <c r="A77" s="349">
        <v>64</v>
      </c>
      <c r="B77" s="349">
        <v>2021</v>
      </c>
      <c r="C77" s="349" t="s">
        <v>582</v>
      </c>
      <c r="D77" s="350" t="s">
        <v>583</v>
      </c>
      <c r="E77" s="349" t="s">
        <v>90</v>
      </c>
      <c r="F77" s="349" t="s">
        <v>29</v>
      </c>
      <c r="G77" s="363" t="s">
        <v>111</v>
      </c>
      <c r="H77" s="364" t="s">
        <v>803</v>
      </c>
      <c r="I77" s="365" t="s">
        <v>85</v>
      </c>
      <c r="J77" s="367" t="s">
        <v>268</v>
      </c>
      <c r="K77" s="353">
        <v>6</v>
      </c>
      <c r="L77" s="354" t="str">
        <f>IF(ISERROR(VLOOKUP(K77,Proposito_programa!$C$2:$E$59,2,FALSE))," ",VLOOKUP(K77,Proposito_programa!$C$2:$E$59,2,FALSE))</f>
        <v>Sistema Distrital de Cuidado</v>
      </c>
      <c r="M77" s="354" t="str">
        <f>IF(ISERROR(VLOOKUP(K77,Proposito_programa!$C$2:$E$59,3,FALSE))," ",VLOOKUP(K77,Proposito_programa!$C$2:$E$59,3,FALSE))</f>
        <v>Propósito 1: Hacer un nuevo contrato social para incrementar la inclusión social, productiva y política</v>
      </c>
      <c r="N77" s="390">
        <v>1881</v>
      </c>
      <c r="O77" s="356"/>
      <c r="P77" s="366">
        <v>79986268</v>
      </c>
      <c r="Q77" s="357" t="s">
        <v>950</v>
      </c>
      <c r="R77" s="338" t="s">
        <v>363</v>
      </c>
      <c r="S77" s="338"/>
      <c r="T77" s="339"/>
      <c r="U77" s="340"/>
      <c r="V77" s="341">
        <v>29120000</v>
      </c>
      <c r="W77" s="341"/>
      <c r="X77" s="366">
        <v>1</v>
      </c>
      <c r="Y77" s="382">
        <v>13173333</v>
      </c>
      <c r="Z77" s="358">
        <v>29120000</v>
      </c>
      <c r="AA77" s="359"/>
      <c r="AB77" s="342">
        <v>44244</v>
      </c>
      <c r="AC77" s="384">
        <v>44249</v>
      </c>
      <c r="AD77" s="384">
        <v>44460</v>
      </c>
      <c r="AE77" s="343">
        <v>210</v>
      </c>
      <c r="AF77" s="343">
        <v>1</v>
      </c>
      <c r="AG77" s="360">
        <v>105</v>
      </c>
      <c r="AH77" s="361"/>
      <c r="AI77" s="344"/>
      <c r="AJ77" s="344"/>
      <c r="AK77" s="378"/>
      <c r="AL77" s="343"/>
      <c r="AM77" s="343"/>
      <c r="AN77" s="343" t="s">
        <v>1454</v>
      </c>
      <c r="AO77" s="343"/>
      <c r="AP77" s="362">
        <v>1</v>
      </c>
      <c r="AQ77" s="37"/>
      <c r="AR77" s="37"/>
      <c r="AS77" s="37"/>
      <c r="AT77" s="37"/>
      <c r="AU77" s="37"/>
    </row>
    <row r="78" spans="1:47" s="147" customFormat="1" ht="51" x14ac:dyDescent="0.25">
      <c r="A78" s="349">
        <v>65</v>
      </c>
      <c r="B78" s="349">
        <v>2021</v>
      </c>
      <c r="C78" s="349" t="s">
        <v>584</v>
      </c>
      <c r="D78" s="350" t="s">
        <v>585</v>
      </c>
      <c r="E78" s="349" t="s">
        <v>90</v>
      </c>
      <c r="F78" s="349" t="s">
        <v>29</v>
      </c>
      <c r="G78" s="363" t="s">
        <v>111</v>
      </c>
      <c r="H78" s="364" t="s">
        <v>804</v>
      </c>
      <c r="I78" s="365" t="s">
        <v>85</v>
      </c>
      <c r="J78" s="381" t="s">
        <v>1471</v>
      </c>
      <c r="K78" s="353">
        <v>55</v>
      </c>
      <c r="L78" s="354" t="str">
        <f>IF(ISERROR(VLOOKUP(K78,Proposito_programa!$C$2:$E$59,2,FALSE))," ",VLOOKUP(K78,Proposito_programa!$C$2:$E$59,2,FALSE))</f>
        <v>Fortalecimiento de cultura ciudadana y su institucionalidad</v>
      </c>
      <c r="M78" s="354" t="str">
        <f>IF(ISERROR(VLOOKUP(K78,Proposito_programa!$C$2:$E$59,3,FALSE))," ",VLOOKUP(K78,Proposito_programa!$C$2:$E$59,3,FALSE))</f>
        <v>Propósito 5: Construir Bogotá - Región con gobierno abierto, transparente y ciudadanía consciente</v>
      </c>
      <c r="N78" s="366">
        <v>1907</v>
      </c>
      <c r="O78" s="356"/>
      <c r="P78" s="366">
        <v>1026297550</v>
      </c>
      <c r="Q78" s="357" t="s">
        <v>951</v>
      </c>
      <c r="R78" s="338" t="s">
        <v>363</v>
      </c>
      <c r="S78" s="338"/>
      <c r="T78" s="339"/>
      <c r="U78" s="340"/>
      <c r="V78" s="341">
        <v>48880000</v>
      </c>
      <c r="W78" s="341"/>
      <c r="X78" s="366">
        <v>0</v>
      </c>
      <c r="Y78" s="382">
        <v>0</v>
      </c>
      <c r="Z78" s="358">
        <v>48880000</v>
      </c>
      <c r="AA78" s="359"/>
      <c r="AB78" s="342">
        <v>44244</v>
      </c>
      <c r="AC78" s="384">
        <v>44245</v>
      </c>
      <c r="AD78" s="384">
        <v>44456</v>
      </c>
      <c r="AE78" s="343">
        <v>210</v>
      </c>
      <c r="AF78" s="343">
        <v>0</v>
      </c>
      <c r="AG78" s="360">
        <v>0</v>
      </c>
      <c r="AH78" s="361"/>
      <c r="AI78" s="344"/>
      <c r="AJ78" s="344"/>
      <c r="AK78" s="378"/>
      <c r="AL78" s="343"/>
      <c r="AM78" s="343"/>
      <c r="AN78" s="343" t="s">
        <v>1454</v>
      </c>
      <c r="AO78" s="343"/>
      <c r="AP78" s="362">
        <v>1</v>
      </c>
      <c r="AQ78" s="37"/>
      <c r="AR78" s="37"/>
      <c r="AS78" s="37"/>
      <c r="AT78" s="37"/>
      <c r="AU78" s="37"/>
    </row>
    <row r="79" spans="1:47" s="147" customFormat="1" ht="51" x14ac:dyDescent="0.25">
      <c r="A79" s="349">
        <v>66</v>
      </c>
      <c r="B79" s="349">
        <v>2021</v>
      </c>
      <c r="C79" s="349" t="s">
        <v>574</v>
      </c>
      <c r="D79" s="350" t="s">
        <v>575</v>
      </c>
      <c r="E79" s="349" t="s">
        <v>90</v>
      </c>
      <c r="F79" s="349" t="s">
        <v>29</v>
      </c>
      <c r="G79" s="363" t="s">
        <v>111</v>
      </c>
      <c r="H79" s="364" t="s">
        <v>800</v>
      </c>
      <c r="I79" s="365" t="s">
        <v>85</v>
      </c>
      <c r="J79" s="381" t="s">
        <v>1471</v>
      </c>
      <c r="K79" s="353">
        <v>55</v>
      </c>
      <c r="L79" s="354" t="str">
        <f>IF(ISERROR(VLOOKUP(K79,Proposito_programa!$C$2:$E$59,2,FALSE))," ",VLOOKUP(K79,Proposito_programa!$C$2:$E$59,2,FALSE))</f>
        <v>Fortalecimiento de cultura ciudadana y su institucionalidad</v>
      </c>
      <c r="M79" s="354" t="str">
        <f>IF(ISERROR(VLOOKUP(K79,Proposito_programa!$C$2:$E$59,3,FALSE))," ",VLOOKUP(K79,Proposito_programa!$C$2:$E$59,3,FALSE))</f>
        <v>Propósito 5: Construir Bogotá - Región con gobierno abierto, transparente y ciudadanía consciente</v>
      </c>
      <c r="N79" s="366">
        <v>1907</v>
      </c>
      <c r="O79" s="356"/>
      <c r="P79" s="366">
        <v>79405329</v>
      </c>
      <c r="Q79" s="357" t="s">
        <v>952</v>
      </c>
      <c r="R79" s="338" t="s">
        <v>363</v>
      </c>
      <c r="S79" s="338"/>
      <c r="T79" s="339"/>
      <c r="U79" s="340"/>
      <c r="V79" s="341">
        <v>48880000</v>
      </c>
      <c r="W79" s="341"/>
      <c r="X79" s="366">
        <v>0</v>
      </c>
      <c r="Y79" s="382">
        <v>0</v>
      </c>
      <c r="Z79" s="358">
        <v>48880000</v>
      </c>
      <c r="AA79" s="359"/>
      <c r="AB79" s="342">
        <v>44244</v>
      </c>
      <c r="AC79" s="384">
        <v>44245</v>
      </c>
      <c r="AD79" s="384">
        <v>44547</v>
      </c>
      <c r="AE79" s="343">
        <v>300</v>
      </c>
      <c r="AF79" s="343">
        <v>0</v>
      </c>
      <c r="AG79" s="360">
        <v>0</v>
      </c>
      <c r="AH79" s="361"/>
      <c r="AI79" s="344"/>
      <c r="AJ79" s="344"/>
      <c r="AK79" s="378"/>
      <c r="AL79" s="343"/>
      <c r="AM79" s="343"/>
      <c r="AN79" s="343" t="s">
        <v>1454</v>
      </c>
      <c r="AO79" s="343"/>
      <c r="AP79" s="362">
        <v>1</v>
      </c>
      <c r="AQ79" s="37"/>
      <c r="AR79" s="37"/>
      <c r="AS79" s="37"/>
      <c r="AT79" s="37"/>
      <c r="AU79" s="37"/>
    </row>
    <row r="80" spans="1:47" s="147" customFormat="1" ht="51" x14ac:dyDescent="0.25">
      <c r="A80" s="349">
        <v>67</v>
      </c>
      <c r="B80" s="349">
        <v>2021</v>
      </c>
      <c r="C80" s="349" t="s">
        <v>574</v>
      </c>
      <c r="D80" s="350" t="s">
        <v>575</v>
      </c>
      <c r="E80" s="349" t="s">
        <v>90</v>
      </c>
      <c r="F80" s="349" t="s">
        <v>29</v>
      </c>
      <c r="G80" s="363" t="s">
        <v>111</v>
      </c>
      <c r="H80" s="364" t="s">
        <v>795</v>
      </c>
      <c r="I80" s="365" t="s">
        <v>85</v>
      </c>
      <c r="J80" s="381" t="s">
        <v>1471</v>
      </c>
      <c r="K80" s="353">
        <v>55</v>
      </c>
      <c r="L80" s="354" t="str">
        <f>IF(ISERROR(VLOOKUP(K80,Proposito_programa!$C$2:$E$59,2,FALSE))," ",VLOOKUP(K80,Proposito_programa!$C$2:$E$59,2,FALSE))</f>
        <v>Fortalecimiento de cultura ciudadana y su institucionalidad</v>
      </c>
      <c r="M80" s="354" t="str">
        <f>IF(ISERROR(VLOOKUP(K80,Proposito_programa!$C$2:$E$59,3,FALSE))," ",VLOOKUP(K80,Proposito_programa!$C$2:$E$59,3,FALSE))</f>
        <v>Propósito 5: Construir Bogotá - Región con gobierno abierto, transparente y ciudadanía consciente</v>
      </c>
      <c r="N80" s="366">
        <v>1907</v>
      </c>
      <c r="O80" s="356"/>
      <c r="P80" s="366">
        <v>1047381845</v>
      </c>
      <c r="Q80" s="357" t="s">
        <v>953</v>
      </c>
      <c r="R80" s="338" t="s">
        <v>363</v>
      </c>
      <c r="S80" s="338"/>
      <c r="T80" s="339"/>
      <c r="U80" s="340"/>
      <c r="V80" s="341">
        <v>18200000</v>
      </c>
      <c r="W80" s="341"/>
      <c r="X80" s="366">
        <v>0</v>
      </c>
      <c r="Y80" s="382">
        <v>0</v>
      </c>
      <c r="Z80" s="358">
        <v>18200000</v>
      </c>
      <c r="AA80" s="359"/>
      <c r="AB80" s="342">
        <v>44245</v>
      </c>
      <c r="AC80" s="384">
        <v>44246</v>
      </c>
      <c r="AD80" s="384">
        <v>44548</v>
      </c>
      <c r="AE80" s="343">
        <v>300</v>
      </c>
      <c r="AF80" s="343">
        <v>0</v>
      </c>
      <c r="AG80" s="360">
        <v>0</v>
      </c>
      <c r="AH80" s="366">
        <v>1026270593</v>
      </c>
      <c r="AI80" s="357" t="s">
        <v>1462</v>
      </c>
      <c r="AJ80" s="377">
        <v>44519</v>
      </c>
      <c r="AK80" s="378">
        <v>4888000</v>
      </c>
      <c r="AL80" s="343"/>
      <c r="AM80" s="343"/>
      <c r="AN80" s="343" t="s">
        <v>1454</v>
      </c>
      <c r="AO80" s="343"/>
      <c r="AP80" s="362">
        <v>1</v>
      </c>
      <c r="AQ80" s="37"/>
      <c r="AR80" s="37"/>
      <c r="AS80" s="37"/>
      <c r="AT80" s="37"/>
      <c r="AU80" s="37"/>
    </row>
    <row r="81" spans="1:47" s="147" customFormat="1" ht="51" x14ac:dyDescent="0.25">
      <c r="A81" s="349">
        <v>68</v>
      </c>
      <c r="B81" s="349">
        <v>2021</v>
      </c>
      <c r="C81" s="349" t="s">
        <v>586</v>
      </c>
      <c r="D81" s="350" t="s">
        <v>587</v>
      </c>
      <c r="E81" s="349" t="s">
        <v>90</v>
      </c>
      <c r="F81" s="349" t="s">
        <v>29</v>
      </c>
      <c r="G81" s="363" t="s">
        <v>111</v>
      </c>
      <c r="H81" s="364" t="s">
        <v>805</v>
      </c>
      <c r="I81" s="365" t="s">
        <v>85</v>
      </c>
      <c r="J81" s="381" t="s">
        <v>1471</v>
      </c>
      <c r="K81" s="353">
        <v>55</v>
      </c>
      <c r="L81" s="354" t="str">
        <f>IF(ISERROR(VLOOKUP(K81,Proposito_programa!$C$2:$E$59,2,FALSE))," ",VLOOKUP(K81,Proposito_programa!$C$2:$E$59,2,FALSE))</f>
        <v>Fortalecimiento de cultura ciudadana y su institucionalidad</v>
      </c>
      <c r="M81" s="354" t="str">
        <f>IF(ISERROR(VLOOKUP(K81,Proposito_programa!$C$2:$E$59,3,FALSE))," ",VLOOKUP(K81,Proposito_programa!$C$2:$E$59,3,FALSE))</f>
        <v>Propósito 5: Construir Bogotá - Región con gobierno abierto, transparente y ciudadanía consciente</v>
      </c>
      <c r="N81" s="366">
        <v>1907</v>
      </c>
      <c r="O81" s="356"/>
      <c r="P81" s="366">
        <v>51724248</v>
      </c>
      <c r="Q81" s="357" t="s">
        <v>954</v>
      </c>
      <c r="R81" s="338" t="s">
        <v>363</v>
      </c>
      <c r="S81" s="338"/>
      <c r="T81" s="339"/>
      <c r="U81" s="340"/>
      <c r="V81" s="341">
        <v>18200000</v>
      </c>
      <c r="W81" s="341"/>
      <c r="X81" s="366">
        <v>2</v>
      </c>
      <c r="Y81" s="382">
        <v>8666667</v>
      </c>
      <c r="Z81" s="358">
        <v>18200000</v>
      </c>
      <c r="AA81" s="359"/>
      <c r="AB81" s="342">
        <v>44246</v>
      </c>
      <c r="AC81" s="384">
        <v>44246</v>
      </c>
      <c r="AD81" s="384">
        <v>44457</v>
      </c>
      <c r="AE81" s="343">
        <v>210</v>
      </c>
      <c r="AF81" s="343">
        <v>2</v>
      </c>
      <c r="AG81" s="360">
        <v>100</v>
      </c>
      <c r="AH81" s="361"/>
      <c r="AI81" s="344"/>
      <c r="AJ81" s="344"/>
      <c r="AK81" s="378"/>
      <c r="AL81" s="343"/>
      <c r="AM81" s="343"/>
      <c r="AN81" s="343" t="s">
        <v>1454</v>
      </c>
      <c r="AO81" s="343"/>
      <c r="AP81" s="362">
        <v>1</v>
      </c>
      <c r="AQ81" s="37"/>
      <c r="AR81" s="37"/>
      <c r="AS81" s="37"/>
      <c r="AT81" s="37"/>
      <c r="AU81" s="37"/>
    </row>
    <row r="82" spans="1:47" s="147" customFormat="1" ht="51" x14ac:dyDescent="0.25">
      <c r="A82" s="349">
        <v>69</v>
      </c>
      <c r="B82" s="349">
        <v>2021</v>
      </c>
      <c r="C82" s="349" t="s">
        <v>586</v>
      </c>
      <c r="D82" s="350" t="s">
        <v>587</v>
      </c>
      <c r="E82" s="349" t="s">
        <v>90</v>
      </c>
      <c r="F82" s="349" t="s">
        <v>29</v>
      </c>
      <c r="G82" s="363" t="s">
        <v>111</v>
      </c>
      <c r="H82" s="364" t="s">
        <v>805</v>
      </c>
      <c r="I82" s="365" t="s">
        <v>85</v>
      </c>
      <c r="J82" s="381" t="s">
        <v>1471</v>
      </c>
      <c r="K82" s="353">
        <v>55</v>
      </c>
      <c r="L82" s="354" t="str">
        <f>IF(ISERROR(VLOOKUP(K82,Proposito_programa!$C$2:$E$59,2,FALSE))," ",VLOOKUP(K82,Proposito_programa!$C$2:$E$59,2,FALSE))</f>
        <v>Fortalecimiento de cultura ciudadana y su institucionalidad</v>
      </c>
      <c r="M82" s="354" t="str">
        <f>IF(ISERROR(VLOOKUP(K82,Proposito_programa!$C$2:$E$59,3,FALSE))," ",VLOOKUP(K82,Proposito_programa!$C$2:$E$59,3,FALSE))</f>
        <v>Propósito 5: Construir Bogotá - Región con gobierno abierto, transparente y ciudadanía consciente</v>
      </c>
      <c r="N82" s="366">
        <v>1907</v>
      </c>
      <c r="O82" s="356"/>
      <c r="P82" s="366">
        <v>1010167565</v>
      </c>
      <c r="Q82" s="357" t="s">
        <v>955</v>
      </c>
      <c r="R82" s="338" t="s">
        <v>363</v>
      </c>
      <c r="S82" s="338"/>
      <c r="T82" s="339"/>
      <c r="U82" s="340"/>
      <c r="V82" s="341">
        <v>34216000</v>
      </c>
      <c r="W82" s="341"/>
      <c r="X82" s="366">
        <v>1</v>
      </c>
      <c r="Y82" s="382">
        <v>7800000</v>
      </c>
      <c r="Z82" s="358">
        <v>34216000</v>
      </c>
      <c r="AA82" s="359"/>
      <c r="AB82" s="342">
        <v>44245</v>
      </c>
      <c r="AC82" s="384">
        <v>44246</v>
      </c>
      <c r="AD82" s="384">
        <v>44457</v>
      </c>
      <c r="AE82" s="343">
        <v>210</v>
      </c>
      <c r="AF82" s="343">
        <v>1</v>
      </c>
      <c r="AG82" s="360">
        <v>90</v>
      </c>
      <c r="AH82" s="361"/>
      <c r="AI82" s="344"/>
      <c r="AJ82" s="344"/>
      <c r="AK82" s="378"/>
      <c r="AL82" s="343"/>
      <c r="AM82" s="343"/>
      <c r="AN82" s="343" t="s">
        <v>1454</v>
      </c>
      <c r="AO82" s="343"/>
      <c r="AP82" s="362">
        <v>1</v>
      </c>
      <c r="AQ82" s="37"/>
      <c r="AR82" s="37"/>
      <c r="AS82" s="37"/>
      <c r="AT82" s="37"/>
      <c r="AU82" s="37"/>
    </row>
    <row r="83" spans="1:47" s="147" customFormat="1" ht="51" x14ac:dyDescent="0.25">
      <c r="A83" s="349">
        <v>70</v>
      </c>
      <c r="B83" s="349">
        <v>2021</v>
      </c>
      <c r="C83" s="349" t="s">
        <v>548</v>
      </c>
      <c r="D83" s="350" t="s">
        <v>549</v>
      </c>
      <c r="E83" s="349" t="s">
        <v>90</v>
      </c>
      <c r="F83" s="349" t="s">
        <v>29</v>
      </c>
      <c r="G83" s="363" t="s">
        <v>111</v>
      </c>
      <c r="H83" s="364" t="s">
        <v>806</v>
      </c>
      <c r="I83" s="365" t="s">
        <v>85</v>
      </c>
      <c r="J83" s="367" t="s">
        <v>268</v>
      </c>
      <c r="K83" s="353">
        <v>57</v>
      </c>
      <c r="L83" s="354" t="str">
        <f>IF(ISERROR(VLOOKUP(K83,Proposito_programa!$C$2:$E$59,2,FALSE))," ",VLOOKUP(K83,Proposito_programa!$C$2:$E$59,2,FALSE))</f>
        <v>Gestión pública local</v>
      </c>
      <c r="M83" s="354" t="str">
        <f>IF(ISERROR(VLOOKUP(K83,Proposito_programa!$C$2:$E$59,3,FALSE))," ",VLOOKUP(K83,Proposito_programa!$C$2:$E$59,3,FALSE))</f>
        <v>Propósito 5: Construir Bogotá - Región con gobierno abierto, transparente y ciudadanía consciente</v>
      </c>
      <c r="N83" s="387">
        <v>1908</v>
      </c>
      <c r="O83" s="356"/>
      <c r="P83" s="366">
        <v>41774441</v>
      </c>
      <c r="Q83" s="357" t="s">
        <v>956</v>
      </c>
      <c r="R83" s="338" t="s">
        <v>363</v>
      </c>
      <c r="S83" s="338"/>
      <c r="T83" s="339"/>
      <c r="U83" s="340"/>
      <c r="V83" s="341">
        <v>34216000</v>
      </c>
      <c r="W83" s="341"/>
      <c r="X83" s="366">
        <v>1</v>
      </c>
      <c r="Y83" s="382">
        <v>14664000</v>
      </c>
      <c r="Z83" s="358">
        <v>34216000</v>
      </c>
      <c r="AA83" s="359"/>
      <c r="AB83" s="342">
        <v>44244</v>
      </c>
      <c r="AC83" s="384">
        <v>44246</v>
      </c>
      <c r="AD83" s="384">
        <v>44457</v>
      </c>
      <c r="AE83" s="343">
        <v>210</v>
      </c>
      <c r="AF83" s="343">
        <v>1</v>
      </c>
      <c r="AG83" s="360">
        <v>90</v>
      </c>
      <c r="AH83" s="361"/>
      <c r="AI83" s="344"/>
      <c r="AJ83" s="344"/>
      <c r="AK83" s="378"/>
      <c r="AL83" s="343"/>
      <c r="AM83" s="343"/>
      <c r="AN83" s="343" t="s">
        <v>1454</v>
      </c>
      <c r="AO83" s="343"/>
      <c r="AP83" s="362">
        <v>1</v>
      </c>
      <c r="AQ83" s="37"/>
      <c r="AR83" s="37"/>
      <c r="AS83" s="37"/>
      <c r="AT83" s="37"/>
      <c r="AU83" s="37"/>
    </row>
    <row r="84" spans="1:47" s="147" customFormat="1" ht="51" x14ac:dyDescent="0.25">
      <c r="A84" s="349">
        <v>71</v>
      </c>
      <c r="B84" s="349">
        <v>2021</v>
      </c>
      <c r="C84" s="349" t="s">
        <v>548</v>
      </c>
      <c r="D84" s="350" t="s">
        <v>549</v>
      </c>
      <c r="E84" s="349" t="s">
        <v>90</v>
      </c>
      <c r="F84" s="349" t="s">
        <v>29</v>
      </c>
      <c r="G84" s="363" t="s">
        <v>111</v>
      </c>
      <c r="H84" s="364" t="s">
        <v>806</v>
      </c>
      <c r="I84" s="365" t="s">
        <v>85</v>
      </c>
      <c r="J84" s="367" t="s">
        <v>268</v>
      </c>
      <c r="K84" s="353">
        <v>57</v>
      </c>
      <c r="L84" s="354" t="str">
        <f>IF(ISERROR(VLOOKUP(K84,Proposito_programa!$C$2:$E$59,2,FALSE))," ",VLOOKUP(K84,Proposito_programa!$C$2:$E$59,2,FALSE))</f>
        <v>Gestión pública local</v>
      </c>
      <c r="M84" s="354" t="str">
        <f>IF(ISERROR(VLOOKUP(K84,Proposito_programa!$C$2:$E$59,3,FALSE))," ",VLOOKUP(K84,Proposito_programa!$C$2:$E$59,3,FALSE))</f>
        <v>Propósito 5: Construir Bogotá - Región con gobierno abierto, transparente y ciudadanía consciente</v>
      </c>
      <c r="N84" s="387">
        <v>1908</v>
      </c>
      <c r="O84" s="356"/>
      <c r="P84" s="366">
        <v>52833324</v>
      </c>
      <c r="Q84" s="357" t="s">
        <v>957</v>
      </c>
      <c r="R84" s="338" t="s">
        <v>363</v>
      </c>
      <c r="S84" s="338"/>
      <c r="T84" s="339"/>
      <c r="U84" s="340"/>
      <c r="V84" s="341">
        <v>34216000</v>
      </c>
      <c r="W84" s="341"/>
      <c r="X84" s="366">
        <v>1</v>
      </c>
      <c r="Y84" s="382">
        <v>14664000</v>
      </c>
      <c r="Z84" s="358">
        <v>48880000</v>
      </c>
      <c r="AA84" s="359"/>
      <c r="AB84" s="342">
        <v>44245</v>
      </c>
      <c r="AC84" s="384">
        <v>44245</v>
      </c>
      <c r="AD84" s="384">
        <v>44460</v>
      </c>
      <c r="AE84" s="343">
        <v>210</v>
      </c>
      <c r="AF84" s="343">
        <v>1</v>
      </c>
      <c r="AG84" s="360">
        <v>90</v>
      </c>
      <c r="AH84" s="361"/>
      <c r="AI84" s="344"/>
      <c r="AJ84" s="344"/>
      <c r="AK84" s="378"/>
      <c r="AL84" s="343"/>
      <c r="AM84" s="343"/>
      <c r="AN84" s="343" t="s">
        <v>1454</v>
      </c>
      <c r="AO84" s="343"/>
      <c r="AP84" s="362">
        <v>1</v>
      </c>
      <c r="AQ84" s="37"/>
      <c r="AR84" s="37"/>
      <c r="AS84" s="37"/>
      <c r="AT84" s="37"/>
      <c r="AU84" s="37"/>
    </row>
    <row r="85" spans="1:47" s="147" customFormat="1" ht="63.75" x14ac:dyDescent="0.25">
      <c r="A85" s="349">
        <v>72</v>
      </c>
      <c r="B85" s="349">
        <v>2021</v>
      </c>
      <c r="C85" s="349" t="s">
        <v>588</v>
      </c>
      <c r="D85" s="350" t="s">
        <v>589</v>
      </c>
      <c r="E85" s="349" t="s">
        <v>90</v>
      </c>
      <c r="F85" s="349" t="s">
        <v>29</v>
      </c>
      <c r="G85" s="363" t="s">
        <v>111</v>
      </c>
      <c r="H85" s="364" t="s">
        <v>807</v>
      </c>
      <c r="I85" s="365" t="s">
        <v>85</v>
      </c>
      <c r="J85" s="381" t="s">
        <v>1471</v>
      </c>
      <c r="K85" s="353">
        <v>55</v>
      </c>
      <c r="L85" s="354" t="str">
        <f>IF(ISERROR(VLOOKUP(K85,Proposito_programa!$C$2:$E$59,2,FALSE))," ",VLOOKUP(K85,Proposito_programa!$C$2:$E$59,2,FALSE))</f>
        <v>Fortalecimiento de cultura ciudadana y su institucionalidad</v>
      </c>
      <c r="M85" s="354" t="str">
        <f>IF(ISERROR(VLOOKUP(K85,Proposito_programa!$C$2:$E$59,3,FALSE))," ",VLOOKUP(K85,Proposito_programa!$C$2:$E$59,3,FALSE))</f>
        <v>Propósito 5: Construir Bogotá - Región con gobierno abierto, transparente y ciudadanía consciente</v>
      </c>
      <c r="N85" s="366">
        <v>1907</v>
      </c>
      <c r="O85" s="356"/>
      <c r="P85" s="366">
        <v>51920607</v>
      </c>
      <c r="Q85" s="357" t="s">
        <v>958</v>
      </c>
      <c r="R85" s="338" t="s">
        <v>363</v>
      </c>
      <c r="S85" s="338"/>
      <c r="T85" s="339"/>
      <c r="U85" s="340"/>
      <c r="V85" s="341">
        <v>18200000</v>
      </c>
      <c r="W85" s="341"/>
      <c r="X85" s="366">
        <v>2</v>
      </c>
      <c r="Y85" s="382">
        <v>16619200</v>
      </c>
      <c r="Z85" s="358">
        <v>18200000</v>
      </c>
      <c r="AA85" s="359"/>
      <c r="AB85" s="342">
        <v>44246</v>
      </c>
      <c r="AC85" s="384">
        <v>44246</v>
      </c>
      <c r="AD85" s="384">
        <v>44457</v>
      </c>
      <c r="AE85" s="343">
        <v>210</v>
      </c>
      <c r="AF85" s="343">
        <v>2</v>
      </c>
      <c r="AG85" s="360">
        <v>102</v>
      </c>
      <c r="AH85" s="361"/>
      <c r="AI85" s="344"/>
      <c r="AJ85" s="344"/>
      <c r="AK85" s="378"/>
      <c r="AL85" s="343"/>
      <c r="AM85" s="343"/>
      <c r="AN85" s="343" t="s">
        <v>1454</v>
      </c>
      <c r="AO85" s="343"/>
      <c r="AP85" s="362">
        <v>1</v>
      </c>
      <c r="AQ85" s="37"/>
      <c r="AR85" s="37"/>
      <c r="AS85" s="37"/>
      <c r="AT85" s="37"/>
      <c r="AU85" s="37"/>
    </row>
    <row r="86" spans="1:47" s="147" customFormat="1" ht="51" x14ac:dyDescent="0.25">
      <c r="A86" s="349">
        <v>73</v>
      </c>
      <c r="B86" s="349">
        <v>2021</v>
      </c>
      <c r="C86" s="349" t="s">
        <v>590</v>
      </c>
      <c r="D86" s="350" t="s">
        <v>591</v>
      </c>
      <c r="E86" s="349" t="s">
        <v>90</v>
      </c>
      <c r="F86" s="349" t="s">
        <v>29</v>
      </c>
      <c r="G86" s="363" t="s">
        <v>111</v>
      </c>
      <c r="H86" s="364" t="s">
        <v>808</v>
      </c>
      <c r="I86" s="365" t="s">
        <v>85</v>
      </c>
      <c r="J86" s="381" t="s">
        <v>1471</v>
      </c>
      <c r="K86" s="353">
        <v>55</v>
      </c>
      <c r="L86" s="354" t="str">
        <f>IF(ISERROR(VLOOKUP(K86,Proposito_programa!$C$2:$E$59,2,FALSE))," ",VLOOKUP(K86,Proposito_programa!$C$2:$E$59,2,FALSE))</f>
        <v>Fortalecimiento de cultura ciudadana y su institucionalidad</v>
      </c>
      <c r="M86" s="354" t="str">
        <f>IF(ISERROR(VLOOKUP(K86,Proposito_programa!$C$2:$E$59,3,FALSE))," ",VLOOKUP(K86,Proposito_programa!$C$2:$E$59,3,FALSE))</f>
        <v>Propósito 5: Construir Bogotá - Región con gobierno abierto, transparente y ciudadanía consciente</v>
      </c>
      <c r="N86" s="366">
        <v>1907</v>
      </c>
      <c r="O86" s="356"/>
      <c r="P86" s="366">
        <v>1106738069</v>
      </c>
      <c r="Q86" s="357" t="s">
        <v>959</v>
      </c>
      <c r="R86" s="338" t="s">
        <v>363</v>
      </c>
      <c r="S86" s="338"/>
      <c r="T86" s="339"/>
      <c r="U86" s="340"/>
      <c r="V86" s="341">
        <v>29120000</v>
      </c>
      <c r="W86" s="341"/>
      <c r="X86" s="366">
        <v>2</v>
      </c>
      <c r="Y86" s="382">
        <v>8666667</v>
      </c>
      <c r="Z86" s="358">
        <v>29120000</v>
      </c>
      <c r="AA86" s="359"/>
      <c r="AB86" s="342">
        <v>44251</v>
      </c>
      <c r="AC86" s="384">
        <v>44246</v>
      </c>
      <c r="AD86" s="384">
        <v>44457</v>
      </c>
      <c r="AE86" s="343">
        <v>210</v>
      </c>
      <c r="AF86" s="343">
        <v>2</v>
      </c>
      <c r="AG86" s="360">
        <v>100</v>
      </c>
      <c r="AH86" s="361"/>
      <c r="AI86" s="344"/>
      <c r="AJ86" s="344"/>
      <c r="AK86" s="378"/>
      <c r="AL86" s="343"/>
      <c r="AM86" s="343"/>
      <c r="AN86" s="343" t="s">
        <v>1454</v>
      </c>
      <c r="AO86" s="343"/>
      <c r="AP86" s="362">
        <v>1</v>
      </c>
      <c r="AQ86" s="37"/>
      <c r="AR86" s="37"/>
      <c r="AS86" s="37"/>
      <c r="AT86" s="37"/>
      <c r="AU86" s="37"/>
    </row>
    <row r="87" spans="1:47" s="147" customFormat="1" ht="76.5" x14ac:dyDescent="0.25">
      <c r="A87" s="349">
        <v>74</v>
      </c>
      <c r="B87" s="349">
        <v>2021</v>
      </c>
      <c r="C87" s="349" t="s">
        <v>592</v>
      </c>
      <c r="D87" s="350" t="s">
        <v>593</v>
      </c>
      <c r="E87" s="349" t="s">
        <v>90</v>
      </c>
      <c r="F87" s="349" t="s">
        <v>29</v>
      </c>
      <c r="G87" s="363" t="s">
        <v>111</v>
      </c>
      <c r="H87" s="364" t="s">
        <v>809</v>
      </c>
      <c r="I87" s="365" t="s">
        <v>85</v>
      </c>
      <c r="J87" s="381" t="s">
        <v>1471</v>
      </c>
      <c r="K87" s="353">
        <v>55</v>
      </c>
      <c r="L87" s="354" t="str">
        <f>IF(ISERROR(VLOOKUP(K87,Proposito_programa!$C$2:$E$59,2,FALSE))," ",VLOOKUP(K87,Proposito_programa!$C$2:$E$59,2,FALSE))</f>
        <v>Fortalecimiento de cultura ciudadana y su institucionalidad</v>
      </c>
      <c r="M87" s="354" t="str">
        <f>IF(ISERROR(VLOOKUP(K87,Proposito_programa!$C$2:$E$59,3,FALSE))," ",VLOOKUP(K87,Proposito_programa!$C$2:$E$59,3,FALSE))</f>
        <v>Propósito 5: Construir Bogotá - Región con gobierno abierto, transparente y ciudadanía consciente</v>
      </c>
      <c r="N87" s="366">
        <v>1907</v>
      </c>
      <c r="O87" s="356"/>
      <c r="P87" s="366">
        <v>1073244984</v>
      </c>
      <c r="Q87" s="357" t="s">
        <v>960</v>
      </c>
      <c r="R87" s="338" t="s">
        <v>363</v>
      </c>
      <c r="S87" s="338"/>
      <c r="T87" s="339"/>
      <c r="U87" s="340"/>
      <c r="V87" s="341">
        <v>29120000</v>
      </c>
      <c r="W87" s="341"/>
      <c r="X87" s="366">
        <v>2</v>
      </c>
      <c r="Y87" s="382">
        <v>13312000</v>
      </c>
      <c r="Z87" s="358">
        <v>29120000</v>
      </c>
      <c r="AA87" s="359"/>
      <c r="AB87" s="342">
        <v>44243</v>
      </c>
      <c r="AC87" s="384">
        <v>44252</v>
      </c>
      <c r="AD87" s="384">
        <v>44463</v>
      </c>
      <c r="AE87" s="343">
        <v>210</v>
      </c>
      <c r="AF87" s="343">
        <v>2</v>
      </c>
      <c r="AG87" s="360">
        <v>96</v>
      </c>
      <c r="AH87" s="361"/>
      <c r="AI87" s="344"/>
      <c r="AJ87" s="344"/>
      <c r="AK87" s="378"/>
      <c r="AL87" s="343"/>
      <c r="AM87" s="343"/>
      <c r="AN87" s="343" t="s">
        <v>1454</v>
      </c>
      <c r="AO87" s="343"/>
      <c r="AP87" s="362">
        <v>1</v>
      </c>
      <c r="AQ87" s="37"/>
      <c r="AR87" s="37"/>
      <c r="AS87" s="37"/>
      <c r="AT87" s="37"/>
      <c r="AU87" s="37"/>
    </row>
    <row r="88" spans="1:47" s="147" customFormat="1" ht="51" x14ac:dyDescent="0.25">
      <c r="A88" s="349">
        <v>75</v>
      </c>
      <c r="B88" s="349">
        <v>2021</v>
      </c>
      <c r="C88" s="349" t="s">
        <v>564</v>
      </c>
      <c r="D88" s="350" t="s">
        <v>565</v>
      </c>
      <c r="E88" s="349" t="s">
        <v>90</v>
      </c>
      <c r="F88" s="349" t="s">
        <v>29</v>
      </c>
      <c r="G88" s="363" t="s">
        <v>111</v>
      </c>
      <c r="H88" s="364" t="s">
        <v>810</v>
      </c>
      <c r="I88" s="365" t="s">
        <v>85</v>
      </c>
      <c r="J88" s="367" t="s">
        <v>268</v>
      </c>
      <c r="K88" s="353">
        <v>49</v>
      </c>
      <c r="L88" s="354" t="str">
        <f>IF(ISERROR(VLOOKUP(K88,Proposito_programa!$C$2:$E$59,2,FALSE))," ",VLOOKUP(K88,Proposito_programa!$C$2:$E$59,2,FALSE))</f>
        <v>Movilidad segura, sostenible y accesible</v>
      </c>
      <c r="M88" s="354" t="str">
        <f>IF(ISERROR(VLOOKUP(K88,Proposito_programa!$C$2:$E$59,3,FALSE))," ",VLOOKUP(K88,Proposito_programa!$C$2:$E$59,3,FALSE))</f>
        <v>Propósito 4: Hacer de Bogotá Región un modelo de movilidad multimodal, incluyente y sostenible</v>
      </c>
      <c r="N88" s="387">
        <v>1905</v>
      </c>
      <c r="O88" s="356"/>
      <c r="P88" s="366">
        <v>51962571</v>
      </c>
      <c r="Q88" s="357" t="s">
        <v>961</v>
      </c>
      <c r="R88" s="338" t="s">
        <v>363</v>
      </c>
      <c r="S88" s="338"/>
      <c r="T88" s="339"/>
      <c r="U88" s="340"/>
      <c r="V88" s="341">
        <v>29120000</v>
      </c>
      <c r="W88" s="341"/>
      <c r="X88" s="366">
        <v>2</v>
      </c>
      <c r="Y88" s="382">
        <v>12480000</v>
      </c>
      <c r="Z88" s="358">
        <v>29120000</v>
      </c>
      <c r="AA88" s="359"/>
      <c r="AB88" s="342">
        <v>44246</v>
      </c>
      <c r="AC88" s="384">
        <v>44250</v>
      </c>
      <c r="AD88" s="384">
        <v>44461</v>
      </c>
      <c r="AE88" s="343">
        <v>210</v>
      </c>
      <c r="AF88" s="343">
        <v>2</v>
      </c>
      <c r="AG88" s="360">
        <v>90</v>
      </c>
      <c r="AH88" s="361"/>
      <c r="AI88" s="344"/>
      <c r="AJ88" s="344"/>
      <c r="AK88" s="378"/>
      <c r="AL88" s="343"/>
      <c r="AM88" s="343"/>
      <c r="AN88" s="343" t="s">
        <v>1454</v>
      </c>
      <c r="AO88" s="343"/>
      <c r="AP88" s="362">
        <v>1</v>
      </c>
      <c r="AQ88" s="37"/>
      <c r="AR88" s="37"/>
      <c r="AS88" s="37"/>
      <c r="AT88" s="37"/>
      <c r="AU88" s="37"/>
    </row>
    <row r="89" spans="1:47" s="147" customFormat="1" ht="51" x14ac:dyDescent="0.25">
      <c r="A89" s="349">
        <v>76</v>
      </c>
      <c r="B89" s="349">
        <v>2021</v>
      </c>
      <c r="C89" s="349" t="s">
        <v>594</v>
      </c>
      <c r="D89" s="350" t="s">
        <v>595</v>
      </c>
      <c r="E89" s="349" t="s">
        <v>90</v>
      </c>
      <c r="F89" s="349" t="s">
        <v>29</v>
      </c>
      <c r="G89" s="363" t="s">
        <v>111</v>
      </c>
      <c r="H89" s="364" t="s">
        <v>811</v>
      </c>
      <c r="I89" s="365" t="s">
        <v>85</v>
      </c>
      <c r="J89" s="367" t="s">
        <v>268</v>
      </c>
      <c r="K89" s="353">
        <v>34</v>
      </c>
      <c r="L89" s="354" t="str">
        <f>IF(ISERROR(VLOOKUP(K89,Proposito_programa!$C$2:$E$59,2,FALSE))," ",VLOOKUP(K89,Proposito_programa!$C$2:$E$59,2,FALSE))</f>
        <v>Bogotá protectora de los animales</v>
      </c>
      <c r="M89" s="354" t="str">
        <f>IF(ISERROR(VLOOKUP(K89,Proposito_programa!$C$2:$E$59,3,FALSE))," ",VLOOKUP(K89,Proposito_programa!$C$2:$E$59,3,FALSE))</f>
        <v>Propósito 2 : Cambiar Nuestros Hábitos de Vida para Reverdecer a Bogotá y Adaptarnos y Mitigar la Crisis Climática</v>
      </c>
      <c r="N89" s="366">
        <v>2004</v>
      </c>
      <c r="O89" s="356"/>
      <c r="P89" s="366">
        <v>1032455505</v>
      </c>
      <c r="Q89" s="357" t="s">
        <v>962</v>
      </c>
      <c r="R89" s="338" t="s">
        <v>363</v>
      </c>
      <c r="S89" s="338"/>
      <c r="T89" s="339"/>
      <c r="U89" s="340"/>
      <c r="V89" s="341">
        <v>29120000</v>
      </c>
      <c r="W89" s="341"/>
      <c r="X89" s="366">
        <v>1</v>
      </c>
      <c r="Y89" s="382">
        <v>29120000</v>
      </c>
      <c r="Z89" s="358">
        <v>29120000</v>
      </c>
      <c r="AA89" s="359"/>
      <c r="AB89" s="342">
        <v>44251</v>
      </c>
      <c r="AC89" s="384">
        <v>44251</v>
      </c>
      <c r="AD89" s="384">
        <v>44462</v>
      </c>
      <c r="AE89" s="343">
        <v>210</v>
      </c>
      <c r="AF89" s="343">
        <v>1</v>
      </c>
      <c r="AG89" s="360">
        <v>105</v>
      </c>
      <c r="AH89" s="361"/>
      <c r="AI89" s="344"/>
      <c r="AJ89" s="344"/>
      <c r="AK89" s="378"/>
      <c r="AL89" s="343"/>
      <c r="AM89" s="343"/>
      <c r="AN89" s="343" t="s">
        <v>1454</v>
      </c>
      <c r="AO89" s="343"/>
      <c r="AP89" s="362">
        <v>1</v>
      </c>
      <c r="AQ89" s="37"/>
      <c r="AR89" s="37"/>
      <c r="AS89" s="37"/>
      <c r="AT89" s="37"/>
      <c r="AU89" s="37"/>
    </row>
    <row r="90" spans="1:47" s="147" customFormat="1" ht="51" x14ac:dyDescent="0.25">
      <c r="A90" s="349">
        <v>77</v>
      </c>
      <c r="B90" s="349">
        <v>2021</v>
      </c>
      <c r="C90" s="349" t="s">
        <v>596</v>
      </c>
      <c r="D90" s="350" t="s">
        <v>597</v>
      </c>
      <c r="E90" s="349" t="s">
        <v>90</v>
      </c>
      <c r="F90" s="349" t="s">
        <v>29</v>
      </c>
      <c r="G90" s="363" t="s">
        <v>111</v>
      </c>
      <c r="H90" s="364" t="s">
        <v>812</v>
      </c>
      <c r="I90" s="365" t="s">
        <v>85</v>
      </c>
      <c r="J90" s="381" t="s">
        <v>1471</v>
      </c>
      <c r="K90" s="353">
        <v>55</v>
      </c>
      <c r="L90" s="354" t="str">
        <f>IF(ISERROR(VLOOKUP(K90,Proposito_programa!$C$2:$E$59,2,FALSE))," ",VLOOKUP(K90,Proposito_programa!$C$2:$E$59,2,FALSE))</f>
        <v>Fortalecimiento de cultura ciudadana y su institucionalidad</v>
      </c>
      <c r="M90" s="354" t="str">
        <f>IF(ISERROR(VLOOKUP(K90,Proposito_programa!$C$2:$E$59,3,FALSE))," ",VLOOKUP(K90,Proposito_programa!$C$2:$E$59,3,FALSE))</f>
        <v>Propósito 5: Construir Bogotá - Región con gobierno abierto, transparente y ciudadanía consciente</v>
      </c>
      <c r="N90" s="366">
        <v>1907</v>
      </c>
      <c r="O90" s="356"/>
      <c r="P90" s="366">
        <v>1031152615</v>
      </c>
      <c r="Q90" s="357" t="s">
        <v>963</v>
      </c>
      <c r="R90" s="338" t="s">
        <v>363</v>
      </c>
      <c r="S90" s="338"/>
      <c r="T90" s="339"/>
      <c r="U90" s="340"/>
      <c r="V90" s="341">
        <v>21000000</v>
      </c>
      <c r="W90" s="341"/>
      <c r="X90" s="366">
        <v>1</v>
      </c>
      <c r="Y90" s="382">
        <v>4160000</v>
      </c>
      <c r="Z90" s="358">
        <v>21000000</v>
      </c>
      <c r="AA90" s="359"/>
      <c r="AB90" s="342">
        <v>44246</v>
      </c>
      <c r="AC90" s="384">
        <v>44252</v>
      </c>
      <c r="AD90" s="384">
        <v>44463</v>
      </c>
      <c r="AE90" s="343">
        <v>210</v>
      </c>
      <c r="AF90" s="343">
        <v>1</v>
      </c>
      <c r="AG90" s="360">
        <v>30</v>
      </c>
      <c r="AH90" s="361"/>
      <c r="AI90" s="344"/>
      <c r="AJ90" s="344"/>
      <c r="AK90" s="378"/>
      <c r="AL90" s="343"/>
      <c r="AM90" s="343"/>
      <c r="AN90" s="343" t="s">
        <v>1454</v>
      </c>
      <c r="AO90" s="343"/>
      <c r="AP90" s="362">
        <v>1</v>
      </c>
      <c r="AQ90" s="37"/>
      <c r="AR90" s="37"/>
      <c r="AS90" s="37"/>
      <c r="AT90" s="37"/>
      <c r="AU90" s="37"/>
    </row>
    <row r="91" spans="1:47" s="147" customFormat="1" ht="51" x14ac:dyDescent="0.25">
      <c r="A91" s="349">
        <v>78</v>
      </c>
      <c r="B91" s="349">
        <v>2021</v>
      </c>
      <c r="C91" s="349" t="s">
        <v>518</v>
      </c>
      <c r="D91" s="350" t="s">
        <v>519</v>
      </c>
      <c r="E91" s="349" t="s">
        <v>90</v>
      </c>
      <c r="F91" s="349" t="s">
        <v>29</v>
      </c>
      <c r="G91" s="363" t="s">
        <v>111</v>
      </c>
      <c r="H91" s="364" t="s">
        <v>813</v>
      </c>
      <c r="I91" s="365" t="s">
        <v>85</v>
      </c>
      <c r="J91" s="381" t="s">
        <v>1471</v>
      </c>
      <c r="K91" s="353">
        <v>55</v>
      </c>
      <c r="L91" s="354" t="str">
        <f>IF(ISERROR(VLOOKUP(K91,Proposito_programa!$C$2:$E$59,2,FALSE))," ",VLOOKUP(K91,Proposito_programa!$C$2:$E$59,2,FALSE))</f>
        <v>Fortalecimiento de cultura ciudadana y su institucionalidad</v>
      </c>
      <c r="M91" s="354" t="str">
        <f>IF(ISERROR(VLOOKUP(K91,Proposito_programa!$C$2:$E$59,3,FALSE))," ",VLOOKUP(K91,Proposito_programa!$C$2:$E$59,3,FALSE))</f>
        <v>Propósito 5: Construir Bogotá - Región con gobierno abierto, transparente y ciudadanía consciente</v>
      </c>
      <c r="N91" s="366">
        <v>1907</v>
      </c>
      <c r="O91" s="356"/>
      <c r="P91" s="366">
        <v>1014260928</v>
      </c>
      <c r="Q91" s="357" t="s">
        <v>964</v>
      </c>
      <c r="R91" s="338" t="s">
        <v>363</v>
      </c>
      <c r="S91" s="338"/>
      <c r="T91" s="339"/>
      <c r="U91" s="340"/>
      <c r="V91" s="341">
        <v>28000000</v>
      </c>
      <c r="W91" s="341"/>
      <c r="X91" s="366">
        <v>1</v>
      </c>
      <c r="Y91" s="382">
        <v>3000000</v>
      </c>
      <c r="Z91" s="358">
        <v>28000000</v>
      </c>
      <c r="AA91" s="359"/>
      <c r="AB91" s="342">
        <v>44249</v>
      </c>
      <c r="AC91" s="384">
        <v>44250</v>
      </c>
      <c r="AD91" s="384">
        <v>44461</v>
      </c>
      <c r="AE91" s="343">
        <v>210</v>
      </c>
      <c r="AF91" s="343">
        <v>1</v>
      </c>
      <c r="AG91" s="360">
        <v>30</v>
      </c>
      <c r="AH91" s="361"/>
      <c r="AI91" s="344"/>
      <c r="AJ91" s="344"/>
      <c r="AK91" s="378"/>
      <c r="AL91" s="343"/>
      <c r="AM91" s="343"/>
      <c r="AN91" s="343" t="s">
        <v>1454</v>
      </c>
      <c r="AO91" s="343"/>
      <c r="AP91" s="362">
        <v>1</v>
      </c>
      <c r="AQ91" s="37"/>
      <c r="AR91" s="37"/>
      <c r="AS91" s="37"/>
      <c r="AT91" s="37"/>
      <c r="AU91" s="37"/>
    </row>
    <row r="92" spans="1:47" s="147" customFormat="1" ht="51" x14ac:dyDescent="0.25">
      <c r="A92" s="349">
        <v>79</v>
      </c>
      <c r="B92" s="349">
        <v>2021</v>
      </c>
      <c r="C92" s="349" t="s">
        <v>554</v>
      </c>
      <c r="D92" s="350" t="s">
        <v>555</v>
      </c>
      <c r="E92" s="349" t="s">
        <v>90</v>
      </c>
      <c r="F92" s="349" t="s">
        <v>29</v>
      </c>
      <c r="G92" s="363" t="s">
        <v>111</v>
      </c>
      <c r="H92" s="364" t="s">
        <v>814</v>
      </c>
      <c r="I92" s="365" t="s">
        <v>85</v>
      </c>
      <c r="J92" s="381" t="s">
        <v>1471</v>
      </c>
      <c r="K92" s="353">
        <v>55</v>
      </c>
      <c r="L92" s="354" t="str">
        <f>IF(ISERROR(VLOOKUP(K92,Proposito_programa!$C$2:$E$59,2,FALSE))," ",VLOOKUP(K92,Proposito_programa!$C$2:$E$59,2,FALSE))</f>
        <v>Fortalecimiento de cultura ciudadana y su institucionalidad</v>
      </c>
      <c r="M92" s="354" t="str">
        <f>IF(ISERROR(VLOOKUP(K92,Proposito_programa!$C$2:$E$59,3,FALSE))," ",VLOOKUP(K92,Proposito_programa!$C$2:$E$59,3,FALSE))</f>
        <v>Propósito 5: Construir Bogotá - Región con gobierno abierto, transparente y ciudadanía consciente</v>
      </c>
      <c r="N92" s="366">
        <v>1907</v>
      </c>
      <c r="O92" s="356"/>
      <c r="P92" s="366">
        <v>1136887539</v>
      </c>
      <c r="Q92" s="357" t="s">
        <v>1476</v>
      </c>
      <c r="R92" s="338" t="s">
        <v>363</v>
      </c>
      <c r="S92" s="338"/>
      <c r="T92" s="339"/>
      <c r="U92" s="340"/>
      <c r="V92" s="341">
        <v>38500000</v>
      </c>
      <c r="W92" s="341"/>
      <c r="X92" s="366">
        <v>2</v>
      </c>
      <c r="Y92" s="382">
        <v>10000000</v>
      </c>
      <c r="Z92" s="358">
        <v>38500000</v>
      </c>
      <c r="AA92" s="359"/>
      <c r="AB92" s="342">
        <v>44250</v>
      </c>
      <c r="AC92" s="384">
        <v>44258</v>
      </c>
      <c r="AD92" s="384">
        <v>44471</v>
      </c>
      <c r="AE92" s="343">
        <v>210</v>
      </c>
      <c r="AF92" s="343">
        <v>2</v>
      </c>
      <c r="AG92" s="360">
        <v>75</v>
      </c>
      <c r="AH92" s="366">
        <v>19312050</v>
      </c>
      <c r="AI92" s="357" t="s">
        <v>1461</v>
      </c>
      <c r="AJ92" s="377">
        <v>44512</v>
      </c>
      <c r="AK92" s="378">
        <v>4666667</v>
      </c>
      <c r="AL92" s="343"/>
      <c r="AM92" s="343"/>
      <c r="AN92" s="343" t="s">
        <v>1454</v>
      </c>
      <c r="AO92" s="343"/>
      <c r="AP92" s="362">
        <v>1</v>
      </c>
      <c r="AQ92" s="37"/>
      <c r="AR92" s="37"/>
      <c r="AS92" s="37"/>
      <c r="AT92" s="37"/>
      <c r="AU92" s="37"/>
    </row>
    <row r="93" spans="1:47" s="147" customFormat="1" ht="51" x14ac:dyDescent="0.25">
      <c r="A93" s="349">
        <v>80</v>
      </c>
      <c r="B93" s="349">
        <v>2021</v>
      </c>
      <c r="C93" s="349" t="s">
        <v>598</v>
      </c>
      <c r="D93" s="350" t="s">
        <v>599</v>
      </c>
      <c r="E93" s="349" t="s">
        <v>90</v>
      </c>
      <c r="F93" s="349" t="s">
        <v>29</v>
      </c>
      <c r="G93" s="363" t="s">
        <v>111</v>
      </c>
      <c r="H93" s="364" t="s">
        <v>815</v>
      </c>
      <c r="I93" s="365" t="s">
        <v>85</v>
      </c>
      <c r="J93" s="381" t="s">
        <v>1471</v>
      </c>
      <c r="K93" s="353">
        <v>55</v>
      </c>
      <c r="L93" s="354" t="str">
        <f>IF(ISERROR(VLOOKUP(K93,Proposito_programa!$C$2:$E$59,2,FALSE))," ",VLOOKUP(K93,Proposito_programa!$C$2:$E$59,2,FALSE))</f>
        <v>Fortalecimiento de cultura ciudadana y su institucionalidad</v>
      </c>
      <c r="M93" s="354" t="str">
        <f>IF(ISERROR(VLOOKUP(K93,Proposito_programa!$C$2:$E$59,3,FALSE))," ",VLOOKUP(K93,Proposito_programa!$C$2:$E$59,3,FALSE))</f>
        <v>Propósito 5: Construir Bogotá - Región con gobierno abierto, transparente y ciudadanía consciente</v>
      </c>
      <c r="N93" s="366">
        <v>1907</v>
      </c>
      <c r="O93" s="356"/>
      <c r="P93" s="366">
        <v>79316173</v>
      </c>
      <c r="Q93" s="357" t="s">
        <v>965</v>
      </c>
      <c r="R93" s="338" t="s">
        <v>363</v>
      </c>
      <c r="S93" s="338"/>
      <c r="T93" s="339"/>
      <c r="U93" s="340"/>
      <c r="V93" s="341">
        <v>18200000</v>
      </c>
      <c r="W93" s="341"/>
      <c r="X93" s="366">
        <v>3</v>
      </c>
      <c r="Y93" s="382">
        <v>19250000</v>
      </c>
      <c r="Z93" s="358">
        <v>18200000</v>
      </c>
      <c r="AA93" s="359"/>
      <c r="AB93" s="342">
        <v>44250</v>
      </c>
      <c r="AC93" s="384">
        <v>44251</v>
      </c>
      <c r="AD93" s="384">
        <v>44462</v>
      </c>
      <c r="AE93" s="343">
        <v>210</v>
      </c>
      <c r="AF93" s="343">
        <v>3</v>
      </c>
      <c r="AG93" s="360">
        <v>106</v>
      </c>
      <c r="AH93" s="361"/>
      <c r="AI93" s="344"/>
      <c r="AJ93" s="344"/>
      <c r="AK93" s="378"/>
      <c r="AL93" s="343"/>
      <c r="AM93" s="343"/>
      <c r="AN93" s="343" t="s">
        <v>1454</v>
      </c>
      <c r="AO93" s="343"/>
      <c r="AP93" s="362">
        <v>1</v>
      </c>
      <c r="AQ93" s="37"/>
      <c r="AR93" s="37"/>
      <c r="AS93" s="37"/>
      <c r="AT93" s="37"/>
      <c r="AU93" s="37"/>
    </row>
    <row r="94" spans="1:47" s="147" customFormat="1" ht="76.5" x14ac:dyDescent="0.25">
      <c r="A94" s="349">
        <v>81</v>
      </c>
      <c r="B94" s="349">
        <v>2021</v>
      </c>
      <c r="C94" s="349" t="s">
        <v>532</v>
      </c>
      <c r="D94" s="350" t="s">
        <v>533</v>
      </c>
      <c r="E94" s="349" t="s">
        <v>90</v>
      </c>
      <c r="F94" s="349" t="s">
        <v>29</v>
      </c>
      <c r="G94" s="363" t="s">
        <v>111</v>
      </c>
      <c r="H94" s="364" t="s">
        <v>816</v>
      </c>
      <c r="I94" s="365" t="s">
        <v>85</v>
      </c>
      <c r="J94" s="381" t="s">
        <v>1471</v>
      </c>
      <c r="K94" s="353">
        <v>55</v>
      </c>
      <c r="L94" s="354" t="str">
        <f>IF(ISERROR(VLOOKUP(K94,Proposito_programa!$C$2:$E$59,2,FALSE))," ",VLOOKUP(K94,Proposito_programa!$C$2:$E$59,2,FALSE))</f>
        <v>Fortalecimiento de cultura ciudadana y su institucionalidad</v>
      </c>
      <c r="M94" s="354" t="str">
        <f>IF(ISERROR(VLOOKUP(K94,Proposito_programa!$C$2:$E$59,3,FALSE))," ",VLOOKUP(K94,Proposito_programa!$C$2:$E$59,3,FALSE))</f>
        <v>Propósito 5: Construir Bogotá - Región con gobierno abierto, transparente y ciudadanía consciente</v>
      </c>
      <c r="N94" s="366">
        <v>1907</v>
      </c>
      <c r="O94" s="356"/>
      <c r="P94" s="366">
        <v>65500490</v>
      </c>
      <c r="Q94" s="357" t="s">
        <v>966</v>
      </c>
      <c r="R94" s="338" t="s">
        <v>363</v>
      </c>
      <c r="S94" s="338"/>
      <c r="T94" s="339"/>
      <c r="U94" s="340"/>
      <c r="V94" s="341">
        <v>38500000</v>
      </c>
      <c r="W94" s="341"/>
      <c r="X94" s="366">
        <v>2</v>
      </c>
      <c r="Y94" s="382">
        <v>8666667</v>
      </c>
      <c r="Z94" s="358">
        <v>38500000</v>
      </c>
      <c r="AA94" s="359"/>
      <c r="AB94" s="342">
        <v>44251</v>
      </c>
      <c r="AC94" s="384">
        <v>44251</v>
      </c>
      <c r="AD94" s="384">
        <v>44462</v>
      </c>
      <c r="AE94" s="343">
        <v>210</v>
      </c>
      <c r="AF94" s="343">
        <v>2</v>
      </c>
      <c r="AG94" s="360">
        <v>100</v>
      </c>
      <c r="AH94" s="361"/>
      <c r="AI94" s="344"/>
      <c r="AJ94" s="344"/>
      <c r="AK94" s="378"/>
      <c r="AL94" s="343"/>
      <c r="AM94" s="343"/>
      <c r="AN94" s="343" t="s">
        <v>1454</v>
      </c>
      <c r="AO94" s="343"/>
      <c r="AP94" s="362">
        <v>1</v>
      </c>
      <c r="AQ94" s="37"/>
      <c r="AR94" s="37"/>
      <c r="AS94" s="37"/>
      <c r="AT94" s="37"/>
      <c r="AU94" s="37"/>
    </row>
    <row r="95" spans="1:47" s="147" customFormat="1" ht="51" x14ac:dyDescent="0.25">
      <c r="A95" s="349">
        <v>82</v>
      </c>
      <c r="B95" s="349">
        <v>2021</v>
      </c>
      <c r="C95" s="349" t="s">
        <v>560</v>
      </c>
      <c r="D95" s="350" t="s">
        <v>561</v>
      </c>
      <c r="E95" s="349" t="s">
        <v>90</v>
      </c>
      <c r="F95" s="349" t="s">
        <v>29</v>
      </c>
      <c r="G95" s="363" t="s">
        <v>111</v>
      </c>
      <c r="H95" s="364" t="s">
        <v>817</v>
      </c>
      <c r="I95" s="365" t="s">
        <v>85</v>
      </c>
      <c r="J95" s="381" t="s">
        <v>1471</v>
      </c>
      <c r="K95" s="353">
        <v>55</v>
      </c>
      <c r="L95" s="354" t="str">
        <f>IF(ISERROR(VLOOKUP(K95,Proposito_programa!$C$2:$E$59,2,FALSE))," ",VLOOKUP(K95,Proposito_programa!$C$2:$E$59,2,FALSE))</f>
        <v>Fortalecimiento de cultura ciudadana y su institucionalidad</v>
      </c>
      <c r="M95" s="354" t="str">
        <f>IF(ISERROR(VLOOKUP(K95,Proposito_programa!$C$2:$E$59,3,FALSE))," ",VLOOKUP(K95,Proposito_programa!$C$2:$E$59,3,FALSE))</f>
        <v>Propósito 5: Construir Bogotá - Región con gobierno abierto, transparente y ciudadanía consciente</v>
      </c>
      <c r="N95" s="366">
        <v>1907</v>
      </c>
      <c r="O95" s="356"/>
      <c r="P95" s="366">
        <v>53907315</v>
      </c>
      <c r="Q95" s="357" t="s">
        <v>967</v>
      </c>
      <c r="R95" s="338" t="s">
        <v>363</v>
      </c>
      <c r="S95" s="338"/>
      <c r="T95" s="339"/>
      <c r="U95" s="340"/>
      <c r="V95" s="341">
        <v>22568000</v>
      </c>
      <c r="W95" s="341"/>
      <c r="X95" s="366">
        <v>2</v>
      </c>
      <c r="Y95" s="382">
        <v>16500000</v>
      </c>
      <c r="Z95" s="358">
        <v>22568000</v>
      </c>
      <c r="AA95" s="359"/>
      <c r="AB95" s="342">
        <v>44251</v>
      </c>
      <c r="AC95" s="384">
        <v>44256</v>
      </c>
      <c r="AD95" s="384">
        <v>44469</v>
      </c>
      <c r="AE95" s="343">
        <v>210</v>
      </c>
      <c r="AF95" s="343">
        <v>2</v>
      </c>
      <c r="AG95" s="360">
        <v>90</v>
      </c>
      <c r="AH95" s="361"/>
      <c r="AI95" s="344"/>
      <c r="AJ95" s="344"/>
      <c r="AK95" s="378"/>
      <c r="AL95" s="343"/>
      <c r="AM95" s="343"/>
      <c r="AN95" s="343" t="s">
        <v>1454</v>
      </c>
      <c r="AO95" s="343"/>
      <c r="AP95" s="362">
        <v>1</v>
      </c>
      <c r="AQ95" s="37"/>
      <c r="AR95" s="37"/>
      <c r="AS95" s="37"/>
      <c r="AT95" s="37"/>
      <c r="AU95" s="37"/>
    </row>
    <row r="96" spans="1:47" s="147" customFormat="1" ht="51" x14ac:dyDescent="0.25">
      <c r="A96" s="349">
        <v>83</v>
      </c>
      <c r="B96" s="349">
        <v>2021</v>
      </c>
      <c r="C96" s="349" t="s">
        <v>600</v>
      </c>
      <c r="D96" s="350" t="s">
        <v>601</v>
      </c>
      <c r="E96" s="349" t="s">
        <v>90</v>
      </c>
      <c r="F96" s="349" t="s">
        <v>29</v>
      </c>
      <c r="G96" s="363" t="s">
        <v>111</v>
      </c>
      <c r="H96" s="364" t="s">
        <v>818</v>
      </c>
      <c r="I96" s="365" t="s">
        <v>85</v>
      </c>
      <c r="J96" s="381" t="s">
        <v>1471</v>
      </c>
      <c r="K96" s="353">
        <v>55</v>
      </c>
      <c r="L96" s="354" t="str">
        <f>IF(ISERROR(VLOOKUP(K96,Proposito_programa!$C$2:$E$59,2,FALSE))," ",VLOOKUP(K96,Proposito_programa!$C$2:$E$59,2,FALSE))</f>
        <v>Fortalecimiento de cultura ciudadana y su institucionalidad</v>
      </c>
      <c r="M96" s="354" t="str">
        <f>IF(ISERROR(VLOOKUP(K96,Proposito_programa!$C$2:$E$59,3,FALSE))," ",VLOOKUP(K96,Proposito_programa!$C$2:$E$59,3,FALSE))</f>
        <v>Propósito 5: Construir Bogotá - Región con gobierno abierto, transparente y ciudadanía consciente</v>
      </c>
      <c r="N96" s="366">
        <v>1907</v>
      </c>
      <c r="O96" s="356"/>
      <c r="P96" s="366">
        <v>79360276</v>
      </c>
      <c r="Q96" s="357" t="s">
        <v>968</v>
      </c>
      <c r="R96" s="338" t="s">
        <v>363</v>
      </c>
      <c r="S96" s="338"/>
      <c r="T96" s="339"/>
      <c r="U96" s="340"/>
      <c r="V96" s="341">
        <v>16744000</v>
      </c>
      <c r="W96" s="341"/>
      <c r="X96" s="366">
        <v>2</v>
      </c>
      <c r="Y96" s="382">
        <v>10316800</v>
      </c>
      <c r="Z96" s="358">
        <v>16744000</v>
      </c>
      <c r="AA96" s="359"/>
      <c r="AB96" s="342">
        <v>44251</v>
      </c>
      <c r="AC96" s="384">
        <v>44252</v>
      </c>
      <c r="AD96" s="384">
        <v>44463</v>
      </c>
      <c r="AE96" s="343">
        <v>210</v>
      </c>
      <c r="AF96" s="343">
        <v>2</v>
      </c>
      <c r="AG96" s="360">
        <v>96</v>
      </c>
      <c r="AH96" s="361"/>
      <c r="AI96" s="344"/>
      <c r="AJ96" s="344"/>
      <c r="AK96" s="378"/>
      <c r="AL96" s="343"/>
      <c r="AM96" s="343"/>
      <c r="AN96" s="343" t="s">
        <v>1454</v>
      </c>
      <c r="AO96" s="343"/>
      <c r="AP96" s="362">
        <v>1</v>
      </c>
      <c r="AQ96" s="37"/>
      <c r="AR96" s="37"/>
      <c r="AS96" s="37"/>
      <c r="AT96" s="37"/>
      <c r="AU96" s="37"/>
    </row>
    <row r="97" spans="1:47" s="147" customFormat="1" ht="51" x14ac:dyDescent="0.25">
      <c r="A97" s="349">
        <v>84</v>
      </c>
      <c r="B97" s="349">
        <v>2021</v>
      </c>
      <c r="C97" s="349" t="s">
        <v>530</v>
      </c>
      <c r="D97" s="350" t="s">
        <v>531</v>
      </c>
      <c r="E97" s="349" t="s">
        <v>90</v>
      </c>
      <c r="F97" s="349" t="s">
        <v>29</v>
      </c>
      <c r="G97" s="363" t="s">
        <v>111</v>
      </c>
      <c r="H97" s="364" t="s">
        <v>819</v>
      </c>
      <c r="I97" s="365" t="s">
        <v>85</v>
      </c>
      <c r="J97" s="381" t="s">
        <v>1471</v>
      </c>
      <c r="K97" s="353">
        <v>55</v>
      </c>
      <c r="L97" s="354" t="str">
        <f>IF(ISERROR(VLOOKUP(K97,Proposito_programa!$C$2:$E$59,2,FALSE))," ",VLOOKUP(K97,Proposito_programa!$C$2:$E$59,2,FALSE))</f>
        <v>Fortalecimiento de cultura ciudadana y su institucionalidad</v>
      </c>
      <c r="M97" s="354" t="str">
        <f>IF(ISERROR(VLOOKUP(K97,Proposito_programa!$C$2:$E$59,3,FALSE))," ",VLOOKUP(K97,Proposito_programa!$C$2:$E$59,3,FALSE))</f>
        <v>Propósito 5: Construir Bogotá - Región con gobierno abierto, transparente y ciudadanía consciente</v>
      </c>
      <c r="N97" s="366">
        <v>1907</v>
      </c>
      <c r="O97" s="356"/>
      <c r="P97" s="366">
        <v>80113532</v>
      </c>
      <c r="Q97" s="357" t="s">
        <v>969</v>
      </c>
      <c r="R97" s="338" t="s">
        <v>363</v>
      </c>
      <c r="S97" s="338"/>
      <c r="T97" s="339"/>
      <c r="U97" s="340"/>
      <c r="V97" s="341">
        <v>28000000</v>
      </c>
      <c r="W97" s="341"/>
      <c r="X97" s="366">
        <v>2</v>
      </c>
      <c r="Y97" s="382">
        <v>7654400</v>
      </c>
      <c r="Z97" s="358">
        <v>28000000</v>
      </c>
      <c r="AA97" s="359"/>
      <c r="AB97" s="342">
        <v>44251</v>
      </c>
      <c r="AC97" s="384">
        <v>44252</v>
      </c>
      <c r="AD97" s="384">
        <v>44463</v>
      </c>
      <c r="AE97" s="343">
        <v>210</v>
      </c>
      <c r="AF97" s="343">
        <v>2</v>
      </c>
      <c r="AG97" s="360">
        <v>96</v>
      </c>
      <c r="AH97" s="361"/>
      <c r="AI97" s="344"/>
      <c r="AJ97" s="344"/>
      <c r="AK97" s="378"/>
      <c r="AL97" s="343"/>
      <c r="AM97" s="343"/>
      <c r="AN97" s="343" t="s">
        <v>1454</v>
      </c>
      <c r="AO97" s="343"/>
      <c r="AP97" s="362">
        <v>1</v>
      </c>
      <c r="AQ97" s="37"/>
      <c r="AR97" s="37"/>
      <c r="AS97" s="37"/>
      <c r="AT97" s="37"/>
      <c r="AU97" s="37"/>
    </row>
    <row r="98" spans="1:47" s="147" customFormat="1" ht="89.25" x14ac:dyDescent="0.25">
      <c r="A98" s="349">
        <v>85</v>
      </c>
      <c r="B98" s="349">
        <v>2021</v>
      </c>
      <c r="C98" s="349" t="s">
        <v>508</v>
      </c>
      <c r="D98" s="350" t="s">
        <v>509</v>
      </c>
      <c r="E98" s="349" t="s">
        <v>90</v>
      </c>
      <c r="F98" s="349" t="s">
        <v>29</v>
      </c>
      <c r="G98" s="363" t="s">
        <v>111</v>
      </c>
      <c r="H98" s="364" t="s">
        <v>820</v>
      </c>
      <c r="I98" s="365" t="s">
        <v>85</v>
      </c>
      <c r="J98" s="381" t="s">
        <v>1471</v>
      </c>
      <c r="K98" s="353">
        <v>55</v>
      </c>
      <c r="L98" s="354" t="str">
        <f>IF(ISERROR(VLOOKUP(K98,Proposito_programa!$C$2:$E$59,2,FALSE))," ",VLOOKUP(K98,Proposito_programa!$C$2:$E$59,2,FALSE))</f>
        <v>Fortalecimiento de cultura ciudadana y su institucionalidad</v>
      </c>
      <c r="M98" s="354" t="str">
        <f>IF(ISERROR(VLOOKUP(K98,Proposito_programa!$C$2:$E$59,3,FALSE))," ",VLOOKUP(K98,Proposito_programa!$C$2:$E$59,3,FALSE))</f>
        <v>Propósito 5: Construir Bogotá - Región con gobierno abierto, transparente y ciudadanía consciente</v>
      </c>
      <c r="N98" s="387">
        <v>1907</v>
      </c>
      <c r="O98" s="356"/>
      <c r="P98" s="387">
        <v>1013569598</v>
      </c>
      <c r="Q98" s="379" t="s">
        <v>970</v>
      </c>
      <c r="R98" s="338" t="s">
        <v>363</v>
      </c>
      <c r="S98" s="338"/>
      <c r="T98" s="339"/>
      <c r="U98" s="340"/>
      <c r="V98" s="341">
        <v>30450000</v>
      </c>
      <c r="W98" s="341"/>
      <c r="X98" s="366">
        <v>1</v>
      </c>
      <c r="Y98" s="382">
        <v>4000000</v>
      </c>
      <c r="Z98" s="358">
        <v>30450000</v>
      </c>
      <c r="AA98" s="359"/>
      <c r="AB98" s="342">
        <v>44251</v>
      </c>
      <c r="AC98" s="388">
        <v>44256</v>
      </c>
      <c r="AD98" s="388">
        <v>44469</v>
      </c>
      <c r="AE98" s="343">
        <v>210</v>
      </c>
      <c r="AF98" s="343">
        <v>1</v>
      </c>
      <c r="AG98" s="360">
        <v>30</v>
      </c>
      <c r="AH98" s="361"/>
      <c r="AI98" s="344"/>
      <c r="AJ98" s="344"/>
      <c r="AK98" s="378"/>
      <c r="AL98" s="343"/>
      <c r="AM98" s="343"/>
      <c r="AN98" s="343" t="s">
        <v>1454</v>
      </c>
      <c r="AO98" s="343"/>
      <c r="AP98" s="362">
        <v>1</v>
      </c>
      <c r="AQ98" s="37"/>
      <c r="AR98" s="37"/>
      <c r="AS98" s="37"/>
      <c r="AT98" s="37"/>
      <c r="AU98" s="37"/>
    </row>
    <row r="99" spans="1:47" s="147" customFormat="1" ht="51" x14ac:dyDescent="0.25">
      <c r="A99" s="349">
        <v>86</v>
      </c>
      <c r="B99" s="349">
        <v>2021</v>
      </c>
      <c r="C99" s="349" t="s">
        <v>568</v>
      </c>
      <c r="D99" s="350" t="s">
        <v>602</v>
      </c>
      <c r="E99" s="349" t="s">
        <v>90</v>
      </c>
      <c r="F99" s="349" t="s">
        <v>29</v>
      </c>
      <c r="G99" s="363" t="s">
        <v>111</v>
      </c>
      <c r="H99" s="364" t="s">
        <v>821</v>
      </c>
      <c r="I99" s="365" t="s">
        <v>85</v>
      </c>
      <c r="J99" s="367" t="s">
        <v>268</v>
      </c>
      <c r="K99" s="353">
        <v>6</v>
      </c>
      <c r="L99" s="354" t="str">
        <f>IF(ISERROR(VLOOKUP(K99,Proposito_programa!$C$2:$E$59,2,FALSE))," ",VLOOKUP(K99,Proposito_programa!$C$2:$E$59,2,FALSE))</f>
        <v>Sistema Distrital de Cuidado</v>
      </c>
      <c r="M99" s="354" t="str">
        <f>IF(ISERROR(VLOOKUP(K99,Proposito_programa!$C$2:$E$59,3,FALSE))," ",VLOOKUP(K99,Proposito_programa!$C$2:$E$59,3,FALSE))</f>
        <v>Propósito 1: Hacer un nuevo contrato social para incrementar la inclusión social, productiva y política</v>
      </c>
      <c r="N99" s="366">
        <v>1894</v>
      </c>
      <c r="O99" s="356"/>
      <c r="P99" s="366">
        <v>1032465832</v>
      </c>
      <c r="Q99" s="357" t="s">
        <v>971</v>
      </c>
      <c r="R99" s="338" t="s">
        <v>363</v>
      </c>
      <c r="S99" s="338"/>
      <c r="T99" s="339"/>
      <c r="U99" s="340"/>
      <c r="V99" s="341">
        <v>34216000</v>
      </c>
      <c r="W99" s="341"/>
      <c r="X99" s="366">
        <v>3</v>
      </c>
      <c r="Y99" s="382">
        <v>15225000</v>
      </c>
      <c r="Z99" s="358">
        <v>34216000</v>
      </c>
      <c r="AA99" s="359"/>
      <c r="AB99" s="342">
        <v>44251</v>
      </c>
      <c r="AC99" s="384">
        <v>44253</v>
      </c>
      <c r="AD99" s="384">
        <v>44464</v>
      </c>
      <c r="AE99" s="343">
        <v>210</v>
      </c>
      <c r="AF99" s="343">
        <v>3</v>
      </c>
      <c r="AG99" s="360">
        <v>106</v>
      </c>
      <c r="AH99" s="361"/>
      <c r="AI99" s="344"/>
      <c r="AJ99" s="344"/>
      <c r="AK99" s="378"/>
      <c r="AL99" s="343"/>
      <c r="AM99" s="343"/>
      <c r="AN99" s="343" t="s">
        <v>1454</v>
      </c>
      <c r="AO99" s="343"/>
      <c r="AP99" s="362">
        <v>1</v>
      </c>
      <c r="AQ99" s="37"/>
      <c r="AR99" s="37"/>
      <c r="AS99" s="37"/>
      <c r="AT99" s="37"/>
      <c r="AU99" s="37"/>
    </row>
    <row r="100" spans="1:47" s="147" customFormat="1" ht="51" x14ac:dyDescent="0.25">
      <c r="A100" s="349">
        <v>87</v>
      </c>
      <c r="B100" s="349">
        <v>2021</v>
      </c>
      <c r="C100" s="349" t="s">
        <v>603</v>
      </c>
      <c r="D100" s="350" t="s">
        <v>604</v>
      </c>
      <c r="E100" s="349" t="s">
        <v>90</v>
      </c>
      <c r="F100" s="349" t="s">
        <v>29</v>
      </c>
      <c r="G100" s="363" t="s">
        <v>111</v>
      </c>
      <c r="H100" s="364" t="s">
        <v>822</v>
      </c>
      <c r="I100" s="365" t="s">
        <v>85</v>
      </c>
      <c r="J100" s="381" t="s">
        <v>1471</v>
      </c>
      <c r="K100" s="353">
        <v>55</v>
      </c>
      <c r="L100" s="354" t="str">
        <f>IF(ISERROR(VLOOKUP(K100,Proposito_programa!$C$2:$E$59,2,FALSE))," ",VLOOKUP(K100,Proposito_programa!$C$2:$E$59,2,FALSE))</f>
        <v>Fortalecimiento de cultura ciudadana y su institucionalidad</v>
      </c>
      <c r="M100" s="354" t="str">
        <f>IF(ISERROR(VLOOKUP(K100,Proposito_programa!$C$2:$E$59,3,FALSE))," ",VLOOKUP(K100,Proposito_programa!$C$2:$E$59,3,FALSE))</f>
        <v>Propósito 5: Construir Bogotá - Región con gobierno abierto, transparente y ciudadanía consciente</v>
      </c>
      <c r="N100" s="366">
        <v>1907</v>
      </c>
      <c r="O100" s="356"/>
      <c r="P100" s="366">
        <v>53124797</v>
      </c>
      <c r="Q100" s="357" t="s">
        <v>972</v>
      </c>
      <c r="R100" s="338" t="s">
        <v>363</v>
      </c>
      <c r="S100" s="338"/>
      <c r="T100" s="339"/>
      <c r="U100" s="340"/>
      <c r="V100" s="341">
        <v>21112000</v>
      </c>
      <c r="W100" s="341"/>
      <c r="X100" s="366">
        <v>3</v>
      </c>
      <c r="Y100" s="382">
        <v>18637733</v>
      </c>
      <c r="Z100" s="358">
        <v>21112000</v>
      </c>
      <c r="AA100" s="359"/>
      <c r="AB100" s="342">
        <v>44251</v>
      </c>
      <c r="AC100" s="384">
        <v>44252</v>
      </c>
      <c r="AD100" s="384">
        <v>44463</v>
      </c>
      <c r="AE100" s="343">
        <v>210</v>
      </c>
      <c r="AF100" s="343">
        <v>3</v>
      </c>
      <c r="AG100" s="360">
        <v>106</v>
      </c>
      <c r="AH100" s="361"/>
      <c r="AI100" s="344"/>
      <c r="AJ100" s="344"/>
      <c r="AK100" s="378"/>
      <c r="AL100" s="343"/>
      <c r="AM100" s="343"/>
      <c r="AN100" s="343" t="s">
        <v>1454</v>
      </c>
      <c r="AO100" s="343"/>
      <c r="AP100" s="362">
        <v>1</v>
      </c>
      <c r="AQ100" s="37"/>
      <c r="AR100" s="37"/>
      <c r="AS100" s="37"/>
      <c r="AT100" s="37"/>
      <c r="AU100" s="37"/>
    </row>
    <row r="101" spans="1:47" s="147" customFormat="1" ht="51" x14ac:dyDescent="0.25">
      <c r="A101" s="349">
        <v>88</v>
      </c>
      <c r="B101" s="349">
        <v>2021</v>
      </c>
      <c r="C101" s="349" t="s">
        <v>605</v>
      </c>
      <c r="D101" s="350" t="s">
        <v>606</v>
      </c>
      <c r="E101" s="349" t="s">
        <v>90</v>
      </c>
      <c r="F101" s="349" t="s">
        <v>29</v>
      </c>
      <c r="G101" s="363" t="s">
        <v>111</v>
      </c>
      <c r="H101" s="364" t="s">
        <v>823</v>
      </c>
      <c r="I101" s="365" t="s">
        <v>85</v>
      </c>
      <c r="J101" s="381" t="s">
        <v>1471</v>
      </c>
      <c r="K101" s="353">
        <v>55</v>
      </c>
      <c r="L101" s="354" t="str">
        <f>IF(ISERROR(VLOOKUP(K101,Proposito_programa!$C$2:$E$59,2,FALSE))," ",VLOOKUP(K101,Proposito_programa!$C$2:$E$59,2,FALSE))</f>
        <v>Fortalecimiento de cultura ciudadana y su institucionalidad</v>
      </c>
      <c r="M101" s="354" t="str">
        <f>IF(ISERROR(VLOOKUP(K101,Proposito_programa!$C$2:$E$59,3,FALSE))," ",VLOOKUP(K101,Proposito_programa!$C$2:$E$59,3,FALSE))</f>
        <v>Propósito 5: Construir Bogotá - Región con gobierno abierto, transparente y ciudadanía consciente</v>
      </c>
      <c r="N101" s="366">
        <v>1907</v>
      </c>
      <c r="O101" s="356"/>
      <c r="P101" s="366">
        <v>1030542144</v>
      </c>
      <c r="Q101" s="357" t="s">
        <v>973</v>
      </c>
      <c r="R101" s="338" t="s">
        <v>363</v>
      </c>
      <c r="S101" s="338"/>
      <c r="T101" s="339"/>
      <c r="U101" s="340"/>
      <c r="V101" s="341">
        <v>30450000</v>
      </c>
      <c r="W101" s="341"/>
      <c r="X101" s="366">
        <v>1</v>
      </c>
      <c r="Y101" s="382">
        <v>3016000</v>
      </c>
      <c r="Z101" s="358">
        <v>30450000</v>
      </c>
      <c r="AA101" s="359"/>
      <c r="AB101" s="342">
        <v>44251</v>
      </c>
      <c r="AC101" s="384">
        <v>44252</v>
      </c>
      <c r="AD101" s="384">
        <v>44463</v>
      </c>
      <c r="AE101" s="343">
        <v>210</v>
      </c>
      <c r="AF101" s="343">
        <v>1</v>
      </c>
      <c r="AG101" s="360">
        <v>30</v>
      </c>
      <c r="AH101" s="361"/>
      <c r="AI101" s="344"/>
      <c r="AJ101" s="344"/>
      <c r="AK101" s="378"/>
      <c r="AL101" s="343"/>
      <c r="AM101" s="343"/>
      <c r="AN101" s="343" t="s">
        <v>1454</v>
      </c>
      <c r="AO101" s="343"/>
      <c r="AP101" s="362">
        <v>1</v>
      </c>
      <c r="AQ101" s="37"/>
      <c r="AR101" s="37"/>
      <c r="AS101" s="37"/>
      <c r="AT101" s="37"/>
      <c r="AU101" s="37"/>
    </row>
    <row r="102" spans="1:47" s="147" customFormat="1" ht="51" x14ac:dyDescent="0.25">
      <c r="A102" s="349">
        <v>89</v>
      </c>
      <c r="B102" s="349">
        <v>2021</v>
      </c>
      <c r="C102" s="349" t="s">
        <v>568</v>
      </c>
      <c r="D102" s="350" t="s">
        <v>602</v>
      </c>
      <c r="E102" s="349" t="s">
        <v>90</v>
      </c>
      <c r="F102" s="349" t="s">
        <v>29</v>
      </c>
      <c r="G102" s="363" t="s">
        <v>111</v>
      </c>
      <c r="H102" s="364" t="s">
        <v>821</v>
      </c>
      <c r="I102" s="365" t="s">
        <v>85</v>
      </c>
      <c r="J102" s="367" t="s">
        <v>268</v>
      </c>
      <c r="K102" s="353">
        <v>6</v>
      </c>
      <c r="L102" s="354" t="str">
        <f>IF(ISERROR(VLOOKUP(K102,Proposito_programa!$C$2:$E$59,2,FALSE))," ",VLOOKUP(K102,Proposito_programa!$C$2:$E$59,2,FALSE))</f>
        <v>Sistema Distrital de Cuidado</v>
      </c>
      <c r="M102" s="354" t="str">
        <f>IF(ISERROR(VLOOKUP(K102,Proposito_programa!$C$2:$E$59,3,FALSE))," ",VLOOKUP(K102,Proposito_programa!$C$2:$E$59,3,FALSE))</f>
        <v>Propósito 1: Hacer un nuevo contrato social para incrementar la inclusión social, productiva y política</v>
      </c>
      <c r="N102" s="366">
        <v>1894</v>
      </c>
      <c r="O102" s="356"/>
      <c r="P102" s="366">
        <v>1015429359</v>
      </c>
      <c r="Q102" s="357" t="s">
        <v>1435</v>
      </c>
      <c r="R102" s="338" t="s">
        <v>363</v>
      </c>
      <c r="S102" s="338"/>
      <c r="T102" s="339"/>
      <c r="U102" s="340"/>
      <c r="V102" s="341">
        <v>34216000</v>
      </c>
      <c r="W102" s="341"/>
      <c r="X102" s="366">
        <v>1</v>
      </c>
      <c r="Y102" s="382">
        <v>4350000</v>
      </c>
      <c r="Z102" s="358">
        <v>34216000</v>
      </c>
      <c r="AA102" s="359"/>
      <c r="AB102" s="342" t="s">
        <v>1071</v>
      </c>
      <c r="AC102" s="384">
        <v>44253</v>
      </c>
      <c r="AD102" s="384">
        <v>44464</v>
      </c>
      <c r="AE102" s="343">
        <v>210</v>
      </c>
      <c r="AF102" s="343">
        <v>1</v>
      </c>
      <c r="AG102" s="360">
        <v>30</v>
      </c>
      <c r="AH102" s="361"/>
      <c r="AI102" s="344"/>
      <c r="AJ102" s="344"/>
      <c r="AK102" s="378"/>
      <c r="AL102" s="343"/>
      <c r="AM102" s="343"/>
      <c r="AN102" s="343" t="s">
        <v>1454</v>
      </c>
      <c r="AO102" s="343"/>
      <c r="AP102" s="362">
        <v>1</v>
      </c>
      <c r="AQ102" s="37"/>
      <c r="AR102" s="37"/>
      <c r="AS102" s="37"/>
      <c r="AT102" s="37"/>
      <c r="AU102" s="37"/>
    </row>
    <row r="103" spans="1:47" s="147" customFormat="1" ht="51" x14ac:dyDescent="0.25">
      <c r="A103" s="349">
        <v>90</v>
      </c>
      <c r="B103" s="349">
        <v>2021</v>
      </c>
      <c r="C103" s="349" t="s">
        <v>574</v>
      </c>
      <c r="D103" s="350" t="s">
        <v>575</v>
      </c>
      <c r="E103" s="349" t="s">
        <v>90</v>
      </c>
      <c r="F103" s="349" t="s">
        <v>29</v>
      </c>
      <c r="G103" s="363" t="s">
        <v>111</v>
      </c>
      <c r="H103" s="364" t="s">
        <v>824</v>
      </c>
      <c r="I103" s="365" t="s">
        <v>85</v>
      </c>
      <c r="J103" s="381" t="s">
        <v>1471</v>
      </c>
      <c r="K103" s="353">
        <v>55</v>
      </c>
      <c r="L103" s="354" t="str">
        <f>IF(ISERROR(VLOOKUP(K103,Proposito_programa!$C$2:$E$59,2,FALSE))," ",VLOOKUP(K103,Proposito_programa!$C$2:$E$59,2,FALSE))</f>
        <v>Fortalecimiento de cultura ciudadana y su institucionalidad</v>
      </c>
      <c r="M103" s="354" t="str">
        <f>IF(ISERROR(VLOOKUP(K103,Proposito_programa!$C$2:$E$59,3,FALSE))," ",VLOOKUP(K103,Proposito_programa!$C$2:$E$59,3,FALSE))</f>
        <v>Propósito 5: Construir Bogotá - Región con gobierno abierto, transparente y ciudadanía consciente</v>
      </c>
      <c r="N103" s="366">
        <v>1907</v>
      </c>
      <c r="O103" s="356"/>
      <c r="P103" s="366">
        <v>52790989</v>
      </c>
      <c r="Q103" s="357" t="s">
        <v>974</v>
      </c>
      <c r="R103" s="338" t="s">
        <v>363</v>
      </c>
      <c r="S103" s="338"/>
      <c r="T103" s="339"/>
      <c r="U103" s="340"/>
      <c r="V103" s="341">
        <v>18928000</v>
      </c>
      <c r="W103" s="341"/>
      <c r="X103" s="366">
        <v>0</v>
      </c>
      <c r="Y103" s="382">
        <v>0</v>
      </c>
      <c r="Z103" s="358">
        <v>18928000</v>
      </c>
      <c r="AA103" s="359"/>
      <c r="AB103" s="342" t="s">
        <v>1072</v>
      </c>
      <c r="AC103" s="384">
        <v>44245</v>
      </c>
      <c r="AD103" s="384">
        <v>44460</v>
      </c>
      <c r="AE103" s="343">
        <v>300</v>
      </c>
      <c r="AF103" s="343">
        <v>0</v>
      </c>
      <c r="AG103" s="360">
        <v>0</v>
      </c>
      <c r="AH103" s="361"/>
      <c r="AI103" s="344"/>
      <c r="AJ103" s="344"/>
      <c r="AK103" s="378"/>
      <c r="AL103" s="343"/>
      <c r="AM103" s="343"/>
      <c r="AN103" s="343" t="s">
        <v>1454</v>
      </c>
      <c r="AO103" s="343"/>
      <c r="AP103" s="362">
        <v>1</v>
      </c>
      <c r="AQ103" s="37"/>
      <c r="AR103" s="37"/>
      <c r="AS103" s="37"/>
      <c r="AT103" s="37"/>
      <c r="AU103" s="37"/>
    </row>
    <row r="104" spans="1:47" s="147" customFormat="1" ht="51" x14ac:dyDescent="0.25">
      <c r="A104" s="349">
        <v>91</v>
      </c>
      <c r="B104" s="349">
        <v>2021</v>
      </c>
      <c r="C104" s="349" t="s">
        <v>607</v>
      </c>
      <c r="D104" s="350" t="s">
        <v>608</v>
      </c>
      <c r="E104" s="349" t="s">
        <v>90</v>
      </c>
      <c r="F104" s="349" t="s">
        <v>29</v>
      </c>
      <c r="G104" s="363" t="s">
        <v>111</v>
      </c>
      <c r="H104" s="364" t="s">
        <v>825</v>
      </c>
      <c r="I104" s="365" t="s">
        <v>85</v>
      </c>
      <c r="J104" s="381" t="s">
        <v>1471</v>
      </c>
      <c r="K104" s="353">
        <v>55</v>
      </c>
      <c r="L104" s="354" t="str">
        <f>IF(ISERROR(VLOOKUP(K104,Proposito_programa!$C$2:$E$59,2,FALSE))," ",VLOOKUP(K104,Proposito_programa!$C$2:$E$59,2,FALSE))</f>
        <v>Fortalecimiento de cultura ciudadana y su institucionalidad</v>
      </c>
      <c r="M104" s="354" t="str">
        <f>IF(ISERROR(VLOOKUP(K104,Proposito_programa!$C$2:$E$59,3,FALSE))," ",VLOOKUP(K104,Proposito_programa!$C$2:$E$59,3,FALSE))</f>
        <v>Propósito 5: Construir Bogotá - Región con gobierno abierto, transparente y ciudadanía consciente</v>
      </c>
      <c r="N104" s="366">
        <v>1907</v>
      </c>
      <c r="O104" s="356"/>
      <c r="P104" s="366">
        <v>1014275470</v>
      </c>
      <c r="Q104" s="357" t="s">
        <v>1436</v>
      </c>
      <c r="R104" s="338" t="s">
        <v>363</v>
      </c>
      <c r="S104" s="338"/>
      <c r="T104" s="339"/>
      <c r="U104" s="340"/>
      <c r="V104" s="341">
        <v>29120000</v>
      </c>
      <c r="W104" s="341"/>
      <c r="X104" s="366">
        <v>2</v>
      </c>
      <c r="Y104" s="382">
        <v>8562667</v>
      </c>
      <c r="Z104" s="358">
        <v>29120000</v>
      </c>
      <c r="AA104" s="359"/>
      <c r="AB104" s="342">
        <v>44256</v>
      </c>
      <c r="AC104" s="384">
        <v>44253</v>
      </c>
      <c r="AD104" s="384">
        <v>44464</v>
      </c>
      <c r="AE104" s="343">
        <v>210</v>
      </c>
      <c r="AF104" s="343">
        <v>2</v>
      </c>
      <c r="AG104" s="360">
        <v>96</v>
      </c>
      <c r="AH104" s="361"/>
      <c r="AI104" s="344"/>
      <c r="AJ104" s="344"/>
      <c r="AK104" s="378"/>
      <c r="AL104" s="343"/>
      <c r="AM104" s="343"/>
      <c r="AN104" s="343" t="s">
        <v>1454</v>
      </c>
      <c r="AO104" s="343"/>
      <c r="AP104" s="362">
        <v>1</v>
      </c>
      <c r="AQ104" s="37"/>
      <c r="AR104" s="37"/>
      <c r="AS104" s="37"/>
      <c r="AT104" s="37"/>
      <c r="AU104" s="37"/>
    </row>
    <row r="105" spans="1:47" s="147" customFormat="1" ht="51" x14ac:dyDescent="0.25">
      <c r="A105" s="349">
        <v>92</v>
      </c>
      <c r="B105" s="349">
        <v>2021</v>
      </c>
      <c r="C105" s="349" t="s">
        <v>609</v>
      </c>
      <c r="D105" s="350" t="s">
        <v>610</v>
      </c>
      <c r="E105" s="349" t="s">
        <v>90</v>
      </c>
      <c r="F105" s="349" t="s">
        <v>29</v>
      </c>
      <c r="G105" s="363" t="s">
        <v>111</v>
      </c>
      <c r="H105" s="364" t="s">
        <v>826</v>
      </c>
      <c r="I105" s="365" t="s">
        <v>85</v>
      </c>
      <c r="J105" s="381" t="s">
        <v>1471</v>
      </c>
      <c r="K105" s="353">
        <v>55</v>
      </c>
      <c r="L105" s="354" t="str">
        <f>IF(ISERROR(VLOOKUP(K105,Proposito_programa!$C$2:$E$59,2,FALSE))," ",VLOOKUP(K105,Proposito_programa!$C$2:$E$59,2,FALSE))</f>
        <v>Fortalecimiento de cultura ciudadana y su institucionalidad</v>
      </c>
      <c r="M105" s="354" t="str">
        <f>IF(ISERROR(VLOOKUP(K105,Proposito_programa!$C$2:$E$59,3,FALSE))," ",VLOOKUP(K105,Proposito_programa!$C$2:$E$59,3,FALSE))</f>
        <v>Propósito 5: Construir Bogotá - Región con gobierno abierto, transparente y ciudadanía consciente</v>
      </c>
      <c r="N105" s="366">
        <v>1907</v>
      </c>
      <c r="O105" s="356"/>
      <c r="P105" s="366">
        <v>1026294301</v>
      </c>
      <c r="Q105" s="357" t="s">
        <v>975</v>
      </c>
      <c r="R105" s="338" t="s">
        <v>363</v>
      </c>
      <c r="S105" s="338"/>
      <c r="T105" s="339"/>
      <c r="U105" s="340"/>
      <c r="V105" s="341">
        <v>18200000</v>
      </c>
      <c r="W105" s="341"/>
      <c r="X105" s="366">
        <v>3</v>
      </c>
      <c r="Y105" s="382">
        <v>11925333</v>
      </c>
      <c r="Z105" s="358">
        <v>18200000</v>
      </c>
      <c r="AA105" s="359"/>
      <c r="AB105" s="342">
        <v>44256</v>
      </c>
      <c r="AC105" s="384">
        <v>44263</v>
      </c>
      <c r="AD105" s="384">
        <v>44476</v>
      </c>
      <c r="AE105" s="343">
        <v>210</v>
      </c>
      <c r="AF105" s="343">
        <v>3</v>
      </c>
      <c r="AG105" s="360">
        <v>87</v>
      </c>
      <c r="AH105" s="361"/>
      <c r="AI105" s="344"/>
      <c r="AJ105" s="344"/>
      <c r="AK105" s="378"/>
      <c r="AL105" s="343"/>
      <c r="AM105" s="343"/>
      <c r="AN105" s="343" t="s">
        <v>1454</v>
      </c>
      <c r="AO105" s="343"/>
      <c r="AP105" s="362">
        <v>1</v>
      </c>
      <c r="AQ105" s="37"/>
      <c r="AR105" s="37"/>
      <c r="AS105" s="37"/>
      <c r="AT105" s="37"/>
      <c r="AU105" s="37"/>
    </row>
    <row r="106" spans="1:47" s="147" customFormat="1" ht="51" x14ac:dyDescent="0.25">
      <c r="A106" s="349">
        <v>93</v>
      </c>
      <c r="B106" s="349">
        <v>2021</v>
      </c>
      <c r="C106" s="349" t="s">
        <v>611</v>
      </c>
      <c r="D106" s="350" t="s">
        <v>612</v>
      </c>
      <c r="E106" s="349" t="s">
        <v>90</v>
      </c>
      <c r="F106" s="349" t="s">
        <v>29</v>
      </c>
      <c r="G106" s="363" t="s">
        <v>111</v>
      </c>
      <c r="H106" s="364" t="s">
        <v>827</v>
      </c>
      <c r="I106" s="365" t="s">
        <v>85</v>
      </c>
      <c r="J106" s="381" t="s">
        <v>1471</v>
      </c>
      <c r="K106" s="353">
        <v>55</v>
      </c>
      <c r="L106" s="354" t="str">
        <f>IF(ISERROR(VLOOKUP(K106,Proposito_programa!$C$2:$E$59,2,FALSE))," ",VLOOKUP(K106,Proposito_programa!$C$2:$E$59,2,FALSE))</f>
        <v>Fortalecimiento de cultura ciudadana y su institucionalidad</v>
      </c>
      <c r="M106" s="354" t="str">
        <f>IF(ISERROR(VLOOKUP(K106,Proposito_programa!$C$2:$E$59,3,FALSE))," ",VLOOKUP(K106,Proposito_programa!$C$2:$E$59,3,FALSE))</f>
        <v>Propósito 5: Construir Bogotá - Región con gobierno abierto, transparente y ciudadanía consciente</v>
      </c>
      <c r="N106" s="366">
        <v>1907</v>
      </c>
      <c r="O106" s="356"/>
      <c r="P106" s="366">
        <v>79696458</v>
      </c>
      <c r="Q106" s="357" t="s">
        <v>976</v>
      </c>
      <c r="R106" s="338" t="s">
        <v>363</v>
      </c>
      <c r="S106" s="338"/>
      <c r="T106" s="339"/>
      <c r="U106" s="340"/>
      <c r="V106" s="341">
        <v>48880000</v>
      </c>
      <c r="W106" s="341"/>
      <c r="X106" s="366">
        <v>2</v>
      </c>
      <c r="Y106" s="382">
        <v>7366667</v>
      </c>
      <c r="Z106" s="358">
        <v>48880000</v>
      </c>
      <c r="AA106" s="359"/>
      <c r="AB106" s="342">
        <v>44256</v>
      </c>
      <c r="AC106" s="384">
        <v>44258</v>
      </c>
      <c r="AD106" s="384">
        <v>44471</v>
      </c>
      <c r="AE106" s="343">
        <v>210</v>
      </c>
      <c r="AF106" s="343">
        <v>2</v>
      </c>
      <c r="AG106" s="360">
        <v>105</v>
      </c>
      <c r="AH106" s="361"/>
      <c r="AI106" s="344"/>
      <c r="AJ106" s="344"/>
      <c r="AK106" s="378"/>
      <c r="AL106" s="343"/>
      <c r="AM106" s="343"/>
      <c r="AN106" s="343" t="s">
        <v>1454</v>
      </c>
      <c r="AO106" s="343"/>
      <c r="AP106" s="362">
        <v>1</v>
      </c>
      <c r="AQ106" s="37"/>
      <c r="AR106" s="37"/>
      <c r="AS106" s="37"/>
      <c r="AT106" s="37"/>
      <c r="AU106" s="37"/>
    </row>
    <row r="107" spans="1:47" s="147" customFormat="1" ht="51" x14ac:dyDescent="0.25">
      <c r="A107" s="349">
        <v>94</v>
      </c>
      <c r="B107" s="349">
        <v>2021</v>
      </c>
      <c r="C107" s="349" t="s">
        <v>574</v>
      </c>
      <c r="D107" s="350" t="s">
        <v>575</v>
      </c>
      <c r="E107" s="349" t="s">
        <v>90</v>
      </c>
      <c r="F107" s="349" t="s">
        <v>29</v>
      </c>
      <c r="G107" s="363" t="s">
        <v>111</v>
      </c>
      <c r="H107" s="364" t="s">
        <v>795</v>
      </c>
      <c r="I107" s="365" t="s">
        <v>85</v>
      </c>
      <c r="J107" s="381" t="s">
        <v>1471</v>
      </c>
      <c r="K107" s="353">
        <v>55</v>
      </c>
      <c r="L107" s="354" t="str">
        <f>IF(ISERROR(VLOOKUP(K107,Proposito_programa!$C$2:$E$59,2,FALSE))," ",VLOOKUP(K107,Proposito_programa!$C$2:$E$59,2,FALSE))</f>
        <v>Fortalecimiento de cultura ciudadana y su institucionalidad</v>
      </c>
      <c r="M107" s="354" t="str">
        <f>IF(ISERROR(VLOOKUP(K107,Proposito_programa!$C$2:$E$59,3,FALSE))," ",VLOOKUP(K107,Proposito_programa!$C$2:$E$59,3,FALSE))</f>
        <v>Propósito 5: Construir Bogotá - Región con gobierno abierto, transparente y ciudadanía consciente</v>
      </c>
      <c r="N107" s="366">
        <v>1907</v>
      </c>
      <c r="O107" s="356"/>
      <c r="P107" s="366">
        <v>53124546</v>
      </c>
      <c r="Q107" s="357" t="s">
        <v>1477</v>
      </c>
      <c r="R107" s="338" t="s">
        <v>363</v>
      </c>
      <c r="S107" s="338"/>
      <c r="T107" s="339"/>
      <c r="U107" s="340"/>
      <c r="V107" s="341">
        <v>30576000</v>
      </c>
      <c r="W107" s="341"/>
      <c r="X107" s="366">
        <v>0</v>
      </c>
      <c r="Y107" s="382">
        <v>0</v>
      </c>
      <c r="Z107" s="358">
        <v>30576000</v>
      </c>
      <c r="AA107" s="359"/>
      <c r="AB107" s="342">
        <v>44256</v>
      </c>
      <c r="AC107" s="384">
        <v>44257</v>
      </c>
      <c r="AD107" s="384">
        <v>44562</v>
      </c>
      <c r="AE107" s="343">
        <v>300</v>
      </c>
      <c r="AF107" s="343">
        <v>0</v>
      </c>
      <c r="AG107" s="360">
        <v>0</v>
      </c>
      <c r="AH107" s="366">
        <v>52959547</v>
      </c>
      <c r="AI107" s="357" t="s">
        <v>1463</v>
      </c>
      <c r="AJ107" s="377">
        <v>44529</v>
      </c>
      <c r="AK107" s="378">
        <v>5213867</v>
      </c>
      <c r="AL107" s="343"/>
      <c r="AM107" s="343"/>
      <c r="AN107" s="343" t="s">
        <v>1454</v>
      </c>
      <c r="AO107" s="343"/>
      <c r="AP107" s="362">
        <v>1</v>
      </c>
      <c r="AQ107" s="37"/>
      <c r="AR107" s="37"/>
      <c r="AS107" s="37"/>
      <c r="AT107" s="37"/>
      <c r="AU107" s="37"/>
    </row>
    <row r="108" spans="1:47" s="147" customFormat="1" ht="76.5" x14ac:dyDescent="0.25">
      <c r="A108" s="349">
        <v>95</v>
      </c>
      <c r="B108" s="349">
        <v>2021</v>
      </c>
      <c r="C108" s="349" t="s">
        <v>613</v>
      </c>
      <c r="D108" s="350" t="s">
        <v>614</v>
      </c>
      <c r="E108" s="349" t="s">
        <v>90</v>
      </c>
      <c r="F108" s="349" t="s">
        <v>29</v>
      </c>
      <c r="G108" s="363" t="s">
        <v>111</v>
      </c>
      <c r="H108" s="364" t="s">
        <v>828</v>
      </c>
      <c r="I108" s="365" t="s">
        <v>85</v>
      </c>
      <c r="J108" s="381" t="s">
        <v>1471</v>
      </c>
      <c r="K108" s="353">
        <v>55</v>
      </c>
      <c r="L108" s="354" t="str">
        <f>IF(ISERROR(VLOOKUP(K108,Proposito_programa!$C$2:$E$59,2,FALSE))," ",VLOOKUP(K108,Proposito_programa!$C$2:$E$59,2,FALSE))</f>
        <v>Fortalecimiento de cultura ciudadana y su institucionalidad</v>
      </c>
      <c r="M108" s="354" t="str">
        <f>IF(ISERROR(VLOOKUP(K108,Proposito_programa!$C$2:$E$59,3,FALSE))," ",VLOOKUP(K108,Proposito_programa!$C$2:$E$59,3,FALSE))</f>
        <v>Propósito 5: Construir Bogotá - Región con gobierno abierto, transparente y ciudadanía consciente</v>
      </c>
      <c r="N108" s="366">
        <v>1907</v>
      </c>
      <c r="O108" s="356"/>
      <c r="P108" s="366">
        <v>52715002</v>
      </c>
      <c r="Q108" s="357" t="s">
        <v>977</v>
      </c>
      <c r="R108" s="338" t="s">
        <v>363</v>
      </c>
      <c r="S108" s="338"/>
      <c r="T108" s="339"/>
      <c r="U108" s="340"/>
      <c r="V108" s="341">
        <v>34216000</v>
      </c>
      <c r="W108" s="341"/>
      <c r="X108" s="366">
        <v>2</v>
      </c>
      <c r="Y108" s="382">
        <v>12958400</v>
      </c>
      <c r="Z108" s="358">
        <v>34216000</v>
      </c>
      <c r="AA108" s="359"/>
      <c r="AB108" s="342">
        <v>44259</v>
      </c>
      <c r="AC108" s="384">
        <v>44257</v>
      </c>
      <c r="AD108" s="384">
        <v>44470</v>
      </c>
      <c r="AE108" s="343">
        <v>210</v>
      </c>
      <c r="AF108" s="343">
        <v>2</v>
      </c>
      <c r="AG108" s="360">
        <v>90</v>
      </c>
      <c r="AH108" s="361"/>
      <c r="AI108" s="344"/>
      <c r="AJ108" s="344"/>
      <c r="AK108" s="378"/>
      <c r="AL108" s="343"/>
      <c r="AM108" s="343"/>
      <c r="AN108" s="343" t="s">
        <v>1454</v>
      </c>
      <c r="AO108" s="343"/>
      <c r="AP108" s="362">
        <v>1</v>
      </c>
      <c r="AQ108" s="37"/>
      <c r="AR108" s="37"/>
      <c r="AS108" s="37"/>
      <c r="AT108" s="37"/>
      <c r="AU108" s="37"/>
    </row>
    <row r="109" spans="1:47" s="147" customFormat="1" ht="51" x14ac:dyDescent="0.25">
      <c r="A109" s="349">
        <v>96</v>
      </c>
      <c r="B109" s="349">
        <v>2021</v>
      </c>
      <c r="C109" s="349" t="s">
        <v>615</v>
      </c>
      <c r="D109" s="350" t="s">
        <v>616</v>
      </c>
      <c r="E109" s="349" t="s">
        <v>90</v>
      </c>
      <c r="F109" s="349" t="s">
        <v>29</v>
      </c>
      <c r="G109" s="363" t="s">
        <v>111</v>
      </c>
      <c r="H109" s="364" t="s">
        <v>829</v>
      </c>
      <c r="I109" s="365" t="s">
        <v>85</v>
      </c>
      <c r="J109" s="381" t="s">
        <v>1471</v>
      </c>
      <c r="K109" s="353">
        <v>55</v>
      </c>
      <c r="L109" s="354" t="str">
        <f>IF(ISERROR(VLOOKUP(K109,Proposito_programa!$C$2:$E$59,2,FALSE))," ",VLOOKUP(K109,Proposito_programa!$C$2:$E$59,2,FALSE))</f>
        <v>Fortalecimiento de cultura ciudadana y su institucionalidad</v>
      </c>
      <c r="M109" s="354" t="str">
        <f>IF(ISERROR(VLOOKUP(K109,Proposito_programa!$C$2:$E$59,3,FALSE))," ",VLOOKUP(K109,Proposito_programa!$C$2:$E$59,3,FALSE))</f>
        <v>Propósito 5: Construir Bogotá - Región con gobierno abierto, transparente y ciudadanía consciente</v>
      </c>
      <c r="N109" s="366">
        <v>1907</v>
      </c>
      <c r="O109" s="356"/>
      <c r="P109" s="366">
        <v>1015426783</v>
      </c>
      <c r="Q109" s="357" t="s">
        <v>1070</v>
      </c>
      <c r="R109" s="338" t="s">
        <v>363</v>
      </c>
      <c r="S109" s="338"/>
      <c r="T109" s="339"/>
      <c r="U109" s="340"/>
      <c r="V109" s="341">
        <v>21000000</v>
      </c>
      <c r="W109" s="341"/>
      <c r="X109" s="366">
        <v>0</v>
      </c>
      <c r="Y109" s="382">
        <v>0</v>
      </c>
      <c r="Z109" s="358">
        <v>21000000</v>
      </c>
      <c r="AA109" s="359"/>
      <c r="AB109" s="342">
        <v>44258</v>
      </c>
      <c r="AC109" s="384">
        <v>44260</v>
      </c>
      <c r="AD109" s="384">
        <v>44473</v>
      </c>
      <c r="AE109" s="343">
        <v>210</v>
      </c>
      <c r="AF109" s="343">
        <v>0</v>
      </c>
      <c r="AG109" s="360">
        <v>0</v>
      </c>
      <c r="AH109" s="361"/>
      <c r="AI109" s="344"/>
      <c r="AJ109" s="344"/>
      <c r="AK109" s="378"/>
      <c r="AL109" s="343"/>
      <c r="AM109" s="343"/>
      <c r="AN109" s="343" t="s">
        <v>1454</v>
      </c>
      <c r="AO109" s="343"/>
      <c r="AP109" s="362">
        <v>1</v>
      </c>
      <c r="AQ109" s="37"/>
      <c r="AR109" s="37"/>
      <c r="AS109" s="37"/>
      <c r="AT109" s="37"/>
      <c r="AU109" s="37"/>
    </row>
    <row r="110" spans="1:47" s="147" customFormat="1" ht="63.75" x14ac:dyDescent="0.25">
      <c r="A110" s="349">
        <v>97</v>
      </c>
      <c r="B110" s="349">
        <v>2021</v>
      </c>
      <c r="C110" s="349" t="s">
        <v>580</v>
      </c>
      <c r="D110" s="350" t="s">
        <v>581</v>
      </c>
      <c r="E110" s="349" t="s">
        <v>90</v>
      </c>
      <c r="F110" s="349" t="s">
        <v>29</v>
      </c>
      <c r="G110" s="363" t="s">
        <v>111</v>
      </c>
      <c r="H110" s="364" t="s">
        <v>830</v>
      </c>
      <c r="I110" s="365" t="s">
        <v>85</v>
      </c>
      <c r="J110" s="367" t="s">
        <v>268</v>
      </c>
      <c r="K110" s="353">
        <v>43</v>
      </c>
      <c r="L110" s="354" t="str">
        <f>IF(ISERROR(VLOOKUP(K110,Proposito_programa!$C$2:$E$59,2,FALSE))," ",VLOOKUP(K110,Proposito_programa!$C$2:$E$59,2,FALSE))</f>
        <v>Cultura ciudadana para la confianza, la convivencia y la participación desde la vida cotidiana</v>
      </c>
      <c r="M110" s="354" t="str">
        <f>IF(ISERROR(VLOOKUP(K110,Proposito_programa!$C$2:$E$59,3,FALSE))," ",VLOOKUP(K110,Proposito_programa!$C$2:$E$59,3,FALSE))</f>
        <v>Propósito 3: Inspirar confianza y legitimidad para vivir sin miedo y ser epicentro de cultura ciudadana, paz y reconciliación</v>
      </c>
      <c r="N110" s="366">
        <v>1902</v>
      </c>
      <c r="O110" s="356"/>
      <c r="P110" s="366">
        <v>51809587</v>
      </c>
      <c r="Q110" s="357" t="s">
        <v>979</v>
      </c>
      <c r="R110" s="338" t="s">
        <v>363</v>
      </c>
      <c r="S110" s="338"/>
      <c r="T110" s="339"/>
      <c r="U110" s="340"/>
      <c r="V110" s="341">
        <v>29328000</v>
      </c>
      <c r="W110" s="341"/>
      <c r="X110" s="366">
        <v>0</v>
      </c>
      <c r="Y110" s="382">
        <v>0</v>
      </c>
      <c r="Z110" s="358">
        <v>43992000</v>
      </c>
      <c r="AA110" s="359"/>
      <c r="AB110" s="342">
        <v>44260</v>
      </c>
      <c r="AC110" s="384">
        <v>44264</v>
      </c>
      <c r="AD110" s="384">
        <v>44569</v>
      </c>
      <c r="AE110" s="343">
        <v>300</v>
      </c>
      <c r="AF110" s="343">
        <v>0</v>
      </c>
      <c r="AG110" s="360">
        <v>0</v>
      </c>
      <c r="AH110" s="361"/>
      <c r="AI110" s="344"/>
      <c r="AJ110" s="344"/>
      <c r="AK110" s="378"/>
      <c r="AL110" s="343"/>
      <c r="AM110" s="343"/>
      <c r="AN110" s="343" t="s">
        <v>1454</v>
      </c>
      <c r="AO110" s="343"/>
      <c r="AP110" s="362">
        <v>1</v>
      </c>
      <c r="AQ110" s="37"/>
      <c r="AR110" s="37"/>
      <c r="AS110" s="37"/>
      <c r="AT110" s="37"/>
      <c r="AU110" s="37"/>
    </row>
    <row r="111" spans="1:47" s="147" customFormat="1" ht="63.75" x14ac:dyDescent="0.25">
      <c r="A111" s="349">
        <v>98</v>
      </c>
      <c r="B111" s="349">
        <v>2021</v>
      </c>
      <c r="C111" s="349" t="s">
        <v>617</v>
      </c>
      <c r="D111" s="350" t="s">
        <v>618</v>
      </c>
      <c r="E111" s="349" t="s">
        <v>90</v>
      </c>
      <c r="F111" s="349" t="s">
        <v>29</v>
      </c>
      <c r="G111" s="363" t="s">
        <v>111</v>
      </c>
      <c r="H111" s="364" t="s">
        <v>831</v>
      </c>
      <c r="I111" s="365" t="s">
        <v>85</v>
      </c>
      <c r="J111" s="367" t="s">
        <v>268</v>
      </c>
      <c r="K111" s="353">
        <v>33</v>
      </c>
      <c r="L111" s="354" t="str">
        <f>IF(ISERROR(VLOOKUP(K111,Proposito_programa!$C$2:$E$59,2,FALSE))," ",VLOOKUP(K111,Proposito_programa!$C$2:$E$59,2,FALSE))</f>
        <v>Más árboles y más y mejor espacio público</v>
      </c>
      <c r="M111" s="354" t="str">
        <f>IF(ISERROR(VLOOKUP(K111,Proposito_programa!$C$2:$E$59,3,FALSE))," ",VLOOKUP(K111,Proposito_programa!$C$2:$E$59,3,FALSE))</f>
        <v>Propósito 2 : Cambiar Nuestros Hábitos de Vida para Reverdecer a Bogotá y Adaptarnos y Mitigar la Crisis Climática</v>
      </c>
      <c r="N111" s="366">
        <v>2003</v>
      </c>
      <c r="O111" s="356"/>
      <c r="P111" s="366">
        <v>52867935</v>
      </c>
      <c r="Q111" s="357" t="s">
        <v>980</v>
      </c>
      <c r="R111" s="338" t="s">
        <v>363</v>
      </c>
      <c r="S111" s="338"/>
      <c r="T111" s="339"/>
      <c r="U111" s="340"/>
      <c r="V111" s="341">
        <v>21000000</v>
      </c>
      <c r="W111" s="341"/>
      <c r="X111" s="366">
        <v>1</v>
      </c>
      <c r="Y111" s="382">
        <v>14664000</v>
      </c>
      <c r="Z111" s="358">
        <v>21000000</v>
      </c>
      <c r="AA111" s="359"/>
      <c r="AB111" s="342">
        <v>44259</v>
      </c>
      <c r="AC111" s="384">
        <v>44264</v>
      </c>
      <c r="AD111" s="384">
        <v>44447</v>
      </c>
      <c r="AE111" s="343">
        <v>180</v>
      </c>
      <c r="AF111" s="343">
        <v>1</v>
      </c>
      <c r="AG111" s="360">
        <v>90</v>
      </c>
      <c r="AH111" s="361"/>
      <c r="AI111" s="344"/>
      <c r="AJ111" s="344"/>
      <c r="AK111" s="378"/>
      <c r="AL111" s="343"/>
      <c r="AM111" s="343"/>
      <c r="AN111" s="343" t="s">
        <v>1454</v>
      </c>
      <c r="AO111" s="343"/>
      <c r="AP111" s="362">
        <v>1</v>
      </c>
      <c r="AQ111" s="37"/>
      <c r="AR111" s="37"/>
      <c r="AS111" s="37"/>
      <c r="AT111" s="37"/>
      <c r="AU111" s="37"/>
    </row>
    <row r="112" spans="1:47" s="147" customFormat="1" ht="63.75" x14ac:dyDescent="0.25">
      <c r="A112" s="349">
        <v>99</v>
      </c>
      <c r="B112" s="349">
        <v>2021</v>
      </c>
      <c r="C112" s="349" t="s">
        <v>580</v>
      </c>
      <c r="D112" s="350" t="s">
        <v>581</v>
      </c>
      <c r="E112" s="349" t="s">
        <v>90</v>
      </c>
      <c r="F112" s="349" t="s">
        <v>29</v>
      </c>
      <c r="G112" s="363" t="s">
        <v>111</v>
      </c>
      <c r="H112" s="364" t="s">
        <v>830</v>
      </c>
      <c r="I112" s="365" t="s">
        <v>85</v>
      </c>
      <c r="J112" s="367" t="s">
        <v>268</v>
      </c>
      <c r="K112" s="353">
        <v>43</v>
      </c>
      <c r="L112" s="354" t="str">
        <f>IF(ISERROR(VLOOKUP(K112,Proposito_programa!$C$2:$E$59,2,FALSE))," ",VLOOKUP(K112,Proposito_programa!$C$2:$E$59,2,FALSE))</f>
        <v>Cultura ciudadana para la confianza, la convivencia y la participación desde la vida cotidiana</v>
      </c>
      <c r="M112" s="354" t="str">
        <f>IF(ISERROR(VLOOKUP(K112,Proposito_programa!$C$2:$E$59,3,FALSE))," ",VLOOKUP(K112,Proposito_programa!$C$2:$E$59,3,FALSE))</f>
        <v>Propósito 3: Inspirar confianza y legitimidad para vivir sin miedo y ser epicentro de cultura ciudadana, paz y reconciliación</v>
      </c>
      <c r="N112" s="366">
        <v>1902</v>
      </c>
      <c r="O112" s="356"/>
      <c r="P112" s="366">
        <v>52953594</v>
      </c>
      <c r="Q112" s="357" t="s">
        <v>981</v>
      </c>
      <c r="R112" s="338" t="s">
        <v>363</v>
      </c>
      <c r="S112" s="338"/>
      <c r="T112" s="339"/>
      <c r="U112" s="340"/>
      <c r="V112" s="341">
        <v>34216000</v>
      </c>
      <c r="W112" s="341"/>
      <c r="X112" s="366">
        <v>0</v>
      </c>
      <c r="Y112" s="382">
        <v>0</v>
      </c>
      <c r="Z112" s="358">
        <v>34216000</v>
      </c>
      <c r="AA112" s="359"/>
      <c r="AB112" s="342">
        <v>44258</v>
      </c>
      <c r="AC112" s="384">
        <v>44261</v>
      </c>
      <c r="AD112" s="384">
        <v>44566</v>
      </c>
      <c r="AE112" s="343">
        <v>300</v>
      </c>
      <c r="AF112" s="343">
        <v>0</v>
      </c>
      <c r="AG112" s="360">
        <v>0</v>
      </c>
      <c r="AH112" s="361"/>
      <c r="AI112" s="344"/>
      <c r="AJ112" s="344"/>
      <c r="AK112" s="378"/>
      <c r="AL112" s="343"/>
      <c r="AM112" s="343"/>
      <c r="AN112" s="343" t="s">
        <v>1454</v>
      </c>
      <c r="AO112" s="343"/>
      <c r="AP112" s="362">
        <v>1</v>
      </c>
      <c r="AQ112" s="37"/>
      <c r="AR112" s="37"/>
      <c r="AS112" s="37"/>
      <c r="AT112" s="37"/>
      <c r="AU112" s="37"/>
    </row>
    <row r="113" spans="1:47" s="147" customFormat="1" ht="89.25" x14ac:dyDescent="0.25">
      <c r="A113" s="349">
        <v>100</v>
      </c>
      <c r="B113" s="349">
        <v>2021</v>
      </c>
      <c r="C113" s="349" t="s">
        <v>536</v>
      </c>
      <c r="D113" s="350" t="s">
        <v>537</v>
      </c>
      <c r="E113" s="349" t="s">
        <v>90</v>
      </c>
      <c r="F113" s="349" t="s">
        <v>29</v>
      </c>
      <c r="G113" s="363" t="s">
        <v>111</v>
      </c>
      <c r="H113" s="364" t="s">
        <v>832</v>
      </c>
      <c r="I113" s="365" t="s">
        <v>85</v>
      </c>
      <c r="J113" s="367" t="s">
        <v>268</v>
      </c>
      <c r="K113" s="353">
        <v>6</v>
      </c>
      <c r="L113" s="354" t="str">
        <f>IF(ISERROR(VLOOKUP(K113,Proposito_programa!$C$2:$E$59,2,FALSE))," ",VLOOKUP(K113,Proposito_programa!$C$2:$E$59,2,FALSE))</f>
        <v>Sistema Distrital de Cuidado</v>
      </c>
      <c r="M113" s="354" t="str">
        <f>IF(ISERROR(VLOOKUP(K113,Proposito_programa!$C$2:$E$59,3,FALSE))," ",VLOOKUP(K113,Proposito_programa!$C$2:$E$59,3,FALSE))</f>
        <v>Propósito 1: Hacer un nuevo contrato social para incrementar la inclusión social, productiva y política</v>
      </c>
      <c r="N113" s="366">
        <v>1897</v>
      </c>
      <c r="O113" s="356"/>
      <c r="P113" s="366">
        <v>74080099</v>
      </c>
      <c r="Q113" s="357" t="s">
        <v>982</v>
      </c>
      <c r="R113" s="338" t="s">
        <v>363</v>
      </c>
      <c r="S113" s="338"/>
      <c r="T113" s="339"/>
      <c r="U113" s="340"/>
      <c r="V113" s="341">
        <v>18200000</v>
      </c>
      <c r="W113" s="341"/>
      <c r="X113" s="366">
        <v>2</v>
      </c>
      <c r="Y113" s="382">
        <v>15804533</v>
      </c>
      <c r="Z113" s="358">
        <v>18200000</v>
      </c>
      <c r="AA113" s="359"/>
      <c r="AB113" s="342">
        <v>44258</v>
      </c>
      <c r="AC113" s="384">
        <v>44259</v>
      </c>
      <c r="AD113" s="384">
        <v>44472</v>
      </c>
      <c r="AE113" s="343">
        <v>210</v>
      </c>
      <c r="AF113" s="343">
        <v>2</v>
      </c>
      <c r="AG113" s="360">
        <v>98</v>
      </c>
      <c r="AH113" s="361"/>
      <c r="AI113" s="344"/>
      <c r="AJ113" s="344"/>
      <c r="AK113" s="378"/>
      <c r="AL113" s="343"/>
      <c r="AM113" s="343"/>
      <c r="AN113" s="343" t="s">
        <v>1454</v>
      </c>
      <c r="AO113" s="343"/>
      <c r="AP113" s="362">
        <v>1</v>
      </c>
      <c r="AQ113" s="37"/>
      <c r="AR113" s="37"/>
      <c r="AS113" s="37"/>
      <c r="AT113" s="37"/>
      <c r="AU113" s="37"/>
    </row>
    <row r="114" spans="1:47" s="147" customFormat="1" ht="51" x14ac:dyDescent="0.25">
      <c r="A114" s="349">
        <v>101</v>
      </c>
      <c r="B114" s="349">
        <v>2021</v>
      </c>
      <c r="C114" s="349" t="s">
        <v>590</v>
      </c>
      <c r="D114" s="350" t="s">
        <v>591</v>
      </c>
      <c r="E114" s="349" t="s">
        <v>90</v>
      </c>
      <c r="F114" s="349" t="s">
        <v>29</v>
      </c>
      <c r="G114" s="363" t="s">
        <v>111</v>
      </c>
      <c r="H114" s="364" t="s">
        <v>833</v>
      </c>
      <c r="I114" s="365" t="s">
        <v>85</v>
      </c>
      <c r="J114" s="381" t="s">
        <v>1471</v>
      </c>
      <c r="K114" s="353">
        <v>55</v>
      </c>
      <c r="L114" s="354" t="str">
        <f>IF(ISERROR(VLOOKUP(K114,Proposito_programa!$C$2:$E$59,2,FALSE))," ",VLOOKUP(K114,Proposito_programa!$C$2:$E$59,2,FALSE))</f>
        <v>Fortalecimiento de cultura ciudadana y su institucionalidad</v>
      </c>
      <c r="M114" s="354" t="str">
        <f>IF(ISERROR(VLOOKUP(K114,Proposito_programa!$C$2:$E$59,3,FALSE))," ",VLOOKUP(K114,Proposito_programa!$C$2:$E$59,3,FALSE))</f>
        <v>Propósito 5: Construir Bogotá - Región con gobierno abierto, transparente y ciudadanía consciente</v>
      </c>
      <c r="N114" s="366">
        <v>1907</v>
      </c>
      <c r="O114" s="356"/>
      <c r="P114" s="366">
        <v>1000283517</v>
      </c>
      <c r="Q114" s="357" t="s">
        <v>983</v>
      </c>
      <c r="R114" s="338" t="s">
        <v>363</v>
      </c>
      <c r="S114" s="338"/>
      <c r="T114" s="339"/>
      <c r="U114" s="340"/>
      <c r="V114" s="341">
        <v>27357114</v>
      </c>
      <c r="W114" s="341"/>
      <c r="X114" s="366">
        <v>0</v>
      </c>
      <c r="Y114" s="382">
        <v>0</v>
      </c>
      <c r="Z114" s="358">
        <v>27357114</v>
      </c>
      <c r="AA114" s="359"/>
      <c r="AB114" s="342">
        <v>44259</v>
      </c>
      <c r="AC114" s="384">
        <v>44267</v>
      </c>
      <c r="AD114" s="384">
        <v>44480</v>
      </c>
      <c r="AE114" s="343">
        <v>210</v>
      </c>
      <c r="AF114" s="343">
        <v>0</v>
      </c>
      <c r="AG114" s="360">
        <v>0</v>
      </c>
      <c r="AH114" s="361"/>
      <c r="AI114" s="344"/>
      <c r="AJ114" s="344"/>
      <c r="AK114" s="378"/>
      <c r="AL114" s="343"/>
      <c r="AM114" s="343"/>
      <c r="AN114" s="343" t="s">
        <v>1454</v>
      </c>
      <c r="AO114" s="343"/>
      <c r="AP114" s="362">
        <v>1</v>
      </c>
      <c r="AQ114" s="37"/>
      <c r="AR114" s="37"/>
      <c r="AS114" s="37"/>
      <c r="AT114" s="37"/>
      <c r="AU114" s="37"/>
    </row>
    <row r="115" spans="1:47" s="147" customFormat="1" ht="51" x14ac:dyDescent="0.25">
      <c r="A115" s="349">
        <v>102</v>
      </c>
      <c r="B115" s="349">
        <v>2021</v>
      </c>
      <c r="C115" s="349" t="s">
        <v>619</v>
      </c>
      <c r="D115" s="350" t="s">
        <v>620</v>
      </c>
      <c r="E115" s="349" t="s">
        <v>54</v>
      </c>
      <c r="F115" s="349" t="s">
        <v>29</v>
      </c>
      <c r="G115" s="363" t="s">
        <v>112</v>
      </c>
      <c r="H115" s="364" t="s">
        <v>834</v>
      </c>
      <c r="I115" s="365" t="s">
        <v>84</v>
      </c>
      <c r="J115" s="367" t="s">
        <v>268</v>
      </c>
      <c r="K115" s="353" t="s">
        <v>115</v>
      </c>
      <c r="L115" s="354" t="str">
        <f>IF(ISERROR(VLOOKUP(K115,Proposito_programa!$C$2:$E$59,2,FALSE))," ",VLOOKUP(K115,Proposito_programa!$C$2:$E$59,2,FALSE))</f>
        <v xml:space="preserve"> </v>
      </c>
      <c r="M115" s="354" t="str">
        <f>IF(ISERROR(VLOOKUP(K115,Proposito_programa!$C$2:$E$59,3,FALSE))," ",VLOOKUP(K115,Proposito_programa!$C$2:$E$59,3,FALSE))</f>
        <v xml:space="preserve"> </v>
      </c>
      <c r="N115" s="366">
        <v>2003</v>
      </c>
      <c r="O115" s="356"/>
      <c r="P115" s="366">
        <v>41377254</v>
      </c>
      <c r="Q115" s="357" t="s">
        <v>984</v>
      </c>
      <c r="R115" s="338" t="s">
        <v>363</v>
      </c>
      <c r="S115" s="338"/>
      <c r="T115" s="339"/>
      <c r="U115" s="340"/>
      <c r="V115" s="341">
        <v>29328000</v>
      </c>
      <c r="W115" s="341"/>
      <c r="X115" s="366">
        <v>0</v>
      </c>
      <c r="Y115" s="382">
        <v>0</v>
      </c>
      <c r="Z115" s="358">
        <v>29328000</v>
      </c>
      <c r="AA115" s="359"/>
      <c r="AB115" s="342">
        <v>44263</v>
      </c>
      <c r="AC115" s="384">
        <v>44262</v>
      </c>
      <c r="AD115" s="384">
        <v>44445</v>
      </c>
      <c r="AE115" s="343">
        <v>180</v>
      </c>
      <c r="AF115" s="343">
        <v>0</v>
      </c>
      <c r="AG115" s="360">
        <v>0</v>
      </c>
      <c r="AH115" s="361"/>
      <c r="AI115" s="344"/>
      <c r="AJ115" s="344"/>
      <c r="AK115" s="378"/>
      <c r="AL115" s="343"/>
      <c r="AM115" s="343"/>
      <c r="AN115" s="343" t="s">
        <v>1454</v>
      </c>
      <c r="AO115" s="343"/>
      <c r="AP115" s="362">
        <v>1</v>
      </c>
      <c r="AQ115" s="37"/>
      <c r="AR115" s="37"/>
      <c r="AS115" s="37"/>
      <c r="AT115" s="37"/>
      <c r="AU115" s="37"/>
    </row>
    <row r="116" spans="1:47" s="147" customFormat="1" ht="51" x14ac:dyDescent="0.25">
      <c r="A116" s="349">
        <v>103</v>
      </c>
      <c r="B116" s="349">
        <v>2021</v>
      </c>
      <c r="C116" s="349" t="s">
        <v>621</v>
      </c>
      <c r="D116" s="350" t="s">
        <v>622</v>
      </c>
      <c r="E116" s="349" t="s">
        <v>90</v>
      </c>
      <c r="F116" s="349" t="s">
        <v>29</v>
      </c>
      <c r="G116" s="363" t="s">
        <v>111</v>
      </c>
      <c r="H116" s="364" t="s">
        <v>835</v>
      </c>
      <c r="I116" s="365" t="s">
        <v>85</v>
      </c>
      <c r="J116" s="381" t="s">
        <v>1471</v>
      </c>
      <c r="K116" s="353">
        <v>55</v>
      </c>
      <c r="L116" s="354" t="str">
        <f>IF(ISERROR(VLOOKUP(K116,Proposito_programa!$C$2:$E$59,2,FALSE))," ",VLOOKUP(K116,Proposito_programa!$C$2:$E$59,2,FALSE))</f>
        <v>Fortalecimiento de cultura ciudadana y su institucionalidad</v>
      </c>
      <c r="M116" s="354" t="str">
        <f>IF(ISERROR(VLOOKUP(K116,Proposito_programa!$C$2:$E$59,3,FALSE))," ",VLOOKUP(K116,Proposito_programa!$C$2:$E$59,3,FALSE))</f>
        <v>Propósito 5: Construir Bogotá - Región con gobierno abierto, transparente y ciudadanía consciente</v>
      </c>
      <c r="N116" s="366">
        <v>1907</v>
      </c>
      <c r="O116" s="356"/>
      <c r="P116" s="366">
        <v>52791259</v>
      </c>
      <c r="Q116" s="357" t="s">
        <v>985</v>
      </c>
      <c r="R116" s="338" t="s">
        <v>363</v>
      </c>
      <c r="S116" s="338"/>
      <c r="T116" s="339"/>
      <c r="U116" s="340"/>
      <c r="V116" s="341">
        <v>29328000</v>
      </c>
      <c r="W116" s="341"/>
      <c r="X116" s="366">
        <v>0</v>
      </c>
      <c r="Y116" s="382">
        <v>0</v>
      </c>
      <c r="Z116" s="358">
        <v>43992000</v>
      </c>
      <c r="AA116" s="359"/>
      <c r="AB116" s="342">
        <v>44264</v>
      </c>
      <c r="AC116" s="384">
        <v>44267</v>
      </c>
      <c r="AD116" s="384">
        <v>44447</v>
      </c>
      <c r="AE116" s="343">
        <v>180</v>
      </c>
      <c r="AF116" s="343">
        <v>0</v>
      </c>
      <c r="AG116" s="360">
        <v>0</v>
      </c>
      <c r="AH116" s="361"/>
      <c r="AI116" s="344"/>
      <c r="AJ116" s="344"/>
      <c r="AK116" s="378"/>
      <c r="AL116" s="343"/>
      <c r="AM116" s="343"/>
      <c r="AN116" s="343" t="s">
        <v>1454</v>
      </c>
      <c r="AO116" s="343"/>
      <c r="AP116" s="362">
        <v>1</v>
      </c>
      <c r="AQ116" s="37"/>
      <c r="AR116" s="37"/>
      <c r="AS116" s="37"/>
      <c r="AT116" s="37"/>
      <c r="AU116" s="37"/>
    </row>
    <row r="117" spans="1:47" s="147" customFormat="1" ht="51" x14ac:dyDescent="0.25">
      <c r="A117" s="349">
        <v>104</v>
      </c>
      <c r="B117" s="349">
        <v>2021</v>
      </c>
      <c r="C117" s="349" t="s">
        <v>623</v>
      </c>
      <c r="D117" s="350" t="s">
        <v>624</v>
      </c>
      <c r="E117" s="349" t="s">
        <v>28</v>
      </c>
      <c r="F117" s="349" t="s">
        <v>86</v>
      </c>
      <c r="G117" s="349" t="s">
        <v>115</v>
      </c>
      <c r="H117" s="364" t="s">
        <v>836</v>
      </c>
      <c r="I117" s="352" t="s">
        <v>84</v>
      </c>
      <c r="J117" s="381" t="s">
        <v>1471</v>
      </c>
      <c r="K117" s="353" t="s">
        <v>115</v>
      </c>
      <c r="L117" s="354" t="str">
        <f>IF(ISERROR(VLOOKUP(K117,Proposito_programa!$C$2:$E$59,2,FALSE))," ",VLOOKUP(K117,Proposito_programa!$C$2:$E$59,2,FALSE))</f>
        <v xml:space="preserve"> </v>
      </c>
      <c r="M117" s="354" t="str">
        <f>IF(ISERROR(VLOOKUP(K117,Proposito_programa!$C$2:$E$59,3,FALSE))," ",VLOOKUP(K117,Proposito_programa!$C$2:$E$59,3,FALSE))</f>
        <v xml:space="preserve"> </v>
      </c>
      <c r="N117" s="366">
        <v>1907</v>
      </c>
      <c r="O117" s="356"/>
      <c r="P117" s="366">
        <v>860037013</v>
      </c>
      <c r="Q117" s="357" t="s">
        <v>1437</v>
      </c>
      <c r="R117" s="338" t="s">
        <v>364</v>
      </c>
      <c r="S117" s="338"/>
      <c r="T117" s="339"/>
      <c r="U117" s="340"/>
      <c r="V117" s="341">
        <v>24500000</v>
      </c>
      <c r="W117" s="341"/>
      <c r="X117" s="366">
        <v>0</v>
      </c>
      <c r="Y117" s="382">
        <v>0</v>
      </c>
      <c r="Z117" s="358">
        <v>24500000</v>
      </c>
      <c r="AA117" s="359"/>
      <c r="AB117" s="342">
        <v>44264</v>
      </c>
      <c r="AC117" s="384">
        <v>44265</v>
      </c>
      <c r="AD117" s="384">
        <v>44471</v>
      </c>
      <c r="AE117" s="343">
        <v>205</v>
      </c>
      <c r="AF117" s="343">
        <v>0</v>
      </c>
      <c r="AG117" s="360">
        <v>0</v>
      </c>
      <c r="AH117" s="361"/>
      <c r="AI117" s="344"/>
      <c r="AJ117" s="344"/>
      <c r="AK117" s="378"/>
      <c r="AL117" s="343"/>
      <c r="AM117" s="343"/>
      <c r="AN117" s="343" t="s">
        <v>1454</v>
      </c>
      <c r="AO117" s="343"/>
      <c r="AP117" s="362">
        <v>1</v>
      </c>
      <c r="AQ117" s="37"/>
      <c r="AR117" s="37"/>
      <c r="AS117" s="37"/>
      <c r="AT117" s="37"/>
      <c r="AU117" s="37"/>
    </row>
    <row r="118" spans="1:47" s="147" customFormat="1" ht="51" x14ac:dyDescent="0.25">
      <c r="A118" s="349">
        <v>105</v>
      </c>
      <c r="B118" s="349">
        <v>2021</v>
      </c>
      <c r="C118" s="349" t="s">
        <v>625</v>
      </c>
      <c r="D118" s="350" t="s">
        <v>626</v>
      </c>
      <c r="E118" s="349" t="s">
        <v>90</v>
      </c>
      <c r="F118" s="349" t="s">
        <v>29</v>
      </c>
      <c r="G118" s="363" t="s">
        <v>111</v>
      </c>
      <c r="H118" s="364" t="s">
        <v>837</v>
      </c>
      <c r="I118" s="365" t="s">
        <v>85</v>
      </c>
      <c r="J118" s="381" t="s">
        <v>1471</v>
      </c>
      <c r="K118" s="353">
        <v>55</v>
      </c>
      <c r="L118" s="354" t="str">
        <f>IF(ISERROR(VLOOKUP(K118,Proposito_programa!$C$2:$E$59,2,FALSE))," ",VLOOKUP(K118,Proposito_programa!$C$2:$E$59,2,FALSE))</f>
        <v>Fortalecimiento de cultura ciudadana y su institucionalidad</v>
      </c>
      <c r="M118" s="354" t="str">
        <f>IF(ISERROR(VLOOKUP(K118,Proposito_programa!$C$2:$E$59,3,FALSE))," ",VLOOKUP(K118,Proposito_programa!$C$2:$E$59,3,FALSE))</f>
        <v>Propósito 5: Construir Bogotá - Región con gobierno abierto, transparente y ciudadanía consciente</v>
      </c>
      <c r="N118" s="366">
        <v>1907</v>
      </c>
      <c r="O118" s="356"/>
      <c r="P118" s="366">
        <v>19465942</v>
      </c>
      <c r="Q118" s="357" t="s">
        <v>986</v>
      </c>
      <c r="R118" s="338" t="s">
        <v>363</v>
      </c>
      <c r="S118" s="338"/>
      <c r="T118" s="339"/>
      <c r="U118" s="340"/>
      <c r="V118" s="341">
        <v>48880000</v>
      </c>
      <c r="W118" s="341"/>
      <c r="X118" s="366">
        <v>1</v>
      </c>
      <c r="Y118" s="382">
        <v>14664000</v>
      </c>
      <c r="Z118" s="358">
        <v>48880000</v>
      </c>
      <c r="AA118" s="359"/>
      <c r="AB118" s="342">
        <v>44266</v>
      </c>
      <c r="AC118" s="388">
        <v>44265</v>
      </c>
      <c r="AD118" s="384">
        <v>44448</v>
      </c>
      <c r="AE118" s="343">
        <v>180</v>
      </c>
      <c r="AF118" s="343">
        <v>1</v>
      </c>
      <c r="AG118" s="360">
        <v>90</v>
      </c>
      <c r="AH118" s="361"/>
      <c r="AI118" s="344"/>
      <c r="AJ118" s="344"/>
      <c r="AK118" s="378"/>
      <c r="AL118" s="343"/>
      <c r="AM118" s="343"/>
      <c r="AN118" s="343" t="s">
        <v>1454</v>
      </c>
      <c r="AO118" s="343"/>
      <c r="AP118" s="362">
        <v>1</v>
      </c>
      <c r="AQ118" s="37"/>
      <c r="AR118" s="37"/>
      <c r="AS118" s="37"/>
      <c r="AT118" s="37"/>
      <c r="AU118" s="37"/>
    </row>
    <row r="119" spans="1:47" s="147" customFormat="1" ht="51" x14ac:dyDescent="0.25">
      <c r="A119" s="349">
        <v>106</v>
      </c>
      <c r="B119" s="349">
        <v>2021</v>
      </c>
      <c r="C119" s="349" t="s">
        <v>627</v>
      </c>
      <c r="D119" s="350" t="s">
        <v>628</v>
      </c>
      <c r="E119" s="349" t="s">
        <v>90</v>
      </c>
      <c r="F119" s="349" t="s">
        <v>29</v>
      </c>
      <c r="G119" s="363" t="s">
        <v>111</v>
      </c>
      <c r="H119" s="364" t="s">
        <v>761</v>
      </c>
      <c r="I119" s="365" t="s">
        <v>85</v>
      </c>
      <c r="J119" s="381" t="s">
        <v>1471</v>
      </c>
      <c r="K119" s="353">
        <v>55</v>
      </c>
      <c r="L119" s="354" t="str">
        <f>IF(ISERROR(VLOOKUP(K119,Proposito_programa!$C$2:$E$59,2,FALSE))," ",VLOOKUP(K119,Proposito_programa!$C$2:$E$59,2,FALSE))</f>
        <v>Fortalecimiento de cultura ciudadana y su institucionalidad</v>
      </c>
      <c r="M119" s="354" t="str">
        <f>IF(ISERROR(VLOOKUP(K119,Proposito_programa!$C$2:$E$59,3,FALSE))," ",VLOOKUP(K119,Proposito_programa!$C$2:$E$59,3,FALSE))</f>
        <v>Propósito 5: Construir Bogotá - Región con gobierno abierto, transparente y ciudadanía consciente</v>
      </c>
      <c r="N119" s="366">
        <v>1907</v>
      </c>
      <c r="O119" s="356"/>
      <c r="P119" s="379">
        <v>52748681</v>
      </c>
      <c r="Q119" s="357" t="s">
        <v>987</v>
      </c>
      <c r="R119" s="338" t="s">
        <v>363</v>
      </c>
      <c r="S119" s="338"/>
      <c r="T119" s="339"/>
      <c r="U119" s="340"/>
      <c r="V119" s="341">
        <v>30576000</v>
      </c>
      <c r="W119" s="341"/>
      <c r="X119" s="366">
        <v>3</v>
      </c>
      <c r="Y119" s="382">
        <v>12133333</v>
      </c>
      <c r="Z119" s="358">
        <v>30576000</v>
      </c>
      <c r="AA119" s="359"/>
      <c r="AB119" s="342">
        <v>44267</v>
      </c>
      <c r="AC119" s="388">
        <v>44278</v>
      </c>
      <c r="AD119" s="388">
        <v>44478</v>
      </c>
      <c r="AE119" s="343">
        <v>210</v>
      </c>
      <c r="AF119" s="343">
        <v>3</v>
      </c>
      <c r="AG119" s="360">
        <v>105</v>
      </c>
      <c r="AH119" s="361"/>
      <c r="AI119" s="344"/>
      <c r="AJ119" s="344"/>
      <c r="AK119" s="378"/>
      <c r="AL119" s="343"/>
      <c r="AM119" s="343"/>
      <c r="AN119" s="343" t="s">
        <v>1454</v>
      </c>
      <c r="AO119" s="343"/>
      <c r="AP119" s="362">
        <v>1</v>
      </c>
      <c r="AQ119" s="37"/>
      <c r="AR119" s="37"/>
      <c r="AS119" s="37"/>
      <c r="AT119" s="37"/>
      <c r="AU119" s="37"/>
    </row>
    <row r="120" spans="1:47" s="147" customFormat="1" ht="51" x14ac:dyDescent="0.25">
      <c r="A120" s="349">
        <v>107</v>
      </c>
      <c r="B120" s="349">
        <v>2021</v>
      </c>
      <c r="C120" s="349" t="s">
        <v>574</v>
      </c>
      <c r="D120" s="350" t="s">
        <v>575</v>
      </c>
      <c r="E120" s="349" t="s">
        <v>90</v>
      </c>
      <c r="F120" s="349" t="s">
        <v>29</v>
      </c>
      <c r="G120" s="363" t="s">
        <v>111</v>
      </c>
      <c r="H120" s="364" t="s">
        <v>838</v>
      </c>
      <c r="I120" s="365" t="s">
        <v>85</v>
      </c>
      <c r="J120" s="381" t="s">
        <v>1471</v>
      </c>
      <c r="K120" s="353">
        <v>55</v>
      </c>
      <c r="L120" s="354" t="str">
        <f>IF(ISERROR(VLOOKUP(K120,Proposito_programa!$C$2:$E$59,2,FALSE))," ",VLOOKUP(K120,Proposito_programa!$C$2:$E$59,2,FALSE))</f>
        <v>Fortalecimiento de cultura ciudadana y su institucionalidad</v>
      </c>
      <c r="M120" s="354" t="str">
        <f>IF(ISERROR(VLOOKUP(K120,Proposito_programa!$C$2:$E$59,3,FALSE))," ",VLOOKUP(K120,Proposito_programa!$C$2:$E$59,3,FALSE))</f>
        <v>Propósito 5: Construir Bogotá - Región con gobierno abierto, transparente y ciudadanía consciente</v>
      </c>
      <c r="N120" s="366">
        <v>1907</v>
      </c>
      <c r="O120" s="356"/>
      <c r="P120" s="366">
        <v>51608290</v>
      </c>
      <c r="Q120" s="357" t="s">
        <v>988</v>
      </c>
      <c r="R120" s="338" t="s">
        <v>363</v>
      </c>
      <c r="S120" s="338"/>
      <c r="T120" s="339"/>
      <c r="U120" s="340"/>
      <c r="V120" s="341">
        <v>27650000</v>
      </c>
      <c r="W120" s="341"/>
      <c r="X120" s="366">
        <v>0</v>
      </c>
      <c r="Y120" s="382">
        <v>0</v>
      </c>
      <c r="Z120" s="358">
        <v>27650000</v>
      </c>
      <c r="AA120" s="359"/>
      <c r="AB120" s="342">
        <v>44267</v>
      </c>
      <c r="AC120" s="388">
        <v>44270</v>
      </c>
      <c r="AD120" s="388">
        <v>44218</v>
      </c>
      <c r="AE120" s="343">
        <v>300</v>
      </c>
      <c r="AF120" s="343">
        <v>0</v>
      </c>
      <c r="AG120" s="360">
        <v>0</v>
      </c>
      <c r="AH120" s="361"/>
      <c r="AI120" s="344"/>
      <c r="AJ120" s="344"/>
      <c r="AK120" s="378"/>
      <c r="AL120" s="343"/>
      <c r="AM120" s="343"/>
      <c r="AN120" s="343" t="s">
        <v>1454</v>
      </c>
      <c r="AO120" s="343"/>
      <c r="AP120" s="362">
        <v>1</v>
      </c>
      <c r="AQ120" s="37"/>
      <c r="AR120" s="37"/>
      <c r="AS120" s="37"/>
      <c r="AT120" s="37"/>
      <c r="AU120" s="37"/>
    </row>
    <row r="121" spans="1:47" s="147" customFormat="1" ht="51" x14ac:dyDescent="0.25">
      <c r="A121" s="349">
        <v>108</v>
      </c>
      <c r="B121" s="349">
        <v>2021</v>
      </c>
      <c r="C121" s="349" t="s">
        <v>629</v>
      </c>
      <c r="D121" s="350" t="s">
        <v>630</v>
      </c>
      <c r="E121" s="349" t="s">
        <v>90</v>
      </c>
      <c r="F121" s="349" t="s">
        <v>29</v>
      </c>
      <c r="G121" s="363" t="s">
        <v>111</v>
      </c>
      <c r="H121" s="364" t="s">
        <v>839</v>
      </c>
      <c r="I121" s="365" t="s">
        <v>85</v>
      </c>
      <c r="J121" s="367" t="s">
        <v>268</v>
      </c>
      <c r="K121" s="353">
        <v>55</v>
      </c>
      <c r="L121" s="354" t="str">
        <f>IF(ISERROR(VLOOKUP(K121,Proposito_programa!$C$2:$E$59,2,FALSE))," ",VLOOKUP(K121,Proposito_programa!$C$2:$E$59,2,FALSE))</f>
        <v>Fortalecimiento de cultura ciudadana y su institucionalidad</v>
      </c>
      <c r="M121" s="354" t="str">
        <f>IF(ISERROR(VLOOKUP(K121,Proposito_programa!$C$2:$E$59,3,FALSE))," ",VLOOKUP(K121,Proposito_programa!$C$2:$E$59,3,FALSE))</f>
        <v>Propósito 5: Construir Bogotá - Región con gobierno abierto, transparente y ciudadanía consciente</v>
      </c>
      <c r="N121" s="366">
        <v>1906</v>
      </c>
      <c r="O121" s="356"/>
      <c r="P121" s="379">
        <v>52953158</v>
      </c>
      <c r="Q121" s="357" t="s">
        <v>989</v>
      </c>
      <c r="R121" s="338" t="s">
        <v>363</v>
      </c>
      <c r="S121" s="338"/>
      <c r="T121" s="339"/>
      <c r="U121" s="340"/>
      <c r="V121" s="341">
        <v>38500000</v>
      </c>
      <c r="W121" s="341"/>
      <c r="X121" s="366">
        <v>1</v>
      </c>
      <c r="Y121" s="382">
        <v>10192000</v>
      </c>
      <c r="Z121" s="358">
        <v>38500000</v>
      </c>
      <c r="AA121" s="359"/>
      <c r="AB121" s="342">
        <v>44270</v>
      </c>
      <c r="AC121" s="388">
        <v>44274</v>
      </c>
      <c r="AD121" s="388">
        <v>44483</v>
      </c>
      <c r="AE121" s="343">
        <v>210</v>
      </c>
      <c r="AF121" s="343">
        <v>1</v>
      </c>
      <c r="AG121" s="360">
        <v>70</v>
      </c>
      <c r="AH121" s="361"/>
      <c r="AI121" s="344"/>
      <c r="AJ121" s="344"/>
      <c r="AK121" s="378"/>
      <c r="AL121" s="343"/>
      <c r="AM121" s="343"/>
      <c r="AN121" s="343" t="s">
        <v>1454</v>
      </c>
      <c r="AO121" s="343"/>
      <c r="AP121" s="362">
        <v>1</v>
      </c>
      <c r="AQ121" s="37"/>
      <c r="AR121" s="37"/>
      <c r="AS121" s="37"/>
      <c r="AT121" s="37"/>
      <c r="AU121" s="37"/>
    </row>
    <row r="122" spans="1:47" s="147" customFormat="1" ht="51" x14ac:dyDescent="0.25">
      <c r="A122" s="349">
        <v>109</v>
      </c>
      <c r="B122" s="349">
        <v>2021</v>
      </c>
      <c r="C122" s="349" t="s">
        <v>631</v>
      </c>
      <c r="D122" s="350" t="s">
        <v>632</v>
      </c>
      <c r="E122" s="349" t="s">
        <v>90</v>
      </c>
      <c r="F122" s="349" t="s">
        <v>29</v>
      </c>
      <c r="G122" s="363" t="s">
        <v>111</v>
      </c>
      <c r="H122" s="364" t="s">
        <v>840</v>
      </c>
      <c r="I122" s="365" t="s">
        <v>85</v>
      </c>
      <c r="J122" s="381" t="s">
        <v>1471</v>
      </c>
      <c r="K122" s="353">
        <v>55</v>
      </c>
      <c r="L122" s="354" t="str">
        <f>IF(ISERROR(VLOOKUP(K122,Proposito_programa!$C$2:$E$59,2,FALSE))," ",VLOOKUP(K122,Proposito_programa!$C$2:$E$59,2,FALSE))</f>
        <v>Fortalecimiento de cultura ciudadana y su institucionalidad</v>
      </c>
      <c r="M122" s="354" t="str">
        <f>IF(ISERROR(VLOOKUP(K122,Proposito_programa!$C$2:$E$59,3,FALSE))," ",VLOOKUP(K122,Proposito_programa!$C$2:$E$59,3,FALSE))</f>
        <v>Propósito 5: Construir Bogotá - Región con gobierno abierto, transparente y ciudadanía consciente</v>
      </c>
      <c r="N122" s="366">
        <v>1907</v>
      </c>
      <c r="O122" s="356"/>
      <c r="P122" s="366">
        <v>366627</v>
      </c>
      <c r="Q122" s="357" t="s">
        <v>990</v>
      </c>
      <c r="R122" s="338" t="s">
        <v>363</v>
      </c>
      <c r="S122" s="338"/>
      <c r="T122" s="339"/>
      <c r="U122" s="340"/>
      <c r="V122" s="341">
        <v>26208000</v>
      </c>
      <c r="W122" s="341"/>
      <c r="X122" s="366">
        <v>0</v>
      </c>
      <c r="Y122" s="382">
        <v>0</v>
      </c>
      <c r="Z122" s="358">
        <v>39312000</v>
      </c>
      <c r="AA122" s="359"/>
      <c r="AB122" s="342">
        <v>44271</v>
      </c>
      <c r="AC122" s="388">
        <v>44271</v>
      </c>
      <c r="AD122" s="388">
        <v>44487</v>
      </c>
      <c r="AE122" s="343">
        <v>210</v>
      </c>
      <c r="AF122" s="343">
        <v>0</v>
      </c>
      <c r="AG122" s="360">
        <v>0</v>
      </c>
      <c r="AH122" s="361"/>
      <c r="AI122" s="344"/>
      <c r="AJ122" s="344"/>
      <c r="AK122" s="378"/>
      <c r="AL122" s="343"/>
      <c r="AM122" s="343"/>
      <c r="AN122" s="343" t="s">
        <v>1454</v>
      </c>
      <c r="AO122" s="343"/>
      <c r="AP122" s="362">
        <v>1</v>
      </c>
      <c r="AQ122" s="37"/>
      <c r="AR122" s="37"/>
      <c r="AS122" s="37"/>
      <c r="AT122" s="37"/>
      <c r="AU122" s="37"/>
    </row>
    <row r="123" spans="1:47" s="147" customFormat="1" ht="51" x14ac:dyDescent="0.25">
      <c r="A123" s="349">
        <v>110</v>
      </c>
      <c r="B123" s="349">
        <v>2021</v>
      </c>
      <c r="C123" s="349" t="s">
        <v>560</v>
      </c>
      <c r="D123" s="350" t="s">
        <v>561</v>
      </c>
      <c r="E123" s="349" t="s">
        <v>90</v>
      </c>
      <c r="F123" s="349" t="s">
        <v>29</v>
      </c>
      <c r="G123" s="363" t="s">
        <v>111</v>
      </c>
      <c r="H123" s="364" t="s">
        <v>841</v>
      </c>
      <c r="I123" s="365" t="s">
        <v>85</v>
      </c>
      <c r="J123" s="381" t="s">
        <v>1471</v>
      </c>
      <c r="K123" s="353">
        <v>55</v>
      </c>
      <c r="L123" s="354" t="str">
        <f>IF(ISERROR(VLOOKUP(K123,Proposito_programa!$C$2:$E$59,2,FALSE))," ",VLOOKUP(K123,Proposito_programa!$C$2:$E$59,2,FALSE))</f>
        <v>Fortalecimiento de cultura ciudadana y su institucionalidad</v>
      </c>
      <c r="M123" s="354" t="str">
        <f>IF(ISERROR(VLOOKUP(K123,Proposito_programa!$C$2:$E$59,3,FALSE))," ",VLOOKUP(K123,Proposito_programa!$C$2:$E$59,3,FALSE))</f>
        <v>Propósito 5: Construir Bogotá - Región con gobierno abierto, transparente y ciudadanía consciente</v>
      </c>
      <c r="N123" s="366">
        <v>1907</v>
      </c>
      <c r="O123" s="356"/>
      <c r="P123" s="379">
        <v>79422810</v>
      </c>
      <c r="Q123" s="357" t="s">
        <v>991</v>
      </c>
      <c r="R123" s="338" t="s">
        <v>363</v>
      </c>
      <c r="S123" s="338"/>
      <c r="T123" s="339"/>
      <c r="U123" s="340"/>
      <c r="V123" s="341">
        <v>26166000</v>
      </c>
      <c r="W123" s="341"/>
      <c r="X123" s="366">
        <v>1</v>
      </c>
      <c r="Y123" s="382">
        <v>12833333</v>
      </c>
      <c r="Z123" s="358">
        <v>26166000</v>
      </c>
      <c r="AA123" s="359"/>
      <c r="AB123" s="342">
        <v>44271</v>
      </c>
      <c r="AC123" s="388">
        <v>44272</v>
      </c>
      <c r="AD123" s="388">
        <v>44484</v>
      </c>
      <c r="AE123" s="343">
        <v>210</v>
      </c>
      <c r="AF123" s="343">
        <v>1</v>
      </c>
      <c r="AG123" s="360">
        <v>70</v>
      </c>
      <c r="AH123" s="361"/>
      <c r="AI123" s="344"/>
      <c r="AJ123" s="344"/>
      <c r="AK123" s="378"/>
      <c r="AL123" s="343"/>
      <c r="AM123" s="343"/>
      <c r="AN123" s="343" t="s">
        <v>1454</v>
      </c>
      <c r="AO123" s="343"/>
      <c r="AP123" s="362">
        <v>1</v>
      </c>
      <c r="AQ123" s="37"/>
      <c r="AR123" s="37"/>
      <c r="AS123" s="37"/>
      <c r="AT123" s="37"/>
      <c r="AU123" s="37"/>
    </row>
    <row r="124" spans="1:47" s="147" customFormat="1" ht="89.25" x14ac:dyDescent="0.25">
      <c r="A124" s="349">
        <v>111</v>
      </c>
      <c r="B124" s="349">
        <v>2021</v>
      </c>
      <c r="C124" s="349" t="s">
        <v>633</v>
      </c>
      <c r="D124" s="350" t="s">
        <v>634</v>
      </c>
      <c r="E124" s="349" t="s">
        <v>90</v>
      </c>
      <c r="F124" s="349" t="s">
        <v>29</v>
      </c>
      <c r="G124" s="363" t="s">
        <v>111</v>
      </c>
      <c r="H124" s="364" t="s">
        <v>842</v>
      </c>
      <c r="I124" s="365" t="s">
        <v>85</v>
      </c>
      <c r="J124" s="381" t="s">
        <v>1471</v>
      </c>
      <c r="K124" s="353">
        <v>55</v>
      </c>
      <c r="L124" s="354" t="str">
        <f>IF(ISERROR(VLOOKUP(K124,Proposito_programa!$C$2:$E$59,2,FALSE))," ",VLOOKUP(K124,Proposito_programa!$C$2:$E$59,2,FALSE))</f>
        <v>Fortalecimiento de cultura ciudadana y su institucionalidad</v>
      </c>
      <c r="M124" s="354" t="str">
        <f>IF(ISERROR(VLOOKUP(K124,Proposito_programa!$C$2:$E$59,3,FALSE))," ",VLOOKUP(K124,Proposito_programa!$C$2:$E$59,3,FALSE))</f>
        <v>Propósito 5: Construir Bogotá - Región con gobierno abierto, transparente y ciudadanía consciente</v>
      </c>
      <c r="N124" s="366">
        <v>1907</v>
      </c>
      <c r="O124" s="356"/>
      <c r="P124" s="366">
        <v>1015407312</v>
      </c>
      <c r="Q124" s="357" t="s">
        <v>992</v>
      </c>
      <c r="R124" s="338" t="s">
        <v>363</v>
      </c>
      <c r="S124" s="338"/>
      <c r="T124" s="339"/>
      <c r="U124" s="340"/>
      <c r="V124" s="341">
        <v>18515000</v>
      </c>
      <c r="W124" s="341"/>
      <c r="X124" s="366">
        <v>1</v>
      </c>
      <c r="Y124" s="382">
        <v>13104000</v>
      </c>
      <c r="Z124" s="358">
        <v>18515000</v>
      </c>
      <c r="AA124" s="359"/>
      <c r="AB124" s="342">
        <v>44278</v>
      </c>
      <c r="AC124" s="388">
        <v>44273</v>
      </c>
      <c r="AD124" s="388">
        <v>44455</v>
      </c>
      <c r="AE124" s="343">
        <v>180</v>
      </c>
      <c r="AF124" s="343">
        <v>1</v>
      </c>
      <c r="AG124" s="360">
        <v>90</v>
      </c>
      <c r="AH124" s="361"/>
      <c r="AI124" s="344"/>
      <c r="AJ124" s="344"/>
      <c r="AK124" s="378"/>
      <c r="AL124" s="343"/>
      <c r="AM124" s="343"/>
      <c r="AN124" s="343" t="s">
        <v>1454</v>
      </c>
      <c r="AO124" s="343"/>
      <c r="AP124" s="362">
        <v>1</v>
      </c>
      <c r="AQ124" s="37"/>
      <c r="AR124" s="37"/>
      <c r="AS124" s="37"/>
      <c r="AT124" s="37"/>
      <c r="AU124" s="37"/>
    </row>
    <row r="125" spans="1:47" s="147" customFormat="1" ht="89.25" x14ac:dyDescent="0.25">
      <c r="A125" s="349">
        <v>112</v>
      </c>
      <c r="B125" s="349">
        <v>2021</v>
      </c>
      <c r="C125" s="349" t="s">
        <v>635</v>
      </c>
      <c r="D125" s="350" t="s">
        <v>636</v>
      </c>
      <c r="E125" s="349" t="s">
        <v>90</v>
      </c>
      <c r="F125" s="349" t="s">
        <v>29</v>
      </c>
      <c r="G125" s="363" t="s">
        <v>111</v>
      </c>
      <c r="H125" s="364" t="s">
        <v>843</v>
      </c>
      <c r="I125" s="365" t="s">
        <v>85</v>
      </c>
      <c r="J125" s="381" t="s">
        <v>1471</v>
      </c>
      <c r="K125" s="353">
        <v>55</v>
      </c>
      <c r="L125" s="354" t="str">
        <f>IF(ISERROR(VLOOKUP(K125,Proposito_programa!$C$2:$E$59,2,FALSE))," ",VLOOKUP(K125,Proposito_programa!$C$2:$E$59,2,FALSE))</f>
        <v>Fortalecimiento de cultura ciudadana y su institucionalidad</v>
      </c>
      <c r="M125" s="354" t="str">
        <f>IF(ISERROR(VLOOKUP(K125,Proposito_programa!$C$2:$E$59,3,FALSE))," ",VLOOKUP(K125,Proposito_programa!$C$2:$E$59,3,FALSE))</f>
        <v>Propósito 5: Construir Bogotá - Región con gobierno abierto, transparente y ciudadanía consciente</v>
      </c>
      <c r="N125" s="366">
        <v>1907</v>
      </c>
      <c r="O125" s="356"/>
      <c r="P125" s="366">
        <v>1032463668</v>
      </c>
      <c r="Q125" s="357" t="s">
        <v>993</v>
      </c>
      <c r="R125" s="338" t="s">
        <v>363</v>
      </c>
      <c r="S125" s="338"/>
      <c r="T125" s="339"/>
      <c r="U125" s="340"/>
      <c r="V125" s="341">
        <v>18096000</v>
      </c>
      <c r="W125" s="341"/>
      <c r="X125" s="366">
        <v>0</v>
      </c>
      <c r="Y125" s="382">
        <v>0</v>
      </c>
      <c r="Z125" s="358">
        <v>18096000</v>
      </c>
      <c r="AA125" s="359"/>
      <c r="AB125" s="342">
        <v>44272</v>
      </c>
      <c r="AC125" s="386">
        <v>44291</v>
      </c>
      <c r="AD125" s="388">
        <v>44456</v>
      </c>
      <c r="AE125" s="343">
        <v>180</v>
      </c>
      <c r="AF125" s="343">
        <v>0</v>
      </c>
      <c r="AG125" s="360">
        <v>0</v>
      </c>
      <c r="AH125" s="361"/>
      <c r="AI125" s="344"/>
      <c r="AJ125" s="344"/>
      <c r="AK125" s="378"/>
      <c r="AL125" s="343"/>
      <c r="AM125" s="343"/>
      <c r="AN125" s="343" t="s">
        <v>1454</v>
      </c>
      <c r="AO125" s="343"/>
      <c r="AP125" s="362">
        <v>1</v>
      </c>
      <c r="AQ125" s="37"/>
      <c r="AR125" s="37"/>
      <c r="AS125" s="37"/>
      <c r="AT125" s="37"/>
      <c r="AU125" s="37"/>
    </row>
    <row r="126" spans="1:47" s="147" customFormat="1" ht="51" x14ac:dyDescent="0.25">
      <c r="A126" s="349">
        <v>113</v>
      </c>
      <c r="B126" s="349">
        <v>2021</v>
      </c>
      <c r="C126" s="349" t="s">
        <v>637</v>
      </c>
      <c r="D126" s="350" t="s">
        <v>638</v>
      </c>
      <c r="E126" s="349" t="s">
        <v>90</v>
      </c>
      <c r="F126" s="349" t="s">
        <v>29</v>
      </c>
      <c r="G126" s="363" t="s">
        <v>111</v>
      </c>
      <c r="H126" s="364" t="s">
        <v>844</v>
      </c>
      <c r="I126" s="365" t="s">
        <v>85</v>
      </c>
      <c r="J126" s="367" t="s">
        <v>1472</v>
      </c>
      <c r="K126" s="353">
        <v>20</v>
      </c>
      <c r="L126" s="354" t="str">
        <f>IF(ISERROR(VLOOKUP(K126,Proposito_programa!$C$2:$E$59,2,FALSE))," ",VLOOKUP(K126,Proposito_programa!$C$2:$E$59,2,FALSE))</f>
        <v>Bogotá, referente en cultura, deporte, recreación y actividad física, con parques para el desarrollo y la salud</v>
      </c>
      <c r="M126" s="354" t="str">
        <f>IF(ISERROR(VLOOKUP(K126,Proposito_programa!$C$2:$E$59,3,FALSE))," ",VLOOKUP(K126,Proposito_programa!$C$2:$E$59,3,FALSE))</f>
        <v>Propósito 1: Hacer un nuevo contrato social para incrementar la inclusión social, productiva y política</v>
      </c>
      <c r="N126" s="366">
        <v>1887</v>
      </c>
      <c r="O126" s="356"/>
      <c r="P126" s="366">
        <v>53117792</v>
      </c>
      <c r="Q126" s="357" t="s">
        <v>994</v>
      </c>
      <c r="R126" s="338" t="s">
        <v>363</v>
      </c>
      <c r="S126" s="338"/>
      <c r="T126" s="339"/>
      <c r="U126" s="340"/>
      <c r="V126" s="341">
        <v>14700000</v>
      </c>
      <c r="W126" s="341"/>
      <c r="X126" s="366">
        <v>1</v>
      </c>
      <c r="Y126" s="382">
        <v>3174000</v>
      </c>
      <c r="Z126" s="358">
        <v>14700000</v>
      </c>
      <c r="AA126" s="359"/>
      <c r="AB126" s="342">
        <v>44273</v>
      </c>
      <c r="AC126" s="386">
        <v>44273</v>
      </c>
      <c r="AD126" s="388">
        <v>44504</v>
      </c>
      <c r="AE126" s="343">
        <v>210</v>
      </c>
      <c r="AF126" s="343">
        <v>1</v>
      </c>
      <c r="AG126" s="360">
        <v>36</v>
      </c>
      <c r="AH126" s="361"/>
      <c r="AI126" s="344"/>
      <c r="AJ126" s="344"/>
      <c r="AK126" s="378"/>
      <c r="AL126" s="343"/>
      <c r="AM126" s="343"/>
      <c r="AN126" s="343" t="s">
        <v>1454</v>
      </c>
      <c r="AO126" s="343"/>
      <c r="AP126" s="362">
        <v>1</v>
      </c>
      <c r="AQ126" s="37"/>
      <c r="AR126" s="37"/>
      <c r="AS126" s="37"/>
      <c r="AT126" s="37"/>
      <c r="AU126" s="37"/>
    </row>
    <row r="127" spans="1:47" s="147" customFormat="1" ht="63.75" x14ac:dyDescent="0.25">
      <c r="A127" s="349">
        <v>114</v>
      </c>
      <c r="B127" s="349">
        <v>2021</v>
      </c>
      <c r="C127" s="349" t="s">
        <v>639</v>
      </c>
      <c r="D127" s="350" t="s">
        <v>640</v>
      </c>
      <c r="E127" s="349" t="s">
        <v>90</v>
      </c>
      <c r="F127" s="349" t="s">
        <v>29</v>
      </c>
      <c r="G127" s="363" t="s">
        <v>111</v>
      </c>
      <c r="H127" s="364" t="s">
        <v>845</v>
      </c>
      <c r="I127" s="365" t="s">
        <v>85</v>
      </c>
      <c r="J127" s="381" t="s">
        <v>1471</v>
      </c>
      <c r="K127" s="353">
        <v>55</v>
      </c>
      <c r="L127" s="354" t="str">
        <f>IF(ISERROR(VLOOKUP(K127,Proposito_programa!$C$2:$E$59,2,FALSE))," ",VLOOKUP(K127,Proposito_programa!$C$2:$E$59,2,FALSE))</f>
        <v>Fortalecimiento de cultura ciudadana y su institucionalidad</v>
      </c>
      <c r="M127" s="354" t="str">
        <f>IF(ISERROR(VLOOKUP(K127,Proposito_programa!$C$2:$E$59,3,FALSE))," ",VLOOKUP(K127,Proposito_programa!$C$2:$E$59,3,FALSE))</f>
        <v>Propósito 5: Construir Bogotá - Región con gobierno abierto, transparente y ciudadanía consciente</v>
      </c>
      <c r="N127" s="366">
        <v>1907</v>
      </c>
      <c r="O127" s="356"/>
      <c r="P127" s="366">
        <v>11052482</v>
      </c>
      <c r="Q127" s="357" t="s">
        <v>995</v>
      </c>
      <c r="R127" s="338" t="s">
        <v>363</v>
      </c>
      <c r="S127" s="338"/>
      <c r="T127" s="339"/>
      <c r="U127" s="340"/>
      <c r="V127" s="341">
        <v>14700000</v>
      </c>
      <c r="W127" s="341"/>
      <c r="X127" s="366">
        <v>2</v>
      </c>
      <c r="Y127" s="382">
        <v>9048000</v>
      </c>
      <c r="Z127" s="358">
        <v>14700000</v>
      </c>
      <c r="AA127" s="359"/>
      <c r="AB127" s="342">
        <v>44272</v>
      </c>
      <c r="AC127" s="386">
        <v>44274</v>
      </c>
      <c r="AD127" s="386">
        <v>44456</v>
      </c>
      <c r="AE127" s="343">
        <v>180</v>
      </c>
      <c r="AF127" s="343">
        <v>2</v>
      </c>
      <c r="AG127" s="360">
        <v>90</v>
      </c>
      <c r="AH127" s="361"/>
      <c r="AI127" s="344"/>
      <c r="AJ127" s="344"/>
      <c r="AK127" s="378"/>
      <c r="AL127" s="343"/>
      <c r="AM127" s="343"/>
      <c r="AN127" s="343" t="s">
        <v>1454</v>
      </c>
      <c r="AO127" s="343"/>
      <c r="AP127" s="362">
        <v>1</v>
      </c>
      <c r="AQ127" s="37"/>
      <c r="AR127" s="37"/>
      <c r="AS127" s="37"/>
      <c r="AT127" s="37"/>
      <c r="AU127" s="37"/>
    </row>
    <row r="128" spans="1:47" s="147" customFormat="1" ht="63.75" x14ac:dyDescent="0.25">
      <c r="A128" s="349">
        <v>115</v>
      </c>
      <c r="B128" s="349">
        <v>2021</v>
      </c>
      <c r="C128" s="349" t="s">
        <v>580</v>
      </c>
      <c r="D128" s="350" t="s">
        <v>581</v>
      </c>
      <c r="E128" s="349" t="s">
        <v>90</v>
      </c>
      <c r="F128" s="349" t="s">
        <v>29</v>
      </c>
      <c r="G128" s="363" t="s">
        <v>111</v>
      </c>
      <c r="H128" s="364" t="s">
        <v>830</v>
      </c>
      <c r="I128" s="365" t="s">
        <v>85</v>
      </c>
      <c r="J128" s="367" t="s">
        <v>268</v>
      </c>
      <c r="K128" s="353">
        <v>43</v>
      </c>
      <c r="L128" s="354" t="str">
        <f>IF(ISERROR(VLOOKUP(K128,Proposito_programa!$C$2:$E$59,2,FALSE))," ",VLOOKUP(K128,Proposito_programa!$C$2:$E$59,2,FALSE))</f>
        <v>Cultura ciudadana para la confianza, la convivencia y la participación desde la vida cotidiana</v>
      </c>
      <c r="M128" s="354" t="str">
        <f>IF(ISERROR(VLOOKUP(K128,Proposito_programa!$C$2:$E$59,3,FALSE))," ",VLOOKUP(K128,Proposito_programa!$C$2:$E$59,3,FALSE))</f>
        <v>Propósito 3: Inspirar confianza y legitimidad para vivir sin miedo y ser epicentro de cultura ciudadana, paz y reconciliación</v>
      </c>
      <c r="N128" s="366">
        <v>1902</v>
      </c>
      <c r="O128" s="356"/>
      <c r="P128" s="366">
        <v>1022357251</v>
      </c>
      <c r="Q128" s="357" t="s">
        <v>1478</v>
      </c>
      <c r="R128" s="338" t="s">
        <v>363</v>
      </c>
      <c r="S128" s="338"/>
      <c r="T128" s="339"/>
      <c r="U128" s="340"/>
      <c r="V128" s="341">
        <v>14700000</v>
      </c>
      <c r="W128" s="341"/>
      <c r="X128" s="366">
        <v>2</v>
      </c>
      <c r="Y128" s="382">
        <v>5670000</v>
      </c>
      <c r="Z128" s="358">
        <v>14700000</v>
      </c>
      <c r="AA128" s="359"/>
      <c r="AB128" s="342">
        <v>44273</v>
      </c>
      <c r="AC128" s="386">
        <v>44274</v>
      </c>
      <c r="AD128" s="386">
        <v>44487</v>
      </c>
      <c r="AE128" s="343">
        <v>210</v>
      </c>
      <c r="AF128" s="343">
        <v>2</v>
      </c>
      <c r="AG128" s="360">
        <v>82</v>
      </c>
      <c r="AH128" s="366">
        <v>1022384288</v>
      </c>
      <c r="AI128" s="357" t="s">
        <v>1438</v>
      </c>
      <c r="AJ128" s="377">
        <v>44495</v>
      </c>
      <c r="AK128" s="378">
        <v>4690000</v>
      </c>
      <c r="AL128" s="343"/>
      <c r="AM128" s="343"/>
      <c r="AN128" s="343" t="s">
        <v>1454</v>
      </c>
      <c r="AO128" s="343"/>
      <c r="AP128" s="362">
        <v>1</v>
      </c>
      <c r="AQ128" s="37"/>
      <c r="AR128" s="37"/>
      <c r="AS128" s="37"/>
      <c r="AT128" s="37"/>
      <c r="AU128" s="37"/>
    </row>
    <row r="129" spans="1:47" s="147" customFormat="1" ht="63.75" x14ac:dyDescent="0.25">
      <c r="A129" s="349">
        <v>116</v>
      </c>
      <c r="B129" s="349">
        <v>2021</v>
      </c>
      <c r="C129" s="349" t="s">
        <v>580</v>
      </c>
      <c r="D129" s="350" t="s">
        <v>641</v>
      </c>
      <c r="E129" s="349" t="s">
        <v>90</v>
      </c>
      <c r="F129" s="349" t="s">
        <v>29</v>
      </c>
      <c r="G129" s="363" t="s">
        <v>111</v>
      </c>
      <c r="H129" s="364" t="s">
        <v>830</v>
      </c>
      <c r="I129" s="365" t="s">
        <v>85</v>
      </c>
      <c r="J129" s="367" t="s">
        <v>268</v>
      </c>
      <c r="K129" s="353">
        <v>43</v>
      </c>
      <c r="L129" s="354" t="str">
        <f>IF(ISERROR(VLOOKUP(K129,Proposito_programa!$C$2:$E$59,2,FALSE))," ",VLOOKUP(K129,Proposito_programa!$C$2:$E$59,2,FALSE))</f>
        <v>Cultura ciudadana para la confianza, la convivencia y la participación desde la vida cotidiana</v>
      </c>
      <c r="M129" s="354" t="str">
        <f>IF(ISERROR(VLOOKUP(K129,Proposito_programa!$C$2:$E$59,3,FALSE))," ",VLOOKUP(K129,Proposito_programa!$C$2:$E$59,3,FALSE))</f>
        <v>Propósito 3: Inspirar confianza y legitimidad para vivir sin miedo y ser epicentro de cultura ciudadana, paz y reconciliación</v>
      </c>
      <c r="N129" s="366">
        <v>1902</v>
      </c>
      <c r="O129" s="356"/>
      <c r="P129" s="366">
        <v>1018422079</v>
      </c>
      <c r="Q129" s="357" t="s">
        <v>996</v>
      </c>
      <c r="R129" s="338" t="s">
        <v>363</v>
      </c>
      <c r="S129" s="338"/>
      <c r="T129" s="339"/>
      <c r="U129" s="340"/>
      <c r="V129" s="341">
        <v>15600000</v>
      </c>
      <c r="W129" s="341"/>
      <c r="X129" s="366">
        <v>1</v>
      </c>
      <c r="Y129" s="382">
        <v>5040000</v>
      </c>
      <c r="Z129" s="358">
        <v>23400000</v>
      </c>
      <c r="AA129" s="359"/>
      <c r="AB129" s="342">
        <v>44273</v>
      </c>
      <c r="AC129" s="386">
        <v>44274</v>
      </c>
      <c r="AD129" s="386">
        <v>44487</v>
      </c>
      <c r="AE129" s="343">
        <v>210</v>
      </c>
      <c r="AF129" s="343">
        <v>1</v>
      </c>
      <c r="AG129" s="360">
        <v>72</v>
      </c>
      <c r="AH129" s="361"/>
      <c r="AI129" s="344"/>
      <c r="AJ129" s="344"/>
      <c r="AK129" s="378"/>
      <c r="AL129" s="343"/>
      <c r="AM129" s="343"/>
      <c r="AN129" s="343" t="s">
        <v>1454</v>
      </c>
      <c r="AO129" s="343"/>
      <c r="AP129" s="362">
        <v>1</v>
      </c>
      <c r="AQ129" s="37"/>
      <c r="AR129" s="37"/>
      <c r="AS129" s="37"/>
      <c r="AT129" s="37"/>
      <c r="AU129" s="37"/>
    </row>
    <row r="130" spans="1:47" s="147" customFormat="1" ht="63.75" x14ac:dyDescent="0.25">
      <c r="A130" s="349">
        <v>117</v>
      </c>
      <c r="B130" s="349">
        <v>2021</v>
      </c>
      <c r="C130" s="349" t="s">
        <v>580</v>
      </c>
      <c r="D130" s="350" t="s">
        <v>581</v>
      </c>
      <c r="E130" s="349" t="s">
        <v>90</v>
      </c>
      <c r="F130" s="349" t="s">
        <v>29</v>
      </c>
      <c r="G130" s="363" t="s">
        <v>111</v>
      </c>
      <c r="H130" s="364" t="s">
        <v>830</v>
      </c>
      <c r="I130" s="365" t="s">
        <v>85</v>
      </c>
      <c r="J130" s="367" t="s">
        <v>268</v>
      </c>
      <c r="K130" s="353">
        <v>43</v>
      </c>
      <c r="L130" s="354" t="str">
        <f>IF(ISERROR(VLOOKUP(K130,Proposito_programa!$C$2:$E$59,2,FALSE))," ",VLOOKUP(K130,Proposito_programa!$C$2:$E$59,2,FALSE))</f>
        <v>Cultura ciudadana para la confianza, la convivencia y la participación desde la vida cotidiana</v>
      </c>
      <c r="M130" s="354" t="str">
        <f>IF(ISERROR(VLOOKUP(K130,Proposito_programa!$C$2:$E$59,3,FALSE))," ",VLOOKUP(K130,Proposito_programa!$C$2:$E$59,3,FALSE))</f>
        <v>Propósito 3: Inspirar confianza y legitimidad para vivir sin miedo y ser epicentro de cultura ciudadana, paz y reconciliación</v>
      </c>
      <c r="N130" s="366">
        <v>1902</v>
      </c>
      <c r="O130" s="356"/>
      <c r="P130" s="366">
        <v>1122137371</v>
      </c>
      <c r="Q130" s="357" t="s">
        <v>997</v>
      </c>
      <c r="R130" s="338" t="s">
        <v>363</v>
      </c>
      <c r="S130" s="338"/>
      <c r="T130" s="339"/>
      <c r="U130" s="340"/>
      <c r="V130" s="341">
        <v>29328000</v>
      </c>
      <c r="W130" s="341"/>
      <c r="X130" s="366">
        <v>1</v>
      </c>
      <c r="Y130" s="382">
        <v>5040000</v>
      </c>
      <c r="Z130" s="358">
        <v>29328000</v>
      </c>
      <c r="AA130" s="359"/>
      <c r="AB130" s="342">
        <v>44274</v>
      </c>
      <c r="AC130" s="386">
        <v>44274</v>
      </c>
      <c r="AD130" s="386">
        <v>44487</v>
      </c>
      <c r="AE130" s="343">
        <v>210</v>
      </c>
      <c r="AF130" s="343">
        <v>1</v>
      </c>
      <c r="AG130" s="360">
        <v>72</v>
      </c>
      <c r="AH130" s="361"/>
      <c r="AI130" s="344"/>
      <c r="AJ130" s="344"/>
      <c r="AK130" s="378"/>
      <c r="AL130" s="343"/>
      <c r="AM130" s="343"/>
      <c r="AN130" s="343" t="s">
        <v>1454</v>
      </c>
      <c r="AO130" s="343"/>
      <c r="AP130" s="362">
        <v>1</v>
      </c>
      <c r="AQ130" s="37"/>
      <c r="AR130" s="37"/>
      <c r="AS130" s="37"/>
      <c r="AT130" s="37"/>
      <c r="AU130" s="37"/>
    </row>
    <row r="131" spans="1:47" s="147" customFormat="1" ht="51" x14ac:dyDescent="0.25">
      <c r="A131" s="349">
        <v>118</v>
      </c>
      <c r="B131" s="349">
        <v>2021</v>
      </c>
      <c r="C131" s="349" t="s">
        <v>642</v>
      </c>
      <c r="D131" s="350" t="s">
        <v>643</v>
      </c>
      <c r="E131" s="349" t="s">
        <v>90</v>
      </c>
      <c r="F131" s="349" t="s">
        <v>29</v>
      </c>
      <c r="G131" s="363" t="s">
        <v>111</v>
      </c>
      <c r="H131" s="364" t="s">
        <v>846</v>
      </c>
      <c r="I131" s="365" t="s">
        <v>85</v>
      </c>
      <c r="J131" s="381" t="s">
        <v>1471</v>
      </c>
      <c r="K131" s="353">
        <v>55</v>
      </c>
      <c r="L131" s="354" t="str">
        <f>IF(ISERROR(VLOOKUP(K131,Proposito_programa!$C$2:$E$59,2,FALSE))," ",VLOOKUP(K131,Proposito_programa!$C$2:$E$59,2,FALSE))</f>
        <v>Fortalecimiento de cultura ciudadana y su institucionalidad</v>
      </c>
      <c r="M131" s="354" t="str">
        <f>IF(ISERROR(VLOOKUP(K131,Proposito_programa!$C$2:$E$59,3,FALSE))," ",VLOOKUP(K131,Proposito_programa!$C$2:$E$59,3,FALSE))</f>
        <v>Propósito 5: Construir Bogotá - Región con gobierno abierto, transparente y ciudadanía consciente</v>
      </c>
      <c r="N131" s="366">
        <v>1907</v>
      </c>
      <c r="O131" s="356"/>
      <c r="P131" s="366">
        <v>79109455</v>
      </c>
      <c r="Q131" s="357" t="s">
        <v>998</v>
      </c>
      <c r="R131" s="338" t="s">
        <v>363</v>
      </c>
      <c r="S131" s="338"/>
      <c r="T131" s="339"/>
      <c r="U131" s="340"/>
      <c r="V131" s="341">
        <v>18515000</v>
      </c>
      <c r="W131" s="341"/>
      <c r="X131" s="366">
        <v>1</v>
      </c>
      <c r="Y131" s="382">
        <v>7800000</v>
      </c>
      <c r="Z131" s="358">
        <v>18515000</v>
      </c>
      <c r="AA131" s="359"/>
      <c r="AB131" s="342">
        <v>44274</v>
      </c>
      <c r="AC131" s="386">
        <v>44273</v>
      </c>
      <c r="AD131" s="386">
        <v>44457</v>
      </c>
      <c r="AE131" s="343">
        <v>180</v>
      </c>
      <c r="AF131" s="343">
        <v>1</v>
      </c>
      <c r="AG131" s="360">
        <v>90</v>
      </c>
      <c r="AH131" s="361"/>
      <c r="AI131" s="344"/>
      <c r="AJ131" s="344"/>
      <c r="AK131" s="378"/>
      <c r="AL131" s="343"/>
      <c r="AM131" s="343"/>
      <c r="AN131" s="343" t="s">
        <v>1454</v>
      </c>
      <c r="AO131" s="343"/>
      <c r="AP131" s="362">
        <v>1</v>
      </c>
      <c r="AQ131" s="37"/>
      <c r="AR131" s="37"/>
      <c r="AS131" s="37"/>
      <c r="AT131" s="37"/>
      <c r="AU131" s="37"/>
    </row>
    <row r="132" spans="1:47" s="147" customFormat="1" ht="51" x14ac:dyDescent="0.25">
      <c r="A132" s="349">
        <v>119</v>
      </c>
      <c r="B132" s="349">
        <v>2021</v>
      </c>
      <c r="C132" s="349" t="s">
        <v>644</v>
      </c>
      <c r="D132" s="350" t="s">
        <v>645</v>
      </c>
      <c r="E132" s="349" t="s">
        <v>90</v>
      </c>
      <c r="F132" s="349" t="s">
        <v>29</v>
      </c>
      <c r="G132" s="363" t="s">
        <v>111</v>
      </c>
      <c r="H132" s="364" t="s">
        <v>847</v>
      </c>
      <c r="I132" s="365" t="s">
        <v>85</v>
      </c>
      <c r="J132" s="381" t="s">
        <v>1471</v>
      </c>
      <c r="K132" s="353">
        <v>55</v>
      </c>
      <c r="L132" s="354" t="str">
        <f>IF(ISERROR(VLOOKUP(K132,Proposito_programa!$C$2:$E$59,2,FALSE))," ",VLOOKUP(K132,Proposito_programa!$C$2:$E$59,2,FALSE))</f>
        <v>Fortalecimiento de cultura ciudadana y su institucionalidad</v>
      </c>
      <c r="M132" s="354" t="str">
        <f>IF(ISERROR(VLOOKUP(K132,Proposito_programa!$C$2:$E$59,3,FALSE))," ",VLOOKUP(K132,Proposito_programa!$C$2:$E$59,3,FALSE))</f>
        <v>Propósito 5: Construir Bogotá - Región con gobierno abierto, transparente y ciudadanía consciente</v>
      </c>
      <c r="N132" s="366">
        <v>1907</v>
      </c>
      <c r="O132" s="356"/>
      <c r="P132" s="366">
        <v>52737408</v>
      </c>
      <c r="Q132" s="357" t="s">
        <v>999</v>
      </c>
      <c r="R132" s="338" t="s">
        <v>363</v>
      </c>
      <c r="S132" s="338"/>
      <c r="T132" s="339"/>
      <c r="U132" s="340"/>
      <c r="V132" s="341">
        <v>18515000</v>
      </c>
      <c r="W132" s="341"/>
      <c r="X132" s="366">
        <v>2</v>
      </c>
      <c r="Y132" s="382">
        <v>14664000</v>
      </c>
      <c r="Z132" s="358">
        <v>18515000</v>
      </c>
      <c r="AA132" s="359"/>
      <c r="AB132" s="342">
        <v>44274</v>
      </c>
      <c r="AC132" s="386">
        <v>44291</v>
      </c>
      <c r="AD132" s="386">
        <v>44456</v>
      </c>
      <c r="AE132" s="343">
        <v>180</v>
      </c>
      <c r="AF132" s="343">
        <v>2</v>
      </c>
      <c r="AG132" s="360">
        <v>90</v>
      </c>
      <c r="AH132" s="361"/>
      <c r="AI132" s="344"/>
      <c r="AJ132" s="344"/>
      <c r="AK132" s="378"/>
      <c r="AL132" s="343"/>
      <c r="AM132" s="343"/>
      <c r="AN132" s="343" t="s">
        <v>1454</v>
      </c>
      <c r="AO132" s="343"/>
      <c r="AP132" s="362">
        <v>1</v>
      </c>
      <c r="AQ132" s="37"/>
      <c r="AR132" s="37"/>
      <c r="AS132" s="37"/>
      <c r="AT132" s="37"/>
      <c r="AU132" s="37"/>
    </row>
    <row r="133" spans="1:47" s="147" customFormat="1" ht="63.75" x14ac:dyDescent="0.25">
      <c r="A133" s="349">
        <v>120</v>
      </c>
      <c r="B133" s="349">
        <v>2021</v>
      </c>
      <c r="C133" s="349" t="s">
        <v>637</v>
      </c>
      <c r="D133" s="350" t="s">
        <v>638</v>
      </c>
      <c r="E133" s="349" t="s">
        <v>90</v>
      </c>
      <c r="F133" s="349" t="s">
        <v>29</v>
      </c>
      <c r="G133" s="363" t="s">
        <v>111</v>
      </c>
      <c r="H133" s="364" t="s">
        <v>848</v>
      </c>
      <c r="I133" s="365" t="s">
        <v>85</v>
      </c>
      <c r="J133" s="367" t="s">
        <v>1472</v>
      </c>
      <c r="K133" s="353">
        <v>20</v>
      </c>
      <c r="L133" s="354" t="str">
        <f>IF(ISERROR(VLOOKUP(K133,Proposito_programa!$C$2:$E$59,2,FALSE))," ",VLOOKUP(K133,Proposito_programa!$C$2:$E$59,2,FALSE))</f>
        <v>Bogotá, referente en cultura, deporte, recreación y actividad física, con parques para el desarrollo y la salud</v>
      </c>
      <c r="M133" s="354" t="str">
        <f>IF(ISERROR(VLOOKUP(K133,Proposito_programa!$C$2:$E$59,3,FALSE))," ",VLOOKUP(K133,Proposito_programa!$C$2:$E$59,3,FALSE))</f>
        <v>Propósito 1: Hacer un nuevo contrato social para incrementar la inclusión social, productiva y política</v>
      </c>
      <c r="N133" s="366">
        <v>1887</v>
      </c>
      <c r="O133" s="356"/>
      <c r="P133" s="357">
        <v>1024499968</v>
      </c>
      <c r="Q133" s="357" t="s">
        <v>1000</v>
      </c>
      <c r="R133" s="338" t="s">
        <v>363</v>
      </c>
      <c r="S133" s="338"/>
      <c r="T133" s="339"/>
      <c r="U133" s="340"/>
      <c r="V133" s="341">
        <v>18515000</v>
      </c>
      <c r="W133" s="341"/>
      <c r="X133" s="366">
        <v>1</v>
      </c>
      <c r="Y133" s="382">
        <v>3174000</v>
      </c>
      <c r="Z133" s="358">
        <v>18515000</v>
      </c>
      <c r="AA133" s="359"/>
      <c r="AB133" s="342">
        <v>44278</v>
      </c>
      <c r="AC133" s="384">
        <v>44291</v>
      </c>
      <c r="AD133" s="386">
        <v>44504</v>
      </c>
      <c r="AE133" s="343">
        <v>210</v>
      </c>
      <c r="AF133" s="343">
        <v>1</v>
      </c>
      <c r="AG133" s="360">
        <v>36</v>
      </c>
      <c r="AH133" s="366">
        <v>1024499968</v>
      </c>
      <c r="AI133" s="357" t="s">
        <v>1465</v>
      </c>
      <c r="AJ133" s="377">
        <v>44511</v>
      </c>
      <c r="AK133" s="378">
        <v>2644987</v>
      </c>
      <c r="AL133" s="343"/>
      <c r="AM133" s="343"/>
      <c r="AN133" s="343" t="s">
        <v>1454</v>
      </c>
      <c r="AO133" s="343"/>
      <c r="AP133" s="362">
        <v>1</v>
      </c>
      <c r="AQ133" s="37"/>
      <c r="AR133" s="37"/>
      <c r="AS133" s="37"/>
      <c r="AT133" s="37"/>
      <c r="AU133" s="37"/>
    </row>
    <row r="134" spans="1:47" s="147" customFormat="1" ht="63.75" x14ac:dyDescent="0.25">
      <c r="A134" s="349">
        <v>121</v>
      </c>
      <c r="B134" s="349">
        <v>2021</v>
      </c>
      <c r="C134" s="349" t="s">
        <v>637</v>
      </c>
      <c r="D134" s="350" t="s">
        <v>638</v>
      </c>
      <c r="E134" s="349" t="s">
        <v>90</v>
      </c>
      <c r="F134" s="349" t="s">
        <v>29</v>
      </c>
      <c r="G134" s="363" t="s">
        <v>111</v>
      </c>
      <c r="H134" s="364" t="s">
        <v>849</v>
      </c>
      <c r="I134" s="365" t="s">
        <v>85</v>
      </c>
      <c r="J134" s="367" t="s">
        <v>1472</v>
      </c>
      <c r="K134" s="353">
        <v>20</v>
      </c>
      <c r="L134" s="354" t="str">
        <f>IF(ISERROR(VLOOKUP(K134,Proposito_programa!$C$2:$E$59,2,FALSE))," ",VLOOKUP(K134,Proposito_programa!$C$2:$E$59,2,FALSE))</f>
        <v>Bogotá, referente en cultura, deporte, recreación y actividad física, con parques para el desarrollo y la salud</v>
      </c>
      <c r="M134" s="354" t="str">
        <f>IF(ISERROR(VLOOKUP(K134,Proposito_programa!$C$2:$E$59,3,FALSE))," ",VLOOKUP(K134,Proposito_programa!$C$2:$E$59,3,FALSE))</f>
        <v>Propósito 1: Hacer un nuevo contrato social para incrementar la inclusión social, productiva y política</v>
      </c>
      <c r="N134" s="366">
        <v>1887</v>
      </c>
      <c r="O134" s="356"/>
      <c r="P134" s="357">
        <v>1118554262</v>
      </c>
      <c r="Q134" s="357" t="s">
        <v>1001</v>
      </c>
      <c r="R134" s="338" t="s">
        <v>363</v>
      </c>
      <c r="S134" s="338"/>
      <c r="T134" s="339"/>
      <c r="U134" s="340"/>
      <c r="V134" s="341">
        <v>18515000</v>
      </c>
      <c r="W134" s="341"/>
      <c r="X134" s="366">
        <v>1</v>
      </c>
      <c r="Y134" s="382">
        <v>3174000</v>
      </c>
      <c r="Z134" s="358">
        <v>18515000</v>
      </c>
      <c r="AA134" s="359"/>
      <c r="AB134" s="342">
        <v>44278</v>
      </c>
      <c r="AC134" s="386">
        <v>44291</v>
      </c>
      <c r="AD134" s="384">
        <v>44504</v>
      </c>
      <c r="AE134" s="343">
        <v>210</v>
      </c>
      <c r="AF134" s="343">
        <v>1</v>
      </c>
      <c r="AG134" s="360">
        <v>36</v>
      </c>
      <c r="AH134" s="361"/>
      <c r="AI134" s="344"/>
      <c r="AJ134" s="344"/>
      <c r="AK134" s="378"/>
      <c r="AL134" s="343"/>
      <c r="AM134" s="343"/>
      <c r="AN134" s="343" t="s">
        <v>1454</v>
      </c>
      <c r="AO134" s="343"/>
      <c r="AP134" s="362">
        <v>1</v>
      </c>
      <c r="AQ134" s="37"/>
      <c r="AR134" s="37"/>
      <c r="AS134" s="37"/>
      <c r="AT134" s="37"/>
      <c r="AU134" s="37"/>
    </row>
    <row r="135" spans="1:47" s="147" customFormat="1" ht="63.75" x14ac:dyDescent="0.25">
      <c r="A135" s="349">
        <v>122</v>
      </c>
      <c r="B135" s="349">
        <v>2021</v>
      </c>
      <c r="C135" s="349" t="s">
        <v>637</v>
      </c>
      <c r="D135" s="350" t="s">
        <v>638</v>
      </c>
      <c r="E135" s="349" t="s">
        <v>90</v>
      </c>
      <c r="F135" s="349" t="s">
        <v>29</v>
      </c>
      <c r="G135" s="363" t="s">
        <v>111</v>
      </c>
      <c r="H135" s="364" t="s">
        <v>849</v>
      </c>
      <c r="I135" s="365" t="s">
        <v>85</v>
      </c>
      <c r="J135" s="367" t="s">
        <v>1472</v>
      </c>
      <c r="K135" s="353">
        <v>20</v>
      </c>
      <c r="L135" s="354" t="str">
        <f>IF(ISERROR(VLOOKUP(K135,Proposito_programa!$C$2:$E$59,2,FALSE))," ",VLOOKUP(K135,Proposito_programa!$C$2:$E$59,2,FALSE))</f>
        <v>Bogotá, referente en cultura, deporte, recreación y actividad física, con parques para el desarrollo y la salud</v>
      </c>
      <c r="M135" s="354" t="str">
        <f>IF(ISERROR(VLOOKUP(K135,Proposito_programa!$C$2:$E$59,3,FALSE))," ",VLOOKUP(K135,Proposito_programa!$C$2:$E$59,3,FALSE))</f>
        <v>Propósito 1: Hacer un nuevo contrato social para incrementar la inclusión social, productiva y política</v>
      </c>
      <c r="N135" s="366">
        <v>1887</v>
      </c>
      <c r="O135" s="356"/>
      <c r="P135" s="357">
        <v>80219053</v>
      </c>
      <c r="Q135" s="357" t="s">
        <v>1002</v>
      </c>
      <c r="R135" s="338" t="s">
        <v>363</v>
      </c>
      <c r="S135" s="338"/>
      <c r="T135" s="339"/>
      <c r="U135" s="340"/>
      <c r="V135" s="341">
        <v>23805000</v>
      </c>
      <c r="W135" s="341"/>
      <c r="X135" s="366">
        <v>1</v>
      </c>
      <c r="Y135" s="382">
        <v>3174000</v>
      </c>
      <c r="Z135" s="358">
        <v>23805000</v>
      </c>
      <c r="AA135" s="359"/>
      <c r="AB135" s="342">
        <v>44278</v>
      </c>
      <c r="AC135" s="384">
        <v>44291</v>
      </c>
      <c r="AD135" s="386">
        <v>44504</v>
      </c>
      <c r="AE135" s="343">
        <v>210</v>
      </c>
      <c r="AF135" s="343">
        <v>1</v>
      </c>
      <c r="AG135" s="360">
        <v>36</v>
      </c>
      <c r="AH135" s="361"/>
      <c r="AI135" s="344"/>
      <c r="AJ135" s="344"/>
      <c r="AK135" s="378"/>
      <c r="AL135" s="343"/>
      <c r="AM135" s="343"/>
      <c r="AN135" s="343" t="s">
        <v>1454</v>
      </c>
      <c r="AO135" s="343"/>
      <c r="AP135" s="362">
        <v>1</v>
      </c>
      <c r="AQ135" s="37"/>
      <c r="AR135" s="37"/>
      <c r="AS135" s="37"/>
      <c r="AT135" s="37"/>
      <c r="AU135" s="37"/>
    </row>
    <row r="136" spans="1:47" s="147" customFormat="1" ht="63.75" x14ac:dyDescent="0.25">
      <c r="A136" s="349">
        <v>123</v>
      </c>
      <c r="B136" s="349">
        <v>2021</v>
      </c>
      <c r="C136" s="349" t="s">
        <v>637</v>
      </c>
      <c r="D136" s="350" t="s">
        <v>638</v>
      </c>
      <c r="E136" s="349" t="s">
        <v>90</v>
      </c>
      <c r="F136" s="349" t="s">
        <v>29</v>
      </c>
      <c r="G136" s="363" t="s">
        <v>111</v>
      </c>
      <c r="H136" s="364" t="s">
        <v>849</v>
      </c>
      <c r="I136" s="365" t="s">
        <v>85</v>
      </c>
      <c r="J136" s="367" t="s">
        <v>1472</v>
      </c>
      <c r="K136" s="353">
        <v>20</v>
      </c>
      <c r="L136" s="354" t="str">
        <f>IF(ISERROR(VLOOKUP(K136,Proposito_programa!$C$2:$E$59,2,FALSE))," ",VLOOKUP(K136,Proposito_programa!$C$2:$E$59,2,FALSE))</f>
        <v>Bogotá, referente en cultura, deporte, recreación y actividad física, con parques para el desarrollo y la salud</v>
      </c>
      <c r="M136" s="354" t="str">
        <f>IF(ISERROR(VLOOKUP(K136,Proposito_programa!$C$2:$E$59,3,FALSE))," ",VLOOKUP(K136,Proposito_programa!$C$2:$E$59,3,FALSE))</f>
        <v>Propósito 1: Hacer un nuevo contrato social para incrementar la inclusión social, productiva y política</v>
      </c>
      <c r="N136" s="366">
        <v>1887</v>
      </c>
      <c r="O136" s="356"/>
      <c r="P136" s="357">
        <v>1022390067</v>
      </c>
      <c r="Q136" s="357" t="s">
        <v>1003</v>
      </c>
      <c r="R136" s="338" t="s">
        <v>363</v>
      </c>
      <c r="S136" s="338"/>
      <c r="T136" s="339"/>
      <c r="U136" s="340"/>
      <c r="V136" s="341">
        <v>18515000</v>
      </c>
      <c r="W136" s="341"/>
      <c r="X136" s="366">
        <v>1</v>
      </c>
      <c r="Y136" s="382">
        <v>3174000</v>
      </c>
      <c r="Z136" s="358">
        <v>18515000</v>
      </c>
      <c r="AA136" s="359"/>
      <c r="AB136" s="342">
        <v>44278</v>
      </c>
      <c r="AC136" s="384">
        <v>44291</v>
      </c>
      <c r="AD136" s="384">
        <v>44504</v>
      </c>
      <c r="AE136" s="343">
        <v>210</v>
      </c>
      <c r="AF136" s="343">
        <v>1</v>
      </c>
      <c r="AG136" s="360">
        <v>36</v>
      </c>
      <c r="AH136" s="361"/>
      <c r="AI136" s="344"/>
      <c r="AJ136" s="344"/>
      <c r="AK136" s="378"/>
      <c r="AL136" s="343"/>
      <c r="AM136" s="343"/>
      <c r="AN136" s="343" t="s">
        <v>1454</v>
      </c>
      <c r="AO136" s="343"/>
      <c r="AP136" s="362">
        <v>1</v>
      </c>
      <c r="AQ136" s="37"/>
      <c r="AR136" s="37"/>
      <c r="AS136" s="37"/>
      <c r="AT136" s="37"/>
      <c r="AU136" s="37"/>
    </row>
    <row r="137" spans="1:47" s="147" customFormat="1" ht="51" x14ac:dyDescent="0.25">
      <c r="A137" s="349">
        <v>124</v>
      </c>
      <c r="B137" s="349">
        <v>2021</v>
      </c>
      <c r="C137" s="349" t="s">
        <v>646</v>
      </c>
      <c r="D137" s="350" t="s">
        <v>647</v>
      </c>
      <c r="E137" s="349" t="s">
        <v>90</v>
      </c>
      <c r="F137" s="349" t="s">
        <v>29</v>
      </c>
      <c r="G137" s="363" t="s">
        <v>111</v>
      </c>
      <c r="H137" s="364" t="s">
        <v>850</v>
      </c>
      <c r="I137" s="365" t="s">
        <v>85</v>
      </c>
      <c r="J137" s="367" t="s">
        <v>1472</v>
      </c>
      <c r="K137" s="353">
        <v>20</v>
      </c>
      <c r="L137" s="354" t="str">
        <f>IF(ISERROR(VLOOKUP(K137,Proposito_programa!$C$2:$E$59,2,FALSE))," ",VLOOKUP(K137,Proposito_programa!$C$2:$E$59,2,FALSE))</f>
        <v>Bogotá, referente en cultura, deporte, recreación y actividad física, con parques para el desarrollo y la salud</v>
      </c>
      <c r="M137" s="354" t="str">
        <f>IF(ISERROR(VLOOKUP(K137,Proposito_programa!$C$2:$E$59,3,FALSE))," ",VLOOKUP(K137,Proposito_programa!$C$2:$E$59,3,FALSE))</f>
        <v>Propósito 1: Hacer un nuevo contrato social para incrementar la inclusión social, productiva y política</v>
      </c>
      <c r="N137" s="366">
        <v>1887</v>
      </c>
      <c r="O137" s="356"/>
      <c r="P137" s="357">
        <v>80797836</v>
      </c>
      <c r="Q137" s="357" t="s">
        <v>1004</v>
      </c>
      <c r="R137" s="338" t="s">
        <v>363</v>
      </c>
      <c r="S137" s="338"/>
      <c r="T137" s="339"/>
      <c r="U137" s="340"/>
      <c r="V137" s="341">
        <v>23805000</v>
      </c>
      <c r="W137" s="341"/>
      <c r="X137" s="366">
        <v>0</v>
      </c>
      <c r="Y137" s="382">
        <v>0</v>
      </c>
      <c r="Z137" s="358">
        <v>23805000</v>
      </c>
      <c r="AA137" s="359"/>
      <c r="AB137" s="342">
        <v>44279</v>
      </c>
      <c r="AC137" s="384">
        <v>44291</v>
      </c>
      <c r="AD137" s="384">
        <v>44534</v>
      </c>
      <c r="AE137" s="343">
        <v>240</v>
      </c>
      <c r="AF137" s="343">
        <v>0</v>
      </c>
      <c r="AG137" s="360">
        <v>0</v>
      </c>
      <c r="AH137" s="361"/>
      <c r="AI137" s="344"/>
      <c r="AJ137" s="344"/>
      <c r="AK137" s="378"/>
      <c r="AL137" s="343"/>
      <c r="AM137" s="343"/>
      <c r="AN137" s="343" t="s">
        <v>1454</v>
      </c>
      <c r="AO137" s="343"/>
      <c r="AP137" s="362">
        <v>1</v>
      </c>
      <c r="AQ137" s="37"/>
      <c r="AR137" s="37"/>
      <c r="AS137" s="37"/>
      <c r="AT137" s="37"/>
      <c r="AU137" s="37"/>
    </row>
    <row r="138" spans="1:47" s="147" customFormat="1" ht="63.75" x14ac:dyDescent="0.25">
      <c r="A138" s="349">
        <v>125</v>
      </c>
      <c r="B138" s="349">
        <v>2021</v>
      </c>
      <c r="C138" s="349" t="s">
        <v>637</v>
      </c>
      <c r="D138" s="350" t="s">
        <v>638</v>
      </c>
      <c r="E138" s="349" t="s">
        <v>90</v>
      </c>
      <c r="F138" s="349" t="s">
        <v>29</v>
      </c>
      <c r="G138" s="363" t="s">
        <v>111</v>
      </c>
      <c r="H138" s="364" t="s">
        <v>849</v>
      </c>
      <c r="I138" s="365" t="s">
        <v>85</v>
      </c>
      <c r="J138" s="367" t="s">
        <v>1472</v>
      </c>
      <c r="K138" s="353">
        <v>20</v>
      </c>
      <c r="L138" s="354" t="str">
        <f>IF(ISERROR(VLOOKUP(K138,Proposito_programa!$C$2:$E$59,2,FALSE))," ",VLOOKUP(K138,Proposito_programa!$C$2:$E$59,2,FALSE))</f>
        <v>Bogotá, referente en cultura, deporte, recreación y actividad física, con parques para el desarrollo y la salud</v>
      </c>
      <c r="M138" s="354" t="str">
        <f>IF(ISERROR(VLOOKUP(K138,Proposito_programa!$C$2:$E$59,3,FALSE))," ",VLOOKUP(K138,Proposito_programa!$C$2:$E$59,3,FALSE))</f>
        <v>Propósito 1: Hacer un nuevo contrato social para incrementar la inclusión social, productiva y política</v>
      </c>
      <c r="N138" s="366">
        <v>1887</v>
      </c>
      <c r="O138" s="356"/>
      <c r="P138" s="357">
        <v>80881784</v>
      </c>
      <c r="Q138" s="357" t="s">
        <v>1005</v>
      </c>
      <c r="R138" s="338" t="s">
        <v>363</v>
      </c>
      <c r="S138" s="338"/>
      <c r="T138" s="339"/>
      <c r="U138" s="340"/>
      <c r="V138" s="341">
        <v>23805000</v>
      </c>
      <c r="W138" s="341"/>
      <c r="X138" s="366">
        <v>1</v>
      </c>
      <c r="Y138" s="382">
        <v>3174000</v>
      </c>
      <c r="Z138" s="358">
        <v>23805000</v>
      </c>
      <c r="AA138" s="359"/>
      <c r="AB138" s="342">
        <v>44278</v>
      </c>
      <c r="AC138" s="384">
        <v>44291</v>
      </c>
      <c r="AD138" s="384">
        <v>44565</v>
      </c>
      <c r="AE138" s="343">
        <v>210</v>
      </c>
      <c r="AF138" s="343">
        <v>1</v>
      </c>
      <c r="AG138" s="360">
        <v>36</v>
      </c>
      <c r="AH138" s="361"/>
      <c r="AI138" s="344"/>
      <c r="AJ138" s="344"/>
      <c r="AK138" s="378"/>
      <c r="AL138" s="343"/>
      <c r="AM138" s="343"/>
      <c r="AN138" s="343" t="s">
        <v>1454</v>
      </c>
      <c r="AO138" s="343"/>
      <c r="AP138" s="362">
        <v>1</v>
      </c>
      <c r="AQ138" s="37"/>
      <c r="AR138" s="37"/>
      <c r="AS138" s="37"/>
      <c r="AT138" s="37"/>
      <c r="AU138" s="37"/>
    </row>
    <row r="139" spans="1:47" s="147" customFormat="1" ht="51" x14ac:dyDescent="0.25">
      <c r="A139" s="349">
        <v>126</v>
      </c>
      <c r="B139" s="349">
        <v>2021</v>
      </c>
      <c r="C139" s="349" t="s">
        <v>646</v>
      </c>
      <c r="D139" s="350" t="s">
        <v>647</v>
      </c>
      <c r="E139" s="349" t="s">
        <v>90</v>
      </c>
      <c r="F139" s="349" t="s">
        <v>29</v>
      </c>
      <c r="G139" s="363" t="s">
        <v>111</v>
      </c>
      <c r="H139" s="364" t="s">
        <v>851</v>
      </c>
      <c r="I139" s="365" t="s">
        <v>85</v>
      </c>
      <c r="J139" s="367" t="s">
        <v>1472</v>
      </c>
      <c r="K139" s="353">
        <v>20</v>
      </c>
      <c r="L139" s="354" t="str">
        <f>IF(ISERROR(VLOOKUP(K139,Proposito_programa!$C$2:$E$59,2,FALSE))," ",VLOOKUP(K139,Proposito_programa!$C$2:$E$59,2,FALSE))</f>
        <v>Bogotá, referente en cultura, deporte, recreación y actividad física, con parques para el desarrollo y la salud</v>
      </c>
      <c r="M139" s="354" t="str">
        <f>IF(ISERROR(VLOOKUP(K139,Proposito_programa!$C$2:$E$59,3,FALSE))," ",VLOOKUP(K139,Proposito_programa!$C$2:$E$59,3,FALSE))</f>
        <v>Propósito 1: Hacer un nuevo contrato social para incrementar la inclusión social, productiva y política</v>
      </c>
      <c r="N139" s="366">
        <v>1887</v>
      </c>
      <c r="O139" s="356"/>
      <c r="P139" s="357">
        <v>52243371</v>
      </c>
      <c r="Q139" s="357" t="s">
        <v>1006</v>
      </c>
      <c r="R139" s="338" t="s">
        <v>363</v>
      </c>
      <c r="S139" s="338"/>
      <c r="T139" s="339"/>
      <c r="U139" s="340"/>
      <c r="V139" s="341">
        <v>18600000</v>
      </c>
      <c r="W139" s="341"/>
      <c r="X139" s="366">
        <v>0</v>
      </c>
      <c r="Y139" s="382">
        <v>0</v>
      </c>
      <c r="Z139" s="358">
        <v>18600000</v>
      </c>
      <c r="AA139" s="359"/>
      <c r="AB139" s="342">
        <v>44279</v>
      </c>
      <c r="AC139" s="384">
        <v>44291</v>
      </c>
      <c r="AD139" s="384">
        <v>44534</v>
      </c>
      <c r="AE139" s="343">
        <v>240</v>
      </c>
      <c r="AF139" s="343">
        <v>0</v>
      </c>
      <c r="AG139" s="360">
        <v>0</v>
      </c>
      <c r="AH139" s="361"/>
      <c r="AI139" s="344"/>
      <c r="AJ139" s="344"/>
      <c r="AK139" s="378"/>
      <c r="AL139" s="343"/>
      <c r="AM139" s="343"/>
      <c r="AN139" s="343" t="s">
        <v>1454</v>
      </c>
      <c r="AO139" s="343"/>
      <c r="AP139" s="362">
        <v>1</v>
      </c>
      <c r="AQ139" s="37"/>
      <c r="AR139" s="37"/>
      <c r="AS139" s="37"/>
      <c r="AT139" s="37"/>
      <c r="AU139" s="37"/>
    </row>
    <row r="140" spans="1:47" s="147" customFormat="1" ht="51" x14ac:dyDescent="0.25">
      <c r="A140" s="349">
        <v>127</v>
      </c>
      <c r="B140" s="349">
        <v>2021</v>
      </c>
      <c r="C140" s="349" t="s">
        <v>646</v>
      </c>
      <c r="D140" s="350" t="s">
        <v>647</v>
      </c>
      <c r="E140" s="349" t="s">
        <v>90</v>
      </c>
      <c r="F140" s="349" t="s">
        <v>29</v>
      </c>
      <c r="G140" s="363" t="s">
        <v>111</v>
      </c>
      <c r="H140" s="364" t="s">
        <v>851</v>
      </c>
      <c r="I140" s="365" t="s">
        <v>85</v>
      </c>
      <c r="J140" s="367" t="s">
        <v>1472</v>
      </c>
      <c r="K140" s="353">
        <v>20</v>
      </c>
      <c r="L140" s="354" t="str">
        <f>IF(ISERROR(VLOOKUP(K140,Proposito_programa!$C$2:$E$59,2,FALSE))," ",VLOOKUP(K140,Proposito_programa!$C$2:$E$59,2,FALSE))</f>
        <v>Bogotá, referente en cultura, deporte, recreación y actividad física, con parques para el desarrollo y la salud</v>
      </c>
      <c r="M140" s="354" t="str">
        <f>IF(ISERROR(VLOOKUP(K140,Proposito_programa!$C$2:$E$59,3,FALSE))," ",VLOOKUP(K140,Proposito_programa!$C$2:$E$59,3,FALSE))</f>
        <v>Propósito 1: Hacer un nuevo contrato social para incrementar la inclusión social, productiva y política</v>
      </c>
      <c r="N140" s="366">
        <v>1887</v>
      </c>
      <c r="O140" s="356"/>
      <c r="P140" s="357">
        <v>1018432107</v>
      </c>
      <c r="Q140" s="357" t="s">
        <v>1007</v>
      </c>
      <c r="R140" s="338" t="s">
        <v>363</v>
      </c>
      <c r="S140" s="338"/>
      <c r="T140" s="339"/>
      <c r="U140" s="340"/>
      <c r="V140" s="341">
        <v>18600000</v>
      </c>
      <c r="W140" s="341"/>
      <c r="X140" s="366">
        <v>0</v>
      </c>
      <c r="Y140" s="382">
        <v>0</v>
      </c>
      <c r="Z140" s="358">
        <v>18600000</v>
      </c>
      <c r="AA140" s="359"/>
      <c r="AB140" s="342">
        <v>44280</v>
      </c>
      <c r="AC140" s="386">
        <v>44280</v>
      </c>
      <c r="AD140" s="384">
        <v>44534</v>
      </c>
      <c r="AE140" s="343">
        <v>240</v>
      </c>
      <c r="AF140" s="343">
        <v>0</v>
      </c>
      <c r="AG140" s="360">
        <v>0</v>
      </c>
      <c r="AH140" s="361"/>
      <c r="AI140" s="344"/>
      <c r="AJ140" s="344"/>
      <c r="AK140" s="378"/>
      <c r="AL140" s="343"/>
      <c r="AM140" s="343"/>
      <c r="AN140" s="343" t="s">
        <v>1454</v>
      </c>
      <c r="AO140" s="343"/>
      <c r="AP140" s="362">
        <v>1</v>
      </c>
      <c r="AQ140" s="37"/>
      <c r="AR140" s="37"/>
      <c r="AS140" s="37"/>
      <c r="AT140" s="37"/>
      <c r="AU140" s="37"/>
    </row>
    <row r="141" spans="1:47" s="147" customFormat="1" ht="51" x14ac:dyDescent="0.25">
      <c r="A141" s="349">
        <v>128</v>
      </c>
      <c r="B141" s="349">
        <v>2021</v>
      </c>
      <c r="C141" s="349" t="s">
        <v>648</v>
      </c>
      <c r="D141" s="350" t="s">
        <v>649</v>
      </c>
      <c r="E141" s="349" t="s">
        <v>90</v>
      </c>
      <c r="F141" s="349" t="s">
        <v>29</v>
      </c>
      <c r="G141" s="363" t="s">
        <v>111</v>
      </c>
      <c r="H141" s="364" t="s">
        <v>852</v>
      </c>
      <c r="I141" s="365" t="s">
        <v>85</v>
      </c>
      <c r="J141" s="381" t="s">
        <v>1471</v>
      </c>
      <c r="K141" s="353">
        <v>55</v>
      </c>
      <c r="L141" s="354" t="str">
        <f>IF(ISERROR(VLOOKUP(K141,Proposito_programa!$C$2:$E$59,2,FALSE))," ",VLOOKUP(K141,Proposito_programa!$C$2:$E$59,2,FALSE))</f>
        <v>Fortalecimiento de cultura ciudadana y su institucionalidad</v>
      </c>
      <c r="M141" s="354" t="str">
        <f>IF(ISERROR(VLOOKUP(K141,Proposito_programa!$C$2:$E$59,3,FALSE))," ",VLOOKUP(K141,Proposito_programa!$C$2:$E$59,3,FALSE))</f>
        <v>Propósito 5: Construir Bogotá - Región con gobierno abierto, transparente y ciudadanía consciente</v>
      </c>
      <c r="N141" s="366">
        <v>1907</v>
      </c>
      <c r="O141" s="356"/>
      <c r="P141" s="357">
        <v>93356628</v>
      </c>
      <c r="Q141" s="357" t="s">
        <v>1008</v>
      </c>
      <c r="R141" s="338" t="s">
        <v>363</v>
      </c>
      <c r="S141" s="338"/>
      <c r="T141" s="339"/>
      <c r="U141" s="340"/>
      <c r="V141" s="341">
        <v>18515000</v>
      </c>
      <c r="W141" s="341"/>
      <c r="X141" s="366">
        <v>2</v>
      </c>
      <c r="Y141" s="382">
        <v>9300000</v>
      </c>
      <c r="Z141" s="358">
        <v>18515000</v>
      </c>
      <c r="AA141" s="359"/>
      <c r="AB141" s="342">
        <v>44280</v>
      </c>
      <c r="AC141" s="386">
        <v>44281</v>
      </c>
      <c r="AD141" s="386">
        <v>44463</v>
      </c>
      <c r="AE141" s="343">
        <v>180</v>
      </c>
      <c r="AF141" s="343">
        <v>2</v>
      </c>
      <c r="AG141" s="360">
        <v>90</v>
      </c>
      <c r="AH141" s="361"/>
      <c r="AI141" s="344"/>
      <c r="AJ141" s="344"/>
      <c r="AK141" s="378"/>
      <c r="AL141" s="343"/>
      <c r="AM141" s="343"/>
      <c r="AN141" s="343" t="s">
        <v>1454</v>
      </c>
      <c r="AO141" s="343"/>
      <c r="AP141" s="362">
        <v>1</v>
      </c>
      <c r="AQ141" s="37"/>
      <c r="AR141" s="37"/>
      <c r="AS141" s="37"/>
      <c r="AT141" s="37"/>
      <c r="AU141" s="37"/>
    </row>
    <row r="142" spans="1:47" s="147" customFormat="1" ht="51" x14ac:dyDescent="0.25">
      <c r="A142" s="349">
        <v>129</v>
      </c>
      <c r="B142" s="349">
        <v>2021</v>
      </c>
      <c r="C142" s="349" t="s">
        <v>648</v>
      </c>
      <c r="D142" s="350" t="s">
        <v>649</v>
      </c>
      <c r="E142" s="349" t="s">
        <v>90</v>
      </c>
      <c r="F142" s="349" t="s">
        <v>29</v>
      </c>
      <c r="G142" s="363" t="s">
        <v>111</v>
      </c>
      <c r="H142" s="364" t="s">
        <v>853</v>
      </c>
      <c r="I142" s="365" t="s">
        <v>85</v>
      </c>
      <c r="J142" s="381" t="s">
        <v>1471</v>
      </c>
      <c r="K142" s="353">
        <v>55</v>
      </c>
      <c r="L142" s="354" t="str">
        <f>IF(ISERROR(VLOOKUP(K142,Proposito_programa!$C$2:$E$59,2,FALSE))," ",VLOOKUP(K142,Proposito_programa!$C$2:$E$59,2,FALSE))</f>
        <v>Fortalecimiento de cultura ciudadana y su institucionalidad</v>
      </c>
      <c r="M142" s="354" t="str">
        <f>IF(ISERROR(VLOOKUP(K142,Proposito_programa!$C$2:$E$59,3,FALSE))," ",VLOOKUP(K142,Proposito_programa!$C$2:$E$59,3,FALSE))</f>
        <v>Propósito 5: Construir Bogotá - Región con gobierno abierto, transparente y ciudadanía consciente</v>
      </c>
      <c r="N142" s="366">
        <v>1907</v>
      </c>
      <c r="O142" s="356"/>
      <c r="P142" s="357">
        <v>19385050</v>
      </c>
      <c r="Q142" s="357" t="s">
        <v>1009</v>
      </c>
      <c r="R142" s="338" t="s">
        <v>363</v>
      </c>
      <c r="S142" s="338"/>
      <c r="T142" s="339"/>
      <c r="U142" s="340"/>
      <c r="V142" s="341">
        <v>14700000</v>
      </c>
      <c r="W142" s="341"/>
      <c r="X142" s="366">
        <v>1</v>
      </c>
      <c r="Y142" s="382">
        <v>3100000</v>
      </c>
      <c r="Z142" s="358">
        <v>14700000</v>
      </c>
      <c r="AA142" s="359"/>
      <c r="AB142" s="342">
        <v>44281</v>
      </c>
      <c r="AC142" s="386">
        <v>44291</v>
      </c>
      <c r="AD142" s="386">
        <v>44464</v>
      </c>
      <c r="AE142" s="343">
        <v>180</v>
      </c>
      <c r="AF142" s="343">
        <v>1</v>
      </c>
      <c r="AG142" s="360">
        <v>30</v>
      </c>
      <c r="AH142" s="361"/>
      <c r="AI142" s="344"/>
      <c r="AJ142" s="344"/>
      <c r="AK142" s="378"/>
      <c r="AL142" s="343"/>
      <c r="AM142" s="343"/>
      <c r="AN142" s="343" t="s">
        <v>1454</v>
      </c>
      <c r="AO142" s="343"/>
      <c r="AP142" s="362">
        <v>1</v>
      </c>
      <c r="AQ142" s="37"/>
      <c r="AR142" s="37"/>
      <c r="AS142" s="37"/>
      <c r="AT142" s="37"/>
      <c r="AU142" s="37"/>
    </row>
    <row r="143" spans="1:47" s="147" customFormat="1" ht="63.75" x14ac:dyDescent="0.25">
      <c r="A143" s="349">
        <v>130</v>
      </c>
      <c r="B143" s="349">
        <v>2021</v>
      </c>
      <c r="C143" s="349" t="s">
        <v>637</v>
      </c>
      <c r="D143" s="350" t="s">
        <v>638</v>
      </c>
      <c r="E143" s="349" t="s">
        <v>90</v>
      </c>
      <c r="F143" s="349" t="s">
        <v>29</v>
      </c>
      <c r="G143" s="363" t="s">
        <v>111</v>
      </c>
      <c r="H143" s="364" t="s">
        <v>848</v>
      </c>
      <c r="I143" s="365" t="s">
        <v>85</v>
      </c>
      <c r="J143" s="367" t="s">
        <v>1472</v>
      </c>
      <c r="K143" s="353">
        <v>20</v>
      </c>
      <c r="L143" s="354" t="str">
        <f>IF(ISERROR(VLOOKUP(K143,Proposito_programa!$C$2:$E$59,2,FALSE))," ",VLOOKUP(K143,Proposito_programa!$C$2:$E$59,2,FALSE))</f>
        <v>Bogotá, referente en cultura, deporte, recreación y actividad física, con parques para el desarrollo y la salud</v>
      </c>
      <c r="M143" s="354" t="str">
        <f>IF(ISERROR(VLOOKUP(K143,Proposito_programa!$C$2:$E$59,3,FALSE))," ",VLOOKUP(K143,Proposito_programa!$C$2:$E$59,3,FALSE))</f>
        <v>Propósito 1: Hacer un nuevo contrato social para incrementar la inclusión social, productiva y política</v>
      </c>
      <c r="N143" s="366">
        <v>1887</v>
      </c>
      <c r="O143" s="356"/>
      <c r="P143" s="357">
        <v>80452722</v>
      </c>
      <c r="Q143" s="357" t="s">
        <v>1010</v>
      </c>
      <c r="R143" s="338" t="s">
        <v>363</v>
      </c>
      <c r="S143" s="338"/>
      <c r="T143" s="339"/>
      <c r="U143" s="340"/>
      <c r="V143" s="341">
        <v>23805000</v>
      </c>
      <c r="W143" s="341"/>
      <c r="X143" s="366">
        <v>1</v>
      </c>
      <c r="Y143" s="382">
        <v>3174000</v>
      </c>
      <c r="Z143" s="358">
        <v>23805000</v>
      </c>
      <c r="AA143" s="359"/>
      <c r="AB143" s="342">
        <v>44279</v>
      </c>
      <c r="AC143" s="386">
        <v>44284</v>
      </c>
      <c r="AD143" s="386">
        <v>44504</v>
      </c>
      <c r="AE143" s="343">
        <v>210</v>
      </c>
      <c r="AF143" s="343">
        <v>1</v>
      </c>
      <c r="AG143" s="360">
        <v>36</v>
      </c>
      <c r="AH143" s="361"/>
      <c r="AI143" s="344"/>
      <c r="AJ143" s="344"/>
      <c r="AK143" s="378"/>
      <c r="AL143" s="343"/>
      <c r="AM143" s="343"/>
      <c r="AN143" s="343" t="s">
        <v>1454</v>
      </c>
      <c r="AO143" s="343"/>
      <c r="AP143" s="362">
        <v>1</v>
      </c>
      <c r="AQ143" s="37"/>
      <c r="AR143" s="37"/>
      <c r="AS143" s="37"/>
      <c r="AT143" s="37"/>
      <c r="AU143" s="37"/>
    </row>
    <row r="144" spans="1:47" s="147" customFormat="1" ht="63.75" x14ac:dyDescent="0.25">
      <c r="A144" s="349">
        <v>131</v>
      </c>
      <c r="B144" s="349">
        <v>2021</v>
      </c>
      <c r="C144" s="349" t="s">
        <v>580</v>
      </c>
      <c r="D144" s="350" t="s">
        <v>581</v>
      </c>
      <c r="E144" s="349" t="s">
        <v>90</v>
      </c>
      <c r="F144" s="349" t="s">
        <v>29</v>
      </c>
      <c r="G144" s="363" t="s">
        <v>111</v>
      </c>
      <c r="H144" s="364" t="s">
        <v>845</v>
      </c>
      <c r="I144" s="365" t="s">
        <v>85</v>
      </c>
      <c r="J144" s="367" t="s">
        <v>268</v>
      </c>
      <c r="K144" s="353">
        <v>43</v>
      </c>
      <c r="L144" s="354" t="str">
        <f>IF(ISERROR(VLOOKUP(K144,Proposito_programa!$C$2:$E$59,2,FALSE))," ",VLOOKUP(K144,Proposito_programa!$C$2:$E$59,2,FALSE))</f>
        <v>Cultura ciudadana para la confianza, la convivencia y la participación desde la vida cotidiana</v>
      </c>
      <c r="M144" s="354" t="str">
        <f>IF(ISERROR(VLOOKUP(K144,Proposito_programa!$C$2:$E$59,3,FALSE))," ",VLOOKUP(K144,Proposito_programa!$C$2:$E$59,3,FALSE))</f>
        <v>Propósito 3: Inspirar confianza y legitimidad para vivir sin miedo y ser epicentro de cultura ciudadana, paz y reconciliación</v>
      </c>
      <c r="N144" s="366">
        <v>1902</v>
      </c>
      <c r="O144" s="356"/>
      <c r="P144" s="357">
        <v>1022380045</v>
      </c>
      <c r="Q144" s="357" t="s">
        <v>1011</v>
      </c>
      <c r="R144" s="338" t="s">
        <v>363</v>
      </c>
      <c r="S144" s="338"/>
      <c r="T144" s="339"/>
      <c r="U144" s="340"/>
      <c r="V144" s="341">
        <v>23805000</v>
      </c>
      <c r="W144" s="341"/>
      <c r="X144" s="366">
        <v>1</v>
      </c>
      <c r="Y144" s="382">
        <v>4200000</v>
      </c>
      <c r="Z144" s="358">
        <v>23805000</v>
      </c>
      <c r="AA144" s="359"/>
      <c r="AB144" s="342">
        <v>44279</v>
      </c>
      <c r="AC144" s="386">
        <v>44291</v>
      </c>
      <c r="AD144" s="386">
        <v>44497</v>
      </c>
      <c r="AE144" s="343">
        <v>210</v>
      </c>
      <c r="AF144" s="343">
        <v>1</v>
      </c>
      <c r="AG144" s="360">
        <v>60</v>
      </c>
      <c r="AH144" s="361"/>
      <c r="AI144" s="344"/>
      <c r="AJ144" s="344"/>
      <c r="AK144" s="378"/>
      <c r="AL144" s="343"/>
      <c r="AM144" s="343"/>
      <c r="AN144" s="343" t="s">
        <v>1454</v>
      </c>
      <c r="AO144" s="343"/>
      <c r="AP144" s="362">
        <v>1</v>
      </c>
      <c r="AQ144" s="37"/>
      <c r="AR144" s="37"/>
      <c r="AS144" s="37"/>
      <c r="AT144" s="37"/>
      <c r="AU144" s="37"/>
    </row>
    <row r="145" spans="1:47" s="147" customFormat="1" ht="51" x14ac:dyDescent="0.25">
      <c r="A145" s="349">
        <v>132</v>
      </c>
      <c r="B145" s="349">
        <v>2021</v>
      </c>
      <c r="C145" s="349" t="s">
        <v>646</v>
      </c>
      <c r="D145" s="350" t="s">
        <v>647</v>
      </c>
      <c r="E145" s="349" t="s">
        <v>90</v>
      </c>
      <c r="F145" s="349" t="s">
        <v>29</v>
      </c>
      <c r="G145" s="363" t="s">
        <v>111</v>
      </c>
      <c r="H145" s="364" t="s">
        <v>850</v>
      </c>
      <c r="I145" s="365" t="s">
        <v>85</v>
      </c>
      <c r="J145" s="367" t="s">
        <v>1472</v>
      </c>
      <c r="K145" s="353">
        <v>20</v>
      </c>
      <c r="L145" s="354" t="str">
        <f>IF(ISERROR(VLOOKUP(K145,Proposito_programa!$C$2:$E$59,2,FALSE))," ",VLOOKUP(K145,Proposito_programa!$C$2:$E$59,2,FALSE))</f>
        <v>Bogotá, referente en cultura, deporte, recreación y actividad física, con parques para el desarrollo y la salud</v>
      </c>
      <c r="M145" s="354" t="str">
        <f>IF(ISERROR(VLOOKUP(K145,Proposito_programa!$C$2:$E$59,3,FALSE))," ",VLOOKUP(K145,Proposito_programa!$C$2:$E$59,3,FALSE))</f>
        <v>Propósito 1: Hacer un nuevo contrato social para incrementar la inclusión social, productiva y política</v>
      </c>
      <c r="N145" s="366">
        <v>1887</v>
      </c>
      <c r="O145" s="356"/>
      <c r="P145" s="357">
        <v>52362160</v>
      </c>
      <c r="Q145" s="357" t="s">
        <v>1012</v>
      </c>
      <c r="R145" s="338" t="s">
        <v>363</v>
      </c>
      <c r="S145" s="338"/>
      <c r="T145" s="339"/>
      <c r="U145" s="340"/>
      <c r="V145" s="341">
        <v>18515000</v>
      </c>
      <c r="W145" s="341"/>
      <c r="X145" s="366">
        <v>0</v>
      </c>
      <c r="Y145" s="382">
        <v>0</v>
      </c>
      <c r="Z145" s="358">
        <v>18515000</v>
      </c>
      <c r="AA145" s="359"/>
      <c r="AB145" s="342">
        <v>44280</v>
      </c>
      <c r="AC145" s="386">
        <v>44291</v>
      </c>
      <c r="AD145" s="384">
        <v>44534</v>
      </c>
      <c r="AE145" s="343">
        <v>240</v>
      </c>
      <c r="AF145" s="343">
        <v>0</v>
      </c>
      <c r="AG145" s="360">
        <v>0</v>
      </c>
      <c r="AH145" s="361"/>
      <c r="AI145" s="344"/>
      <c r="AJ145" s="344"/>
      <c r="AK145" s="378"/>
      <c r="AL145" s="343"/>
      <c r="AM145" s="343"/>
      <c r="AN145" s="343" t="s">
        <v>1454</v>
      </c>
      <c r="AO145" s="343"/>
      <c r="AP145" s="362">
        <v>1</v>
      </c>
      <c r="AQ145" s="37"/>
      <c r="AR145" s="37"/>
      <c r="AS145" s="37"/>
      <c r="AT145" s="37"/>
      <c r="AU145" s="37"/>
    </row>
    <row r="146" spans="1:47" s="147" customFormat="1" ht="51" x14ac:dyDescent="0.25">
      <c r="A146" s="349">
        <v>133</v>
      </c>
      <c r="B146" s="349">
        <v>2021</v>
      </c>
      <c r="C146" s="349" t="s">
        <v>646</v>
      </c>
      <c r="D146" s="350" t="s">
        <v>647</v>
      </c>
      <c r="E146" s="349" t="s">
        <v>90</v>
      </c>
      <c r="F146" s="349" t="s">
        <v>29</v>
      </c>
      <c r="G146" s="363" t="s">
        <v>111</v>
      </c>
      <c r="H146" s="364" t="s">
        <v>851</v>
      </c>
      <c r="I146" s="365" t="s">
        <v>85</v>
      </c>
      <c r="J146" s="367" t="s">
        <v>1472</v>
      </c>
      <c r="K146" s="353">
        <v>20</v>
      </c>
      <c r="L146" s="354" t="str">
        <f>IF(ISERROR(VLOOKUP(K146,Proposito_programa!$C$2:$E$59,2,FALSE))," ",VLOOKUP(K146,Proposito_programa!$C$2:$E$59,2,FALSE))</f>
        <v>Bogotá, referente en cultura, deporte, recreación y actividad física, con parques para el desarrollo y la salud</v>
      </c>
      <c r="M146" s="354" t="str">
        <f>IF(ISERROR(VLOOKUP(K146,Proposito_programa!$C$2:$E$59,3,FALSE))," ",VLOOKUP(K146,Proposito_programa!$C$2:$E$59,3,FALSE))</f>
        <v>Propósito 1: Hacer un nuevo contrato social para incrementar la inclusión social, productiva y política</v>
      </c>
      <c r="N146" s="366">
        <v>1887</v>
      </c>
      <c r="O146" s="356"/>
      <c r="P146" s="357">
        <v>1030609515</v>
      </c>
      <c r="Q146" s="357" t="s">
        <v>1013</v>
      </c>
      <c r="R146" s="338" t="s">
        <v>363</v>
      </c>
      <c r="S146" s="338"/>
      <c r="T146" s="339"/>
      <c r="U146" s="340"/>
      <c r="V146" s="341">
        <v>21160000</v>
      </c>
      <c r="W146" s="341"/>
      <c r="X146" s="366">
        <v>0</v>
      </c>
      <c r="Y146" s="382">
        <v>0</v>
      </c>
      <c r="Z146" s="358">
        <v>21160000</v>
      </c>
      <c r="AA146" s="359"/>
      <c r="AB146" s="342">
        <v>44285</v>
      </c>
      <c r="AC146" s="386">
        <v>44291</v>
      </c>
      <c r="AD146" s="384">
        <v>44534</v>
      </c>
      <c r="AE146" s="343">
        <v>240</v>
      </c>
      <c r="AF146" s="343">
        <v>0</v>
      </c>
      <c r="AG146" s="360">
        <v>0</v>
      </c>
      <c r="AH146" s="361"/>
      <c r="AI146" s="344"/>
      <c r="AJ146" s="344"/>
      <c r="AK146" s="378"/>
      <c r="AL146" s="343"/>
      <c r="AM146" s="343"/>
      <c r="AN146" s="343" t="s">
        <v>1454</v>
      </c>
      <c r="AO146" s="343"/>
      <c r="AP146" s="362">
        <v>1</v>
      </c>
      <c r="AQ146" s="37"/>
      <c r="AR146" s="37"/>
      <c r="AS146" s="37"/>
      <c r="AT146" s="37"/>
      <c r="AU146" s="37"/>
    </row>
    <row r="147" spans="1:47" s="147" customFormat="1" ht="63.75" x14ac:dyDescent="0.25">
      <c r="A147" s="349">
        <v>134</v>
      </c>
      <c r="B147" s="349">
        <v>2021</v>
      </c>
      <c r="C147" s="349" t="s">
        <v>637</v>
      </c>
      <c r="D147" s="350" t="s">
        <v>638</v>
      </c>
      <c r="E147" s="349" t="s">
        <v>90</v>
      </c>
      <c r="F147" s="349" t="s">
        <v>29</v>
      </c>
      <c r="G147" s="363" t="s">
        <v>111</v>
      </c>
      <c r="H147" s="364" t="s">
        <v>848</v>
      </c>
      <c r="I147" s="365" t="s">
        <v>85</v>
      </c>
      <c r="J147" s="367" t="s">
        <v>1472</v>
      </c>
      <c r="K147" s="353">
        <v>20</v>
      </c>
      <c r="L147" s="354" t="str">
        <f>IF(ISERROR(VLOOKUP(K147,Proposito_programa!$C$2:$E$59,2,FALSE))," ",VLOOKUP(K147,Proposito_programa!$C$2:$E$59,2,FALSE))</f>
        <v>Bogotá, referente en cultura, deporte, recreación y actividad física, con parques para el desarrollo y la salud</v>
      </c>
      <c r="M147" s="354" t="str">
        <f>IF(ISERROR(VLOOKUP(K147,Proposito_programa!$C$2:$E$59,3,FALSE))," ",VLOOKUP(K147,Proposito_programa!$C$2:$E$59,3,FALSE))</f>
        <v>Propósito 1: Hacer un nuevo contrato social para incrementar la inclusión social, productiva y política</v>
      </c>
      <c r="N147" s="366">
        <v>1887</v>
      </c>
      <c r="O147" s="356"/>
      <c r="P147" s="357">
        <v>80211605</v>
      </c>
      <c r="Q147" s="357" t="s">
        <v>1014</v>
      </c>
      <c r="R147" s="338" t="s">
        <v>363</v>
      </c>
      <c r="S147" s="338"/>
      <c r="T147" s="339"/>
      <c r="U147" s="340"/>
      <c r="V147" s="341">
        <v>21160000</v>
      </c>
      <c r="W147" s="341"/>
      <c r="X147" s="366">
        <v>0</v>
      </c>
      <c r="Y147" s="382">
        <v>0</v>
      </c>
      <c r="Z147" s="358">
        <v>21160000</v>
      </c>
      <c r="AA147" s="359"/>
      <c r="AB147" s="342">
        <v>44285</v>
      </c>
      <c r="AC147" s="384">
        <v>44292</v>
      </c>
      <c r="AD147" s="384">
        <v>44504</v>
      </c>
      <c r="AE147" s="343">
        <v>210</v>
      </c>
      <c r="AF147" s="343">
        <v>0</v>
      </c>
      <c r="AG147" s="360">
        <v>0</v>
      </c>
      <c r="AH147" s="361"/>
      <c r="AI147" s="344"/>
      <c r="AJ147" s="344"/>
      <c r="AK147" s="378"/>
      <c r="AL147" s="343"/>
      <c r="AM147" s="343"/>
      <c r="AN147" s="343" t="s">
        <v>1454</v>
      </c>
      <c r="AO147" s="343"/>
      <c r="AP147" s="362">
        <v>1</v>
      </c>
      <c r="AQ147" s="37"/>
      <c r="AR147" s="37"/>
      <c r="AS147" s="37"/>
      <c r="AT147" s="37"/>
      <c r="AU147" s="37"/>
    </row>
    <row r="148" spans="1:47" s="147" customFormat="1" ht="51" x14ac:dyDescent="0.25">
      <c r="A148" s="349">
        <v>135</v>
      </c>
      <c r="B148" s="349">
        <v>2021</v>
      </c>
      <c r="C148" s="349" t="s">
        <v>646</v>
      </c>
      <c r="D148" s="350" t="s">
        <v>647</v>
      </c>
      <c r="E148" s="349" t="s">
        <v>90</v>
      </c>
      <c r="F148" s="349" t="s">
        <v>29</v>
      </c>
      <c r="G148" s="363" t="s">
        <v>111</v>
      </c>
      <c r="H148" s="364" t="s">
        <v>850</v>
      </c>
      <c r="I148" s="365" t="s">
        <v>85</v>
      </c>
      <c r="J148" s="367" t="s">
        <v>1472</v>
      </c>
      <c r="K148" s="353">
        <v>20</v>
      </c>
      <c r="L148" s="354" t="str">
        <f>IF(ISERROR(VLOOKUP(K148,Proposito_programa!$C$2:$E$59,2,FALSE))," ",VLOOKUP(K148,Proposito_programa!$C$2:$E$59,2,FALSE))</f>
        <v>Bogotá, referente en cultura, deporte, recreación y actividad física, con parques para el desarrollo y la salud</v>
      </c>
      <c r="M148" s="354" t="str">
        <f>IF(ISERROR(VLOOKUP(K148,Proposito_programa!$C$2:$E$59,3,FALSE))," ",VLOOKUP(K148,Proposito_programa!$C$2:$E$59,3,FALSE))</f>
        <v>Propósito 1: Hacer un nuevo contrato social para incrementar la inclusión social, productiva y política</v>
      </c>
      <c r="N148" s="366">
        <v>1887</v>
      </c>
      <c r="O148" s="356"/>
      <c r="P148" s="357">
        <v>79817171</v>
      </c>
      <c r="Q148" s="357" t="s">
        <v>1439</v>
      </c>
      <c r="R148" s="338" t="s">
        <v>363</v>
      </c>
      <c r="S148" s="338"/>
      <c r="T148" s="339"/>
      <c r="U148" s="340"/>
      <c r="V148" s="341">
        <v>21160000</v>
      </c>
      <c r="W148" s="341"/>
      <c r="X148" s="366">
        <v>0</v>
      </c>
      <c r="Y148" s="382">
        <v>0</v>
      </c>
      <c r="Z148" s="358">
        <v>21160000</v>
      </c>
      <c r="AA148" s="359"/>
      <c r="AB148" s="342">
        <v>44285</v>
      </c>
      <c r="AC148" s="384">
        <v>44292</v>
      </c>
      <c r="AD148" s="384">
        <v>44535</v>
      </c>
      <c r="AE148" s="343">
        <v>240</v>
      </c>
      <c r="AF148" s="343">
        <v>0</v>
      </c>
      <c r="AG148" s="360">
        <v>0</v>
      </c>
      <c r="AH148" s="366">
        <v>79817171</v>
      </c>
      <c r="AI148" s="357" t="s">
        <v>1466</v>
      </c>
      <c r="AJ148" s="377">
        <v>44313</v>
      </c>
      <c r="AK148" s="378">
        <v>19308501</v>
      </c>
      <c r="AL148" s="343"/>
      <c r="AM148" s="343"/>
      <c r="AN148" s="343" t="s">
        <v>1454</v>
      </c>
      <c r="AO148" s="343"/>
      <c r="AP148" s="362">
        <v>1</v>
      </c>
      <c r="AQ148" s="37"/>
      <c r="AR148" s="37"/>
      <c r="AS148" s="37"/>
      <c r="AT148" s="37"/>
      <c r="AU148" s="37"/>
    </row>
    <row r="149" spans="1:47" s="147" customFormat="1" ht="51" x14ac:dyDescent="0.25">
      <c r="A149" s="349">
        <v>136</v>
      </c>
      <c r="B149" s="349">
        <v>2021</v>
      </c>
      <c r="C149" s="349" t="s">
        <v>646</v>
      </c>
      <c r="D149" s="350" t="s">
        <v>647</v>
      </c>
      <c r="E149" s="349" t="s">
        <v>90</v>
      </c>
      <c r="F149" s="349" t="s">
        <v>29</v>
      </c>
      <c r="G149" s="363" t="s">
        <v>111</v>
      </c>
      <c r="H149" s="364" t="s">
        <v>850</v>
      </c>
      <c r="I149" s="365" t="s">
        <v>85</v>
      </c>
      <c r="J149" s="367" t="s">
        <v>1472</v>
      </c>
      <c r="K149" s="353">
        <v>20</v>
      </c>
      <c r="L149" s="354" t="str">
        <f>IF(ISERROR(VLOOKUP(K149,Proposito_programa!$C$2:$E$59,2,FALSE))," ",VLOOKUP(K149,Proposito_programa!$C$2:$E$59,2,FALSE))</f>
        <v>Bogotá, referente en cultura, deporte, recreación y actividad física, con parques para el desarrollo y la salud</v>
      </c>
      <c r="M149" s="354" t="str">
        <f>IF(ISERROR(VLOOKUP(K149,Proposito_programa!$C$2:$E$59,3,FALSE))," ",VLOOKUP(K149,Proposito_programa!$C$2:$E$59,3,FALSE))</f>
        <v>Propósito 1: Hacer un nuevo contrato social para incrementar la inclusión social, productiva y política</v>
      </c>
      <c r="N149" s="366">
        <v>1887</v>
      </c>
      <c r="O149" s="356"/>
      <c r="P149" s="357">
        <v>79646732</v>
      </c>
      <c r="Q149" s="357" t="s">
        <v>1015</v>
      </c>
      <c r="R149" s="338" t="s">
        <v>363</v>
      </c>
      <c r="S149" s="338"/>
      <c r="T149" s="339"/>
      <c r="U149" s="340"/>
      <c r="V149" s="341">
        <v>21160000</v>
      </c>
      <c r="W149" s="341"/>
      <c r="X149" s="366">
        <v>0</v>
      </c>
      <c r="Y149" s="382">
        <v>0</v>
      </c>
      <c r="Z149" s="358">
        <v>21160000</v>
      </c>
      <c r="AA149" s="359"/>
      <c r="AB149" s="342">
        <v>44285</v>
      </c>
      <c r="AC149" s="384">
        <v>44292</v>
      </c>
      <c r="AD149" s="384">
        <v>44535</v>
      </c>
      <c r="AE149" s="343">
        <v>240</v>
      </c>
      <c r="AF149" s="343">
        <v>0</v>
      </c>
      <c r="AG149" s="360">
        <v>0</v>
      </c>
      <c r="AH149" s="361"/>
      <c r="AI149" s="344"/>
      <c r="AJ149" s="344"/>
      <c r="AK149" s="378"/>
      <c r="AL149" s="343"/>
      <c r="AM149" s="343"/>
      <c r="AN149" s="343" t="s">
        <v>1454</v>
      </c>
      <c r="AO149" s="343"/>
      <c r="AP149" s="362">
        <v>1</v>
      </c>
      <c r="AQ149" s="37"/>
      <c r="AR149" s="37"/>
      <c r="AS149" s="37"/>
      <c r="AT149" s="37"/>
      <c r="AU149" s="37"/>
    </row>
    <row r="150" spans="1:47" s="147" customFormat="1" ht="51" x14ac:dyDescent="0.25">
      <c r="A150" s="349">
        <v>137</v>
      </c>
      <c r="B150" s="349">
        <v>2021</v>
      </c>
      <c r="C150" s="349" t="s">
        <v>646</v>
      </c>
      <c r="D150" s="350" t="s">
        <v>647</v>
      </c>
      <c r="E150" s="349" t="s">
        <v>90</v>
      </c>
      <c r="F150" s="349" t="s">
        <v>29</v>
      </c>
      <c r="G150" s="363" t="s">
        <v>111</v>
      </c>
      <c r="H150" s="364" t="s">
        <v>851</v>
      </c>
      <c r="I150" s="365" t="s">
        <v>85</v>
      </c>
      <c r="J150" s="367" t="s">
        <v>1472</v>
      </c>
      <c r="K150" s="353">
        <v>20</v>
      </c>
      <c r="L150" s="354" t="str">
        <f>IF(ISERROR(VLOOKUP(K150,Proposito_programa!$C$2:$E$59,2,FALSE))," ",VLOOKUP(K150,Proposito_programa!$C$2:$E$59,2,FALSE))</f>
        <v>Bogotá, referente en cultura, deporte, recreación y actividad física, con parques para el desarrollo y la salud</v>
      </c>
      <c r="M150" s="354" t="str">
        <f>IF(ISERROR(VLOOKUP(K150,Proposito_programa!$C$2:$E$59,3,FALSE))," ",VLOOKUP(K150,Proposito_programa!$C$2:$E$59,3,FALSE))</f>
        <v>Propósito 1: Hacer un nuevo contrato social para incrementar la inclusión social, productiva y política</v>
      </c>
      <c r="N150" s="366">
        <v>1887</v>
      </c>
      <c r="O150" s="356"/>
      <c r="P150" s="357">
        <v>51723614</v>
      </c>
      <c r="Q150" s="357" t="s">
        <v>1016</v>
      </c>
      <c r="R150" s="338" t="s">
        <v>363</v>
      </c>
      <c r="S150" s="338"/>
      <c r="T150" s="339"/>
      <c r="U150" s="340"/>
      <c r="V150" s="341">
        <v>18515000</v>
      </c>
      <c r="W150" s="341"/>
      <c r="X150" s="366">
        <v>0</v>
      </c>
      <c r="Y150" s="382">
        <v>0</v>
      </c>
      <c r="Z150" s="358">
        <v>18515000</v>
      </c>
      <c r="AA150" s="359"/>
      <c r="AB150" s="342">
        <v>44285</v>
      </c>
      <c r="AC150" s="384">
        <v>44292</v>
      </c>
      <c r="AD150" s="384">
        <v>44535</v>
      </c>
      <c r="AE150" s="343">
        <v>240</v>
      </c>
      <c r="AF150" s="343">
        <v>0</v>
      </c>
      <c r="AG150" s="360">
        <v>0</v>
      </c>
      <c r="AH150" s="361"/>
      <c r="AI150" s="344"/>
      <c r="AJ150" s="344"/>
      <c r="AK150" s="378"/>
      <c r="AL150" s="343"/>
      <c r="AM150" s="343"/>
      <c r="AN150" s="343" t="s">
        <v>1454</v>
      </c>
      <c r="AO150" s="343"/>
      <c r="AP150" s="362">
        <v>1</v>
      </c>
      <c r="AQ150" s="37"/>
      <c r="AR150" s="37"/>
      <c r="AS150" s="37"/>
      <c r="AT150" s="37"/>
      <c r="AU150" s="37"/>
    </row>
    <row r="151" spans="1:47" s="147" customFormat="1" ht="51" x14ac:dyDescent="0.25">
      <c r="A151" s="349">
        <v>138</v>
      </c>
      <c r="B151" s="349">
        <v>2021</v>
      </c>
      <c r="C151" s="349" t="s">
        <v>646</v>
      </c>
      <c r="D151" s="350" t="s">
        <v>647</v>
      </c>
      <c r="E151" s="349" t="s">
        <v>90</v>
      </c>
      <c r="F151" s="349" t="s">
        <v>29</v>
      </c>
      <c r="G151" s="363" t="s">
        <v>111</v>
      </c>
      <c r="H151" s="364" t="s">
        <v>850</v>
      </c>
      <c r="I151" s="365" t="s">
        <v>85</v>
      </c>
      <c r="J151" s="367" t="s">
        <v>1472</v>
      </c>
      <c r="K151" s="353">
        <v>20</v>
      </c>
      <c r="L151" s="354" t="str">
        <f>IF(ISERROR(VLOOKUP(K151,Proposito_programa!$C$2:$E$59,2,FALSE))," ",VLOOKUP(K151,Proposito_programa!$C$2:$E$59,2,FALSE))</f>
        <v>Bogotá, referente en cultura, deporte, recreación y actividad física, con parques para el desarrollo y la salud</v>
      </c>
      <c r="M151" s="354" t="str">
        <f>IF(ISERROR(VLOOKUP(K151,Proposito_programa!$C$2:$E$59,3,FALSE))," ",VLOOKUP(K151,Proposito_programa!$C$2:$E$59,3,FALSE))</f>
        <v>Propósito 1: Hacer un nuevo contrato social para incrementar la inclusión social, productiva y política</v>
      </c>
      <c r="N151" s="366">
        <v>1887</v>
      </c>
      <c r="O151" s="356"/>
      <c r="P151" s="357">
        <v>79602216</v>
      </c>
      <c r="Q151" s="357" t="s">
        <v>1017</v>
      </c>
      <c r="R151" s="338" t="s">
        <v>363</v>
      </c>
      <c r="S151" s="338"/>
      <c r="T151" s="339"/>
      <c r="U151" s="340"/>
      <c r="V151" s="341">
        <v>18515000</v>
      </c>
      <c r="W151" s="341"/>
      <c r="X151" s="366">
        <v>0</v>
      </c>
      <c r="Y151" s="382">
        <v>0</v>
      </c>
      <c r="Z151" s="358">
        <v>18515000</v>
      </c>
      <c r="AA151" s="359"/>
      <c r="AB151" s="342">
        <v>44280</v>
      </c>
      <c r="AC151" s="384">
        <v>44291</v>
      </c>
      <c r="AD151" s="384">
        <v>44535</v>
      </c>
      <c r="AE151" s="343">
        <v>240</v>
      </c>
      <c r="AF151" s="343">
        <v>0</v>
      </c>
      <c r="AG151" s="360">
        <v>0</v>
      </c>
      <c r="AH151" s="361"/>
      <c r="AI151" s="344"/>
      <c r="AJ151" s="344"/>
      <c r="AK151" s="378"/>
      <c r="AL151" s="343"/>
      <c r="AM151" s="343"/>
      <c r="AN151" s="343" t="s">
        <v>1454</v>
      </c>
      <c r="AO151" s="343"/>
      <c r="AP151" s="362">
        <v>1</v>
      </c>
      <c r="AQ151" s="37"/>
      <c r="AR151" s="37"/>
      <c r="AS151" s="37"/>
      <c r="AT151" s="37"/>
      <c r="AU151" s="37"/>
    </row>
    <row r="152" spans="1:47" s="147" customFormat="1" ht="63.75" x14ac:dyDescent="0.25">
      <c r="A152" s="349">
        <v>139</v>
      </c>
      <c r="B152" s="349">
        <v>2021</v>
      </c>
      <c r="C152" s="349" t="s">
        <v>637</v>
      </c>
      <c r="D152" s="350" t="s">
        <v>638</v>
      </c>
      <c r="E152" s="349" t="s">
        <v>90</v>
      </c>
      <c r="F152" s="349" t="s">
        <v>29</v>
      </c>
      <c r="G152" s="363" t="s">
        <v>111</v>
      </c>
      <c r="H152" s="364" t="s">
        <v>848</v>
      </c>
      <c r="I152" s="365" t="s">
        <v>85</v>
      </c>
      <c r="J152" s="367" t="s">
        <v>1472</v>
      </c>
      <c r="K152" s="353">
        <v>20</v>
      </c>
      <c r="L152" s="354" t="str">
        <f>IF(ISERROR(VLOOKUP(K152,Proposito_programa!$C$2:$E$59,2,FALSE))," ",VLOOKUP(K152,Proposito_programa!$C$2:$E$59,2,FALSE))</f>
        <v>Bogotá, referente en cultura, deporte, recreación y actividad física, con parques para el desarrollo y la salud</v>
      </c>
      <c r="M152" s="354" t="str">
        <f>IF(ISERROR(VLOOKUP(K152,Proposito_programa!$C$2:$E$59,3,FALSE))," ",VLOOKUP(K152,Proposito_programa!$C$2:$E$59,3,FALSE))</f>
        <v>Propósito 1: Hacer un nuevo contrato social para incrementar la inclusión social, productiva y política</v>
      </c>
      <c r="N152" s="366">
        <v>1887</v>
      </c>
      <c r="O152" s="356"/>
      <c r="P152" s="357">
        <v>1022348379</v>
      </c>
      <c r="Q152" s="357" t="s">
        <v>1018</v>
      </c>
      <c r="R152" s="338" t="s">
        <v>363</v>
      </c>
      <c r="S152" s="338"/>
      <c r="T152" s="339"/>
      <c r="U152" s="340"/>
      <c r="V152" s="341">
        <v>26172000</v>
      </c>
      <c r="W152" s="341"/>
      <c r="X152" s="366">
        <v>1</v>
      </c>
      <c r="Y152" s="382">
        <v>3085833</v>
      </c>
      <c r="Z152" s="358">
        <v>26172000</v>
      </c>
      <c r="AA152" s="359"/>
      <c r="AB152" s="342">
        <v>44281</v>
      </c>
      <c r="AC152" s="384">
        <v>44291</v>
      </c>
      <c r="AD152" s="384">
        <v>44504</v>
      </c>
      <c r="AE152" s="343">
        <v>210</v>
      </c>
      <c r="AF152" s="343">
        <v>1</v>
      </c>
      <c r="AG152" s="360">
        <v>35</v>
      </c>
      <c r="AH152" s="361"/>
      <c r="AI152" s="344"/>
      <c r="AJ152" s="344"/>
      <c r="AK152" s="378"/>
      <c r="AL152" s="343"/>
      <c r="AM152" s="343"/>
      <c r="AN152" s="343" t="s">
        <v>1454</v>
      </c>
      <c r="AO152" s="343"/>
      <c r="AP152" s="362">
        <v>1</v>
      </c>
      <c r="AQ152" s="37"/>
      <c r="AR152" s="37"/>
      <c r="AS152" s="37"/>
      <c r="AT152" s="37"/>
      <c r="AU152" s="37"/>
    </row>
    <row r="153" spans="1:47" s="147" customFormat="1" ht="63.75" x14ac:dyDescent="0.25">
      <c r="A153" s="349">
        <v>140</v>
      </c>
      <c r="B153" s="349">
        <v>2021</v>
      </c>
      <c r="C153" s="349" t="s">
        <v>637</v>
      </c>
      <c r="D153" s="350" t="s">
        <v>638</v>
      </c>
      <c r="E153" s="349" t="s">
        <v>90</v>
      </c>
      <c r="F153" s="349" t="s">
        <v>29</v>
      </c>
      <c r="G153" s="363" t="s">
        <v>111</v>
      </c>
      <c r="H153" s="364" t="s">
        <v>848</v>
      </c>
      <c r="I153" s="365" t="s">
        <v>85</v>
      </c>
      <c r="J153" s="367" t="s">
        <v>1472</v>
      </c>
      <c r="K153" s="353">
        <v>20</v>
      </c>
      <c r="L153" s="354" t="str">
        <f>IF(ISERROR(VLOOKUP(K153,Proposito_programa!$C$2:$E$59,2,FALSE))," ",VLOOKUP(K153,Proposito_programa!$C$2:$E$59,2,FALSE))</f>
        <v>Bogotá, referente en cultura, deporte, recreación y actividad física, con parques para el desarrollo y la salud</v>
      </c>
      <c r="M153" s="354" t="str">
        <f>IF(ISERROR(VLOOKUP(K153,Proposito_programa!$C$2:$E$59,3,FALSE))," ",VLOOKUP(K153,Proposito_programa!$C$2:$E$59,3,FALSE))</f>
        <v>Propósito 1: Hacer un nuevo contrato social para incrementar la inclusión social, productiva y política</v>
      </c>
      <c r="N153" s="366">
        <v>1887</v>
      </c>
      <c r="O153" s="356"/>
      <c r="P153" s="357">
        <v>80816982</v>
      </c>
      <c r="Q153" s="357" t="s">
        <v>1019</v>
      </c>
      <c r="R153" s="338" t="s">
        <v>363</v>
      </c>
      <c r="S153" s="338"/>
      <c r="T153" s="339"/>
      <c r="U153" s="340"/>
      <c r="V153" s="341">
        <v>23805000</v>
      </c>
      <c r="W153" s="341"/>
      <c r="X153" s="366">
        <v>1</v>
      </c>
      <c r="Y153" s="382">
        <v>3174000</v>
      </c>
      <c r="Z153" s="358">
        <v>23805000</v>
      </c>
      <c r="AA153" s="359"/>
      <c r="AB153" s="342">
        <v>44279</v>
      </c>
      <c r="AC153" s="386">
        <v>44284</v>
      </c>
      <c r="AD153" s="384">
        <v>44504</v>
      </c>
      <c r="AE153" s="343">
        <v>210</v>
      </c>
      <c r="AF153" s="343">
        <v>1</v>
      </c>
      <c r="AG153" s="360">
        <v>36</v>
      </c>
      <c r="AH153" s="361"/>
      <c r="AI153" s="344"/>
      <c r="AJ153" s="344"/>
      <c r="AK153" s="378"/>
      <c r="AL153" s="343"/>
      <c r="AM153" s="343"/>
      <c r="AN153" s="343" t="s">
        <v>1454</v>
      </c>
      <c r="AO153" s="343"/>
      <c r="AP153" s="362">
        <v>1</v>
      </c>
      <c r="AQ153" s="37"/>
      <c r="AR153" s="37"/>
      <c r="AS153" s="37"/>
      <c r="AT153" s="37"/>
      <c r="AU153" s="37"/>
    </row>
    <row r="154" spans="1:47" s="147" customFormat="1" ht="51" x14ac:dyDescent="0.25">
      <c r="A154" s="349">
        <v>141</v>
      </c>
      <c r="B154" s="349">
        <v>2021</v>
      </c>
      <c r="C154" s="349" t="s">
        <v>650</v>
      </c>
      <c r="D154" s="350" t="s">
        <v>651</v>
      </c>
      <c r="E154" s="349" t="s">
        <v>90</v>
      </c>
      <c r="F154" s="349" t="s">
        <v>29</v>
      </c>
      <c r="G154" s="363" t="s">
        <v>111</v>
      </c>
      <c r="H154" s="364" t="s">
        <v>854</v>
      </c>
      <c r="I154" s="365" t="s">
        <v>85</v>
      </c>
      <c r="J154" s="367" t="s">
        <v>268</v>
      </c>
      <c r="K154" s="353">
        <v>6</v>
      </c>
      <c r="L154" s="354" t="str">
        <f>IF(ISERROR(VLOOKUP(K154,Proposito_programa!$C$2:$E$59,2,FALSE))," ",VLOOKUP(K154,Proposito_programa!$C$2:$E$59,2,FALSE))</f>
        <v>Sistema Distrital de Cuidado</v>
      </c>
      <c r="M154" s="354" t="str">
        <f>IF(ISERROR(VLOOKUP(K154,Proposito_programa!$C$2:$E$59,3,FALSE))," ",VLOOKUP(K154,Proposito_programa!$C$2:$E$59,3,FALSE))</f>
        <v>Propósito 1: Hacer un nuevo contrato social para incrementar la inclusión social, productiva y política</v>
      </c>
      <c r="N154" s="366">
        <v>1893</v>
      </c>
      <c r="O154" s="356"/>
      <c r="P154" s="357">
        <v>1032461706</v>
      </c>
      <c r="Q154" s="357" t="s">
        <v>1020</v>
      </c>
      <c r="R154" s="338" t="s">
        <v>363</v>
      </c>
      <c r="S154" s="338"/>
      <c r="T154" s="339"/>
      <c r="U154" s="340"/>
      <c r="V154" s="341">
        <v>35000000</v>
      </c>
      <c r="W154" s="341"/>
      <c r="X154" s="366">
        <v>2</v>
      </c>
      <c r="Y154" s="382">
        <v>13086000</v>
      </c>
      <c r="Z154" s="358">
        <v>35000000</v>
      </c>
      <c r="AA154" s="359"/>
      <c r="AB154" s="342">
        <v>44286</v>
      </c>
      <c r="AC154" s="384">
        <v>44291</v>
      </c>
      <c r="AD154" s="386">
        <v>44467</v>
      </c>
      <c r="AE154" s="343">
        <v>180</v>
      </c>
      <c r="AF154" s="343">
        <v>2</v>
      </c>
      <c r="AG154" s="360">
        <v>90</v>
      </c>
      <c r="AH154" s="361"/>
      <c r="AI154" s="344"/>
      <c r="AJ154" s="344"/>
      <c r="AK154" s="378"/>
      <c r="AL154" s="343"/>
      <c r="AM154" s="343"/>
      <c r="AN154" s="343" t="s">
        <v>1454</v>
      </c>
      <c r="AO154" s="343"/>
      <c r="AP154" s="362">
        <v>1</v>
      </c>
      <c r="AQ154" s="37"/>
      <c r="AR154" s="37"/>
      <c r="AS154" s="37"/>
      <c r="AT154" s="37"/>
      <c r="AU154" s="37"/>
    </row>
    <row r="155" spans="1:47" s="147" customFormat="1" ht="51" x14ac:dyDescent="0.25">
      <c r="A155" s="349">
        <v>142</v>
      </c>
      <c r="B155" s="349">
        <v>2021</v>
      </c>
      <c r="C155" s="349" t="s">
        <v>646</v>
      </c>
      <c r="D155" s="350" t="s">
        <v>647</v>
      </c>
      <c r="E155" s="349" t="s">
        <v>90</v>
      </c>
      <c r="F155" s="349" t="s">
        <v>29</v>
      </c>
      <c r="G155" s="363" t="s">
        <v>111</v>
      </c>
      <c r="H155" s="364" t="s">
        <v>850</v>
      </c>
      <c r="I155" s="365" t="s">
        <v>85</v>
      </c>
      <c r="J155" s="367" t="s">
        <v>1472</v>
      </c>
      <c r="K155" s="353">
        <v>20</v>
      </c>
      <c r="L155" s="354" t="str">
        <f>IF(ISERROR(VLOOKUP(K155,Proposito_programa!$C$2:$E$59,2,FALSE))," ",VLOOKUP(K155,Proposito_programa!$C$2:$E$59,2,FALSE))</f>
        <v>Bogotá, referente en cultura, deporte, recreación y actividad física, con parques para el desarrollo y la salud</v>
      </c>
      <c r="M155" s="354" t="str">
        <f>IF(ISERROR(VLOOKUP(K155,Proposito_programa!$C$2:$E$59,3,FALSE))," ",VLOOKUP(K155,Proposito_programa!$C$2:$E$59,3,FALSE))</f>
        <v>Propósito 1: Hacer un nuevo contrato social para incrementar la inclusión social, productiva y política</v>
      </c>
      <c r="N155" s="366">
        <v>1887</v>
      </c>
      <c r="O155" s="356"/>
      <c r="P155" s="357">
        <v>1022390159</v>
      </c>
      <c r="Q155" s="357" t="s">
        <v>1021</v>
      </c>
      <c r="R155" s="338" t="s">
        <v>363</v>
      </c>
      <c r="S155" s="338"/>
      <c r="T155" s="339"/>
      <c r="U155" s="340"/>
      <c r="V155" s="341">
        <v>35000000</v>
      </c>
      <c r="W155" s="341"/>
      <c r="X155" s="366">
        <v>0</v>
      </c>
      <c r="Y155" s="382">
        <v>0</v>
      </c>
      <c r="Z155" s="358">
        <v>35000000</v>
      </c>
      <c r="AA155" s="359"/>
      <c r="AB155" s="342">
        <v>44286</v>
      </c>
      <c r="AC155" s="386">
        <v>44292</v>
      </c>
      <c r="AD155" s="384">
        <v>44534</v>
      </c>
      <c r="AE155" s="343">
        <v>240</v>
      </c>
      <c r="AF155" s="343">
        <v>0</v>
      </c>
      <c r="AG155" s="360">
        <v>0</v>
      </c>
      <c r="AH155" s="361"/>
      <c r="AI155" s="344"/>
      <c r="AJ155" s="344"/>
      <c r="AK155" s="378"/>
      <c r="AL155" s="343"/>
      <c r="AM155" s="343"/>
      <c r="AN155" s="343" t="s">
        <v>1454</v>
      </c>
      <c r="AO155" s="343"/>
      <c r="AP155" s="362">
        <v>1</v>
      </c>
      <c r="AQ155" s="37"/>
      <c r="AR155" s="37"/>
      <c r="AS155" s="37"/>
      <c r="AT155" s="37"/>
      <c r="AU155" s="37"/>
    </row>
    <row r="156" spans="1:47" s="147" customFormat="1" ht="51" x14ac:dyDescent="0.25">
      <c r="A156" s="349">
        <v>143</v>
      </c>
      <c r="B156" s="349">
        <v>2021</v>
      </c>
      <c r="C156" s="349" t="s">
        <v>652</v>
      </c>
      <c r="D156" s="350" t="s">
        <v>653</v>
      </c>
      <c r="E156" s="349" t="s">
        <v>90</v>
      </c>
      <c r="F156" s="349" t="s">
        <v>29</v>
      </c>
      <c r="G156" s="363" t="s">
        <v>111</v>
      </c>
      <c r="H156" s="364" t="s">
        <v>855</v>
      </c>
      <c r="I156" s="365" t="s">
        <v>85</v>
      </c>
      <c r="J156" s="381" t="s">
        <v>1471</v>
      </c>
      <c r="K156" s="353">
        <v>55</v>
      </c>
      <c r="L156" s="354" t="str">
        <f>IF(ISERROR(VLOOKUP(K156,Proposito_programa!$C$2:$E$59,2,FALSE))," ",VLOOKUP(K156,Proposito_programa!$C$2:$E$59,2,FALSE))</f>
        <v>Fortalecimiento de cultura ciudadana y su institucionalidad</v>
      </c>
      <c r="M156" s="354" t="str">
        <f>IF(ISERROR(VLOOKUP(K156,Proposito_programa!$C$2:$E$59,3,FALSE))," ",VLOOKUP(K156,Proposito_programa!$C$2:$E$59,3,FALSE))</f>
        <v>Propósito 5: Construir Bogotá - Región con gobierno abierto, transparente y ciudadanía consciente</v>
      </c>
      <c r="N156" s="366">
        <v>1907</v>
      </c>
      <c r="O156" s="356"/>
      <c r="P156" s="357">
        <v>79540499</v>
      </c>
      <c r="Q156" s="357" t="s">
        <v>1022</v>
      </c>
      <c r="R156" s="338" t="s">
        <v>363</v>
      </c>
      <c r="S156" s="338"/>
      <c r="T156" s="339"/>
      <c r="U156" s="340"/>
      <c r="V156" s="341">
        <v>18600000</v>
      </c>
      <c r="W156" s="341"/>
      <c r="X156" s="366">
        <v>1</v>
      </c>
      <c r="Y156" s="382">
        <v>7500000</v>
      </c>
      <c r="Z156" s="358">
        <v>18600000</v>
      </c>
      <c r="AA156" s="359"/>
      <c r="AB156" s="342">
        <v>44280</v>
      </c>
      <c r="AC156" s="386">
        <v>44292</v>
      </c>
      <c r="AD156" s="386">
        <v>44505</v>
      </c>
      <c r="AE156" s="343">
        <v>210</v>
      </c>
      <c r="AF156" s="343">
        <v>1</v>
      </c>
      <c r="AG156" s="360">
        <v>45</v>
      </c>
      <c r="AH156" s="361"/>
      <c r="AI156" s="344"/>
      <c r="AJ156" s="344"/>
      <c r="AK156" s="378"/>
      <c r="AL156" s="343"/>
      <c r="AM156" s="343"/>
      <c r="AN156" s="343" t="s">
        <v>1454</v>
      </c>
      <c r="AO156" s="343"/>
      <c r="AP156" s="362">
        <v>1</v>
      </c>
      <c r="AQ156" s="37"/>
      <c r="AR156" s="37"/>
      <c r="AS156" s="37"/>
      <c r="AT156" s="37"/>
      <c r="AU156" s="37"/>
    </row>
    <row r="157" spans="1:47" s="147" customFormat="1" ht="51" x14ac:dyDescent="0.25">
      <c r="A157" s="349">
        <v>144</v>
      </c>
      <c r="B157" s="349">
        <v>2021</v>
      </c>
      <c r="C157" s="349" t="s">
        <v>652</v>
      </c>
      <c r="D157" s="350" t="s">
        <v>653</v>
      </c>
      <c r="E157" s="349" t="s">
        <v>90</v>
      </c>
      <c r="F157" s="349" t="s">
        <v>29</v>
      </c>
      <c r="G157" s="363" t="s">
        <v>111</v>
      </c>
      <c r="H157" s="364" t="s">
        <v>855</v>
      </c>
      <c r="I157" s="365" t="s">
        <v>85</v>
      </c>
      <c r="J157" s="381" t="s">
        <v>1471</v>
      </c>
      <c r="K157" s="353">
        <v>55</v>
      </c>
      <c r="L157" s="354" t="str">
        <f>IF(ISERROR(VLOOKUP(K157,Proposito_programa!$C$2:$E$59,2,FALSE))," ",VLOOKUP(K157,Proposito_programa!$C$2:$E$59,2,FALSE))</f>
        <v>Fortalecimiento de cultura ciudadana y su institucionalidad</v>
      </c>
      <c r="M157" s="354" t="str">
        <f>IF(ISERROR(VLOOKUP(K157,Proposito_programa!$C$2:$E$59,3,FALSE))," ",VLOOKUP(K157,Proposito_programa!$C$2:$E$59,3,FALSE))</f>
        <v>Propósito 5: Construir Bogotá - Región con gobierno abierto, transparente y ciudadanía consciente</v>
      </c>
      <c r="N157" s="366">
        <v>1907</v>
      </c>
      <c r="O157" s="356"/>
      <c r="P157" s="357">
        <v>79732132</v>
      </c>
      <c r="Q157" s="357" t="s">
        <v>1023</v>
      </c>
      <c r="R157" s="338" t="s">
        <v>363</v>
      </c>
      <c r="S157" s="338"/>
      <c r="T157" s="339"/>
      <c r="U157" s="340"/>
      <c r="V157" s="341">
        <v>18200000</v>
      </c>
      <c r="W157" s="341"/>
      <c r="X157" s="366">
        <v>1</v>
      </c>
      <c r="Y157" s="382">
        <v>8333333</v>
      </c>
      <c r="Z157" s="358">
        <v>18200000</v>
      </c>
      <c r="AA157" s="359"/>
      <c r="AB157" s="342">
        <v>44281</v>
      </c>
      <c r="AC157" s="386">
        <v>44280</v>
      </c>
      <c r="AD157" s="386">
        <v>44505</v>
      </c>
      <c r="AE157" s="343">
        <v>210</v>
      </c>
      <c r="AF157" s="343">
        <v>1</v>
      </c>
      <c r="AG157" s="360">
        <v>50</v>
      </c>
      <c r="AH157" s="361"/>
      <c r="AI157" s="344"/>
      <c r="AJ157" s="344"/>
      <c r="AK157" s="378"/>
      <c r="AL157" s="343"/>
      <c r="AM157" s="343"/>
      <c r="AN157" s="343" t="s">
        <v>1454</v>
      </c>
      <c r="AO157" s="343"/>
      <c r="AP157" s="362">
        <v>1</v>
      </c>
      <c r="AQ157" s="37"/>
      <c r="AR157" s="37"/>
      <c r="AS157" s="37"/>
      <c r="AT157" s="37"/>
      <c r="AU157" s="37"/>
    </row>
    <row r="158" spans="1:47" s="147" customFormat="1" ht="51" x14ac:dyDescent="0.25">
      <c r="A158" s="349">
        <v>145</v>
      </c>
      <c r="B158" s="349">
        <v>2021</v>
      </c>
      <c r="C158" s="349" t="s">
        <v>648</v>
      </c>
      <c r="D158" s="350" t="s">
        <v>649</v>
      </c>
      <c r="E158" s="349" t="s">
        <v>90</v>
      </c>
      <c r="F158" s="349" t="s">
        <v>29</v>
      </c>
      <c r="G158" s="363" t="s">
        <v>111</v>
      </c>
      <c r="H158" s="364" t="s">
        <v>853</v>
      </c>
      <c r="I158" s="365" t="s">
        <v>85</v>
      </c>
      <c r="J158" s="381" t="s">
        <v>1471</v>
      </c>
      <c r="K158" s="353">
        <v>55</v>
      </c>
      <c r="L158" s="354" t="str">
        <f>IF(ISERROR(VLOOKUP(K158,Proposito_programa!$C$2:$E$59,2,FALSE))," ",VLOOKUP(K158,Proposito_programa!$C$2:$E$59,2,FALSE))</f>
        <v>Fortalecimiento de cultura ciudadana y su institucionalidad</v>
      </c>
      <c r="M158" s="354" t="str">
        <f>IF(ISERROR(VLOOKUP(K158,Proposito_programa!$C$2:$E$59,3,FALSE))," ",VLOOKUP(K158,Proposito_programa!$C$2:$E$59,3,FALSE))</f>
        <v>Propósito 5: Construir Bogotá - Región con gobierno abierto, transparente y ciudadanía consciente</v>
      </c>
      <c r="N158" s="366">
        <v>1907</v>
      </c>
      <c r="O158" s="356"/>
      <c r="P158" s="357">
        <v>51694598</v>
      </c>
      <c r="Q158" s="357" t="s">
        <v>1024</v>
      </c>
      <c r="R158" s="338" t="s">
        <v>363</v>
      </c>
      <c r="S158" s="338"/>
      <c r="T158" s="339"/>
      <c r="U158" s="340"/>
      <c r="V158" s="341">
        <v>18000000</v>
      </c>
      <c r="W158" s="341"/>
      <c r="X158" s="366">
        <v>2</v>
      </c>
      <c r="Y158" s="382">
        <v>9300000</v>
      </c>
      <c r="Z158" s="358">
        <v>18000000</v>
      </c>
      <c r="AA158" s="359"/>
      <c r="AB158" s="342">
        <v>44281</v>
      </c>
      <c r="AC158" s="386">
        <v>44285</v>
      </c>
      <c r="AD158" s="386">
        <v>44463</v>
      </c>
      <c r="AE158" s="343">
        <v>180</v>
      </c>
      <c r="AF158" s="343">
        <v>2</v>
      </c>
      <c r="AG158" s="360">
        <v>90</v>
      </c>
      <c r="AH158" s="361"/>
      <c r="AI158" s="344"/>
      <c r="AJ158" s="344"/>
      <c r="AK158" s="378"/>
      <c r="AL158" s="343"/>
      <c r="AM158" s="343"/>
      <c r="AN158" s="343" t="s">
        <v>1454</v>
      </c>
      <c r="AO158" s="343"/>
      <c r="AP158" s="362">
        <v>1</v>
      </c>
      <c r="AQ158" s="37"/>
      <c r="AR158" s="37"/>
      <c r="AS158" s="37"/>
      <c r="AT158" s="37"/>
      <c r="AU158" s="37"/>
    </row>
    <row r="159" spans="1:47" s="147" customFormat="1" ht="51" x14ac:dyDescent="0.25">
      <c r="A159" s="349">
        <v>146</v>
      </c>
      <c r="B159" s="349">
        <v>2021</v>
      </c>
      <c r="C159" s="349" t="s">
        <v>590</v>
      </c>
      <c r="D159" s="350" t="s">
        <v>591</v>
      </c>
      <c r="E159" s="349" t="s">
        <v>90</v>
      </c>
      <c r="F159" s="349" t="s">
        <v>29</v>
      </c>
      <c r="G159" s="363" t="s">
        <v>111</v>
      </c>
      <c r="H159" s="364" t="s">
        <v>856</v>
      </c>
      <c r="I159" s="365" t="s">
        <v>85</v>
      </c>
      <c r="J159" s="381" t="s">
        <v>1471</v>
      </c>
      <c r="K159" s="353">
        <v>55</v>
      </c>
      <c r="L159" s="354" t="str">
        <f>IF(ISERROR(VLOOKUP(K159,Proposito_programa!$C$2:$E$59,2,FALSE))," ",VLOOKUP(K159,Proposito_programa!$C$2:$E$59,2,FALSE))</f>
        <v>Fortalecimiento de cultura ciudadana y su institucionalidad</v>
      </c>
      <c r="M159" s="354" t="str">
        <f>IF(ISERROR(VLOOKUP(K159,Proposito_programa!$C$2:$E$59,3,FALSE))," ",VLOOKUP(K159,Proposito_programa!$C$2:$E$59,3,FALSE))</f>
        <v>Propósito 5: Construir Bogotá - Región con gobierno abierto, transparente y ciudadanía consciente</v>
      </c>
      <c r="N159" s="366">
        <v>1907</v>
      </c>
      <c r="O159" s="356"/>
      <c r="P159" s="357">
        <v>83167890</v>
      </c>
      <c r="Q159" s="357" t="s">
        <v>1025</v>
      </c>
      <c r="R159" s="338" t="s">
        <v>363</v>
      </c>
      <c r="S159" s="338"/>
      <c r="T159" s="339"/>
      <c r="U159" s="340"/>
      <c r="V159" s="341">
        <v>21160000</v>
      </c>
      <c r="W159" s="341"/>
      <c r="X159" s="366">
        <v>1</v>
      </c>
      <c r="Y159" s="382">
        <v>5200000</v>
      </c>
      <c r="Z159" s="358">
        <v>21160000</v>
      </c>
      <c r="AA159" s="359"/>
      <c r="AB159" s="342">
        <v>44286</v>
      </c>
      <c r="AC159" s="386">
        <v>44291</v>
      </c>
      <c r="AD159" s="386">
        <v>44498</v>
      </c>
      <c r="AE159" s="343">
        <v>210</v>
      </c>
      <c r="AF159" s="343">
        <v>1</v>
      </c>
      <c r="AG159" s="360">
        <v>60</v>
      </c>
      <c r="AH159" s="361"/>
      <c r="AI159" s="344"/>
      <c r="AJ159" s="344"/>
      <c r="AK159" s="378"/>
      <c r="AL159" s="343"/>
      <c r="AM159" s="343"/>
      <c r="AN159" s="343" t="s">
        <v>1454</v>
      </c>
      <c r="AO159" s="343"/>
      <c r="AP159" s="362">
        <v>1</v>
      </c>
      <c r="AQ159" s="37"/>
      <c r="AR159" s="37"/>
      <c r="AS159" s="37"/>
      <c r="AT159" s="37"/>
      <c r="AU159" s="37"/>
    </row>
    <row r="160" spans="1:47" s="147" customFormat="1" ht="51" x14ac:dyDescent="0.25">
      <c r="A160" s="349">
        <v>147</v>
      </c>
      <c r="B160" s="349">
        <v>2021</v>
      </c>
      <c r="C160" s="349" t="s">
        <v>654</v>
      </c>
      <c r="D160" s="350" t="s">
        <v>641</v>
      </c>
      <c r="E160" s="349" t="s">
        <v>90</v>
      </c>
      <c r="F160" s="349" t="s">
        <v>29</v>
      </c>
      <c r="G160" s="363" t="s">
        <v>111</v>
      </c>
      <c r="H160" s="364" t="s">
        <v>857</v>
      </c>
      <c r="I160" s="365" t="s">
        <v>85</v>
      </c>
      <c r="J160" s="367" t="s">
        <v>268</v>
      </c>
      <c r="K160" s="353">
        <v>57</v>
      </c>
      <c r="L160" s="354" t="str">
        <f>IF(ISERROR(VLOOKUP(K160,Proposito_programa!$C$2:$E$59,2,FALSE))," ",VLOOKUP(K160,Proposito_programa!$C$2:$E$59,2,FALSE))</f>
        <v>Gestión pública local</v>
      </c>
      <c r="M160" s="354" t="str">
        <f>IF(ISERROR(VLOOKUP(K160,Proposito_programa!$C$2:$E$59,3,FALSE))," ",VLOOKUP(K160,Proposito_programa!$C$2:$E$59,3,FALSE))</f>
        <v>Propósito 5: Construir Bogotá - Región con gobierno abierto, transparente y ciudadanía consciente</v>
      </c>
      <c r="N160" s="387">
        <v>1908</v>
      </c>
      <c r="O160" s="356"/>
      <c r="P160" s="357">
        <v>24713978</v>
      </c>
      <c r="Q160" s="357" t="s">
        <v>1026</v>
      </c>
      <c r="R160" s="338" t="s">
        <v>363</v>
      </c>
      <c r="S160" s="338"/>
      <c r="T160" s="339"/>
      <c r="U160" s="340"/>
      <c r="V160" s="341">
        <v>34216000</v>
      </c>
      <c r="W160" s="341"/>
      <c r="X160" s="366">
        <v>1</v>
      </c>
      <c r="Y160" s="382">
        <v>7000000</v>
      </c>
      <c r="Z160" s="358">
        <v>34216000</v>
      </c>
      <c r="AA160" s="359"/>
      <c r="AB160" s="342">
        <v>44286</v>
      </c>
      <c r="AC160" s="386">
        <v>44291</v>
      </c>
      <c r="AD160" s="386">
        <v>44473</v>
      </c>
      <c r="AE160" s="343">
        <v>180</v>
      </c>
      <c r="AF160" s="343">
        <v>1</v>
      </c>
      <c r="AG160" s="360">
        <v>70</v>
      </c>
      <c r="AH160" s="361"/>
      <c r="AI160" s="344"/>
      <c r="AJ160" s="344"/>
      <c r="AK160" s="378"/>
      <c r="AL160" s="343"/>
      <c r="AM160" s="343"/>
      <c r="AN160" s="343" t="s">
        <v>1454</v>
      </c>
      <c r="AO160" s="343"/>
      <c r="AP160" s="362">
        <v>1</v>
      </c>
      <c r="AQ160" s="37"/>
      <c r="AR160" s="37"/>
      <c r="AS160" s="37"/>
      <c r="AT160" s="37"/>
      <c r="AU160" s="37"/>
    </row>
    <row r="161" spans="1:47" s="147" customFormat="1" ht="51" x14ac:dyDescent="0.25">
      <c r="A161" s="349">
        <v>148</v>
      </c>
      <c r="B161" s="349">
        <v>2021</v>
      </c>
      <c r="C161" s="349" t="s">
        <v>646</v>
      </c>
      <c r="D161" s="350" t="s">
        <v>647</v>
      </c>
      <c r="E161" s="349" t="s">
        <v>90</v>
      </c>
      <c r="F161" s="349" t="s">
        <v>29</v>
      </c>
      <c r="G161" s="363" t="s">
        <v>111</v>
      </c>
      <c r="H161" s="364" t="s">
        <v>850</v>
      </c>
      <c r="I161" s="365" t="s">
        <v>85</v>
      </c>
      <c r="J161" s="367" t="s">
        <v>1472</v>
      </c>
      <c r="K161" s="353">
        <v>20</v>
      </c>
      <c r="L161" s="354" t="str">
        <f>IF(ISERROR(VLOOKUP(K161,Proposito_programa!$C$2:$E$59,2,FALSE))," ",VLOOKUP(K161,Proposito_programa!$C$2:$E$59,2,FALSE))</f>
        <v>Bogotá, referente en cultura, deporte, recreación y actividad física, con parques para el desarrollo y la salud</v>
      </c>
      <c r="M161" s="354" t="str">
        <f>IF(ISERROR(VLOOKUP(K161,Proposito_programa!$C$2:$E$59,3,FALSE))," ",VLOOKUP(K161,Proposito_programa!$C$2:$E$59,3,FALSE))</f>
        <v>Propósito 1: Hacer un nuevo contrato social para incrementar la inclusión social, productiva y política</v>
      </c>
      <c r="N161" s="366">
        <v>1887</v>
      </c>
      <c r="O161" s="356"/>
      <c r="P161" s="357">
        <v>79746554</v>
      </c>
      <c r="Q161" s="357" t="s">
        <v>1027</v>
      </c>
      <c r="R161" s="338" t="s">
        <v>363</v>
      </c>
      <c r="S161" s="338"/>
      <c r="T161" s="339"/>
      <c r="U161" s="340"/>
      <c r="V161" s="341">
        <v>14700000</v>
      </c>
      <c r="W161" s="341"/>
      <c r="X161" s="366">
        <v>1</v>
      </c>
      <c r="Y161" s="382">
        <v>10192000</v>
      </c>
      <c r="Z161" s="358">
        <v>14700000</v>
      </c>
      <c r="AA161" s="359"/>
      <c r="AB161" s="342">
        <v>44281</v>
      </c>
      <c r="AC161" s="386">
        <v>44294</v>
      </c>
      <c r="AD161" s="386">
        <v>44534</v>
      </c>
      <c r="AE161" s="343">
        <v>240</v>
      </c>
      <c r="AF161" s="343">
        <v>1</v>
      </c>
      <c r="AG161" s="360">
        <v>70</v>
      </c>
      <c r="AH161" s="361"/>
      <c r="AI161" s="344"/>
      <c r="AJ161" s="344"/>
      <c r="AK161" s="378"/>
      <c r="AL161" s="343"/>
      <c r="AM161" s="343"/>
      <c r="AN161" s="343" t="s">
        <v>1454</v>
      </c>
      <c r="AO161" s="343"/>
      <c r="AP161" s="362">
        <v>1</v>
      </c>
      <c r="AQ161" s="37"/>
      <c r="AR161" s="37"/>
      <c r="AS161" s="37"/>
      <c r="AT161" s="37"/>
      <c r="AU161" s="37"/>
    </row>
    <row r="162" spans="1:47" s="147" customFormat="1" ht="51" x14ac:dyDescent="0.25">
      <c r="A162" s="349">
        <v>149</v>
      </c>
      <c r="B162" s="349">
        <v>2021</v>
      </c>
      <c r="C162" s="349" t="s">
        <v>548</v>
      </c>
      <c r="D162" s="350" t="s">
        <v>549</v>
      </c>
      <c r="E162" s="349" t="s">
        <v>90</v>
      </c>
      <c r="F162" s="349" t="s">
        <v>29</v>
      </c>
      <c r="G162" s="363"/>
      <c r="H162" s="364" t="s">
        <v>858</v>
      </c>
      <c r="I162" s="365" t="s">
        <v>85</v>
      </c>
      <c r="J162" s="367" t="s">
        <v>268</v>
      </c>
      <c r="K162" s="353">
        <v>57</v>
      </c>
      <c r="L162" s="354" t="str">
        <f>IF(ISERROR(VLOOKUP(K162,Proposito_programa!$C$2:$E$59,2,FALSE))," ",VLOOKUP(K162,Proposito_programa!$C$2:$E$59,2,FALSE))</f>
        <v>Gestión pública local</v>
      </c>
      <c r="M162" s="354" t="str">
        <f>IF(ISERROR(VLOOKUP(K162,Proposito_programa!$C$2:$E$59,3,FALSE))," ",VLOOKUP(K162,Proposito_programa!$C$2:$E$59,3,FALSE))</f>
        <v>Propósito 5: Construir Bogotá - Región con gobierno abierto, transparente y ciudadanía consciente</v>
      </c>
      <c r="N162" s="387">
        <v>1908</v>
      </c>
      <c r="O162" s="356"/>
      <c r="P162" s="357">
        <v>79646039</v>
      </c>
      <c r="Q162" s="357" t="s">
        <v>1028</v>
      </c>
      <c r="R162" s="338" t="s">
        <v>363</v>
      </c>
      <c r="S162" s="338"/>
      <c r="T162" s="339"/>
      <c r="U162" s="340"/>
      <c r="V162" s="341">
        <v>35000000</v>
      </c>
      <c r="W162" s="341"/>
      <c r="X162" s="366">
        <v>0</v>
      </c>
      <c r="Y162" s="382">
        <v>0</v>
      </c>
      <c r="Z162" s="358">
        <v>35000000</v>
      </c>
      <c r="AA162" s="359"/>
      <c r="AB162" s="342">
        <v>44286</v>
      </c>
      <c r="AC162" s="386">
        <v>44284</v>
      </c>
      <c r="AD162" s="386">
        <v>44507</v>
      </c>
      <c r="AE162" s="343">
        <v>210</v>
      </c>
      <c r="AF162" s="343">
        <v>0</v>
      </c>
      <c r="AG162" s="360">
        <v>0</v>
      </c>
      <c r="AH162" s="361"/>
      <c r="AI162" s="344"/>
      <c r="AJ162" s="344"/>
      <c r="AK162" s="378"/>
      <c r="AL162" s="343"/>
      <c r="AM162" s="343"/>
      <c r="AN162" s="343" t="s">
        <v>1454</v>
      </c>
      <c r="AO162" s="343"/>
      <c r="AP162" s="362">
        <v>1</v>
      </c>
      <c r="AQ162" s="37"/>
      <c r="AR162" s="37"/>
      <c r="AS162" s="37"/>
      <c r="AT162" s="37"/>
      <c r="AU162" s="37"/>
    </row>
    <row r="163" spans="1:47" s="147" customFormat="1" ht="63.75" x14ac:dyDescent="0.25">
      <c r="A163" s="349">
        <v>150</v>
      </c>
      <c r="B163" s="349">
        <v>2021</v>
      </c>
      <c r="C163" s="349" t="s">
        <v>580</v>
      </c>
      <c r="D163" s="350" t="s">
        <v>581</v>
      </c>
      <c r="E163" s="349" t="s">
        <v>90</v>
      </c>
      <c r="F163" s="349" t="s">
        <v>29</v>
      </c>
      <c r="G163" s="363" t="s">
        <v>111</v>
      </c>
      <c r="H163" s="364" t="s">
        <v>830</v>
      </c>
      <c r="I163" s="365" t="s">
        <v>85</v>
      </c>
      <c r="J163" s="367" t="s">
        <v>268</v>
      </c>
      <c r="K163" s="353">
        <v>43</v>
      </c>
      <c r="L163" s="354" t="str">
        <f>IF(ISERROR(VLOOKUP(K163,Proposito_programa!$C$2:$E$59,2,FALSE))," ",VLOOKUP(K163,Proposito_programa!$C$2:$E$59,2,FALSE))</f>
        <v>Cultura ciudadana para la confianza, la convivencia y la participación desde la vida cotidiana</v>
      </c>
      <c r="M163" s="354" t="str">
        <f>IF(ISERROR(VLOOKUP(K163,Proposito_programa!$C$2:$E$59,3,FALSE))," ",VLOOKUP(K163,Proposito_programa!$C$2:$E$59,3,FALSE))</f>
        <v>Propósito 3: Inspirar confianza y legitimidad para vivir sin miedo y ser epicentro de cultura ciudadana, paz y reconciliación</v>
      </c>
      <c r="N163" s="366">
        <v>1902</v>
      </c>
      <c r="O163" s="356"/>
      <c r="P163" s="357">
        <v>79368108</v>
      </c>
      <c r="Q163" s="357" t="s">
        <v>1029</v>
      </c>
      <c r="R163" s="338" t="s">
        <v>363</v>
      </c>
      <c r="S163" s="338"/>
      <c r="T163" s="339"/>
      <c r="U163" s="340"/>
      <c r="V163" s="341">
        <v>19344000</v>
      </c>
      <c r="W163" s="341"/>
      <c r="X163" s="366">
        <v>2</v>
      </c>
      <c r="Y163" s="382">
        <v>5040000</v>
      </c>
      <c r="Z163" s="358">
        <v>19344000</v>
      </c>
      <c r="AA163" s="359"/>
      <c r="AB163" s="342">
        <v>44286</v>
      </c>
      <c r="AC163" s="386">
        <v>44291</v>
      </c>
      <c r="AD163" s="386">
        <v>44497</v>
      </c>
      <c r="AE163" s="343">
        <v>210</v>
      </c>
      <c r="AF163" s="343">
        <v>2</v>
      </c>
      <c r="AG163" s="360">
        <v>73</v>
      </c>
      <c r="AH163" s="361"/>
      <c r="AI163" s="344"/>
      <c r="AJ163" s="344"/>
      <c r="AK163" s="378"/>
      <c r="AL163" s="343"/>
      <c r="AM163" s="343"/>
      <c r="AN163" s="343" t="s">
        <v>1454</v>
      </c>
      <c r="AO163" s="343"/>
      <c r="AP163" s="362">
        <v>1</v>
      </c>
      <c r="AQ163" s="37"/>
      <c r="AR163" s="37"/>
      <c r="AS163" s="37"/>
      <c r="AT163" s="37"/>
      <c r="AU163" s="37"/>
    </row>
    <row r="164" spans="1:47" s="147" customFormat="1" ht="51" x14ac:dyDescent="0.25">
      <c r="A164" s="349">
        <v>151</v>
      </c>
      <c r="B164" s="349">
        <v>2021</v>
      </c>
      <c r="C164" s="349" t="s">
        <v>652</v>
      </c>
      <c r="D164" s="350" t="s">
        <v>653</v>
      </c>
      <c r="E164" s="349" t="s">
        <v>90</v>
      </c>
      <c r="F164" s="349" t="s">
        <v>29</v>
      </c>
      <c r="G164" s="363" t="s">
        <v>111</v>
      </c>
      <c r="H164" s="364" t="s">
        <v>855</v>
      </c>
      <c r="I164" s="365" t="s">
        <v>85</v>
      </c>
      <c r="J164" s="381" t="s">
        <v>1471</v>
      </c>
      <c r="K164" s="353">
        <v>55</v>
      </c>
      <c r="L164" s="354" t="str">
        <f>IF(ISERROR(VLOOKUP(K164,Proposito_programa!$C$2:$E$59,2,FALSE))," ",VLOOKUP(K164,Proposito_programa!$C$2:$E$59,2,FALSE))</f>
        <v>Fortalecimiento de cultura ciudadana y su institucionalidad</v>
      </c>
      <c r="M164" s="354" t="str">
        <f>IF(ISERROR(VLOOKUP(K164,Proposito_programa!$C$2:$E$59,3,FALSE))," ",VLOOKUP(K164,Proposito_programa!$C$2:$E$59,3,FALSE))</f>
        <v>Propósito 5: Construir Bogotá - Región con gobierno abierto, transparente y ciudadanía consciente</v>
      </c>
      <c r="N164" s="366">
        <v>1907</v>
      </c>
      <c r="O164" s="356"/>
      <c r="P164" s="357">
        <v>51901857</v>
      </c>
      <c r="Q164" s="357" t="s">
        <v>1030</v>
      </c>
      <c r="R164" s="338" t="s">
        <v>363</v>
      </c>
      <c r="S164" s="338"/>
      <c r="T164" s="339"/>
      <c r="U164" s="340"/>
      <c r="V164" s="341">
        <v>21160000</v>
      </c>
      <c r="W164" s="341"/>
      <c r="X164" s="366">
        <v>1</v>
      </c>
      <c r="Y164" s="382">
        <v>7500000</v>
      </c>
      <c r="Z164" s="358">
        <v>21160000</v>
      </c>
      <c r="AA164" s="359"/>
      <c r="AB164" s="342">
        <v>44286</v>
      </c>
      <c r="AC164" s="386">
        <v>44291</v>
      </c>
      <c r="AD164" s="386">
        <v>44504</v>
      </c>
      <c r="AE164" s="343">
        <v>210</v>
      </c>
      <c r="AF164" s="343">
        <v>1</v>
      </c>
      <c r="AG164" s="360">
        <v>65</v>
      </c>
      <c r="AH164" s="361"/>
      <c r="AI164" s="344"/>
      <c r="AJ164" s="344"/>
      <c r="AK164" s="378"/>
      <c r="AL164" s="343"/>
      <c r="AM164" s="343"/>
      <c r="AN164" s="343" t="s">
        <v>1454</v>
      </c>
      <c r="AO164" s="343"/>
      <c r="AP164" s="362">
        <v>1</v>
      </c>
      <c r="AQ164" s="37"/>
      <c r="AR164" s="37"/>
      <c r="AS164" s="37"/>
      <c r="AT164" s="37"/>
      <c r="AU164" s="37"/>
    </row>
    <row r="165" spans="1:47" s="147" customFormat="1" ht="51" x14ac:dyDescent="0.25">
      <c r="A165" s="349">
        <v>152</v>
      </c>
      <c r="B165" s="349">
        <v>2021</v>
      </c>
      <c r="C165" s="349" t="s">
        <v>600</v>
      </c>
      <c r="D165" s="350" t="s">
        <v>601</v>
      </c>
      <c r="E165" s="349" t="s">
        <v>90</v>
      </c>
      <c r="F165" s="349" t="s">
        <v>29</v>
      </c>
      <c r="G165" s="363" t="s">
        <v>111</v>
      </c>
      <c r="H165" s="364" t="s">
        <v>859</v>
      </c>
      <c r="I165" s="365" t="s">
        <v>85</v>
      </c>
      <c r="J165" s="381" t="s">
        <v>1471</v>
      </c>
      <c r="K165" s="353">
        <v>55</v>
      </c>
      <c r="L165" s="354" t="str">
        <f>IF(ISERROR(VLOOKUP(K165,Proposito_programa!$C$2:$E$59,2,FALSE))," ",VLOOKUP(K165,Proposito_programa!$C$2:$E$59,2,FALSE))</f>
        <v>Fortalecimiento de cultura ciudadana y su institucionalidad</v>
      </c>
      <c r="M165" s="354" t="str">
        <f>IF(ISERROR(VLOOKUP(K165,Proposito_programa!$C$2:$E$59,3,FALSE))," ",VLOOKUP(K165,Proposito_programa!$C$2:$E$59,3,FALSE))</f>
        <v>Propósito 5: Construir Bogotá - Región con gobierno abierto, transparente y ciudadanía consciente</v>
      </c>
      <c r="N165" s="366">
        <v>1907</v>
      </c>
      <c r="O165" s="356"/>
      <c r="P165" s="357">
        <v>79961756</v>
      </c>
      <c r="Q165" s="357" t="s">
        <v>1031</v>
      </c>
      <c r="R165" s="338" t="s">
        <v>363</v>
      </c>
      <c r="S165" s="338"/>
      <c r="T165" s="339"/>
      <c r="U165" s="340"/>
      <c r="V165" s="341">
        <v>35000000</v>
      </c>
      <c r="W165" s="341"/>
      <c r="X165" s="366">
        <v>2</v>
      </c>
      <c r="Y165" s="382">
        <v>9134667</v>
      </c>
      <c r="Z165" s="358">
        <v>35000000</v>
      </c>
      <c r="AA165" s="359"/>
      <c r="AB165" s="342">
        <v>44292</v>
      </c>
      <c r="AC165" s="386">
        <v>44291</v>
      </c>
      <c r="AD165" s="386">
        <v>44473</v>
      </c>
      <c r="AE165" s="343">
        <v>180</v>
      </c>
      <c r="AF165" s="343">
        <v>2</v>
      </c>
      <c r="AG165" s="360">
        <v>85</v>
      </c>
      <c r="AH165" s="361"/>
      <c r="AI165" s="344"/>
      <c r="AJ165" s="344"/>
      <c r="AK165" s="378"/>
      <c r="AL165" s="343"/>
      <c r="AM165" s="343"/>
      <c r="AN165" s="343" t="s">
        <v>1454</v>
      </c>
      <c r="AO165" s="343"/>
      <c r="AP165" s="362">
        <v>1</v>
      </c>
      <c r="AQ165" s="37"/>
      <c r="AR165" s="37"/>
      <c r="AS165" s="37"/>
      <c r="AT165" s="37"/>
      <c r="AU165" s="37"/>
    </row>
    <row r="166" spans="1:47" s="147" customFormat="1" ht="51" x14ac:dyDescent="0.25">
      <c r="A166" s="349">
        <v>153</v>
      </c>
      <c r="B166" s="349">
        <v>2021</v>
      </c>
      <c r="C166" s="349" t="s">
        <v>646</v>
      </c>
      <c r="D166" s="350" t="s">
        <v>647</v>
      </c>
      <c r="E166" s="349" t="s">
        <v>90</v>
      </c>
      <c r="F166" s="349" t="s">
        <v>29</v>
      </c>
      <c r="G166" s="363" t="s">
        <v>111</v>
      </c>
      <c r="H166" s="364" t="s">
        <v>850</v>
      </c>
      <c r="I166" s="365" t="s">
        <v>85</v>
      </c>
      <c r="J166" s="367" t="s">
        <v>1472</v>
      </c>
      <c r="K166" s="353">
        <v>20</v>
      </c>
      <c r="L166" s="354" t="str">
        <f>IF(ISERROR(VLOOKUP(K166,Proposito_programa!$C$2:$E$59,2,FALSE))," ",VLOOKUP(K166,Proposito_programa!$C$2:$E$59,2,FALSE))</f>
        <v>Bogotá, referente en cultura, deporte, recreación y actividad física, con parques para el desarrollo y la salud</v>
      </c>
      <c r="M166" s="354" t="str">
        <f>IF(ISERROR(VLOOKUP(K166,Proposito_programa!$C$2:$E$59,3,FALSE))," ",VLOOKUP(K166,Proposito_programa!$C$2:$E$59,3,FALSE))</f>
        <v>Propósito 1: Hacer un nuevo contrato social para incrementar la inclusión social, productiva y política</v>
      </c>
      <c r="N166" s="366">
        <v>1887</v>
      </c>
      <c r="O166" s="356"/>
      <c r="P166" s="366">
        <v>1013589067</v>
      </c>
      <c r="Q166" s="357" t="s">
        <v>1032</v>
      </c>
      <c r="R166" s="338" t="s">
        <v>363</v>
      </c>
      <c r="S166" s="338"/>
      <c r="T166" s="339"/>
      <c r="U166" s="340"/>
      <c r="V166" s="341">
        <v>33000000</v>
      </c>
      <c r="W166" s="341"/>
      <c r="X166" s="366">
        <v>0</v>
      </c>
      <c r="Y166" s="382">
        <v>0</v>
      </c>
      <c r="Z166" s="358">
        <v>33000000</v>
      </c>
      <c r="AA166" s="359"/>
      <c r="AB166" s="342">
        <v>44293</v>
      </c>
      <c r="AC166" s="384">
        <v>44293</v>
      </c>
      <c r="AD166" s="384">
        <v>44534</v>
      </c>
      <c r="AE166" s="343">
        <v>240</v>
      </c>
      <c r="AF166" s="343">
        <v>0</v>
      </c>
      <c r="AG166" s="360">
        <v>0</v>
      </c>
      <c r="AH166" s="361"/>
      <c r="AI166" s="344"/>
      <c r="AJ166" s="344"/>
      <c r="AK166" s="378"/>
      <c r="AL166" s="343"/>
      <c r="AM166" s="343"/>
      <c r="AN166" s="343" t="s">
        <v>1454</v>
      </c>
      <c r="AO166" s="343"/>
      <c r="AP166" s="362">
        <v>1</v>
      </c>
      <c r="AQ166" s="37"/>
      <c r="AR166" s="37"/>
      <c r="AS166" s="37"/>
      <c r="AT166" s="37"/>
      <c r="AU166" s="37"/>
    </row>
    <row r="167" spans="1:47" s="147" customFormat="1" ht="51" x14ac:dyDescent="0.25">
      <c r="A167" s="349">
        <v>154</v>
      </c>
      <c r="B167" s="349">
        <v>2021</v>
      </c>
      <c r="C167" s="349" t="s">
        <v>652</v>
      </c>
      <c r="D167" s="350" t="s">
        <v>653</v>
      </c>
      <c r="E167" s="349" t="s">
        <v>90</v>
      </c>
      <c r="F167" s="349" t="s">
        <v>29</v>
      </c>
      <c r="G167" s="363" t="s">
        <v>111</v>
      </c>
      <c r="H167" s="364" t="s">
        <v>860</v>
      </c>
      <c r="I167" s="365" t="s">
        <v>85</v>
      </c>
      <c r="J167" s="381" t="s">
        <v>1471</v>
      </c>
      <c r="K167" s="353">
        <v>55</v>
      </c>
      <c r="L167" s="354" t="str">
        <f>IF(ISERROR(VLOOKUP(K167,Proposito_programa!$C$2:$E$59,2,FALSE))," ",VLOOKUP(K167,Proposito_programa!$C$2:$E$59,2,FALSE))</f>
        <v>Fortalecimiento de cultura ciudadana y su institucionalidad</v>
      </c>
      <c r="M167" s="354" t="str">
        <f>IF(ISERROR(VLOOKUP(K167,Proposito_programa!$C$2:$E$59,3,FALSE))," ",VLOOKUP(K167,Proposito_programa!$C$2:$E$59,3,FALSE))</f>
        <v>Propósito 5: Construir Bogotá - Región con gobierno abierto, transparente y ciudadanía consciente</v>
      </c>
      <c r="N167" s="366">
        <v>1907</v>
      </c>
      <c r="O167" s="356"/>
      <c r="P167" s="357">
        <v>1072647997</v>
      </c>
      <c r="Q167" s="357" t="s">
        <v>1033</v>
      </c>
      <c r="R167" s="338" t="s">
        <v>363</v>
      </c>
      <c r="S167" s="338"/>
      <c r="T167" s="339"/>
      <c r="U167" s="340"/>
      <c r="V167" s="341">
        <v>21160000</v>
      </c>
      <c r="W167" s="341"/>
      <c r="X167" s="366">
        <v>1</v>
      </c>
      <c r="Y167" s="382">
        <v>8333333</v>
      </c>
      <c r="Z167" s="358">
        <v>21160000</v>
      </c>
      <c r="AA167" s="359"/>
      <c r="AB167" s="342">
        <v>44300</v>
      </c>
      <c r="AC167" s="386">
        <v>44293</v>
      </c>
      <c r="AD167" s="384">
        <v>44506</v>
      </c>
      <c r="AE167" s="343">
        <v>210</v>
      </c>
      <c r="AF167" s="343">
        <v>1</v>
      </c>
      <c r="AG167" s="360">
        <v>50</v>
      </c>
      <c r="AH167" s="361"/>
      <c r="AI167" s="344"/>
      <c r="AJ167" s="344"/>
      <c r="AK167" s="378"/>
      <c r="AL167" s="343"/>
      <c r="AM167" s="343"/>
      <c r="AN167" s="343" t="s">
        <v>1454</v>
      </c>
      <c r="AO167" s="343"/>
      <c r="AP167" s="362">
        <v>1</v>
      </c>
      <c r="AQ167" s="37"/>
      <c r="AR167" s="37"/>
      <c r="AS167" s="37"/>
      <c r="AT167" s="37"/>
      <c r="AU167" s="37"/>
    </row>
    <row r="168" spans="1:47" s="147" customFormat="1" ht="51" x14ac:dyDescent="0.25">
      <c r="A168" s="349">
        <v>155</v>
      </c>
      <c r="B168" s="349">
        <v>2021</v>
      </c>
      <c r="C168" s="349" t="s">
        <v>655</v>
      </c>
      <c r="D168" s="350" t="s">
        <v>656</v>
      </c>
      <c r="E168" s="349" t="s">
        <v>90</v>
      </c>
      <c r="F168" s="349" t="s">
        <v>29</v>
      </c>
      <c r="G168" s="363" t="s">
        <v>111</v>
      </c>
      <c r="H168" s="364" t="s">
        <v>861</v>
      </c>
      <c r="I168" s="365" t="s">
        <v>85</v>
      </c>
      <c r="J168" s="381" t="s">
        <v>1471</v>
      </c>
      <c r="K168" s="353">
        <v>55</v>
      </c>
      <c r="L168" s="354" t="str">
        <f>IF(ISERROR(VLOOKUP(K168,Proposito_programa!$C$2:$E$59,2,FALSE))," ",VLOOKUP(K168,Proposito_programa!$C$2:$E$59,2,FALSE))</f>
        <v>Fortalecimiento de cultura ciudadana y su institucionalidad</v>
      </c>
      <c r="M168" s="354" t="str">
        <f>IF(ISERROR(VLOOKUP(K168,Proposito_programa!$C$2:$E$59,3,FALSE))," ",VLOOKUP(K168,Proposito_programa!$C$2:$E$59,3,FALSE))</f>
        <v>Propósito 5: Construir Bogotá - Región con gobierno abierto, transparente y ciudadanía consciente</v>
      </c>
      <c r="N168" s="366">
        <v>1907</v>
      </c>
      <c r="O168" s="356"/>
      <c r="P168" s="366">
        <v>79469222</v>
      </c>
      <c r="Q168" s="369" t="s">
        <v>1034</v>
      </c>
      <c r="R168" s="338" t="s">
        <v>363</v>
      </c>
      <c r="S168" s="338"/>
      <c r="T168" s="339"/>
      <c r="U168" s="340"/>
      <c r="V168" s="341">
        <v>18515000</v>
      </c>
      <c r="W168" s="341"/>
      <c r="X168" s="366">
        <v>0</v>
      </c>
      <c r="Y168" s="382">
        <v>0</v>
      </c>
      <c r="Z168" s="358">
        <v>18515000</v>
      </c>
      <c r="AA168" s="359"/>
      <c r="AB168" s="342">
        <v>44300</v>
      </c>
      <c r="AC168" s="386">
        <v>44305</v>
      </c>
      <c r="AD168" s="384">
        <v>44475</v>
      </c>
      <c r="AE168" s="343">
        <v>180</v>
      </c>
      <c r="AF168" s="343">
        <v>0</v>
      </c>
      <c r="AG168" s="360">
        <v>0</v>
      </c>
      <c r="AH168" s="361"/>
      <c r="AI168" s="344"/>
      <c r="AJ168" s="344"/>
      <c r="AK168" s="378"/>
      <c r="AL168" s="343"/>
      <c r="AM168" s="343"/>
      <c r="AN168" s="343" t="s">
        <v>1454</v>
      </c>
      <c r="AO168" s="343"/>
      <c r="AP168" s="362">
        <v>1</v>
      </c>
      <c r="AQ168" s="37"/>
      <c r="AR168" s="37"/>
      <c r="AS168" s="37"/>
      <c r="AT168" s="37"/>
      <c r="AU168" s="37"/>
    </row>
    <row r="169" spans="1:47" s="147" customFormat="1" ht="51" x14ac:dyDescent="0.25">
      <c r="A169" s="349">
        <v>156</v>
      </c>
      <c r="B169" s="349">
        <v>2021</v>
      </c>
      <c r="C169" s="349" t="s">
        <v>657</v>
      </c>
      <c r="D169" s="350" t="s">
        <v>658</v>
      </c>
      <c r="E169" s="349" t="s">
        <v>90</v>
      </c>
      <c r="F169" s="349" t="s">
        <v>29</v>
      </c>
      <c r="G169" s="363" t="s">
        <v>111</v>
      </c>
      <c r="H169" s="364" t="s">
        <v>850</v>
      </c>
      <c r="I169" s="365" t="s">
        <v>85</v>
      </c>
      <c r="J169" s="367" t="s">
        <v>1472</v>
      </c>
      <c r="K169" s="353">
        <v>20</v>
      </c>
      <c r="L169" s="354" t="str">
        <f>IF(ISERROR(VLOOKUP(K169,Proposito_programa!$C$2:$E$59,2,FALSE))," ",VLOOKUP(K169,Proposito_programa!$C$2:$E$59,2,FALSE))</f>
        <v>Bogotá, referente en cultura, deporte, recreación y actividad física, con parques para el desarrollo y la salud</v>
      </c>
      <c r="M169" s="354" t="str">
        <f>IF(ISERROR(VLOOKUP(K169,Proposito_programa!$C$2:$E$59,3,FALSE))," ",VLOOKUP(K169,Proposito_programa!$C$2:$E$59,3,FALSE))</f>
        <v>Propósito 1: Hacer un nuevo contrato social para incrementar la inclusión social, productiva y política</v>
      </c>
      <c r="N169" s="366">
        <v>1887</v>
      </c>
      <c r="O169" s="356"/>
      <c r="P169" s="369">
        <v>80932222</v>
      </c>
      <c r="Q169" s="369" t="s">
        <v>1035</v>
      </c>
      <c r="R169" s="338" t="s">
        <v>363</v>
      </c>
      <c r="S169" s="338"/>
      <c r="T169" s="339"/>
      <c r="U169" s="340"/>
      <c r="V169" s="341">
        <v>26208000</v>
      </c>
      <c r="W169" s="341"/>
      <c r="X169" s="366">
        <v>0</v>
      </c>
      <c r="Y169" s="382">
        <v>0</v>
      </c>
      <c r="Z169" s="358">
        <v>26208000</v>
      </c>
      <c r="AA169" s="359"/>
      <c r="AB169" s="342">
        <v>44302</v>
      </c>
      <c r="AC169" s="384">
        <v>44291</v>
      </c>
      <c r="AD169" s="384">
        <v>44548</v>
      </c>
      <c r="AE169" s="343">
        <v>240</v>
      </c>
      <c r="AF169" s="343">
        <v>0</v>
      </c>
      <c r="AG169" s="360">
        <v>0</v>
      </c>
      <c r="AH169" s="361"/>
      <c r="AI169" s="344"/>
      <c r="AJ169" s="344"/>
      <c r="AK169" s="378"/>
      <c r="AL169" s="343"/>
      <c r="AM169" s="343"/>
      <c r="AN169" s="343" t="s">
        <v>1454</v>
      </c>
      <c r="AO169" s="343"/>
      <c r="AP169" s="362">
        <v>1</v>
      </c>
      <c r="AQ169" s="37"/>
      <c r="AR169" s="37"/>
      <c r="AS169" s="37"/>
      <c r="AT169" s="37"/>
      <c r="AU169" s="37"/>
    </row>
    <row r="170" spans="1:47" s="147" customFormat="1" ht="63.75" x14ac:dyDescent="0.25">
      <c r="A170" s="349">
        <v>157</v>
      </c>
      <c r="B170" s="349">
        <v>2021</v>
      </c>
      <c r="C170" s="349" t="s">
        <v>659</v>
      </c>
      <c r="D170" s="350" t="s">
        <v>660</v>
      </c>
      <c r="E170" s="349" t="s">
        <v>90</v>
      </c>
      <c r="F170" s="349" t="s">
        <v>29</v>
      </c>
      <c r="G170" s="363" t="s">
        <v>111</v>
      </c>
      <c r="H170" s="364" t="s">
        <v>862</v>
      </c>
      <c r="I170" s="365" t="s">
        <v>85</v>
      </c>
      <c r="J170" s="367" t="s">
        <v>1472</v>
      </c>
      <c r="K170" s="353">
        <v>20</v>
      </c>
      <c r="L170" s="354" t="str">
        <f>IF(ISERROR(VLOOKUP(K170,Proposito_programa!$C$2:$E$59,2,FALSE))," ",VLOOKUP(K170,Proposito_programa!$C$2:$E$59,2,FALSE))</f>
        <v>Bogotá, referente en cultura, deporte, recreación y actividad física, con parques para el desarrollo y la salud</v>
      </c>
      <c r="M170" s="354" t="str">
        <f>IF(ISERROR(VLOOKUP(K170,Proposito_programa!$C$2:$E$59,3,FALSE))," ",VLOOKUP(K170,Proposito_programa!$C$2:$E$59,3,FALSE))</f>
        <v>Propósito 1: Hacer un nuevo contrato social para incrementar la inclusión social, productiva y política</v>
      </c>
      <c r="N170" s="366">
        <v>1887</v>
      </c>
      <c r="O170" s="356"/>
      <c r="P170" s="366">
        <v>80197122</v>
      </c>
      <c r="Q170" s="369" t="s">
        <v>1036</v>
      </c>
      <c r="R170" s="338" t="s">
        <v>363</v>
      </c>
      <c r="S170" s="338"/>
      <c r="T170" s="339"/>
      <c r="U170" s="340"/>
      <c r="V170" s="341">
        <v>21160000</v>
      </c>
      <c r="W170" s="341"/>
      <c r="X170" s="366">
        <v>1</v>
      </c>
      <c r="Y170" s="382">
        <v>1939667</v>
      </c>
      <c r="Z170" s="358">
        <v>21160000</v>
      </c>
      <c r="AA170" s="359"/>
      <c r="AB170" s="342">
        <v>44300</v>
      </c>
      <c r="AC170" s="384">
        <v>44305</v>
      </c>
      <c r="AD170" s="384">
        <v>44518</v>
      </c>
      <c r="AE170" s="343">
        <v>210</v>
      </c>
      <c r="AF170" s="343">
        <v>1</v>
      </c>
      <c r="AG170" s="360">
        <v>22</v>
      </c>
      <c r="AH170" s="361"/>
      <c r="AI170" s="344"/>
      <c r="AJ170" s="344"/>
      <c r="AK170" s="378"/>
      <c r="AL170" s="343"/>
      <c r="AM170" s="343"/>
      <c r="AN170" s="343" t="s">
        <v>1454</v>
      </c>
      <c r="AO170" s="343"/>
      <c r="AP170" s="362">
        <v>1</v>
      </c>
      <c r="AQ170" s="37"/>
      <c r="AR170" s="37"/>
      <c r="AS170" s="37"/>
      <c r="AT170" s="37"/>
      <c r="AU170" s="37"/>
    </row>
    <row r="171" spans="1:47" s="147" customFormat="1" ht="63.75" x14ac:dyDescent="0.25">
      <c r="A171" s="349">
        <v>158</v>
      </c>
      <c r="B171" s="349">
        <v>2021</v>
      </c>
      <c r="C171" s="349" t="s">
        <v>661</v>
      </c>
      <c r="D171" s="350" t="s">
        <v>662</v>
      </c>
      <c r="E171" s="349" t="s">
        <v>90</v>
      </c>
      <c r="F171" s="349" t="s">
        <v>29</v>
      </c>
      <c r="G171" s="363" t="s">
        <v>111</v>
      </c>
      <c r="H171" s="364" t="s">
        <v>863</v>
      </c>
      <c r="I171" s="365" t="s">
        <v>85</v>
      </c>
      <c r="J171" s="367" t="s">
        <v>268</v>
      </c>
      <c r="K171" s="353">
        <v>27</v>
      </c>
      <c r="L171" s="354" t="str">
        <f>IF(ISERROR(VLOOKUP(K171,Proposito_programa!$C$2:$E$59,2,FALSE))," ",VLOOKUP(K171,Proposito_programa!$C$2:$E$59,2,FALSE))</f>
        <v>Cambio cultural para la gestión de la crisis climática</v>
      </c>
      <c r="M171" s="354" t="str">
        <f>IF(ISERROR(VLOOKUP(K171,Proposito_programa!$C$2:$E$59,3,FALSE))," ",VLOOKUP(K171,Proposito_programa!$C$2:$E$59,3,FALSE))</f>
        <v>Propósito 2 : Cambiar Nuestros Hábitos de Vida para Reverdecer a Bogotá y Adaptarnos y Mitigar la Crisis Climática</v>
      </c>
      <c r="N171" s="366">
        <v>2001</v>
      </c>
      <c r="O171" s="356"/>
      <c r="P171" s="366">
        <v>65788523</v>
      </c>
      <c r="Q171" s="369" t="s">
        <v>1037</v>
      </c>
      <c r="R171" s="338" t="s">
        <v>363</v>
      </c>
      <c r="S171" s="338"/>
      <c r="T171" s="339"/>
      <c r="U171" s="340"/>
      <c r="V171" s="341">
        <v>18515000</v>
      </c>
      <c r="W171" s="341"/>
      <c r="X171" s="366">
        <v>1</v>
      </c>
      <c r="Y171" s="382">
        <v>10192000</v>
      </c>
      <c r="Z171" s="358">
        <v>18515000</v>
      </c>
      <c r="AA171" s="359"/>
      <c r="AB171" s="342">
        <v>44301</v>
      </c>
      <c r="AC171" s="384">
        <v>44302</v>
      </c>
      <c r="AD171" s="384">
        <v>44487</v>
      </c>
      <c r="AE171" s="343">
        <v>180</v>
      </c>
      <c r="AF171" s="343">
        <v>1</v>
      </c>
      <c r="AG171" s="360">
        <v>70</v>
      </c>
      <c r="AH171" s="361"/>
      <c r="AI171" s="344"/>
      <c r="AJ171" s="344"/>
      <c r="AK171" s="378"/>
      <c r="AL171" s="343"/>
      <c r="AM171" s="343"/>
      <c r="AN171" s="343" t="s">
        <v>1454</v>
      </c>
      <c r="AO171" s="343"/>
      <c r="AP171" s="362">
        <v>1</v>
      </c>
      <c r="AQ171" s="37"/>
      <c r="AR171" s="37"/>
      <c r="AS171" s="37"/>
      <c r="AT171" s="37"/>
      <c r="AU171" s="37"/>
    </row>
    <row r="172" spans="1:47" s="147" customFormat="1" ht="51" x14ac:dyDescent="0.25">
      <c r="A172" s="349">
        <v>159</v>
      </c>
      <c r="B172" s="349">
        <v>2021</v>
      </c>
      <c r="C172" s="349" t="s">
        <v>657</v>
      </c>
      <c r="D172" s="350" t="s">
        <v>658</v>
      </c>
      <c r="E172" s="349" t="s">
        <v>90</v>
      </c>
      <c r="F172" s="349" t="s">
        <v>29</v>
      </c>
      <c r="G172" s="363" t="s">
        <v>111</v>
      </c>
      <c r="H172" s="364" t="s">
        <v>850</v>
      </c>
      <c r="I172" s="365" t="s">
        <v>85</v>
      </c>
      <c r="J172" s="367" t="s">
        <v>1472</v>
      </c>
      <c r="K172" s="353">
        <v>20</v>
      </c>
      <c r="L172" s="354" t="str">
        <f>IF(ISERROR(VLOOKUP(K172,Proposito_programa!$C$2:$E$59,2,FALSE))," ",VLOOKUP(K172,Proposito_programa!$C$2:$E$59,2,FALSE))</f>
        <v>Bogotá, referente en cultura, deporte, recreación y actividad física, con parques para el desarrollo y la salud</v>
      </c>
      <c r="M172" s="354" t="str">
        <f>IF(ISERROR(VLOOKUP(K172,Proposito_programa!$C$2:$E$59,3,FALSE))," ",VLOOKUP(K172,Proposito_programa!$C$2:$E$59,3,FALSE))</f>
        <v>Propósito 1: Hacer un nuevo contrato social para incrementar la inclusión social, productiva y política</v>
      </c>
      <c r="N172" s="366">
        <v>1887</v>
      </c>
      <c r="O172" s="356"/>
      <c r="P172" s="369">
        <v>52273992</v>
      </c>
      <c r="Q172" s="357" t="s">
        <v>1475</v>
      </c>
      <c r="R172" s="338" t="s">
        <v>363</v>
      </c>
      <c r="S172" s="338"/>
      <c r="T172" s="339"/>
      <c r="U172" s="340"/>
      <c r="V172" s="341">
        <v>18515000</v>
      </c>
      <c r="W172" s="341"/>
      <c r="X172" s="366">
        <v>0</v>
      </c>
      <c r="Y172" s="382">
        <v>0</v>
      </c>
      <c r="Z172" s="358">
        <v>18515000</v>
      </c>
      <c r="AA172" s="359"/>
      <c r="AB172" s="342">
        <v>44306</v>
      </c>
      <c r="AC172" s="384">
        <v>44301</v>
      </c>
      <c r="AD172" s="384">
        <v>44545</v>
      </c>
      <c r="AE172" s="343">
        <v>240</v>
      </c>
      <c r="AF172" s="343">
        <v>0</v>
      </c>
      <c r="AG172" s="360">
        <v>0</v>
      </c>
      <c r="AH172" s="366">
        <v>1015457879</v>
      </c>
      <c r="AI172" s="357" t="s">
        <v>1467</v>
      </c>
      <c r="AJ172" s="377">
        <v>44363</v>
      </c>
      <c r="AK172" s="378">
        <v>17633333</v>
      </c>
      <c r="AL172" s="343"/>
      <c r="AM172" s="343"/>
      <c r="AN172" s="343" t="s">
        <v>1454</v>
      </c>
      <c r="AO172" s="343"/>
      <c r="AP172" s="362">
        <v>1</v>
      </c>
      <c r="AQ172" s="37"/>
      <c r="AR172" s="37"/>
      <c r="AS172" s="37"/>
      <c r="AT172" s="37"/>
      <c r="AU172" s="37"/>
    </row>
    <row r="173" spans="1:47" s="147" customFormat="1" ht="51" x14ac:dyDescent="0.25">
      <c r="A173" s="349">
        <v>160</v>
      </c>
      <c r="B173" s="349">
        <v>2021</v>
      </c>
      <c r="C173" s="349" t="s">
        <v>663</v>
      </c>
      <c r="D173" s="350" t="s">
        <v>664</v>
      </c>
      <c r="E173" s="349" t="s">
        <v>90</v>
      </c>
      <c r="F173" s="349" t="s">
        <v>29</v>
      </c>
      <c r="G173" s="363" t="s">
        <v>111</v>
      </c>
      <c r="H173" s="364" t="s">
        <v>864</v>
      </c>
      <c r="I173" s="365" t="s">
        <v>85</v>
      </c>
      <c r="J173" s="367" t="s">
        <v>1472</v>
      </c>
      <c r="K173" s="353">
        <v>20</v>
      </c>
      <c r="L173" s="354" t="str">
        <f>IF(ISERROR(VLOOKUP(K173,Proposito_programa!$C$2:$E$59,2,FALSE))," ",VLOOKUP(K173,Proposito_programa!$C$2:$E$59,2,FALSE))</f>
        <v>Bogotá, referente en cultura, deporte, recreación y actividad física, con parques para el desarrollo y la salud</v>
      </c>
      <c r="M173" s="354" t="str">
        <f>IF(ISERROR(VLOOKUP(K173,Proposito_programa!$C$2:$E$59,3,FALSE))," ",VLOOKUP(K173,Proposito_programa!$C$2:$E$59,3,FALSE))</f>
        <v>Propósito 1: Hacer un nuevo contrato social para incrementar la inclusión social, productiva y política</v>
      </c>
      <c r="N173" s="366">
        <v>1887</v>
      </c>
      <c r="O173" s="356"/>
      <c r="P173" s="369">
        <v>8674149</v>
      </c>
      <c r="Q173" s="369" t="s">
        <v>1038</v>
      </c>
      <c r="R173" s="338" t="s">
        <v>363</v>
      </c>
      <c r="S173" s="338"/>
      <c r="T173" s="339"/>
      <c r="U173" s="340"/>
      <c r="V173" s="341">
        <v>15804000</v>
      </c>
      <c r="W173" s="345"/>
      <c r="X173" s="366">
        <v>1</v>
      </c>
      <c r="Y173" s="382">
        <v>2292333</v>
      </c>
      <c r="Z173" s="358">
        <v>15804000</v>
      </c>
      <c r="AA173" s="359"/>
      <c r="AB173" s="342">
        <v>44341</v>
      </c>
      <c r="AC173" s="384">
        <v>44322</v>
      </c>
      <c r="AD173" s="384">
        <v>44514</v>
      </c>
      <c r="AE173" s="343">
        <v>210</v>
      </c>
      <c r="AF173" s="343">
        <v>1</v>
      </c>
      <c r="AG173" s="360">
        <v>26</v>
      </c>
      <c r="AH173" s="361"/>
      <c r="AI173" s="344"/>
      <c r="AJ173" s="344"/>
      <c r="AK173" s="378"/>
      <c r="AL173" s="343"/>
      <c r="AM173" s="343"/>
      <c r="AN173" s="343" t="s">
        <v>1454</v>
      </c>
      <c r="AO173" s="343"/>
      <c r="AP173" s="362">
        <v>1</v>
      </c>
      <c r="AQ173" s="37"/>
      <c r="AR173" s="37"/>
      <c r="AS173" s="37"/>
      <c r="AT173" s="37"/>
      <c r="AU173" s="37"/>
    </row>
    <row r="174" spans="1:47" s="147" customFormat="1" ht="63.75" x14ac:dyDescent="0.25">
      <c r="A174" s="349">
        <v>161</v>
      </c>
      <c r="B174" s="349">
        <v>2021</v>
      </c>
      <c r="C174" s="349" t="s">
        <v>665</v>
      </c>
      <c r="D174" s="350" t="s">
        <v>666</v>
      </c>
      <c r="E174" s="349" t="s">
        <v>90</v>
      </c>
      <c r="F174" s="349" t="s">
        <v>29</v>
      </c>
      <c r="G174" s="363" t="s">
        <v>111</v>
      </c>
      <c r="H174" s="364" t="s">
        <v>865</v>
      </c>
      <c r="I174" s="365" t="s">
        <v>85</v>
      </c>
      <c r="J174" s="367" t="s">
        <v>1472</v>
      </c>
      <c r="K174" s="353">
        <v>20</v>
      </c>
      <c r="L174" s="354" t="str">
        <f>IF(ISERROR(VLOOKUP(K174,Proposito_programa!$C$2:$E$59,2,FALSE))," ",VLOOKUP(K174,Proposito_programa!$C$2:$E$59,2,FALSE))</f>
        <v>Bogotá, referente en cultura, deporte, recreación y actividad física, con parques para el desarrollo y la salud</v>
      </c>
      <c r="M174" s="354" t="str">
        <f>IF(ISERROR(VLOOKUP(K174,Proposito_programa!$C$2:$E$59,3,FALSE))," ",VLOOKUP(K174,Proposito_programa!$C$2:$E$59,3,FALSE))</f>
        <v>Propósito 1: Hacer un nuevo contrato social para incrementar la inclusión social, productiva y política</v>
      </c>
      <c r="N174" s="366">
        <v>1887</v>
      </c>
      <c r="O174" s="356"/>
      <c r="P174" s="369">
        <v>79971679</v>
      </c>
      <c r="Q174" s="357" t="s">
        <v>1039</v>
      </c>
      <c r="R174" s="338" t="s">
        <v>363</v>
      </c>
      <c r="S174" s="338"/>
      <c r="T174" s="339"/>
      <c r="U174" s="340"/>
      <c r="V174" s="341">
        <v>21805000</v>
      </c>
      <c r="W174" s="345"/>
      <c r="X174" s="366">
        <v>2</v>
      </c>
      <c r="Y174" s="382">
        <v>4408333</v>
      </c>
      <c r="Z174" s="358">
        <v>21805000</v>
      </c>
      <c r="AA174" s="359"/>
      <c r="AB174" s="342">
        <v>44340</v>
      </c>
      <c r="AC174" s="384">
        <v>44342</v>
      </c>
      <c r="AD174" s="384">
        <v>44520</v>
      </c>
      <c r="AE174" s="343">
        <v>210</v>
      </c>
      <c r="AF174" s="343">
        <v>2</v>
      </c>
      <c r="AG174" s="360">
        <v>50</v>
      </c>
      <c r="AH174" s="361"/>
      <c r="AI174" s="344"/>
      <c r="AJ174" s="344"/>
      <c r="AK174" s="378"/>
      <c r="AL174" s="343"/>
      <c r="AM174" s="343"/>
      <c r="AN174" s="343" t="s">
        <v>1454</v>
      </c>
      <c r="AO174" s="343"/>
      <c r="AP174" s="362">
        <v>1</v>
      </c>
      <c r="AQ174" s="37"/>
      <c r="AR174" s="37"/>
      <c r="AS174" s="37"/>
      <c r="AT174" s="37"/>
      <c r="AU174" s="37"/>
    </row>
    <row r="175" spans="1:47" s="147" customFormat="1" ht="63.75" x14ac:dyDescent="0.25">
      <c r="A175" s="343">
        <v>162</v>
      </c>
      <c r="B175" s="349">
        <v>2021</v>
      </c>
      <c r="C175" s="349" t="s">
        <v>667</v>
      </c>
      <c r="D175" s="350" t="s">
        <v>668</v>
      </c>
      <c r="E175" s="349" t="s">
        <v>88</v>
      </c>
      <c r="F175" s="349" t="s">
        <v>89</v>
      </c>
      <c r="G175" s="349" t="s">
        <v>96</v>
      </c>
      <c r="H175" s="351" t="s">
        <v>866</v>
      </c>
      <c r="I175" s="352" t="s">
        <v>84</v>
      </c>
      <c r="J175" s="367" t="s">
        <v>268</v>
      </c>
      <c r="K175" s="353" t="s">
        <v>115</v>
      </c>
      <c r="L175" s="354" t="str">
        <f>IF(ISERROR(VLOOKUP(K175,Proposito_programa!$C$2:$E$59,2,FALSE))," ",VLOOKUP(K175,Proposito_programa!$C$2:$E$59,2,FALSE))</f>
        <v xml:space="preserve"> </v>
      </c>
      <c r="M175" s="354" t="str">
        <f>IF(ISERROR(VLOOKUP(K175,Proposito_programa!$C$2:$E$59,3,FALSE))," ",VLOOKUP(K175,Proposito_programa!$C$2:$E$59,3,FALSE))</f>
        <v xml:space="preserve"> </v>
      </c>
      <c r="N175" s="366">
        <v>1907</v>
      </c>
      <c r="O175" s="356"/>
      <c r="P175" s="366">
        <v>811044253</v>
      </c>
      <c r="Q175" s="357" t="s">
        <v>1440</v>
      </c>
      <c r="R175" s="338" t="s">
        <v>364</v>
      </c>
      <c r="S175" s="338"/>
      <c r="T175" s="339"/>
      <c r="U175" s="340"/>
      <c r="V175" s="341">
        <v>15804000</v>
      </c>
      <c r="W175" s="345"/>
      <c r="X175" s="366">
        <v>0</v>
      </c>
      <c r="Y175" s="382">
        <v>0</v>
      </c>
      <c r="Z175" s="358">
        <v>15804000</v>
      </c>
      <c r="AA175" s="359"/>
      <c r="AB175" s="342">
        <v>44341</v>
      </c>
      <c r="AC175" s="384">
        <v>44342</v>
      </c>
      <c r="AD175" s="384">
        <v>44505</v>
      </c>
      <c r="AE175" s="343">
        <v>180</v>
      </c>
      <c r="AF175" s="343">
        <v>0</v>
      </c>
      <c r="AG175" s="360">
        <v>0</v>
      </c>
      <c r="AH175" s="361"/>
      <c r="AI175" s="344"/>
      <c r="AJ175" s="344"/>
      <c r="AK175" s="378"/>
      <c r="AL175" s="343"/>
      <c r="AM175" s="343" t="s">
        <v>1454</v>
      </c>
      <c r="AN175" s="343"/>
      <c r="AO175" s="343"/>
      <c r="AP175" s="362">
        <f t="shared" ref="AP175:AP207" si="1">IF(ISERROR(AA175/Z175),"-",(AA175/Z175))</f>
        <v>0</v>
      </c>
      <c r="AQ175" s="37"/>
      <c r="AR175" s="37"/>
      <c r="AS175" s="37"/>
      <c r="AT175" s="37"/>
      <c r="AU175" s="37"/>
    </row>
    <row r="176" spans="1:47" s="147" customFormat="1" ht="51" x14ac:dyDescent="0.25">
      <c r="A176" s="343">
        <v>163</v>
      </c>
      <c r="B176" s="349">
        <v>2021</v>
      </c>
      <c r="C176" s="349" t="s">
        <v>669</v>
      </c>
      <c r="D176" s="350" t="s">
        <v>670</v>
      </c>
      <c r="E176" s="349" t="s">
        <v>90</v>
      </c>
      <c r="F176" s="349" t="s">
        <v>29</v>
      </c>
      <c r="G176" s="363" t="s">
        <v>111</v>
      </c>
      <c r="H176" s="351" t="s">
        <v>808</v>
      </c>
      <c r="I176" s="365" t="s">
        <v>85</v>
      </c>
      <c r="J176" s="381" t="s">
        <v>1471</v>
      </c>
      <c r="K176" s="353">
        <v>55</v>
      </c>
      <c r="L176" s="354" t="str">
        <f>IF(ISERROR(VLOOKUP(K176,Proposito_programa!$C$2:$E$59,2,FALSE))," ",VLOOKUP(K176,Proposito_programa!$C$2:$E$59,2,FALSE))</f>
        <v>Fortalecimiento de cultura ciudadana y su institucionalidad</v>
      </c>
      <c r="M176" s="354" t="str">
        <f>IF(ISERROR(VLOOKUP(K176,Proposito_programa!$C$2:$E$59,3,FALSE))," ",VLOOKUP(K176,Proposito_programa!$C$2:$E$59,3,FALSE))</f>
        <v>Propósito 5: Construir Bogotá - Región con gobierno abierto, transparente y ciudadanía consciente</v>
      </c>
      <c r="N176" s="366">
        <v>1907</v>
      </c>
      <c r="O176" s="356"/>
      <c r="P176" s="369">
        <v>57409190</v>
      </c>
      <c r="Q176" s="357" t="s">
        <v>1040</v>
      </c>
      <c r="R176" s="338" t="s">
        <v>363</v>
      </c>
      <c r="S176" s="338"/>
      <c r="T176" s="339"/>
      <c r="U176" s="340"/>
      <c r="V176" s="341">
        <v>18528000</v>
      </c>
      <c r="W176" s="345"/>
      <c r="X176" s="366">
        <v>1</v>
      </c>
      <c r="Y176" s="382">
        <v>2634000</v>
      </c>
      <c r="Z176" s="358">
        <v>18528000</v>
      </c>
      <c r="AA176" s="359"/>
      <c r="AB176" s="342">
        <v>44341</v>
      </c>
      <c r="AC176" s="384">
        <v>44344</v>
      </c>
      <c r="AD176" s="384">
        <v>44525</v>
      </c>
      <c r="AE176" s="343">
        <v>180</v>
      </c>
      <c r="AF176" s="343">
        <v>1</v>
      </c>
      <c r="AG176" s="360">
        <v>30</v>
      </c>
      <c r="AH176" s="361"/>
      <c r="AI176" s="344"/>
      <c r="AJ176" s="344"/>
      <c r="AK176" s="378"/>
      <c r="AL176" s="343"/>
      <c r="AM176" s="343"/>
      <c r="AN176" s="343" t="s">
        <v>1454</v>
      </c>
      <c r="AO176" s="343"/>
      <c r="AP176" s="362">
        <v>1</v>
      </c>
      <c r="AQ176" s="37"/>
      <c r="AR176" s="37"/>
      <c r="AS176" s="37"/>
      <c r="AT176" s="37"/>
      <c r="AU176" s="37"/>
    </row>
    <row r="177" spans="1:47" s="147" customFormat="1" ht="51" x14ac:dyDescent="0.25">
      <c r="A177" s="343">
        <v>164</v>
      </c>
      <c r="B177" s="349">
        <v>2021</v>
      </c>
      <c r="C177" s="349" t="s">
        <v>671</v>
      </c>
      <c r="D177" s="350" t="s">
        <v>672</v>
      </c>
      <c r="E177" s="349" t="s">
        <v>90</v>
      </c>
      <c r="F177" s="349" t="s">
        <v>29</v>
      </c>
      <c r="G177" s="363" t="s">
        <v>111</v>
      </c>
      <c r="H177" s="351" t="s">
        <v>867</v>
      </c>
      <c r="I177" s="365" t="s">
        <v>85</v>
      </c>
      <c r="J177" s="381" t="s">
        <v>1471</v>
      </c>
      <c r="K177" s="353">
        <v>55</v>
      </c>
      <c r="L177" s="354" t="str">
        <f>IF(ISERROR(VLOOKUP(K177,Proposito_programa!$C$2:$E$59,2,FALSE))," ",VLOOKUP(K177,Proposito_programa!$C$2:$E$59,2,FALSE))</f>
        <v>Fortalecimiento de cultura ciudadana y su institucionalidad</v>
      </c>
      <c r="M177" s="354" t="str">
        <f>IF(ISERROR(VLOOKUP(K177,Proposito_programa!$C$2:$E$59,3,FALSE))," ",VLOOKUP(K177,Proposito_programa!$C$2:$E$59,3,FALSE))</f>
        <v>Propósito 5: Construir Bogotá - Región con gobierno abierto, transparente y ciudadanía consciente</v>
      </c>
      <c r="N177" s="366">
        <v>1907</v>
      </c>
      <c r="O177" s="356"/>
      <c r="P177" s="369">
        <v>52934811</v>
      </c>
      <c r="Q177" s="369" t="s">
        <v>1041</v>
      </c>
      <c r="R177" s="338" t="s">
        <v>363</v>
      </c>
      <c r="S177" s="338"/>
      <c r="T177" s="339"/>
      <c r="U177" s="340"/>
      <c r="V177" s="341">
        <v>15400000</v>
      </c>
      <c r="W177" s="345"/>
      <c r="X177" s="366">
        <v>1</v>
      </c>
      <c r="Y177" s="382">
        <v>9448833</v>
      </c>
      <c r="Z177" s="358">
        <v>15400000</v>
      </c>
      <c r="AA177" s="359"/>
      <c r="AB177" s="342">
        <v>44340</v>
      </c>
      <c r="AC177" s="384">
        <v>44342</v>
      </c>
      <c r="AD177" s="384">
        <v>44494</v>
      </c>
      <c r="AE177" s="343">
        <v>150</v>
      </c>
      <c r="AF177" s="343">
        <v>1</v>
      </c>
      <c r="AG177" s="360">
        <v>65</v>
      </c>
      <c r="AH177" s="361"/>
      <c r="AI177" s="344"/>
      <c r="AJ177" s="344"/>
      <c r="AK177" s="378"/>
      <c r="AL177" s="343"/>
      <c r="AM177" s="343"/>
      <c r="AN177" s="343" t="s">
        <v>1454</v>
      </c>
      <c r="AO177" s="343"/>
      <c r="AP177" s="362">
        <v>1</v>
      </c>
      <c r="AQ177" s="37"/>
      <c r="AR177" s="37"/>
      <c r="AS177" s="37"/>
      <c r="AT177" s="37"/>
      <c r="AU177" s="37"/>
    </row>
    <row r="178" spans="1:47" s="147" customFormat="1" ht="51" x14ac:dyDescent="0.25">
      <c r="A178" s="343">
        <v>165</v>
      </c>
      <c r="B178" s="349">
        <v>2021</v>
      </c>
      <c r="C178" s="349" t="s">
        <v>669</v>
      </c>
      <c r="D178" s="350" t="s">
        <v>670</v>
      </c>
      <c r="E178" s="349" t="s">
        <v>90</v>
      </c>
      <c r="F178" s="349" t="s">
        <v>29</v>
      </c>
      <c r="G178" s="363" t="s">
        <v>111</v>
      </c>
      <c r="H178" s="351" t="s">
        <v>868</v>
      </c>
      <c r="I178" s="365" t="s">
        <v>85</v>
      </c>
      <c r="J178" s="381" t="s">
        <v>1471</v>
      </c>
      <c r="K178" s="353">
        <v>55</v>
      </c>
      <c r="L178" s="354" t="str">
        <f>IF(ISERROR(VLOOKUP(K178,Proposito_programa!$C$2:$E$59,2,FALSE))," ",VLOOKUP(K178,Proposito_programa!$C$2:$E$59,2,FALSE))</f>
        <v>Fortalecimiento de cultura ciudadana y su institucionalidad</v>
      </c>
      <c r="M178" s="354" t="str">
        <f>IF(ISERROR(VLOOKUP(K178,Proposito_programa!$C$2:$E$59,3,FALSE))," ",VLOOKUP(K178,Proposito_programa!$C$2:$E$59,3,FALSE))</f>
        <v>Propósito 5: Construir Bogotá - Región con gobierno abierto, transparente y ciudadanía consciente</v>
      </c>
      <c r="N178" s="366">
        <v>1907</v>
      </c>
      <c r="O178" s="356"/>
      <c r="P178" s="366">
        <v>1020465237</v>
      </c>
      <c r="Q178" s="357" t="s">
        <v>1042</v>
      </c>
      <c r="R178" s="338" t="s">
        <v>363</v>
      </c>
      <c r="S178" s="338"/>
      <c r="T178" s="339"/>
      <c r="U178" s="340"/>
      <c r="V178" s="341">
        <v>15400000</v>
      </c>
      <c r="W178" s="345"/>
      <c r="X178" s="366">
        <v>1</v>
      </c>
      <c r="Y178" s="382">
        <v>2634000</v>
      </c>
      <c r="Z178" s="358">
        <v>15400000</v>
      </c>
      <c r="AA178" s="359"/>
      <c r="AB178" s="342">
        <v>44340</v>
      </c>
      <c r="AC178" s="384">
        <v>44342</v>
      </c>
      <c r="AD178" s="384">
        <v>44527</v>
      </c>
      <c r="AE178" s="343">
        <v>180</v>
      </c>
      <c r="AF178" s="343">
        <v>1</v>
      </c>
      <c r="AG178" s="360">
        <v>30</v>
      </c>
      <c r="AH178" s="361"/>
      <c r="AI178" s="344"/>
      <c r="AJ178" s="344"/>
      <c r="AK178" s="378"/>
      <c r="AL178" s="343"/>
      <c r="AM178" s="343"/>
      <c r="AN178" s="343" t="s">
        <v>1454</v>
      </c>
      <c r="AO178" s="343"/>
      <c r="AP178" s="362">
        <v>1</v>
      </c>
      <c r="AQ178" s="37"/>
      <c r="AR178" s="37"/>
      <c r="AS178" s="37"/>
      <c r="AT178" s="37"/>
      <c r="AU178" s="37"/>
    </row>
    <row r="179" spans="1:47" s="147" customFormat="1" ht="51" x14ac:dyDescent="0.25">
      <c r="A179" s="343">
        <v>166</v>
      </c>
      <c r="B179" s="349">
        <v>2021</v>
      </c>
      <c r="C179" s="349" t="s">
        <v>673</v>
      </c>
      <c r="D179" s="350" t="s">
        <v>674</v>
      </c>
      <c r="E179" s="349" t="s">
        <v>90</v>
      </c>
      <c r="F179" s="349" t="s">
        <v>29</v>
      </c>
      <c r="G179" s="363" t="s">
        <v>111</v>
      </c>
      <c r="H179" s="351" t="s">
        <v>869</v>
      </c>
      <c r="I179" s="365" t="s">
        <v>85</v>
      </c>
      <c r="J179" s="381" t="s">
        <v>1471</v>
      </c>
      <c r="K179" s="353">
        <v>55</v>
      </c>
      <c r="L179" s="354" t="str">
        <f>IF(ISERROR(VLOOKUP(K179,Proposito_programa!$C$2:$E$59,2,FALSE))," ",VLOOKUP(K179,Proposito_programa!$C$2:$E$59,2,FALSE))</f>
        <v>Fortalecimiento de cultura ciudadana y su institucionalidad</v>
      </c>
      <c r="M179" s="354" t="str">
        <f>IF(ISERROR(VLOOKUP(K179,Proposito_programa!$C$2:$E$59,3,FALSE))," ",VLOOKUP(K179,Proposito_programa!$C$2:$E$59,3,FALSE))</f>
        <v>Propósito 5: Construir Bogotá - Región con gobierno abierto, transparente y ciudadanía consciente</v>
      </c>
      <c r="N179" s="366">
        <v>1907</v>
      </c>
      <c r="O179" s="356"/>
      <c r="P179" s="366">
        <v>1016111900</v>
      </c>
      <c r="Q179" s="357" t="s">
        <v>1043</v>
      </c>
      <c r="R179" s="338" t="s">
        <v>363</v>
      </c>
      <c r="S179" s="338"/>
      <c r="T179" s="339"/>
      <c r="U179" s="340"/>
      <c r="V179" s="341">
        <v>30576000</v>
      </c>
      <c r="W179" s="345"/>
      <c r="X179" s="366">
        <v>1</v>
      </c>
      <c r="Y179" s="382">
        <v>1544000</v>
      </c>
      <c r="Z179" s="358">
        <v>30576000</v>
      </c>
      <c r="AA179" s="359"/>
      <c r="AB179" s="342">
        <v>44341</v>
      </c>
      <c r="AC179" s="384">
        <v>44341</v>
      </c>
      <c r="AD179" s="384">
        <v>44525</v>
      </c>
      <c r="AE179" s="343">
        <v>180</v>
      </c>
      <c r="AF179" s="343">
        <v>1</v>
      </c>
      <c r="AG179" s="360">
        <v>15</v>
      </c>
      <c r="AH179" s="361"/>
      <c r="AI179" s="344"/>
      <c r="AJ179" s="344"/>
      <c r="AK179" s="378"/>
      <c r="AL179" s="343"/>
      <c r="AM179" s="343"/>
      <c r="AN179" s="343" t="s">
        <v>1454</v>
      </c>
      <c r="AO179" s="343"/>
      <c r="AP179" s="362">
        <v>1</v>
      </c>
      <c r="AQ179" s="37"/>
      <c r="AR179" s="37"/>
      <c r="AS179" s="37"/>
      <c r="AT179" s="37"/>
      <c r="AU179" s="37"/>
    </row>
    <row r="180" spans="1:47" s="147" customFormat="1" ht="76.5" x14ac:dyDescent="0.25">
      <c r="A180" s="343">
        <v>167</v>
      </c>
      <c r="B180" s="349">
        <v>2021</v>
      </c>
      <c r="C180" s="349" t="s">
        <v>675</v>
      </c>
      <c r="D180" s="350" t="s">
        <v>676</v>
      </c>
      <c r="E180" s="349" t="s">
        <v>90</v>
      </c>
      <c r="F180" s="349" t="s">
        <v>29</v>
      </c>
      <c r="G180" s="363" t="s">
        <v>111</v>
      </c>
      <c r="H180" s="351" t="s">
        <v>870</v>
      </c>
      <c r="I180" s="365" t="s">
        <v>85</v>
      </c>
      <c r="J180" s="367" t="s">
        <v>268</v>
      </c>
      <c r="K180" s="353">
        <v>6</v>
      </c>
      <c r="L180" s="354" t="str">
        <f>IF(ISERROR(VLOOKUP(K180,Proposito_programa!$C$2:$E$59,2,FALSE))," ",VLOOKUP(K180,Proposito_programa!$C$2:$E$59,2,FALSE))</f>
        <v>Sistema Distrital de Cuidado</v>
      </c>
      <c r="M180" s="354" t="str">
        <f>IF(ISERROR(VLOOKUP(K180,Proposito_programa!$C$2:$E$59,3,FALSE))," ",VLOOKUP(K180,Proposito_programa!$C$2:$E$59,3,FALSE))</f>
        <v>Propósito 1: Hacer un nuevo contrato social para incrementar la inclusión social, productiva y política</v>
      </c>
      <c r="N180" s="366">
        <v>1897</v>
      </c>
      <c r="O180" s="356"/>
      <c r="P180" s="366">
        <v>80791279</v>
      </c>
      <c r="Q180" s="357" t="s">
        <v>1044</v>
      </c>
      <c r="R180" s="338" t="s">
        <v>363</v>
      </c>
      <c r="S180" s="338"/>
      <c r="T180" s="339"/>
      <c r="U180" s="340"/>
      <c r="V180" s="341">
        <v>30576000</v>
      </c>
      <c r="W180" s="345"/>
      <c r="X180" s="366">
        <v>0</v>
      </c>
      <c r="Y180" s="382">
        <v>0</v>
      </c>
      <c r="Z180" s="358">
        <v>30576000</v>
      </c>
      <c r="AA180" s="359"/>
      <c r="AB180" s="342">
        <v>44341</v>
      </c>
      <c r="AC180" s="384">
        <v>44342</v>
      </c>
      <c r="AD180" s="384">
        <v>44555</v>
      </c>
      <c r="AE180" s="343">
        <v>210</v>
      </c>
      <c r="AF180" s="343">
        <v>0</v>
      </c>
      <c r="AG180" s="360">
        <v>0</v>
      </c>
      <c r="AH180" s="361"/>
      <c r="AI180" s="344"/>
      <c r="AJ180" s="344"/>
      <c r="AK180" s="378"/>
      <c r="AL180" s="343"/>
      <c r="AM180" s="343"/>
      <c r="AN180" s="343" t="s">
        <v>1454</v>
      </c>
      <c r="AO180" s="343"/>
      <c r="AP180" s="362">
        <v>1</v>
      </c>
      <c r="AQ180" s="37"/>
      <c r="AR180" s="37"/>
      <c r="AS180" s="37"/>
      <c r="AT180" s="37"/>
      <c r="AU180" s="37"/>
    </row>
    <row r="181" spans="1:47" s="147" customFormat="1" ht="76.5" x14ac:dyDescent="0.25">
      <c r="A181" s="343">
        <v>168</v>
      </c>
      <c r="B181" s="349">
        <v>2021</v>
      </c>
      <c r="C181" s="349" t="s">
        <v>677</v>
      </c>
      <c r="D181" s="350" t="s">
        <v>678</v>
      </c>
      <c r="E181" s="349" t="s">
        <v>90</v>
      </c>
      <c r="F181" s="349" t="s">
        <v>29</v>
      </c>
      <c r="G181" s="363" t="s">
        <v>111</v>
      </c>
      <c r="H181" s="351" t="s">
        <v>871</v>
      </c>
      <c r="I181" s="365" t="s">
        <v>85</v>
      </c>
      <c r="J181" s="367" t="s">
        <v>268</v>
      </c>
      <c r="K181" s="353">
        <v>6</v>
      </c>
      <c r="L181" s="354" t="str">
        <f>IF(ISERROR(VLOOKUP(K181,Proposito_programa!$C$2:$E$59,2,FALSE))," ",VLOOKUP(K181,Proposito_programa!$C$2:$E$59,2,FALSE))</f>
        <v>Sistema Distrital de Cuidado</v>
      </c>
      <c r="M181" s="354" t="str">
        <f>IF(ISERROR(VLOOKUP(K181,Proposito_programa!$C$2:$E$59,3,FALSE))," ",VLOOKUP(K181,Proposito_programa!$C$2:$E$59,3,FALSE))</f>
        <v>Propósito 1: Hacer un nuevo contrato social para incrementar la inclusión social, productiva y política</v>
      </c>
      <c r="N181" s="366">
        <v>1897</v>
      </c>
      <c r="O181" s="356"/>
      <c r="P181" s="366">
        <v>15962797</v>
      </c>
      <c r="Q181" s="357" t="s">
        <v>1045</v>
      </c>
      <c r="R181" s="338" t="s">
        <v>363</v>
      </c>
      <c r="S181" s="338"/>
      <c r="T181" s="339"/>
      <c r="U181" s="340"/>
      <c r="V181" s="341">
        <v>30576000</v>
      </c>
      <c r="W181" s="345"/>
      <c r="X181" s="366">
        <v>0</v>
      </c>
      <c r="Y181" s="382">
        <v>0</v>
      </c>
      <c r="Z181" s="358">
        <v>30576000</v>
      </c>
      <c r="AA181" s="359"/>
      <c r="AB181" s="342">
        <v>44341</v>
      </c>
      <c r="AC181" s="384">
        <v>44344</v>
      </c>
      <c r="AD181" s="384">
        <v>44554</v>
      </c>
      <c r="AE181" s="343">
        <v>210</v>
      </c>
      <c r="AF181" s="343">
        <v>0</v>
      </c>
      <c r="AG181" s="360">
        <v>0</v>
      </c>
      <c r="AH181" s="361"/>
      <c r="AI181" s="344"/>
      <c r="AJ181" s="344"/>
      <c r="AK181" s="378"/>
      <c r="AL181" s="343"/>
      <c r="AM181" s="343"/>
      <c r="AN181" s="343" t="s">
        <v>1454</v>
      </c>
      <c r="AO181" s="343"/>
      <c r="AP181" s="362">
        <v>1</v>
      </c>
      <c r="AQ181" s="37"/>
      <c r="AR181" s="37"/>
      <c r="AS181" s="37"/>
      <c r="AT181" s="37"/>
      <c r="AU181" s="37"/>
    </row>
    <row r="182" spans="1:47" s="147" customFormat="1" ht="89.25" x14ac:dyDescent="0.25">
      <c r="A182" s="343">
        <v>169</v>
      </c>
      <c r="B182" s="349">
        <v>2021</v>
      </c>
      <c r="C182" s="349" t="s">
        <v>679</v>
      </c>
      <c r="D182" s="350" t="s">
        <v>680</v>
      </c>
      <c r="E182" s="349" t="s">
        <v>90</v>
      </c>
      <c r="F182" s="349" t="s">
        <v>29</v>
      </c>
      <c r="G182" s="363" t="s">
        <v>111</v>
      </c>
      <c r="H182" s="351" t="s">
        <v>872</v>
      </c>
      <c r="I182" s="365" t="s">
        <v>85</v>
      </c>
      <c r="J182" s="367" t="s">
        <v>268</v>
      </c>
      <c r="K182" s="353">
        <v>6</v>
      </c>
      <c r="L182" s="354" t="str">
        <f>IF(ISERROR(VLOOKUP(K182,Proposito_programa!$C$2:$E$59,2,FALSE))," ",VLOOKUP(K182,Proposito_programa!$C$2:$E$59,2,FALSE))</f>
        <v>Sistema Distrital de Cuidado</v>
      </c>
      <c r="M182" s="354" t="str">
        <f>IF(ISERROR(VLOOKUP(K182,Proposito_programa!$C$2:$E$59,3,FALSE))," ",VLOOKUP(K182,Proposito_programa!$C$2:$E$59,3,FALSE))</f>
        <v>Propósito 1: Hacer un nuevo contrato social para incrementar la inclusión social, productiva y política</v>
      </c>
      <c r="N182" s="366">
        <v>1897</v>
      </c>
      <c r="O182" s="356"/>
      <c r="P182" s="366">
        <v>80097302</v>
      </c>
      <c r="Q182" s="357" t="s">
        <v>1046</v>
      </c>
      <c r="R182" s="338" t="s">
        <v>363</v>
      </c>
      <c r="S182" s="338"/>
      <c r="T182" s="339"/>
      <c r="U182" s="340"/>
      <c r="V182" s="341">
        <v>30576000</v>
      </c>
      <c r="W182" s="345"/>
      <c r="X182" s="366">
        <v>0</v>
      </c>
      <c r="Y182" s="382">
        <v>0</v>
      </c>
      <c r="Z182" s="358">
        <v>30576000</v>
      </c>
      <c r="AA182" s="359"/>
      <c r="AB182" s="342">
        <v>44341</v>
      </c>
      <c r="AC182" s="384">
        <v>44343</v>
      </c>
      <c r="AD182" s="384">
        <v>44555</v>
      </c>
      <c r="AE182" s="343">
        <v>210</v>
      </c>
      <c r="AF182" s="343">
        <v>0</v>
      </c>
      <c r="AG182" s="360">
        <v>0</v>
      </c>
      <c r="AH182" s="361"/>
      <c r="AI182" s="344"/>
      <c r="AJ182" s="344"/>
      <c r="AK182" s="378"/>
      <c r="AL182" s="343"/>
      <c r="AM182" s="343"/>
      <c r="AN182" s="343" t="s">
        <v>1454</v>
      </c>
      <c r="AO182" s="343"/>
      <c r="AP182" s="362">
        <v>1</v>
      </c>
      <c r="AQ182" s="37"/>
      <c r="AR182" s="37"/>
      <c r="AS182" s="37"/>
      <c r="AT182" s="37"/>
      <c r="AU182" s="37"/>
    </row>
    <row r="183" spans="1:47" s="147" customFormat="1" ht="89.25" x14ac:dyDescent="0.25">
      <c r="A183" s="343">
        <v>170</v>
      </c>
      <c r="B183" s="349">
        <v>2021</v>
      </c>
      <c r="C183" s="349" t="s">
        <v>679</v>
      </c>
      <c r="D183" s="350" t="s">
        <v>680</v>
      </c>
      <c r="E183" s="349" t="s">
        <v>90</v>
      </c>
      <c r="F183" s="349" t="s">
        <v>29</v>
      </c>
      <c r="G183" s="363" t="s">
        <v>111</v>
      </c>
      <c r="H183" s="351" t="s">
        <v>873</v>
      </c>
      <c r="I183" s="365" t="s">
        <v>85</v>
      </c>
      <c r="J183" s="367" t="s">
        <v>268</v>
      </c>
      <c r="K183" s="353">
        <v>6</v>
      </c>
      <c r="L183" s="354" t="str">
        <f>IF(ISERROR(VLOOKUP(K183,Proposito_programa!$C$2:$E$59,2,FALSE))," ",VLOOKUP(K183,Proposito_programa!$C$2:$E$59,2,FALSE))</f>
        <v>Sistema Distrital de Cuidado</v>
      </c>
      <c r="M183" s="354" t="str">
        <f>IF(ISERROR(VLOOKUP(K183,Proposito_programa!$C$2:$E$59,3,FALSE))," ",VLOOKUP(K183,Proposito_programa!$C$2:$E$59,3,FALSE))</f>
        <v>Propósito 1: Hacer un nuevo contrato social para incrementar la inclusión social, productiva y política</v>
      </c>
      <c r="N183" s="366">
        <v>1897</v>
      </c>
      <c r="O183" s="356"/>
      <c r="P183" s="366">
        <v>1026286464</v>
      </c>
      <c r="Q183" s="357" t="s">
        <v>1047</v>
      </c>
      <c r="R183" s="338" t="s">
        <v>363</v>
      </c>
      <c r="S183" s="338"/>
      <c r="T183" s="339"/>
      <c r="U183" s="340"/>
      <c r="V183" s="341">
        <v>30576000</v>
      </c>
      <c r="W183" s="345"/>
      <c r="X183" s="366">
        <v>0</v>
      </c>
      <c r="Y183" s="382">
        <v>0</v>
      </c>
      <c r="Z183" s="358">
        <v>30576000</v>
      </c>
      <c r="AA183" s="359"/>
      <c r="AB183" s="342">
        <v>44341</v>
      </c>
      <c r="AC183" s="384">
        <v>44343</v>
      </c>
      <c r="AD183" s="384">
        <v>44557</v>
      </c>
      <c r="AE183" s="343">
        <v>210</v>
      </c>
      <c r="AF183" s="343">
        <v>0</v>
      </c>
      <c r="AG183" s="360">
        <v>0</v>
      </c>
      <c r="AH183" s="361"/>
      <c r="AI183" s="344"/>
      <c r="AJ183" s="344"/>
      <c r="AK183" s="378"/>
      <c r="AL183" s="343"/>
      <c r="AM183" s="343"/>
      <c r="AN183" s="343" t="s">
        <v>1454</v>
      </c>
      <c r="AO183" s="343"/>
      <c r="AP183" s="362">
        <v>1</v>
      </c>
      <c r="AQ183" s="37"/>
      <c r="AR183" s="37"/>
      <c r="AS183" s="37"/>
      <c r="AT183" s="37"/>
      <c r="AU183" s="37"/>
    </row>
    <row r="184" spans="1:47" s="147" customFormat="1" ht="89.25" x14ac:dyDescent="0.25">
      <c r="A184" s="343">
        <v>171</v>
      </c>
      <c r="B184" s="349">
        <v>2021</v>
      </c>
      <c r="C184" s="349" t="s">
        <v>679</v>
      </c>
      <c r="D184" s="350" t="s">
        <v>680</v>
      </c>
      <c r="E184" s="349" t="s">
        <v>90</v>
      </c>
      <c r="F184" s="349" t="s">
        <v>29</v>
      </c>
      <c r="G184" s="363" t="s">
        <v>111</v>
      </c>
      <c r="H184" s="351" t="s">
        <v>874</v>
      </c>
      <c r="I184" s="365" t="s">
        <v>85</v>
      </c>
      <c r="J184" s="367" t="s">
        <v>268</v>
      </c>
      <c r="K184" s="353">
        <v>6</v>
      </c>
      <c r="L184" s="354" t="str">
        <f>IF(ISERROR(VLOOKUP(K184,Proposito_programa!$C$2:$E$59,2,FALSE))," ",VLOOKUP(K184,Proposito_programa!$C$2:$E$59,2,FALSE))</f>
        <v>Sistema Distrital de Cuidado</v>
      </c>
      <c r="M184" s="354" t="str">
        <f>IF(ISERROR(VLOOKUP(K184,Proposito_programa!$C$2:$E$59,3,FALSE))," ",VLOOKUP(K184,Proposito_programa!$C$2:$E$59,3,FALSE))</f>
        <v>Propósito 1: Hacer un nuevo contrato social para incrementar la inclusión social, productiva y política</v>
      </c>
      <c r="N184" s="366">
        <v>1897</v>
      </c>
      <c r="O184" s="356"/>
      <c r="P184" s="366">
        <v>1116260674</v>
      </c>
      <c r="Q184" s="357" t="s">
        <v>1048</v>
      </c>
      <c r="R184" s="338" t="s">
        <v>363</v>
      </c>
      <c r="S184" s="338"/>
      <c r="T184" s="339"/>
      <c r="U184" s="340"/>
      <c r="V184" s="341">
        <v>30576000</v>
      </c>
      <c r="W184" s="345"/>
      <c r="X184" s="366">
        <v>0</v>
      </c>
      <c r="Y184" s="382">
        <v>0</v>
      </c>
      <c r="Z184" s="358">
        <v>30576000</v>
      </c>
      <c r="AA184" s="359"/>
      <c r="AB184" s="342">
        <v>44342</v>
      </c>
      <c r="AC184" s="384">
        <v>44344</v>
      </c>
      <c r="AD184" s="384">
        <v>44556</v>
      </c>
      <c r="AE184" s="343">
        <v>210</v>
      </c>
      <c r="AF184" s="343">
        <v>0</v>
      </c>
      <c r="AG184" s="360">
        <v>0</v>
      </c>
      <c r="AH184" s="361"/>
      <c r="AI184" s="344"/>
      <c r="AJ184" s="344"/>
      <c r="AK184" s="378"/>
      <c r="AL184" s="343"/>
      <c r="AM184" s="343"/>
      <c r="AN184" s="343" t="s">
        <v>1454</v>
      </c>
      <c r="AO184" s="343"/>
      <c r="AP184" s="362">
        <v>1</v>
      </c>
      <c r="AQ184" s="37"/>
      <c r="AR184" s="37"/>
      <c r="AS184" s="37"/>
      <c r="AT184" s="37"/>
      <c r="AU184" s="37"/>
    </row>
    <row r="185" spans="1:47" s="147" customFormat="1" ht="89.25" x14ac:dyDescent="0.25">
      <c r="A185" s="343">
        <v>172</v>
      </c>
      <c r="B185" s="349">
        <v>2021</v>
      </c>
      <c r="C185" s="349" t="s">
        <v>679</v>
      </c>
      <c r="D185" s="350" t="s">
        <v>680</v>
      </c>
      <c r="E185" s="349" t="s">
        <v>90</v>
      </c>
      <c r="F185" s="349" t="s">
        <v>29</v>
      </c>
      <c r="G185" s="363" t="s">
        <v>111</v>
      </c>
      <c r="H185" s="351" t="s">
        <v>872</v>
      </c>
      <c r="I185" s="365" t="s">
        <v>85</v>
      </c>
      <c r="J185" s="367" t="s">
        <v>268</v>
      </c>
      <c r="K185" s="353">
        <v>6</v>
      </c>
      <c r="L185" s="354" t="str">
        <f>IF(ISERROR(VLOOKUP(K185,Proposito_programa!$C$2:$E$59,2,FALSE))," ",VLOOKUP(K185,Proposito_programa!$C$2:$E$59,2,FALSE))</f>
        <v>Sistema Distrital de Cuidado</v>
      </c>
      <c r="M185" s="354" t="str">
        <f>IF(ISERROR(VLOOKUP(K185,Proposito_programa!$C$2:$E$59,3,FALSE))," ",VLOOKUP(K185,Proposito_programa!$C$2:$E$59,3,FALSE))</f>
        <v>Propósito 1: Hacer un nuevo contrato social para incrementar la inclusión social, productiva y política</v>
      </c>
      <c r="N185" s="366">
        <v>1897</v>
      </c>
      <c r="O185" s="356"/>
      <c r="P185" s="357">
        <v>1105781414</v>
      </c>
      <c r="Q185" s="357" t="s">
        <v>1049</v>
      </c>
      <c r="R185" s="338" t="s">
        <v>363</v>
      </c>
      <c r="S185" s="338"/>
      <c r="T185" s="339"/>
      <c r="U185" s="340"/>
      <c r="V185" s="341">
        <v>30576000</v>
      </c>
      <c r="W185" s="345"/>
      <c r="X185" s="366">
        <v>0</v>
      </c>
      <c r="Y185" s="382">
        <v>0</v>
      </c>
      <c r="Z185" s="358">
        <v>30576000</v>
      </c>
      <c r="AA185" s="359"/>
      <c r="AB185" s="342">
        <v>44342</v>
      </c>
      <c r="AC185" s="384">
        <v>44344</v>
      </c>
      <c r="AD185" s="384">
        <v>44556</v>
      </c>
      <c r="AE185" s="343">
        <v>210</v>
      </c>
      <c r="AF185" s="343">
        <v>0</v>
      </c>
      <c r="AG185" s="360">
        <v>0</v>
      </c>
      <c r="AH185" s="361"/>
      <c r="AI185" s="344"/>
      <c r="AJ185" s="344"/>
      <c r="AK185" s="378"/>
      <c r="AL185" s="343"/>
      <c r="AM185" s="343"/>
      <c r="AN185" s="343" t="s">
        <v>1454</v>
      </c>
      <c r="AO185" s="343"/>
      <c r="AP185" s="362">
        <v>1</v>
      </c>
      <c r="AQ185" s="37"/>
      <c r="AR185" s="37"/>
      <c r="AS185" s="37"/>
      <c r="AT185" s="37"/>
      <c r="AU185" s="37"/>
    </row>
    <row r="186" spans="1:47" s="147" customFormat="1" ht="89.25" x14ac:dyDescent="0.25">
      <c r="A186" s="343">
        <v>173</v>
      </c>
      <c r="B186" s="349">
        <v>2021</v>
      </c>
      <c r="C186" s="349" t="s">
        <v>679</v>
      </c>
      <c r="D186" s="350" t="s">
        <v>680</v>
      </c>
      <c r="E186" s="349" t="s">
        <v>90</v>
      </c>
      <c r="F186" s="349" t="s">
        <v>29</v>
      </c>
      <c r="G186" s="363" t="s">
        <v>111</v>
      </c>
      <c r="H186" s="351" t="s">
        <v>875</v>
      </c>
      <c r="I186" s="365" t="s">
        <v>85</v>
      </c>
      <c r="J186" s="367" t="s">
        <v>268</v>
      </c>
      <c r="K186" s="353">
        <v>6</v>
      </c>
      <c r="L186" s="354" t="str">
        <f>IF(ISERROR(VLOOKUP(K186,Proposito_programa!$C$2:$E$59,2,FALSE))," ",VLOOKUP(K186,Proposito_programa!$C$2:$E$59,2,FALSE))</f>
        <v>Sistema Distrital de Cuidado</v>
      </c>
      <c r="M186" s="354" t="str">
        <f>IF(ISERROR(VLOOKUP(K186,Proposito_programa!$C$2:$E$59,3,FALSE))," ",VLOOKUP(K186,Proposito_programa!$C$2:$E$59,3,FALSE))</f>
        <v>Propósito 1: Hacer un nuevo contrato social para incrementar la inclusión social, productiva y política</v>
      </c>
      <c r="N186" s="366">
        <v>1897</v>
      </c>
      <c r="O186" s="356"/>
      <c r="P186" s="366">
        <v>1010221072</v>
      </c>
      <c r="Q186" s="357" t="s">
        <v>1050</v>
      </c>
      <c r="R186" s="338" t="s">
        <v>363</v>
      </c>
      <c r="S186" s="338"/>
      <c r="T186" s="339"/>
      <c r="U186" s="340"/>
      <c r="V186" s="341">
        <v>30576000</v>
      </c>
      <c r="W186" s="345"/>
      <c r="X186" s="366">
        <v>0</v>
      </c>
      <c r="Y186" s="382">
        <v>0</v>
      </c>
      <c r="Z186" s="358">
        <v>30576000</v>
      </c>
      <c r="AA186" s="359"/>
      <c r="AB186" s="342">
        <v>44342</v>
      </c>
      <c r="AC186" s="384">
        <v>44344</v>
      </c>
      <c r="AD186" s="384">
        <v>44557</v>
      </c>
      <c r="AE186" s="343">
        <v>210</v>
      </c>
      <c r="AF186" s="343">
        <v>0</v>
      </c>
      <c r="AG186" s="360">
        <v>0</v>
      </c>
      <c r="AH186" s="361"/>
      <c r="AI186" s="344"/>
      <c r="AJ186" s="344"/>
      <c r="AK186" s="378"/>
      <c r="AL186" s="343"/>
      <c r="AM186" s="343"/>
      <c r="AN186" s="343" t="s">
        <v>1454</v>
      </c>
      <c r="AO186" s="343"/>
      <c r="AP186" s="362">
        <v>1</v>
      </c>
      <c r="AQ186" s="37"/>
      <c r="AR186" s="37"/>
      <c r="AS186" s="37"/>
      <c r="AT186" s="37"/>
      <c r="AU186" s="37"/>
    </row>
    <row r="187" spans="1:47" s="147" customFormat="1" ht="89.25" x14ac:dyDescent="0.25">
      <c r="A187" s="343">
        <v>174</v>
      </c>
      <c r="B187" s="349">
        <v>2021</v>
      </c>
      <c r="C187" s="349" t="s">
        <v>681</v>
      </c>
      <c r="D187" s="350" t="s">
        <v>682</v>
      </c>
      <c r="E187" s="349" t="s">
        <v>90</v>
      </c>
      <c r="F187" s="349" t="s">
        <v>29</v>
      </c>
      <c r="G187" s="363" t="s">
        <v>111</v>
      </c>
      <c r="H187" s="351" t="s">
        <v>876</v>
      </c>
      <c r="I187" s="365" t="s">
        <v>85</v>
      </c>
      <c r="J187" s="367" t="s">
        <v>268</v>
      </c>
      <c r="K187" s="353">
        <v>6</v>
      </c>
      <c r="L187" s="354" t="str">
        <f>IF(ISERROR(VLOOKUP(K187,Proposito_programa!$C$2:$E$59,2,FALSE))," ",VLOOKUP(K187,Proposito_programa!$C$2:$E$59,2,FALSE))</f>
        <v>Sistema Distrital de Cuidado</v>
      </c>
      <c r="M187" s="354" t="str">
        <f>IF(ISERROR(VLOOKUP(K187,Proposito_programa!$C$2:$E$59,3,FALSE))," ",VLOOKUP(K187,Proposito_programa!$C$2:$E$59,3,FALSE))</f>
        <v>Propósito 1: Hacer un nuevo contrato social para incrementar la inclusión social, productiva y política</v>
      </c>
      <c r="N187" s="366">
        <v>1897</v>
      </c>
      <c r="O187" s="356"/>
      <c r="P187" s="366">
        <v>51968697</v>
      </c>
      <c r="Q187" s="357" t="s">
        <v>1051</v>
      </c>
      <c r="R187" s="338" t="s">
        <v>363</v>
      </c>
      <c r="S187" s="338"/>
      <c r="T187" s="339"/>
      <c r="U187" s="340"/>
      <c r="V187" s="341">
        <v>30576000</v>
      </c>
      <c r="W187" s="345"/>
      <c r="X187" s="366">
        <v>0</v>
      </c>
      <c r="Y187" s="382">
        <v>0</v>
      </c>
      <c r="Z187" s="358">
        <v>30576000</v>
      </c>
      <c r="AA187" s="359"/>
      <c r="AB187" s="342">
        <v>44342</v>
      </c>
      <c r="AC187" s="384">
        <v>44344</v>
      </c>
      <c r="AD187" s="384">
        <v>44557</v>
      </c>
      <c r="AE187" s="343">
        <v>210</v>
      </c>
      <c r="AF187" s="343">
        <v>0</v>
      </c>
      <c r="AG187" s="360">
        <v>0</v>
      </c>
      <c r="AH187" s="361"/>
      <c r="AI187" s="344"/>
      <c r="AJ187" s="344"/>
      <c r="AK187" s="378"/>
      <c r="AL187" s="343"/>
      <c r="AM187" s="343"/>
      <c r="AN187" s="343" t="s">
        <v>1454</v>
      </c>
      <c r="AO187" s="343"/>
      <c r="AP187" s="362">
        <v>1</v>
      </c>
      <c r="AQ187" s="37"/>
      <c r="AR187" s="37"/>
      <c r="AS187" s="37"/>
      <c r="AT187" s="37"/>
      <c r="AU187" s="37"/>
    </row>
    <row r="188" spans="1:47" s="147" customFormat="1" ht="89.25" x14ac:dyDescent="0.25">
      <c r="A188" s="343">
        <v>175</v>
      </c>
      <c r="B188" s="349">
        <v>2021</v>
      </c>
      <c r="C188" s="349" t="s">
        <v>681</v>
      </c>
      <c r="D188" s="350" t="s">
        <v>682</v>
      </c>
      <c r="E188" s="349" t="s">
        <v>90</v>
      </c>
      <c r="F188" s="349" t="s">
        <v>29</v>
      </c>
      <c r="G188" s="363" t="s">
        <v>111</v>
      </c>
      <c r="H188" s="351" t="s">
        <v>877</v>
      </c>
      <c r="I188" s="365" t="s">
        <v>85</v>
      </c>
      <c r="J188" s="367" t="s">
        <v>268</v>
      </c>
      <c r="K188" s="353">
        <v>6</v>
      </c>
      <c r="L188" s="354" t="str">
        <f>IF(ISERROR(VLOOKUP(K188,Proposito_programa!$C$2:$E$59,2,FALSE))," ",VLOOKUP(K188,Proposito_programa!$C$2:$E$59,2,FALSE))</f>
        <v>Sistema Distrital de Cuidado</v>
      </c>
      <c r="M188" s="354" t="str">
        <f>IF(ISERROR(VLOOKUP(K188,Proposito_programa!$C$2:$E$59,3,FALSE))," ",VLOOKUP(K188,Proposito_programa!$C$2:$E$59,3,FALSE))</f>
        <v>Propósito 1: Hacer un nuevo contrato social para incrementar la inclusión social, productiva y política</v>
      </c>
      <c r="N188" s="366">
        <v>1897</v>
      </c>
      <c r="O188" s="356"/>
      <c r="P188" s="366">
        <v>1018442804</v>
      </c>
      <c r="Q188" s="357" t="s">
        <v>1052</v>
      </c>
      <c r="R188" s="338" t="s">
        <v>363</v>
      </c>
      <c r="S188" s="338"/>
      <c r="T188" s="339"/>
      <c r="U188" s="340"/>
      <c r="V188" s="341">
        <v>30576000</v>
      </c>
      <c r="W188" s="345"/>
      <c r="X188" s="366">
        <v>0</v>
      </c>
      <c r="Y188" s="382">
        <v>0</v>
      </c>
      <c r="Z188" s="358">
        <v>30576000</v>
      </c>
      <c r="AA188" s="359"/>
      <c r="AB188" s="342">
        <v>44365</v>
      </c>
      <c r="AC188" s="384">
        <v>44344</v>
      </c>
      <c r="AD188" s="384">
        <v>44557</v>
      </c>
      <c r="AE188" s="343">
        <v>210</v>
      </c>
      <c r="AF188" s="343">
        <v>0</v>
      </c>
      <c r="AG188" s="360">
        <v>0</v>
      </c>
      <c r="AH188" s="361"/>
      <c r="AI188" s="344"/>
      <c r="AJ188" s="344"/>
      <c r="AK188" s="378"/>
      <c r="AL188" s="343"/>
      <c r="AM188" s="343"/>
      <c r="AN188" s="343" t="s">
        <v>1454</v>
      </c>
      <c r="AO188" s="343"/>
      <c r="AP188" s="362">
        <v>1</v>
      </c>
      <c r="AQ188" s="37"/>
      <c r="AR188" s="37"/>
      <c r="AS188" s="37"/>
      <c r="AT188" s="37"/>
      <c r="AU188" s="37"/>
    </row>
    <row r="189" spans="1:47" s="147" customFormat="1" ht="89.25" x14ac:dyDescent="0.25">
      <c r="A189" s="343">
        <v>176</v>
      </c>
      <c r="B189" s="349">
        <v>2021</v>
      </c>
      <c r="C189" s="349" t="s">
        <v>681</v>
      </c>
      <c r="D189" s="350" t="s">
        <v>682</v>
      </c>
      <c r="E189" s="349" t="s">
        <v>90</v>
      </c>
      <c r="F189" s="349" t="s">
        <v>29</v>
      </c>
      <c r="G189" s="363" t="s">
        <v>111</v>
      </c>
      <c r="H189" s="351" t="s">
        <v>877</v>
      </c>
      <c r="I189" s="365" t="s">
        <v>85</v>
      </c>
      <c r="J189" s="367" t="s">
        <v>268</v>
      </c>
      <c r="K189" s="353">
        <v>6</v>
      </c>
      <c r="L189" s="354" t="str">
        <f>IF(ISERROR(VLOOKUP(K189,Proposito_programa!$C$2:$E$59,2,FALSE))," ",VLOOKUP(K189,Proposito_programa!$C$2:$E$59,2,FALSE))</f>
        <v>Sistema Distrital de Cuidado</v>
      </c>
      <c r="M189" s="354" t="str">
        <f>IF(ISERROR(VLOOKUP(K189,Proposito_programa!$C$2:$E$59,3,FALSE))," ",VLOOKUP(K189,Proposito_programa!$C$2:$E$59,3,FALSE))</f>
        <v>Propósito 1: Hacer un nuevo contrato social para incrementar la inclusión social, productiva y política</v>
      </c>
      <c r="N189" s="366">
        <v>1897</v>
      </c>
      <c r="O189" s="356"/>
      <c r="P189" s="366">
        <v>1022430138</v>
      </c>
      <c r="Q189" s="357" t="s">
        <v>1053</v>
      </c>
      <c r="R189" s="338" t="s">
        <v>363</v>
      </c>
      <c r="S189" s="338"/>
      <c r="T189" s="339"/>
      <c r="U189" s="340"/>
      <c r="V189" s="341">
        <v>29328000</v>
      </c>
      <c r="W189" s="345"/>
      <c r="X189" s="366">
        <v>0</v>
      </c>
      <c r="Y189" s="382">
        <v>0</v>
      </c>
      <c r="Z189" s="358">
        <v>29328000</v>
      </c>
      <c r="AA189" s="359"/>
      <c r="AB189" s="342">
        <v>44347</v>
      </c>
      <c r="AC189" s="384">
        <v>44370</v>
      </c>
      <c r="AD189" s="384">
        <v>44557</v>
      </c>
      <c r="AE189" s="343">
        <v>210</v>
      </c>
      <c r="AF189" s="343">
        <v>0</v>
      </c>
      <c r="AG189" s="360">
        <v>0</v>
      </c>
      <c r="AH189" s="361"/>
      <c r="AI189" s="344"/>
      <c r="AJ189" s="344"/>
      <c r="AK189" s="378"/>
      <c r="AL189" s="343"/>
      <c r="AM189" s="343"/>
      <c r="AN189" s="343" t="s">
        <v>1454</v>
      </c>
      <c r="AO189" s="343"/>
      <c r="AP189" s="362">
        <v>1</v>
      </c>
      <c r="AQ189" s="37"/>
      <c r="AR189" s="37"/>
      <c r="AS189" s="37"/>
      <c r="AT189" s="37"/>
      <c r="AU189" s="37"/>
    </row>
    <row r="190" spans="1:47" s="147" customFormat="1" ht="89.25" x14ac:dyDescent="0.25">
      <c r="A190" s="343">
        <v>177</v>
      </c>
      <c r="B190" s="349">
        <v>2021</v>
      </c>
      <c r="C190" s="349" t="s">
        <v>681</v>
      </c>
      <c r="D190" s="350" t="s">
        <v>682</v>
      </c>
      <c r="E190" s="349" t="s">
        <v>90</v>
      </c>
      <c r="F190" s="349" t="s">
        <v>29</v>
      </c>
      <c r="G190" s="363" t="s">
        <v>111</v>
      </c>
      <c r="H190" s="351" t="s">
        <v>877</v>
      </c>
      <c r="I190" s="365" t="s">
        <v>85</v>
      </c>
      <c r="J190" s="367" t="s">
        <v>268</v>
      </c>
      <c r="K190" s="353">
        <v>6</v>
      </c>
      <c r="L190" s="354" t="str">
        <f>IF(ISERROR(VLOOKUP(K190,Proposito_programa!$C$2:$E$59,2,FALSE))," ",VLOOKUP(K190,Proposito_programa!$C$2:$E$59,2,FALSE))</f>
        <v>Sistema Distrital de Cuidado</v>
      </c>
      <c r="M190" s="354" t="str">
        <f>IF(ISERROR(VLOOKUP(K190,Proposito_programa!$C$2:$E$59,3,FALSE))," ",VLOOKUP(K190,Proposito_programa!$C$2:$E$59,3,FALSE))</f>
        <v>Propósito 1: Hacer un nuevo contrato social para incrementar la inclusión social, productiva y política</v>
      </c>
      <c r="N190" s="366">
        <v>1897</v>
      </c>
      <c r="O190" s="356"/>
      <c r="P190" s="366">
        <v>80148969</v>
      </c>
      <c r="Q190" s="357" t="s">
        <v>1054</v>
      </c>
      <c r="R190" s="338" t="s">
        <v>364</v>
      </c>
      <c r="S190" s="338"/>
      <c r="T190" s="339"/>
      <c r="U190" s="340"/>
      <c r="V190" s="341">
        <v>11500000</v>
      </c>
      <c r="W190" s="345"/>
      <c r="X190" s="366">
        <v>0</v>
      </c>
      <c r="Y190" s="382">
        <v>0</v>
      </c>
      <c r="Z190" s="358">
        <v>11500000</v>
      </c>
      <c r="AA190" s="359"/>
      <c r="AB190" s="342">
        <v>44350</v>
      </c>
      <c r="AC190" s="383">
        <v>44348</v>
      </c>
      <c r="AD190" s="384">
        <v>44557</v>
      </c>
      <c r="AE190" s="343">
        <v>210</v>
      </c>
      <c r="AF190" s="343">
        <v>0</v>
      </c>
      <c r="AG190" s="360">
        <v>0</v>
      </c>
      <c r="AH190" s="361"/>
      <c r="AI190" s="344"/>
      <c r="AJ190" s="344"/>
      <c r="AK190" s="378"/>
      <c r="AL190" s="343"/>
      <c r="AM190" s="343"/>
      <c r="AN190" s="343" t="s">
        <v>1454</v>
      </c>
      <c r="AO190" s="343"/>
      <c r="AP190" s="362">
        <v>1</v>
      </c>
      <c r="AQ190" s="37"/>
      <c r="AR190" s="37"/>
      <c r="AS190" s="37"/>
      <c r="AT190" s="37"/>
      <c r="AU190" s="37"/>
    </row>
    <row r="191" spans="1:47" s="147" customFormat="1" ht="89.25" x14ac:dyDescent="0.25">
      <c r="A191" s="343">
        <v>178</v>
      </c>
      <c r="B191" s="349">
        <v>2021</v>
      </c>
      <c r="C191" s="349" t="s">
        <v>681</v>
      </c>
      <c r="D191" s="350" t="s">
        <v>682</v>
      </c>
      <c r="E191" s="349" t="s">
        <v>90</v>
      </c>
      <c r="F191" s="349" t="s">
        <v>29</v>
      </c>
      <c r="G191" s="363" t="s">
        <v>111</v>
      </c>
      <c r="H191" s="351" t="s">
        <v>877</v>
      </c>
      <c r="I191" s="365" t="s">
        <v>85</v>
      </c>
      <c r="J191" s="367" t="s">
        <v>268</v>
      </c>
      <c r="K191" s="353">
        <v>6</v>
      </c>
      <c r="L191" s="354" t="str">
        <f>IF(ISERROR(VLOOKUP(K191,Proposito_programa!$C$2:$E$59,2,FALSE))," ",VLOOKUP(K191,Proposito_programa!$C$2:$E$59,2,FALSE))</f>
        <v>Sistema Distrital de Cuidado</v>
      </c>
      <c r="M191" s="354" t="str">
        <f>IF(ISERROR(VLOOKUP(K191,Proposito_programa!$C$2:$E$59,3,FALSE))," ",VLOOKUP(K191,Proposito_programa!$C$2:$E$59,3,FALSE))</f>
        <v>Propósito 1: Hacer un nuevo contrato social para incrementar la inclusión social, productiva y política</v>
      </c>
      <c r="N191" s="366">
        <v>1897</v>
      </c>
      <c r="O191" s="356"/>
      <c r="P191" s="366">
        <v>1049611842</v>
      </c>
      <c r="Q191" s="369" t="s">
        <v>1055</v>
      </c>
      <c r="R191" s="338" t="s">
        <v>363</v>
      </c>
      <c r="S191" s="338"/>
      <c r="T191" s="339"/>
      <c r="U191" s="340"/>
      <c r="V191" s="341">
        <v>26208000</v>
      </c>
      <c r="W191" s="345"/>
      <c r="X191" s="366">
        <v>0</v>
      </c>
      <c r="Y191" s="382">
        <v>0</v>
      </c>
      <c r="Z191" s="358">
        <v>26208000</v>
      </c>
      <c r="AA191" s="359"/>
      <c r="AB191" s="342">
        <v>44378</v>
      </c>
      <c r="AC191" s="384">
        <v>44365</v>
      </c>
      <c r="AD191" s="384">
        <v>44583</v>
      </c>
      <c r="AE191" s="343">
        <v>210</v>
      </c>
      <c r="AF191" s="343">
        <v>0</v>
      </c>
      <c r="AG191" s="360">
        <v>0</v>
      </c>
      <c r="AH191" s="361"/>
      <c r="AI191" s="344"/>
      <c r="AJ191" s="344"/>
      <c r="AK191" s="378"/>
      <c r="AL191" s="343"/>
      <c r="AM191" s="343" t="s">
        <v>1454</v>
      </c>
      <c r="AN191" s="343"/>
      <c r="AO191" s="343"/>
      <c r="AP191" s="362">
        <f t="shared" si="1"/>
        <v>0</v>
      </c>
      <c r="AQ191" s="37"/>
      <c r="AR191" s="37"/>
      <c r="AS191" s="37"/>
      <c r="AT191" s="37"/>
      <c r="AU191" s="37"/>
    </row>
    <row r="192" spans="1:47" s="147" customFormat="1" ht="51" x14ac:dyDescent="0.25">
      <c r="A192" s="343">
        <v>179</v>
      </c>
      <c r="B192" s="349">
        <v>2021</v>
      </c>
      <c r="C192" s="349" t="s">
        <v>683</v>
      </c>
      <c r="D192" s="350" t="s">
        <v>684</v>
      </c>
      <c r="E192" s="349" t="s">
        <v>90</v>
      </c>
      <c r="F192" s="349" t="s">
        <v>29</v>
      </c>
      <c r="G192" s="363" t="s">
        <v>111</v>
      </c>
      <c r="H192" s="351" t="s">
        <v>878</v>
      </c>
      <c r="I192" s="365" t="s">
        <v>85</v>
      </c>
      <c r="J192" s="381" t="s">
        <v>1471</v>
      </c>
      <c r="K192" s="353">
        <v>55</v>
      </c>
      <c r="L192" s="354" t="str">
        <f>IF(ISERROR(VLOOKUP(K192,Proposito_programa!$C$2:$E$59,2,FALSE))," ",VLOOKUP(K192,Proposito_programa!$C$2:$E$59,2,FALSE))</f>
        <v>Fortalecimiento de cultura ciudadana y su institucionalidad</v>
      </c>
      <c r="M192" s="354" t="str">
        <f>IF(ISERROR(VLOOKUP(K192,Proposito_programa!$C$2:$E$59,3,FALSE))," ",VLOOKUP(K192,Proposito_programa!$C$2:$E$59,3,FALSE))</f>
        <v>Propósito 5: Construir Bogotá - Región con gobierno abierto, transparente y ciudadanía consciente</v>
      </c>
      <c r="N192" s="391">
        <v>1907</v>
      </c>
      <c r="O192" s="356"/>
      <c r="P192" s="366">
        <v>16284289</v>
      </c>
      <c r="Q192" s="357" t="s">
        <v>1056</v>
      </c>
      <c r="R192" s="338" t="s">
        <v>363</v>
      </c>
      <c r="S192" s="338"/>
      <c r="T192" s="339"/>
      <c r="U192" s="340"/>
      <c r="V192" s="341">
        <v>0</v>
      </c>
      <c r="W192" s="345"/>
      <c r="X192" s="366">
        <v>1</v>
      </c>
      <c r="Y192" s="382">
        <v>4888000</v>
      </c>
      <c r="Z192" s="358">
        <v>0</v>
      </c>
      <c r="AA192" s="359"/>
      <c r="AB192" s="342">
        <v>44351</v>
      </c>
      <c r="AC192" s="384">
        <v>44384</v>
      </c>
      <c r="AD192" s="384">
        <v>44530</v>
      </c>
      <c r="AE192" s="343">
        <v>180</v>
      </c>
      <c r="AF192" s="343">
        <v>1</v>
      </c>
      <c r="AG192" s="360">
        <v>30</v>
      </c>
      <c r="AH192" s="361"/>
      <c r="AI192" s="344"/>
      <c r="AJ192" s="344"/>
      <c r="AK192" s="378"/>
      <c r="AL192" s="343"/>
      <c r="AM192" s="343"/>
      <c r="AN192" s="343" t="s">
        <v>1454</v>
      </c>
      <c r="AO192" s="343"/>
      <c r="AP192" s="362">
        <v>1</v>
      </c>
      <c r="AQ192" s="37"/>
      <c r="AR192" s="37"/>
      <c r="AS192" s="37"/>
      <c r="AT192" s="37"/>
      <c r="AU192" s="37"/>
    </row>
    <row r="193" spans="1:47" s="147" customFormat="1" ht="51" x14ac:dyDescent="0.25">
      <c r="A193" s="343">
        <v>180</v>
      </c>
      <c r="B193" s="349">
        <v>2021</v>
      </c>
      <c r="C193" s="349" t="s">
        <v>685</v>
      </c>
      <c r="D193" s="350" t="s">
        <v>686</v>
      </c>
      <c r="E193" s="349" t="s">
        <v>90</v>
      </c>
      <c r="F193" s="349" t="s">
        <v>29</v>
      </c>
      <c r="G193" s="363" t="s">
        <v>110</v>
      </c>
      <c r="H193" s="351" t="s">
        <v>879</v>
      </c>
      <c r="I193" s="365" t="s">
        <v>84</v>
      </c>
      <c r="J193" s="367" t="s">
        <v>268</v>
      </c>
      <c r="K193" s="353" t="s">
        <v>115</v>
      </c>
      <c r="L193" s="354" t="str">
        <f>IF(ISERROR(VLOOKUP(K193,Proposito_programa!$C$2:$E$59,2,FALSE))," ",VLOOKUP(K193,Proposito_programa!$C$2:$E$59,2,FALSE))</f>
        <v xml:space="preserve"> </v>
      </c>
      <c r="M193" s="354" t="str">
        <f>IF(ISERROR(VLOOKUP(K193,Proposito_programa!$C$2:$E$59,3,FALSE))," ",VLOOKUP(K193,Proposito_programa!$C$2:$E$59,3,FALSE))</f>
        <v xml:space="preserve"> </v>
      </c>
      <c r="N193" s="391">
        <v>2003</v>
      </c>
      <c r="O193" s="356"/>
      <c r="P193" s="366">
        <v>811009788</v>
      </c>
      <c r="Q193" s="357" t="s">
        <v>1057</v>
      </c>
      <c r="R193" s="338" t="s">
        <v>364</v>
      </c>
      <c r="S193" s="338"/>
      <c r="T193" s="339"/>
      <c r="U193" s="340"/>
      <c r="V193" s="341">
        <v>1771348000</v>
      </c>
      <c r="W193" s="345"/>
      <c r="X193" s="366">
        <v>1</v>
      </c>
      <c r="Y193" s="382">
        <v>5750000</v>
      </c>
      <c r="Z193" s="358">
        <v>1771348000</v>
      </c>
      <c r="AA193" s="359"/>
      <c r="AB193" s="342">
        <v>44376</v>
      </c>
      <c r="AC193" s="384">
        <v>44375</v>
      </c>
      <c r="AD193" s="384">
        <v>44611</v>
      </c>
      <c r="AE193" s="343">
        <v>255</v>
      </c>
      <c r="AF193" s="343">
        <v>1</v>
      </c>
      <c r="AG193" s="360">
        <v>101</v>
      </c>
      <c r="AH193" s="361"/>
      <c r="AI193" s="344"/>
      <c r="AJ193" s="344"/>
      <c r="AK193" s="378"/>
      <c r="AL193" s="343"/>
      <c r="AM193" s="343" t="s">
        <v>1454</v>
      </c>
      <c r="AN193" s="343"/>
      <c r="AO193" s="343"/>
      <c r="AP193" s="362">
        <f t="shared" si="1"/>
        <v>0</v>
      </c>
      <c r="AQ193" s="37"/>
      <c r="AR193" s="37"/>
      <c r="AS193" s="37"/>
      <c r="AT193" s="37"/>
      <c r="AU193" s="37"/>
    </row>
    <row r="194" spans="1:47" s="147" customFormat="1" ht="63.75" x14ac:dyDescent="0.25">
      <c r="A194" s="343">
        <v>181</v>
      </c>
      <c r="B194" s="349">
        <v>2021</v>
      </c>
      <c r="C194" s="349" t="s">
        <v>687</v>
      </c>
      <c r="D194" s="350" t="s">
        <v>688</v>
      </c>
      <c r="E194" s="349" t="s">
        <v>53</v>
      </c>
      <c r="F194" s="349" t="s">
        <v>89</v>
      </c>
      <c r="G194" s="349" t="s">
        <v>94</v>
      </c>
      <c r="H194" s="351" t="s">
        <v>880</v>
      </c>
      <c r="I194" s="365" t="s">
        <v>85</v>
      </c>
      <c r="J194" s="367" t="s">
        <v>1472</v>
      </c>
      <c r="K194" s="353">
        <v>20</v>
      </c>
      <c r="L194" s="354" t="str">
        <f>IF(ISERROR(VLOOKUP(K194,Proposito_programa!$C$2:$E$59,2,FALSE))," ",VLOOKUP(K194,Proposito_programa!$C$2:$E$59,2,FALSE))</f>
        <v>Bogotá, referente en cultura, deporte, recreación y actividad física, con parques para el desarrollo y la salud</v>
      </c>
      <c r="M194" s="354" t="str">
        <f>IF(ISERROR(VLOOKUP(K194,Proposito_programa!$C$2:$E$59,3,FALSE))," ",VLOOKUP(K194,Proposito_programa!$C$2:$E$59,3,FALSE))</f>
        <v>Propósito 1: Hacer un nuevo contrato social para incrementar la inclusión social, productiva y política</v>
      </c>
      <c r="N194" s="366">
        <v>1887</v>
      </c>
      <c r="O194" s="356"/>
      <c r="P194" s="366">
        <v>900697272</v>
      </c>
      <c r="Q194" s="357" t="s">
        <v>1441</v>
      </c>
      <c r="R194" s="346" t="s">
        <v>364</v>
      </c>
      <c r="S194" s="338"/>
      <c r="T194" s="339"/>
      <c r="U194" s="340"/>
      <c r="V194" s="341">
        <v>254961000</v>
      </c>
      <c r="W194" s="345"/>
      <c r="X194" s="366">
        <v>1</v>
      </c>
      <c r="Y194" s="382">
        <v>0</v>
      </c>
      <c r="Z194" s="358">
        <v>254961000</v>
      </c>
      <c r="AA194" s="359"/>
      <c r="AB194" s="342">
        <v>44376</v>
      </c>
      <c r="AC194" s="384">
        <v>44376</v>
      </c>
      <c r="AD194" s="384">
        <v>44422</v>
      </c>
      <c r="AE194" s="343">
        <v>60</v>
      </c>
      <c r="AF194" s="343">
        <v>1</v>
      </c>
      <c r="AG194" s="360">
        <v>30</v>
      </c>
      <c r="AH194" s="361"/>
      <c r="AI194" s="344"/>
      <c r="AJ194" s="344"/>
      <c r="AK194" s="378"/>
      <c r="AL194" s="343"/>
      <c r="AM194" s="343"/>
      <c r="AN194" s="343" t="s">
        <v>1454</v>
      </c>
      <c r="AO194" s="343"/>
      <c r="AP194" s="362">
        <v>1</v>
      </c>
      <c r="AQ194" s="37"/>
      <c r="AR194" s="37"/>
      <c r="AS194" s="37"/>
      <c r="AT194" s="37"/>
      <c r="AU194" s="37"/>
    </row>
    <row r="195" spans="1:47" s="147" customFormat="1" ht="51" x14ac:dyDescent="0.25">
      <c r="A195" s="343">
        <v>182</v>
      </c>
      <c r="B195" s="349">
        <v>2021</v>
      </c>
      <c r="C195" s="349" t="s">
        <v>689</v>
      </c>
      <c r="D195" s="350" t="s">
        <v>690</v>
      </c>
      <c r="E195" s="349" t="s">
        <v>56</v>
      </c>
      <c r="F195" s="349" t="s">
        <v>86</v>
      </c>
      <c r="G195" s="349" t="s">
        <v>115</v>
      </c>
      <c r="H195" s="351" t="s">
        <v>881</v>
      </c>
      <c r="I195" s="365" t="s">
        <v>84</v>
      </c>
      <c r="J195" s="367" t="s">
        <v>268</v>
      </c>
      <c r="K195" s="353" t="s">
        <v>115</v>
      </c>
      <c r="L195" s="354" t="str">
        <f>IF(ISERROR(VLOOKUP(K195,Proposito_programa!$C$2:$E$59,2,FALSE))," ",VLOOKUP(K195,Proposito_programa!$C$2:$E$59,2,FALSE))</f>
        <v xml:space="preserve"> </v>
      </c>
      <c r="M195" s="354" t="str">
        <f>IF(ISERROR(VLOOKUP(K195,Proposito_programa!$C$2:$E$59,3,FALSE))," ",VLOOKUP(K195,Proposito_programa!$C$2:$E$59,3,FALSE))</f>
        <v xml:space="preserve"> </v>
      </c>
      <c r="N195" s="366">
        <v>2004</v>
      </c>
      <c r="O195" s="356"/>
      <c r="P195" s="366">
        <v>900274811</v>
      </c>
      <c r="Q195" s="357" t="s">
        <v>1442</v>
      </c>
      <c r="R195" s="346" t="s">
        <v>364</v>
      </c>
      <c r="S195" s="338"/>
      <c r="T195" s="339"/>
      <c r="U195" s="340"/>
      <c r="V195" s="341">
        <v>319913000</v>
      </c>
      <c r="W195" s="345"/>
      <c r="X195" s="366">
        <v>1</v>
      </c>
      <c r="Y195" s="382">
        <v>8374718</v>
      </c>
      <c r="Z195" s="358">
        <v>319913000</v>
      </c>
      <c r="AA195" s="359"/>
      <c r="AB195" s="342">
        <v>44376</v>
      </c>
      <c r="AC195" s="392">
        <v>44376</v>
      </c>
      <c r="AD195" s="384">
        <v>44578</v>
      </c>
      <c r="AE195" s="343">
        <v>210</v>
      </c>
      <c r="AF195" s="343">
        <v>1</v>
      </c>
      <c r="AG195" s="360">
        <v>103</v>
      </c>
      <c r="AH195" s="361"/>
      <c r="AI195" s="344"/>
      <c r="AJ195" s="344"/>
      <c r="AK195" s="378"/>
      <c r="AL195" s="343"/>
      <c r="AM195" s="343" t="s">
        <v>1454</v>
      </c>
      <c r="AN195" s="343"/>
      <c r="AO195" s="343"/>
      <c r="AP195" s="362">
        <f t="shared" si="1"/>
        <v>0</v>
      </c>
      <c r="AQ195" s="37"/>
      <c r="AR195" s="37"/>
      <c r="AS195" s="37"/>
      <c r="AT195" s="37"/>
      <c r="AU195" s="37"/>
    </row>
    <row r="196" spans="1:47" s="147" customFormat="1" ht="51" x14ac:dyDescent="0.25">
      <c r="A196" s="343">
        <v>183</v>
      </c>
      <c r="B196" s="349">
        <v>2021</v>
      </c>
      <c r="C196" s="349" t="s">
        <v>691</v>
      </c>
      <c r="D196" s="350" t="s">
        <v>692</v>
      </c>
      <c r="E196" s="349" t="s">
        <v>90</v>
      </c>
      <c r="F196" s="349" t="s">
        <v>29</v>
      </c>
      <c r="G196" s="363" t="s">
        <v>111</v>
      </c>
      <c r="H196" s="351" t="s">
        <v>882</v>
      </c>
      <c r="I196" s="365" t="s">
        <v>85</v>
      </c>
      <c r="J196" s="367" t="s">
        <v>268</v>
      </c>
      <c r="K196" s="353">
        <v>6</v>
      </c>
      <c r="L196" s="354" t="str">
        <f>IF(ISERROR(VLOOKUP(K196,Proposito_programa!$C$2:$E$59,2,FALSE))," ",VLOOKUP(K196,Proposito_programa!$C$2:$E$59,2,FALSE))</f>
        <v>Sistema Distrital de Cuidado</v>
      </c>
      <c r="M196" s="354" t="str">
        <f>IF(ISERROR(VLOOKUP(K196,Proposito_programa!$C$2:$E$59,3,FALSE))," ",VLOOKUP(K196,Proposito_programa!$C$2:$E$59,3,FALSE))</f>
        <v>Propósito 1: Hacer un nuevo contrato social para incrementar la inclusión social, productiva y política</v>
      </c>
      <c r="N196" s="369">
        <v>1894</v>
      </c>
      <c r="O196" s="356"/>
      <c r="P196" s="369">
        <v>19202491</v>
      </c>
      <c r="Q196" s="357" t="s">
        <v>1479</v>
      </c>
      <c r="R196" s="346" t="s">
        <v>363</v>
      </c>
      <c r="S196" s="338"/>
      <c r="T196" s="339"/>
      <c r="U196" s="340"/>
      <c r="V196" s="341">
        <v>193887000</v>
      </c>
      <c r="W196" s="345"/>
      <c r="X196" s="366">
        <v>1</v>
      </c>
      <c r="Y196" s="382">
        <v>2184000</v>
      </c>
      <c r="Z196" s="358">
        <v>193887000</v>
      </c>
      <c r="AA196" s="359"/>
      <c r="AB196" s="342">
        <v>44376</v>
      </c>
      <c r="AC196" s="392"/>
      <c r="AD196" s="384">
        <v>44567</v>
      </c>
      <c r="AE196" s="343">
        <v>180</v>
      </c>
      <c r="AF196" s="343">
        <v>1</v>
      </c>
      <c r="AG196" s="360">
        <v>15</v>
      </c>
      <c r="AH196" s="366">
        <v>1018509220</v>
      </c>
      <c r="AI196" s="357" t="s">
        <v>1443</v>
      </c>
      <c r="AJ196" s="377">
        <v>44470</v>
      </c>
      <c r="AK196" s="378">
        <v>13977600</v>
      </c>
      <c r="AL196" s="343"/>
      <c r="AM196" s="343" t="s">
        <v>1454</v>
      </c>
      <c r="AN196" s="343"/>
      <c r="AO196" s="343"/>
      <c r="AP196" s="362">
        <f t="shared" si="1"/>
        <v>0</v>
      </c>
      <c r="AQ196" s="37"/>
      <c r="AR196" s="37"/>
      <c r="AS196" s="37"/>
      <c r="AT196" s="37"/>
      <c r="AU196" s="37"/>
    </row>
    <row r="197" spans="1:47" s="147" customFormat="1" ht="280.5" x14ac:dyDescent="0.25">
      <c r="A197" s="343">
        <v>184</v>
      </c>
      <c r="B197" s="349">
        <v>2021</v>
      </c>
      <c r="C197" s="349" t="s">
        <v>693</v>
      </c>
      <c r="D197" s="350" t="s">
        <v>694</v>
      </c>
      <c r="E197" s="349" t="s">
        <v>90</v>
      </c>
      <c r="F197" s="349" t="s">
        <v>29</v>
      </c>
      <c r="G197" s="363" t="s">
        <v>100</v>
      </c>
      <c r="H197" s="351" t="s">
        <v>883</v>
      </c>
      <c r="I197" s="365" t="s">
        <v>85</v>
      </c>
      <c r="J197" s="367" t="s">
        <v>268</v>
      </c>
      <c r="K197" s="353">
        <v>21</v>
      </c>
      <c r="L197" s="354" t="str">
        <f>IF(ISERROR(VLOOKUP(K197,Proposito_programa!$C$2:$E$59,2,FALSE))," ",VLOOKUP(K197,Proposito_programa!$C$2:$E$59,2,FALSE))</f>
        <v>Creación y vida cotidiana: Apropiación ciudadana del arte, la cultura y el patrimonio, para la democracia cultural</v>
      </c>
      <c r="M197" s="354" t="str">
        <f>IF(ISERROR(VLOOKUP(K197,Proposito_programa!$C$2:$E$59,3,FALSE))," ",VLOOKUP(K197,Proposito_programa!$C$2:$E$59,3,FALSE))</f>
        <v>Propósito 1: Hacer un nuevo contrato social para incrementar la inclusión social, productiva y política</v>
      </c>
      <c r="N197" s="366">
        <v>1890</v>
      </c>
      <c r="O197" s="356"/>
      <c r="P197" s="366">
        <v>899999061</v>
      </c>
      <c r="Q197" s="357" t="s">
        <v>1058</v>
      </c>
      <c r="R197" s="346" t="s">
        <v>364</v>
      </c>
      <c r="S197" s="338"/>
      <c r="T197" s="339"/>
      <c r="U197" s="340"/>
      <c r="V197" s="341">
        <v>639827000</v>
      </c>
      <c r="W197" s="345"/>
      <c r="X197" s="366">
        <v>0</v>
      </c>
      <c r="Y197" s="382">
        <v>0</v>
      </c>
      <c r="Z197" s="358">
        <v>639827000</v>
      </c>
      <c r="AA197" s="359"/>
      <c r="AB197" s="342">
        <v>44376</v>
      </c>
      <c r="AC197" s="392"/>
      <c r="AD197" s="384">
        <v>44742</v>
      </c>
      <c r="AE197" s="343">
        <v>388</v>
      </c>
      <c r="AF197" s="343">
        <v>0</v>
      </c>
      <c r="AG197" s="360">
        <v>0</v>
      </c>
      <c r="AH197" s="361"/>
      <c r="AI197" s="344"/>
      <c r="AJ197" s="344"/>
      <c r="AK197" s="378"/>
      <c r="AL197" s="343"/>
      <c r="AM197" s="343" t="s">
        <v>1454</v>
      </c>
      <c r="AN197" s="343"/>
      <c r="AO197" s="343"/>
      <c r="AP197" s="362">
        <f t="shared" si="1"/>
        <v>0</v>
      </c>
      <c r="AQ197" s="37"/>
      <c r="AR197" s="37"/>
      <c r="AS197" s="37"/>
      <c r="AT197" s="37"/>
      <c r="AU197" s="37"/>
    </row>
    <row r="198" spans="1:47" s="147" customFormat="1" ht="63.75" x14ac:dyDescent="0.25">
      <c r="A198" s="343">
        <v>185</v>
      </c>
      <c r="B198" s="349">
        <v>2021</v>
      </c>
      <c r="C198" s="349" t="s">
        <v>695</v>
      </c>
      <c r="D198" s="350" t="s">
        <v>696</v>
      </c>
      <c r="E198" s="349" t="s">
        <v>90</v>
      </c>
      <c r="F198" s="349" t="s">
        <v>29</v>
      </c>
      <c r="G198" s="363" t="s">
        <v>100</v>
      </c>
      <c r="H198" s="351" t="s">
        <v>884</v>
      </c>
      <c r="I198" s="365" t="s">
        <v>85</v>
      </c>
      <c r="J198" s="367" t="s">
        <v>268</v>
      </c>
      <c r="K198" s="353">
        <v>6</v>
      </c>
      <c r="L198" s="354" t="str">
        <f>IF(ISERROR(VLOOKUP(K198,Proposito_programa!$C$2:$E$59,2,FALSE))," ",VLOOKUP(K198,Proposito_programa!$C$2:$E$59,2,FALSE))</f>
        <v>Sistema Distrital de Cuidado</v>
      </c>
      <c r="M198" s="354" t="str">
        <f>IF(ISERROR(VLOOKUP(K198,Proposito_programa!$C$2:$E$59,3,FALSE))," ",VLOOKUP(K198,Proposito_programa!$C$2:$E$59,3,FALSE))</f>
        <v>Propósito 1: Hacer un nuevo contrato social para incrementar la inclusión social, productiva y política</v>
      </c>
      <c r="N198" s="366">
        <v>1893</v>
      </c>
      <c r="O198" s="356"/>
      <c r="P198" s="366">
        <v>830139206</v>
      </c>
      <c r="Q198" s="357" t="s">
        <v>1059</v>
      </c>
      <c r="R198" s="346" t="s">
        <v>364</v>
      </c>
      <c r="S198" s="338"/>
      <c r="T198" s="339"/>
      <c r="U198" s="340"/>
      <c r="V198" s="341">
        <v>613276000</v>
      </c>
      <c r="W198" s="345"/>
      <c r="X198" s="366">
        <v>0</v>
      </c>
      <c r="Y198" s="382">
        <v>0</v>
      </c>
      <c r="Z198" s="358">
        <v>613276000</v>
      </c>
      <c r="AA198" s="359"/>
      <c r="AB198" s="342">
        <v>44376</v>
      </c>
      <c r="AC198" s="392"/>
      <c r="AD198" s="384">
        <v>44612</v>
      </c>
      <c r="AE198" s="343">
        <v>231</v>
      </c>
      <c r="AF198" s="343">
        <v>0</v>
      </c>
      <c r="AG198" s="360">
        <v>0</v>
      </c>
      <c r="AH198" s="361"/>
      <c r="AI198" s="344"/>
      <c r="AJ198" s="344"/>
      <c r="AK198" s="378"/>
      <c r="AL198" s="343"/>
      <c r="AM198" s="343" t="s">
        <v>1454</v>
      </c>
      <c r="AN198" s="343"/>
      <c r="AO198" s="343"/>
      <c r="AP198" s="362">
        <f t="shared" si="1"/>
        <v>0</v>
      </c>
      <c r="AQ198" s="37"/>
      <c r="AR198" s="37"/>
      <c r="AS198" s="37"/>
      <c r="AT198" s="37"/>
      <c r="AU198" s="37"/>
    </row>
    <row r="199" spans="1:47" s="147" customFormat="1" ht="76.5" x14ac:dyDescent="0.25">
      <c r="A199" s="343">
        <v>186</v>
      </c>
      <c r="B199" s="343">
        <v>2021</v>
      </c>
      <c r="C199" s="349" t="s">
        <v>697</v>
      </c>
      <c r="D199" s="368" t="s">
        <v>698</v>
      </c>
      <c r="E199" s="349" t="s">
        <v>100</v>
      </c>
      <c r="F199" s="349" t="s">
        <v>29</v>
      </c>
      <c r="G199" s="363" t="s">
        <v>100</v>
      </c>
      <c r="H199" s="364" t="s">
        <v>885</v>
      </c>
      <c r="I199" s="365" t="s">
        <v>85</v>
      </c>
      <c r="J199" s="367" t="s">
        <v>268</v>
      </c>
      <c r="K199" s="353">
        <v>6</v>
      </c>
      <c r="L199" s="354" t="str">
        <f>IF(ISERROR(VLOOKUP(K199,Proposito_programa!$C$2:$E$59,2,FALSE))," ",VLOOKUP(K199,Proposito_programa!$C$2:$E$59,2,FALSE))</f>
        <v>Sistema Distrital de Cuidado</v>
      </c>
      <c r="M199" s="354" t="str">
        <f>IF(ISERROR(VLOOKUP(K199,Proposito_programa!$C$2:$E$59,3,FALSE))," ",VLOOKUP(K199,Proposito_programa!$C$2:$E$59,3,FALSE))</f>
        <v>Propósito 1: Hacer un nuevo contrato social para incrementar la inclusión social, productiva y política</v>
      </c>
      <c r="N199" s="366">
        <v>1895</v>
      </c>
      <c r="O199" s="356"/>
      <c r="P199" s="366">
        <v>800091076</v>
      </c>
      <c r="Q199" s="357" t="s">
        <v>1060</v>
      </c>
      <c r="R199" s="346" t="s">
        <v>364</v>
      </c>
      <c r="S199" s="338"/>
      <c r="T199" s="339"/>
      <c r="U199" s="340"/>
      <c r="V199" s="341">
        <v>1613542176</v>
      </c>
      <c r="W199" s="345"/>
      <c r="X199" s="366">
        <v>0</v>
      </c>
      <c r="Y199" s="382">
        <v>0</v>
      </c>
      <c r="Z199" s="358">
        <v>1613542176</v>
      </c>
      <c r="AA199" s="359"/>
      <c r="AB199" s="342">
        <v>44375</v>
      </c>
      <c r="AC199" s="392"/>
      <c r="AD199" s="393">
        <v>44612</v>
      </c>
      <c r="AE199" s="343">
        <v>270</v>
      </c>
      <c r="AF199" s="343">
        <v>0</v>
      </c>
      <c r="AG199" s="360">
        <v>0</v>
      </c>
      <c r="AH199" s="361"/>
      <c r="AI199" s="344"/>
      <c r="AJ199" s="344"/>
      <c r="AK199" s="378"/>
      <c r="AL199" s="343"/>
      <c r="AM199" s="343" t="s">
        <v>1454</v>
      </c>
      <c r="AN199" s="343"/>
      <c r="AO199" s="343"/>
      <c r="AP199" s="362">
        <f t="shared" si="1"/>
        <v>0</v>
      </c>
      <c r="AQ199" s="37"/>
      <c r="AR199" s="37"/>
      <c r="AS199" s="37"/>
      <c r="AT199" s="37"/>
      <c r="AU199" s="37"/>
    </row>
    <row r="200" spans="1:47" s="147" customFormat="1" ht="76.5" x14ac:dyDescent="0.25">
      <c r="A200" s="343">
        <v>186</v>
      </c>
      <c r="B200" s="343">
        <v>2021</v>
      </c>
      <c r="C200" s="349" t="s">
        <v>697</v>
      </c>
      <c r="D200" s="368" t="s">
        <v>698</v>
      </c>
      <c r="E200" s="349" t="s">
        <v>100</v>
      </c>
      <c r="F200" s="349" t="s">
        <v>29</v>
      </c>
      <c r="G200" s="363" t="s">
        <v>100</v>
      </c>
      <c r="H200" s="364" t="s">
        <v>885</v>
      </c>
      <c r="I200" s="365" t="s">
        <v>85</v>
      </c>
      <c r="J200" s="367" t="s">
        <v>268</v>
      </c>
      <c r="K200" s="353">
        <v>24</v>
      </c>
      <c r="L200" s="354" t="str">
        <f>IF(ISERROR(VLOOKUP(K200,Proposito_programa!$C$2:$E$59,2,FALSE))," ",VLOOKUP(K200,Proposito_programa!$C$2:$E$59,2,FALSE))</f>
        <v>Bogotá región emprendedora e innovadora</v>
      </c>
      <c r="M200" s="354" t="str">
        <f>IF(ISERROR(VLOOKUP(K200,Proposito_programa!$C$2:$E$59,3,FALSE))," ",VLOOKUP(K200,Proposito_programa!$C$2:$E$59,3,FALSE))</f>
        <v>Propósito 1: Hacer un nuevo contrato social para incrementar la inclusión social, productiva y política</v>
      </c>
      <c r="N200" s="366">
        <v>1630</v>
      </c>
      <c r="O200" s="356"/>
      <c r="P200" s="366">
        <v>800091076</v>
      </c>
      <c r="Q200" s="357" t="s">
        <v>1060</v>
      </c>
      <c r="R200" s="346" t="s">
        <v>364</v>
      </c>
      <c r="S200" s="338"/>
      <c r="T200" s="339"/>
      <c r="U200" s="340"/>
      <c r="V200" s="341">
        <v>365533000</v>
      </c>
      <c r="W200" s="345"/>
      <c r="X200" s="366">
        <v>0</v>
      </c>
      <c r="Y200" s="382">
        <v>0</v>
      </c>
      <c r="Z200" s="358">
        <v>365533000</v>
      </c>
      <c r="AA200" s="359"/>
      <c r="AB200" s="342">
        <v>44377</v>
      </c>
      <c r="AC200" s="383">
        <v>44386</v>
      </c>
      <c r="AD200" s="393"/>
      <c r="AE200" s="343">
        <v>2160</v>
      </c>
      <c r="AF200" s="343">
        <v>0</v>
      </c>
      <c r="AG200" s="360">
        <v>0</v>
      </c>
      <c r="AH200" s="361"/>
      <c r="AI200" s="344"/>
      <c r="AJ200" s="344"/>
      <c r="AK200" s="378"/>
      <c r="AL200" s="343"/>
      <c r="AM200" s="343" t="s">
        <v>1454</v>
      </c>
      <c r="AN200" s="343"/>
      <c r="AO200" s="343"/>
      <c r="AP200" s="362">
        <f t="shared" si="1"/>
        <v>0</v>
      </c>
      <c r="AQ200" s="37"/>
      <c r="AR200" s="37"/>
      <c r="AS200" s="37"/>
      <c r="AT200" s="37"/>
      <c r="AU200" s="37"/>
    </row>
    <row r="201" spans="1:47" s="147" customFormat="1" ht="76.5" x14ac:dyDescent="0.25">
      <c r="A201" s="343">
        <v>186</v>
      </c>
      <c r="B201" s="343">
        <v>2021</v>
      </c>
      <c r="C201" s="349" t="s">
        <v>697</v>
      </c>
      <c r="D201" s="368" t="s">
        <v>698</v>
      </c>
      <c r="E201" s="349" t="s">
        <v>100</v>
      </c>
      <c r="F201" s="349" t="s">
        <v>29</v>
      </c>
      <c r="G201" s="363" t="s">
        <v>100</v>
      </c>
      <c r="H201" s="364" t="s">
        <v>885</v>
      </c>
      <c r="I201" s="365" t="s">
        <v>85</v>
      </c>
      <c r="J201" s="367" t="s">
        <v>268</v>
      </c>
      <c r="K201" s="353">
        <v>39</v>
      </c>
      <c r="L201" s="354" t="str">
        <f>IF(ISERROR(VLOOKUP(K201,Proposito_programa!$C$2:$E$59,2,FALSE))," ",VLOOKUP(K201,Proposito_programa!$C$2:$E$59,2,FALSE))</f>
        <v>Bogotá territorio de paz y atención integral a las víctimas del conflicto armado</v>
      </c>
      <c r="M201" s="354" t="str">
        <f>IF(ISERROR(VLOOKUP(K201,Proposito_programa!$C$2:$E$59,3,FALSE))," ",VLOOKUP(K201,Proposito_programa!$C$2:$E$59,3,FALSE))</f>
        <v>Propósito 3: Inspirar confianza y legitimidad para vivir sin miedo y ser epicentro de cultura ciudadana, paz y reconciliación</v>
      </c>
      <c r="N201" s="366">
        <v>1900</v>
      </c>
      <c r="O201" s="356"/>
      <c r="P201" s="366">
        <v>800091076</v>
      </c>
      <c r="Q201" s="357" t="s">
        <v>1060</v>
      </c>
      <c r="R201" s="346" t="s">
        <v>364</v>
      </c>
      <c r="S201" s="338"/>
      <c r="T201" s="339"/>
      <c r="U201" s="340"/>
      <c r="V201" s="341">
        <v>835462555</v>
      </c>
      <c r="W201" s="345"/>
      <c r="X201" s="366">
        <v>0</v>
      </c>
      <c r="Y201" s="382">
        <v>0</v>
      </c>
      <c r="Z201" s="358">
        <v>835462555</v>
      </c>
      <c r="AA201" s="359"/>
      <c r="AB201" s="342">
        <v>44391</v>
      </c>
      <c r="AC201" s="384">
        <v>44393</v>
      </c>
      <c r="AD201" s="393"/>
      <c r="AE201" s="343">
        <v>173</v>
      </c>
      <c r="AF201" s="343">
        <v>0</v>
      </c>
      <c r="AG201" s="360">
        <v>0</v>
      </c>
      <c r="AH201" s="361"/>
      <c r="AI201" s="344"/>
      <c r="AJ201" s="344"/>
      <c r="AK201" s="378"/>
      <c r="AL201" s="343"/>
      <c r="AM201" s="343" t="s">
        <v>1454</v>
      </c>
      <c r="AN201" s="343"/>
      <c r="AO201" s="343"/>
      <c r="AP201" s="362">
        <f t="shared" si="1"/>
        <v>0</v>
      </c>
      <c r="AQ201" s="37"/>
      <c r="AR201" s="37"/>
      <c r="AS201" s="37"/>
      <c r="AT201" s="37"/>
      <c r="AU201" s="37"/>
    </row>
    <row r="202" spans="1:47" s="147" customFormat="1" ht="76.5" x14ac:dyDescent="0.25">
      <c r="A202" s="343">
        <v>186</v>
      </c>
      <c r="B202" s="343">
        <v>2021</v>
      </c>
      <c r="C202" s="349" t="s">
        <v>697</v>
      </c>
      <c r="D202" s="368" t="s">
        <v>698</v>
      </c>
      <c r="E202" s="349" t="s">
        <v>100</v>
      </c>
      <c r="F202" s="349" t="s">
        <v>29</v>
      </c>
      <c r="G202" s="363" t="s">
        <v>100</v>
      </c>
      <c r="H202" s="364" t="s">
        <v>885</v>
      </c>
      <c r="I202" s="365" t="s">
        <v>85</v>
      </c>
      <c r="J202" s="367" t="s">
        <v>268</v>
      </c>
      <c r="K202" s="353">
        <v>40</v>
      </c>
      <c r="L202" s="354" t="str">
        <f>IF(ISERROR(VLOOKUP(K202,Proposito_programa!$C$2:$E$59,2,FALSE))," ",VLOOKUP(K202,Proposito_programa!$C$2:$E$59,2,FALSE))</f>
        <v>Más mujeres viven una vida libre de violencias, se sienten seguras y acceden con confianza al sistema de justicia</v>
      </c>
      <c r="M202" s="354" t="str">
        <f>IF(ISERROR(VLOOKUP(K202,Proposito_programa!$C$2:$E$59,3,FALSE))," ",VLOOKUP(K202,Proposito_programa!$C$2:$E$59,3,FALSE))</f>
        <v>Propósito 3: Inspirar confianza y legitimidad para vivir sin miedo y ser epicentro de cultura ciudadana, paz y reconciliación</v>
      </c>
      <c r="N202" s="366">
        <v>1901</v>
      </c>
      <c r="O202" s="356"/>
      <c r="P202" s="366">
        <v>800091076</v>
      </c>
      <c r="Q202" s="357" t="s">
        <v>1060</v>
      </c>
      <c r="R202" s="338" t="s">
        <v>364</v>
      </c>
      <c r="S202" s="338"/>
      <c r="T202" s="339"/>
      <c r="U202" s="340"/>
      <c r="V202" s="341">
        <v>384547231</v>
      </c>
      <c r="W202" s="345"/>
      <c r="X202" s="366">
        <v>0</v>
      </c>
      <c r="Y202" s="382">
        <v>0</v>
      </c>
      <c r="Z202" s="358">
        <v>384547231</v>
      </c>
      <c r="AA202" s="359"/>
      <c r="AB202" s="342">
        <v>44412</v>
      </c>
      <c r="AC202" s="384">
        <v>44398</v>
      </c>
      <c r="AD202" s="393"/>
      <c r="AE202" s="343">
        <v>1800</v>
      </c>
      <c r="AF202" s="343">
        <v>0</v>
      </c>
      <c r="AG202" s="360">
        <v>0</v>
      </c>
      <c r="AH202" s="361"/>
      <c r="AI202" s="344"/>
      <c r="AJ202" s="344"/>
      <c r="AK202" s="378"/>
      <c r="AL202" s="343"/>
      <c r="AM202" s="343"/>
      <c r="AN202" s="343" t="s">
        <v>1454</v>
      </c>
      <c r="AO202" s="343"/>
      <c r="AP202" s="362">
        <v>1</v>
      </c>
      <c r="AQ202" s="37"/>
      <c r="AR202" s="37"/>
      <c r="AS202" s="37"/>
      <c r="AT202" s="37"/>
      <c r="AU202" s="37"/>
    </row>
    <row r="203" spans="1:47" s="147" customFormat="1" ht="76.5" x14ac:dyDescent="0.25">
      <c r="A203" s="343">
        <v>186</v>
      </c>
      <c r="B203" s="343">
        <v>2021</v>
      </c>
      <c r="C203" s="349" t="s">
        <v>697</v>
      </c>
      <c r="D203" s="368" t="s">
        <v>698</v>
      </c>
      <c r="E203" s="349" t="s">
        <v>100</v>
      </c>
      <c r="F203" s="349" t="s">
        <v>29</v>
      </c>
      <c r="G203" s="363" t="s">
        <v>100</v>
      </c>
      <c r="H203" s="364" t="s">
        <v>885</v>
      </c>
      <c r="I203" s="365" t="s">
        <v>85</v>
      </c>
      <c r="J203" s="367" t="s">
        <v>268</v>
      </c>
      <c r="K203" s="353">
        <v>55</v>
      </c>
      <c r="L203" s="354" t="str">
        <f>IF(ISERROR(VLOOKUP(K203,Proposito_programa!$C$2:$E$59,2,FALSE))," ",VLOOKUP(K203,Proposito_programa!$C$2:$E$59,2,FALSE))</f>
        <v>Fortalecimiento de cultura ciudadana y su institucionalidad</v>
      </c>
      <c r="M203" s="354" t="str">
        <f>IF(ISERROR(VLOOKUP(K203,Proposito_programa!$C$2:$E$59,3,FALSE))," ",VLOOKUP(K203,Proposito_programa!$C$2:$E$59,3,FALSE))</f>
        <v>Propósito 5: Construir Bogotá - Región con gobierno abierto, transparente y ciudadanía consciente</v>
      </c>
      <c r="N203" s="366">
        <v>1906</v>
      </c>
      <c r="O203" s="356"/>
      <c r="P203" s="366">
        <v>800091076</v>
      </c>
      <c r="Q203" s="357" t="s">
        <v>1060</v>
      </c>
      <c r="R203" s="338" t="s">
        <v>364</v>
      </c>
      <c r="S203" s="338"/>
      <c r="T203" s="339"/>
      <c r="U203" s="340"/>
      <c r="V203" s="341">
        <v>17472000</v>
      </c>
      <c r="W203" s="345"/>
      <c r="X203" s="366">
        <v>0</v>
      </c>
      <c r="Y203" s="382">
        <v>0</v>
      </c>
      <c r="Z203" s="358">
        <v>17472000</v>
      </c>
      <c r="AA203" s="359"/>
      <c r="AB203" s="342">
        <v>44418</v>
      </c>
      <c r="AC203" s="384">
        <v>44456</v>
      </c>
      <c r="AD203" s="393"/>
      <c r="AE203" s="343">
        <v>1800</v>
      </c>
      <c r="AF203" s="343">
        <v>0</v>
      </c>
      <c r="AG203" s="360">
        <v>0</v>
      </c>
      <c r="AH203" s="361"/>
      <c r="AI203" s="344"/>
      <c r="AJ203" s="344"/>
      <c r="AK203" s="378"/>
      <c r="AL203" s="343"/>
      <c r="AM203" s="343"/>
      <c r="AN203" s="343" t="s">
        <v>1454</v>
      </c>
      <c r="AO203" s="343"/>
      <c r="AP203" s="362">
        <v>1</v>
      </c>
      <c r="AQ203" s="37"/>
      <c r="AR203" s="37"/>
      <c r="AS203" s="37"/>
      <c r="AT203" s="37"/>
      <c r="AU203" s="37"/>
    </row>
    <row r="204" spans="1:47" s="147" customFormat="1" ht="267.75" x14ac:dyDescent="0.25">
      <c r="A204" s="343">
        <v>187</v>
      </c>
      <c r="B204" s="343">
        <v>2021</v>
      </c>
      <c r="C204" s="349" t="s">
        <v>699</v>
      </c>
      <c r="D204" s="350" t="s">
        <v>700</v>
      </c>
      <c r="E204" s="349" t="s">
        <v>100</v>
      </c>
      <c r="F204" s="349" t="s">
        <v>29</v>
      </c>
      <c r="G204" s="363" t="s">
        <v>100</v>
      </c>
      <c r="H204" s="351" t="s">
        <v>886</v>
      </c>
      <c r="I204" s="365" t="s">
        <v>85</v>
      </c>
      <c r="J204" s="367" t="s">
        <v>1472</v>
      </c>
      <c r="K204" s="353">
        <v>17</v>
      </c>
      <c r="L204" s="354" t="str">
        <f>IF(ISERROR(VLOOKUP(K204,Proposito_programa!$C$2:$E$59,2,FALSE))," ",VLOOKUP(K204,Proposito_programa!$C$2:$E$59,2,FALSE))</f>
        <v>Jóvenes con capacidades: Proyecto de vida para la ciudadanía, la innovación y el trabajo del siglo XXI</v>
      </c>
      <c r="M204" s="354" t="str">
        <f>IF(ISERROR(VLOOKUP(K204,Proposito_programa!$C$2:$E$59,3,FALSE))," ",VLOOKUP(K204,Proposito_programa!$C$2:$E$59,3,FALSE))</f>
        <v>Propósito 1: Hacer un nuevo contrato social para incrementar la inclusión social, productiva y política</v>
      </c>
      <c r="N204" s="366">
        <v>1885</v>
      </c>
      <c r="O204" s="356"/>
      <c r="P204" s="366">
        <v>899999061</v>
      </c>
      <c r="Q204" s="357" t="s">
        <v>1061</v>
      </c>
      <c r="R204" s="338" t="s">
        <v>364</v>
      </c>
      <c r="S204" s="338"/>
      <c r="T204" s="339"/>
      <c r="U204" s="340"/>
      <c r="V204" s="341">
        <v>17472000</v>
      </c>
      <c r="W204" s="345"/>
      <c r="X204" s="366">
        <v>0</v>
      </c>
      <c r="Y204" s="382">
        <v>0</v>
      </c>
      <c r="Z204" s="358">
        <v>17472000</v>
      </c>
      <c r="AA204" s="359"/>
      <c r="AB204" s="342">
        <v>44418</v>
      </c>
      <c r="AC204" s="384">
        <v>44425</v>
      </c>
      <c r="AD204" s="384">
        <v>46568</v>
      </c>
      <c r="AE204" s="343">
        <v>333</v>
      </c>
      <c r="AF204" s="343">
        <v>0</v>
      </c>
      <c r="AG204" s="360">
        <v>0</v>
      </c>
      <c r="AH204" s="361"/>
      <c r="AI204" s="344"/>
      <c r="AJ204" s="344"/>
      <c r="AK204" s="378"/>
      <c r="AL204" s="343"/>
      <c r="AM204" s="343" t="s">
        <v>1454</v>
      </c>
      <c r="AN204" s="343"/>
      <c r="AO204" s="343"/>
      <c r="AP204" s="362">
        <f t="shared" si="1"/>
        <v>0</v>
      </c>
      <c r="AQ204" s="37"/>
      <c r="AR204" s="37"/>
      <c r="AS204" s="37"/>
      <c r="AT204" s="37"/>
      <c r="AU204" s="37"/>
    </row>
    <row r="205" spans="1:47" s="147" customFormat="1" ht="255" x14ac:dyDescent="0.25">
      <c r="A205" s="343">
        <v>188</v>
      </c>
      <c r="B205" s="343">
        <v>2021</v>
      </c>
      <c r="C205" s="349" t="s">
        <v>701</v>
      </c>
      <c r="D205" s="350" t="s">
        <v>702</v>
      </c>
      <c r="E205" s="349" t="s">
        <v>100</v>
      </c>
      <c r="F205" s="349" t="s">
        <v>29</v>
      </c>
      <c r="G205" s="363" t="s">
        <v>100</v>
      </c>
      <c r="H205" s="351" t="s">
        <v>887</v>
      </c>
      <c r="I205" s="365" t="s">
        <v>85</v>
      </c>
      <c r="J205" s="367" t="s">
        <v>268</v>
      </c>
      <c r="K205" s="353">
        <v>21</v>
      </c>
      <c r="L205" s="354" t="str">
        <f>IF(ISERROR(VLOOKUP(K205,Proposito_programa!$C$2:$E$59,2,FALSE))," ",VLOOKUP(K205,Proposito_programa!$C$2:$E$59,2,FALSE))</f>
        <v>Creación y vida cotidiana: Apropiación ciudadana del arte, la cultura y el patrimonio, para la democracia cultural</v>
      </c>
      <c r="M205" s="354" t="str">
        <f>IF(ISERROR(VLOOKUP(K205,Proposito_programa!$C$2:$E$59,3,FALSE))," ",VLOOKUP(K205,Proposito_programa!$C$2:$E$59,3,FALSE))</f>
        <v>Propósito 1: Hacer un nuevo contrato social para incrementar la inclusión social, productiva y política</v>
      </c>
      <c r="N205" s="366">
        <v>1890</v>
      </c>
      <c r="O205" s="356"/>
      <c r="P205" s="357" t="s">
        <v>1062</v>
      </c>
      <c r="Q205" s="357" t="s">
        <v>1063</v>
      </c>
      <c r="R205" s="338" t="s">
        <v>364</v>
      </c>
      <c r="S205" s="338"/>
      <c r="T205" s="339"/>
      <c r="U205" s="340"/>
      <c r="V205" s="341">
        <v>17472000</v>
      </c>
      <c r="W205" s="345"/>
      <c r="X205" s="366">
        <v>0</v>
      </c>
      <c r="Y205" s="382">
        <v>0</v>
      </c>
      <c r="Z205" s="358">
        <v>17472000</v>
      </c>
      <c r="AA205" s="359"/>
      <c r="AB205" s="342">
        <v>44418</v>
      </c>
      <c r="AC205" s="384">
        <v>44425</v>
      </c>
      <c r="AD205" s="383" t="s">
        <v>1473</v>
      </c>
      <c r="AE205" s="343">
        <v>6300</v>
      </c>
      <c r="AF205" s="343">
        <v>0</v>
      </c>
      <c r="AG205" s="360">
        <v>0</v>
      </c>
      <c r="AH205" s="361"/>
      <c r="AI205" s="344"/>
      <c r="AJ205" s="344"/>
      <c r="AK205" s="378"/>
      <c r="AL205" s="343"/>
      <c r="AM205" s="343" t="s">
        <v>1454</v>
      </c>
      <c r="AN205" s="343"/>
      <c r="AO205" s="343"/>
      <c r="AP205" s="362">
        <f t="shared" si="1"/>
        <v>0</v>
      </c>
      <c r="AQ205" s="37"/>
      <c r="AR205" s="37"/>
      <c r="AS205" s="37"/>
      <c r="AT205" s="37"/>
      <c r="AU205" s="37"/>
    </row>
    <row r="206" spans="1:47" s="147" customFormat="1" ht="51" x14ac:dyDescent="0.25">
      <c r="A206" s="343">
        <v>189</v>
      </c>
      <c r="B206" s="343">
        <v>2021</v>
      </c>
      <c r="C206" s="349" t="s">
        <v>667</v>
      </c>
      <c r="D206" s="350" t="s">
        <v>703</v>
      </c>
      <c r="E206" s="349" t="s">
        <v>54</v>
      </c>
      <c r="F206" s="349" t="s">
        <v>89</v>
      </c>
      <c r="G206" s="349" t="s">
        <v>98</v>
      </c>
      <c r="H206" s="351" t="s">
        <v>888</v>
      </c>
      <c r="I206" s="352" t="s">
        <v>84</v>
      </c>
      <c r="J206" s="381" t="s">
        <v>1471</v>
      </c>
      <c r="K206" s="353">
        <v>55</v>
      </c>
      <c r="L206" s="354" t="str">
        <f>IF(ISERROR(VLOOKUP(K206,Proposito_programa!$C$2:$E$59,2,FALSE))," ",VLOOKUP(K206,Proposito_programa!$C$2:$E$59,2,FALSE))</f>
        <v>Fortalecimiento de cultura ciudadana y su institucionalidad</v>
      </c>
      <c r="M206" s="354" t="str">
        <f>IF(ISERROR(VLOOKUP(K206,Proposito_programa!$C$2:$E$59,3,FALSE))," ",VLOOKUP(K206,Proposito_programa!$C$2:$E$59,3,FALSE))</f>
        <v>Propósito 5: Construir Bogotá - Región con gobierno abierto, transparente y ciudadanía consciente</v>
      </c>
      <c r="N206" s="366">
        <v>1907</v>
      </c>
      <c r="O206" s="356"/>
      <c r="P206" s="357">
        <v>901010523</v>
      </c>
      <c r="Q206" s="357" t="s">
        <v>1444</v>
      </c>
      <c r="R206" s="338" t="s">
        <v>364</v>
      </c>
      <c r="S206" s="338"/>
      <c r="T206" s="339"/>
      <c r="U206" s="340"/>
      <c r="V206" s="341">
        <v>17472000</v>
      </c>
      <c r="W206" s="345"/>
      <c r="X206" s="366">
        <v>0</v>
      </c>
      <c r="Y206" s="382">
        <v>0</v>
      </c>
      <c r="Z206" s="358">
        <v>17472000</v>
      </c>
      <c r="AA206" s="359"/>
      <c r="AB206" s="342">
        <v>44418</v>
      </c>
      <c r="AC206" s="384">
        <v>44425</v>
      </c>
      <c r="AD206" s="383">
        <v>44445</v>
      </c>
      <c r="AE206" s="343">
        <v>60</v>
      </c>
      <c r="AF206" s="343">
        <v>0</v>
      </c>
      <c r="AG206" s="360">
        <v>0</v>
      </c>
      <c r="AH206" s="361"/>
      <c r="AI206" s="344"/>
      <c r="AJ206" s="344"/>
      <c r="AK206" s="378"/>
      <c r="AL206" s="343"/>
      <c r="AM206" s="343"/>
      <c r="AN206" s="343" t="s">
        <v>1454</v>
      </c>
      <c r="AO206" s="343"/>
      <c r="AP206" s="362">
        <v>1</v>
      </c>
      <c r="AQ206" s="37"/>
      <c r="AR206" s="37"/>
      <c r="AS206" s="37"/>
      <c r="AT206" s="37"/>
      <c r="AU206" s="37"/>
    </row>
    <row r="207" spans="1:47" s="147" customFormat="1" ht="51" x14ac:dyDescent="0.25">
      <c r="A207" s="343">
        <v>190</v>
      </c>
      <c r="B207" s="343">
        <v>2021</v>
      </c>
      <c r="C207" s="349" t="s">
        <v>704</v>
      </c>
      <c r="D207" s="350" t="s">
        <v>705</v>
      </c>
      <c r="E207" s="349" t="s">
        <v>54</v>
      </c>
      <c r="F207" s="349" t="s">
        <v>89</v>
      </c>
      <c r="G207" s="349" t="s">
        <v>96</v>
      </c>
      <c r="H207" s="351" t="s">
        <v>889</v>
      </c>
      <c r="I207" s="352" t="s">
        <v>84</v>
      </c>
      <c r="J207" s="367" t="s">
        <v>1472</v>
      </c>
      <c r="K207" s="353" t="s">
        <v>115</v>
      </c>
      <c r="L207" s="354" t="str">
        <f>IF(ISERROR(VLOOKUP(K207,Proposito_programa!$C$2:$E$59,2,FALSE))," ",VLOOKUP(K207,Proposito_programa!$C$2:$E$59,2,FALSE))</f>
        <v xml:space="preserve"> </v>
      </c>
      <c r="M207" s="354" t="str">
        <f>IF(ISERROR(VLOOKUP(K207,Proposito_programa!$C$2:$E$59,3,FALSE))," ",VLOOKUP(K207,Proposito_programa!$C$2:$E$59,3,FALSE))</f>
        <v xml:space="preserve"> </v>
      </c>
      <c r="N207" s="390">
        <v>2002</v>
      </c>
      <c r="O207" s="356"/>
      <c r="P207" s="366">
        <v>900019378</v>
      </c>
      <c r="Q207" s="369" t="s">
        <v>1445</v>
      </c>
      <c r="R207" s="338" t="s">
        <v>364</v>
      </c>
      <c r="S207" s="338"/>
      <c r="T207" s="339"/>
      <c r="U207" s="340"/>
      <c r="V207" s="341">
        <v>19552000</v>
      </c>
      <c r="W207" s="345"/>
      <c r="X207" s="366">
        <v>0</v>
      </c>
      <c r="Y207" s="382">
        <v>0</v>
      </c>
      <c r="Z207" s="358">
        <v>19552000</v>
      </c>
      <c r="AA207" s="359"/>
      <c r="AB207" s="342">
        <v>44428</v>
      </c>
      <c r="AC207" s="384">
        <v>44425</v>
      </c>
      <c r="AD207" s="384">
        <v>44455</v>
      </c>
      <c r="AE207" s="343">
        <v>210</v>
      </c>
      <c r="AF207" s="343">
        <v>0</v>
      </c>
      <c r="AG207" s="360">
        <v>0</v>
      </c>
      <c r="AH207" s="361"/>
      <c r="AI207" s="344"/>
      <c r="AJ207" s="344"/>
      <c r="AK207" s="378"/>
      <c r="AL207" s="343"/>
      <c r="AM207" s="343" t="s">
        <v>1454</v>
      </c>
      <c r="AN207" s="343"/>
      <c r="AO207" s="343"/>
      <c r="AP207" s="362">
        <f t="shared" si="1"/>
        <v>0</v>
      </c>
      <c r="AQ207" s="37"/>
      <c r="AR207" s="37"/>
      <c r="AS207" s="37"/>
      <c r="AT207" s="37"/>
      <c r="AU207" s="37"/>
    </row>
    <row r="208" spans="1:47" s="147" customFormat="1" ht="165.75" x14ac:dyDescent="0.25">
      <c r="A208" s="343">
        <v>191</v>
      </c>
      <c r="B208" s="343">
        <v>2021</v>
      </c>
      <c r="C208" s="349" t="s">
        <v>706</v>
      </c>
      <c r="D208" s="350" t="s">
        <v>707</v>
      </c>
      <c r="E208" s="349" t="s">
        <v>99</v>
      </c>
      <c r="F208" s="349" t="s">
        <v>29</v>
      </c>
      <c r="G208" s="363" t="s">
        <v>100</v>
      </c>
      <c r="H208" s="351" t="s">
        <v>890</v>
      </c>
      <c r="I208" s="365" t="s">
        <v>85</v>
      </c>
      <c r="J208" s="367" t="s">
        <v>268</v>
      </c>
      <c r="K208" s="353">
        <v>6</v>
      </c>
      <c r="L208" s="354" t="str">
        <f>IF(ISERROR(VLOOKUP(K208,Proposito_programa!$C$2:$E$59,2,FALSE))," ",VLOOKUP(K208,Proposito_programa!$C$2:$E$59,2,FALSE))</f>
        <v>Sistema Distrital de Cuidado</v>
      </c>
      <c r="M208" s="354" t="str">
        <f>IF(ISERROR(VLOOKUP(K208,Proposito_programa!$C$2:$E$59,3,FALSE))," ",VLOOKUP(K208,Proposito_programa!$C$2:$E$59,3,FALSE))</f>
        <v>Propósito 1: Hacer un nuevo contrato social para incrementar la inclusión social, productiva y política</v>
      </c>
      <c r="N208" s="366">
        <v>1893</v>
      </c>
      <c r="O208" s="356"/>
      <c r="P208" s="366">
        <v>800091076</v>
      </c>
      <c r="Q208" s="369" t="s">
        <v>1064</v>
      </c>
      <c r="R208" s="338" t="s">
        <v>364</v>
      </c>
      <c r="S208" s="338"/>
      <c r="T208" s="339"/>
      <c r="U208" s="340"/>
      <c r="V208" s="341">
        <v>17472000</v>
      </c>
      <c r="W208" s="345"/>
      <c r="X208" s="366">
        <v>0</v>
      </c>
      <c r="Y208" s="382">
        <v>0</v>
      </c>
      <c r="Z208" s="358">
        <v>17472000</v>
      </c>
      <c r="AA208" s="359"/>
      <c r="AB208" s="342">
        <v>44427</v>
      </c>
      <c r="AC208" s="384">
        <v>44428</v>
      </c>
      <c r="AD208" s="384">
        <v>44729</v>
      </c>
      <c r="AE208" s="343">
        <v>120</v>
      </c>
      <c r="AF208" s="343">
        <v>0</v>
      </c>
      <c r="AG208" s="360">
        <v>0</v>
      </c>
      <c r="AH208" s="361"/>
      <c r="AI208" s="344"/>
      <c r="AJ208" s="344"/>
      <c r="AK208" s="378"/>
      <c r="AL208" s="343"/>
      <c r="AM208" s="343"/>
      <c r="AN208" s="343" t="s">
        <v>1454</v>
      </c>
      <c r="AO208" s="343"/>
      <c r="AP208" s="362">
        <v>1</v>
      </c>
      <c r="AQ208" s="37"/>
      <c r="AR208" s="37"/>
      <c r="AS208" s="37"/>
      <c r="AT208" s="37"/>
      <c r="AU208" s="37"/>
    </row>
    <row r="209" spans="1:47" s="147" customFormat="1" ht="63.75" x14ac:dyDescent="0.25">
      <c r="A209" s="343">
        <v>192</v>
      </c>
      <c r="B209" s="343">
        <v>2021</v>
      </c>
      <c r="C209" s="349" t="s">
        <v>708</v>
      </c>
      <c r="D209" s="350" t="s">
        <v>709</v>
      </c>
      <c r="E209" s="349" t="s">
        <v>56</v>
      </c>
      <c r="F209" s="349" t="s">
        <v>86</v>
      </c>
      <c r="G209" s="349" t="s">
        <v>115</v>
      </c>
      <c r="H209" s="351" t="s">
        <v>891</v>
      </c>
      <c r="I209" s="352" t="s">
        <v>84</v>
      </c>
      <c r="J209" s="381" t="s">
        <v>1471</v>
      </c>
      <c r="K209" s="353" t="s">
        <v>115</v>
      </c>
      <c r="L209" s="354" t="str">
        <f>IF(ISERROR(VLOOKUP(K209,Proposito_programa!$C$2:$E$59,2,FALSE))," ",VLOOKUP(K209,Proposito_programa!$C$2:$E$59,2,FALSE))</f>
        <v xml:space="preserve"> </v>
      </c>
      <c r="M209" s="354" t="str">
        <f>IF(ISERROR(VLOOKUP(K209,Proposito_programa!$C$2:$E$59,3,FALSE))," ",VLOOKUP(K209,Proposito_programa!$C$2:$E$59,3,FALSE))</f>
        <v xml:space="preserve"> </v>
      </c>
      <c r="N209" s="366">
        <v>1907</v>
      </c>
      <c r="O209" s="356"/>
      <c r="P209" s="366">
        <v>830093579</v>
      </c>
      <c r="Q209" s="369" t="s">
        <v>1446</v>
      </c>
      <c r="R209" s="338" t="s">
        <v>364</v>
      </c>
      <c r="S209" s="338"/>
      <c r="T209" s="339"/>
      <c r="U209" s="340"/>
      <c r="V209" s="341">
        <v>17472000</v>
      </c>
      <c r="W209" s="345"/>
      <c r="X209" s="366">
        <v>0</v>
      </c>
      <c r="Y209" s="382">
        <v>0</v>
      </c>
      <c r="Z209" s="358">
        <v>17472000</v>
      </c>
      <c r="AA209" s="359"/>
      <c r="AB209" s="342">
        <v>44427</v>
      </c>
      <c r="AC209" s="384">
        <v>44428</v>
      </c>
      <c r="AD209" s="384">
        <v>44619</v>
      </c>
      <c r="AE209" s="343">
        <v>120</v>
      </c>
      <c r="AF209" s="343">
        <v>0</v>
      </c>
      <c r="AG209" s="360">
        <v>0</v>
      </c>
      <c r="AH209" s="361"/>
      <c r="AI209" s="344"/>
      <c r="AJ209" s="344"/>
      <c r="AK209" s="378"/>
      <c r="AL209" s="343"/>
      <c r="AM209" s="343"/>
      <c r="AN209" s="343" t="s">
        <v>1454</v>
      </c>
      <c r="AO209" s="343"/>
      <c r="AP209" s="362">
        <v>1</v>
      </c>
      <c r="AQ209" s="37"/>
      <c r="AR209" s="37"/>
      <c r="AS209" s="37"/>
      <c r="AT209" s="37"/>
      <c r="AU209" s="37"/>
    </row>
    <row r="210" spans="1:47" s="147" customFormat="1" ht="51" x14ac:dyDescent="0.25">
      <c r="A210" s="343">
        <v>193</v>
      </c>
      <c r="B210" s="343">
        <v>2021</v>
      </c>
      <c r="C210" s="349" t="s">
        <v>710</v>
      </c>
      <c r="D210" s="350" t="s">
        <v>711</v>
      </c>
      <c r="E210" s="349" t="s">
        <v>52</v>
      </c>
      <c r="F210" s="349" t="s">
        <v>89</v>
      </c>
      <c r="G210" s="349" t="s">
        <v>96</v>
      </c>
      <c r="H210" s="351" t="s">
        <v>889</v>
      </c>
      <c r="I210" s="352" t="s">
        <v>84</v>
      </c>
      <c r="J210" s="367" t="s">
        <v>1472</v>
      </c>
      <c r="K210" s="353" t="s">
        <v>115</v>
      </c>
      <c r="L210" s="354" t="str">
        <f>IF(ISERROR(VLOOKUP(K210,Proposito_programa!$C$2:$E$59,2,FALSE))," ",VLOOKUP(K210,Proposito_programa!$C$2:$E$59,2,FALSE))</f>
        <v xml:space="preserve"> </v>
      </c>
      <c r="M210" s="354" t="str">
        <f>IF(ISERROR(VLOOKUP(K210,Proposito_programa!$C$2:$E$59,3,FALSE))," ",VLOOKUP(K210,Proposito_programa!$C$2:$E$59,3,FALSE))</f>
        <v xml:space="preserve"> </v>
      </c>
      <c r="N210" s="390">
        <v>2002</v>
      </c>
      <c r="O210" s="356"/>
      <c r="P210" s="366">
        <v>830073623</v>
      </c>
      <c r="Q210" s="357" t="s">
        <v>1447</v>
      </c>
      <c r="R210" s="338" t="s">
        <v>364</v>
      </c>
      <c r="S210" s="338"/>
      <c r="T210" s="339"/>
      <c r="U210" s="340"/>
      <c r="V210" s="341">
        <v>17472000</v>
      </c>
      <c r="W210" s="345"/>
      <c r="X210" s="366">
        <v>0</v>
      </c>
      <c r="Y210" s="382">
        <v>0</v>
      </c>
      <c r="Z210" s="358">
        <v>17472000</v>
      </c>
      <c r="AA210" s="359"/>
      <c r="AB210" s="342">
        <v>44427</v>
      </c>
      <c r="AC210" s="384">
        <v>44428</v>
      </c>
      <c r="AD210" s="384">
        <v>44460</v>
      </c>
      <c r="AE210" s="343">
        <v>120</v>
      </c>
      <c r="AF210" s="343">
        <v>0</v>
      </c>
      <c r="AG210" s="360">
        <v>0</v>
      </c>
      <c r="AH210" s="361"/>
      <c r="AI210" s="344"/>
      <c r="AJ210" s="344"/>
      <c r="AK210" s="378"/>
      <c r="AL210" s="343"/>
      <c r="AM210" s="343"/>
      <c r="AN210" s="343" t="s">
        <v>1454</v>
      </c>
      <c r="AO210" s="343"/>
      <c r="AP210" s="362">
        <v>1</v>
      </c>
      <c r="AQ210" s="37"/>
      <c r="AR210" s="37"/>
      <c r="AS210" s="37"/>
      <c r="AT210" s="37"/>
      <c r="AU210" s="37"/>
    </row>
    <row r="211" spans="1:47" s="147" customFormat="1" ht="102" x14ac:dyDescent="0.25">
      <c r="A211" s="343">
        <v>194</v>
      </c>
      <c r="B211" s="343">
        <v>2021</v>
      </c>
      <c r="C211" s="349" t="s">
        <v>712</v>
      </c>
      <c r="D211" s="350" t="s">
        <v>713</v>
      </c>
      <c r="E211" s="349" t="s">
        <v>100</v>
      </c>
      <c r="F211" s="349" t="s">
        <v>29</v>
      </c>
      <c r="G211" s="363" t="s">
        <v>100</v>
      </c>
      <c r="H211" s="351" t="s">
        <v>892</v>
      </c>
      <c r="I211" s="365" t="s">
        <v>85</v>
      </c>
      <c r="J211" s="367" t="s">
        <v>268</v>
      </c>
      <c r="K211" s="353">
        <v>6</v>
      </c>
      <c r="L211" s="354" t="str">
        <f>IF(ISERROR(VLOOKUP(K211,Proposito_programa!$C$2:$E$59,2,FALSE))," ",VLOOKUP(K211,Proposito_programa!$C$2:$E$59,2,FALSE))</f>
        <v>Sistema Distrital de Cuidado</v>
      </c>
      <c r="M211" s="354" t="str">
        <f>IF(ISERROR(VLOOKUP(K211,Proposito_programa!$C$2:$E$59,3,FALSE))," ",VLOOKUP(K211,Proposito_programa!$C$2:$E$59,3,FALSE))</f>
        <v>Propósito 1: Hacer un nuevo contrato social para incrementar la inclusión social, productiva y política</v>
      </c>
      <c r="N211" s="366">
        <v>1897</v>
      </c>
      <c r="O211" s="356"/>
      <c r="P211" s="366">
        <v>900959048</v>
      </c>
      <c r="Q211" s="357" t="s">
        <v>1065</v>
      </c>
      <c r="R211" s="338" t="s">
        <v>363</v>
      </c>
      <c r="S211" s="338"/>
      <c r="T211" s="339"/>
      <c r="U211" s="340"/>
      <c r="V211" s="341">
        <v>17472000</v>
      </c>
      <c r="W211" s="345"/>
      <c r="X211" s="366">
        <v>1</v>
      </c>
      <c r="Y211" s="382">
        <v>136111747</v>
      </c>
      <c r="Z211" s="358">
        <v>17472000</v>
      </c>
      <c r="AA211" s="359"/>
      <c r="AB211" s="342">
        <v>44427</v>
      </c>
      <c r="AC211" s="384">
        <v>44428</v>
      </c>
      <c r="AD211" s="384">
        <v>44667</v>
      </c>
      <c r="AE211" s="343">
        <v>120</v>
      </c>
      <c r="AF211" s="343">
        <v>1</v>
      </c>
      <c r="AG211" s="360">
        <v>60</v>
      </c>
      <c r="AH211" s="361"/>
      <c r="AI211" s="344"/>
      <c r="AJ211" s="344"/>
      <c r="AK211" s="378"/>
      <c r="AL211" s="343"/>
      <c r="AM211" s="343"/>
      <c r="AN211" s="343" t="s">
        <v>1454</v>
      </c>
      <c r="AO211" s="343"/>
      <c r="AP211" s="362">
        <v>1</v>
      </c>
      <c r="AQ211" s="37"/>
      <c r="AR211" s="37"/>
      <c r="AS211" s="37"/>
      <c r="AT211" s="37"/>
      <c r="AU211" s="37"/>
    </row>
    <row r="212" spans="1:47" s="147" customFormat="1" ht="51" x14ac:dyDescent="0.25">
      <c r="A212" s="343">
        <v>195</v>
      </c>
      <c r="B212" s="343">
        <v>2021</v>
      </c>
      <c r="C212" s="349" t="s">
        <v>714</v>
      </c>
      <c r="D212" s="350" t="s">
        <v>715</v>
      </c>
      <c r="E212" s="349" t="s">
        <v>90</v>
      </c>
      <c r="F212" s="349" t="s">
        <v>29</v>
      </c>
      <c r="G212" s="363" t="s">
        <v>111</v>
      </c>
      <c r="H212" s="351" t="s">
        <v>893</v>
      </c>
      <c r="I212" s="365" t="s">
        <v>85</v>
      </c>
      <c r="J212" s="367" t="s">
        <v>1472</v>
      </c>
      <c r="K212" s="353">
        <v>33</v>
      </c>
      <c r="L212" s="354" t="str">
        <f>IF(ISERROR(VLOOKUP(K212,Proposito_programa!$C$2:$E$59,2,FALSE))," ",VLOOKUP(K212,Proposito_programa!$C$2:$E$59,2,FALSE))</f>
        <v>Más árboles y más y mejor espacio público</v>
      </c>
      <c r="M212" s="354" t="str">
        <f>IF(ISERROR(VLOOKUP(K212,Proposito_programa!$C$2:$E$59,3,FALSE))," ",VLOOKUP(K212,Proposito_programa!$C$2:$E$59,3,FALSE))</f>
        <v>Propósito 2 : Cambiar Nuestros Hábitos de Vida para Reverdecer a Bogotá y Adaptarnos y Mitigar la Crisis Climática</v>
      </c>
      <c r="N212" s="366">
        <v>2002</v>
      </c>
      <c r="O212" s="356"/>
      <c r="P212" s="366">
        <v>17773764</v>
      </c>
      <c r="Q212" s="357" t="s">
        <v>1066</v>
      </c>
      <c r="R212" s="338" t="s">
        <v>363</v>
      </c>
      <c r="S212" s="338"/>
      <c r="T212" s="339"/>
      <c r="U212" s="340"/>
      <c r="V212" s="341">
        <v>19552000</v>
      </c>
      <c r="W212" s="345"/>
      <c r="X212" s="366">
        <v>1</v>
      </c>
      <c r="Y212" s="382">
        <v>3494400</v>
      </c>
      <c r="Z212" s="358">
        <v>19552000</v>
      </c>
      <c r="AA212" s="359"/>
      <c r="AB212" s="342">
        <v>44428</v>
      </c>
      <c r="AC212" s="384">
        <v>44428</v>
      </c>
      <c r="AD212" s="384">
        <v>44546</v>
      </c>
      <c r="AE212" s="343">
        <v>120</v>
      </c>
      <c r="AF212" s="343">
        <v>1</v>
      </c>
      <c r="AG212" s="360">
        <v>25</v>
      </c>
      <c r="AH212" s="361"/>
      <c r="AI212" s="344"/>
      <c r="AJ212" s="344"/>
      <c r="AK212" s="378"/>
      <c r="AL212" s="343"/>
      <c r="AM212" s="343"/>
      <c r="AN212" s="343" t="s">
        <v>1454</v>
      </c>
      <c r="AO212" s="343"/>
      <c r="AP212" s="362">
        <v>1</v>
      </c>
      <c r="AQ212" s="37"/>
      <c r="AR212" s="37"/>
      <c r="AS212" s="37"/>
      <c r="AT212" s="37"/>
      <c r="AU212" s="37"/>
    </row>
    <row r="213" spans="1:47" s="147" customFormat="1" ht="51" x14ac:dyDescent="0.25">
      <c r="A213" s="343">
        <v>196</v>
      </c>
      <c r="B213" s="343">
        <v>2021</v>
      </c>
      <c r="C213" s="349" t="s">
        <v>714</v>
      </c>
      <c r="D213" s="350" t="s">
        <v>715</v>
      </c>
      <c r="E213" s="349" t="s">
        <v>90</v>
      </c>
      <c r="F213" s="349" t="s">
        <v>29</v>
      </c>
      <c r="G213" s="363" t="s">
        <v>111</v>
      </c>
      <c r="H213" s="351" t="s">
        <v>894</v>
      </c>
      <c r="I213" s="365" t="s">
        <v>85</v>
      </c>
      <c r="J213" s="367" t="s">
        <v>1472</v>
      </c>
      <c r="K213" s="353">
        <v>33</v>
      </c>
      <c r="L213" s="354" t="str">
        <f>IF(ISERROR(VLOOKUP(K213,Proposito_programa!$C$2:$E$59,2,FALSE))," ",VLOOKUP(K213,Proposito_programa!$C$2:$E$59,2,FALSE))</f>
        <v>Más árboles y más y mejor espacio público</v>
      </c>
      <c r="M213" s="354" t="str">
        <f>IF(ISERROR(VLOOKUP(K213,Proposito_programa!$C$2:$E$59,3,FALSE))," ",VLOOKUP(K213,Proposito_programa!$C$2:$E$59,3,FALSE))</f>
        <v>Propósito 2 : Cambiar Nuestros Hábitos de Vida para Reverdecer a Bogotá y Adaptarnos y Mitigar la Crisis Climática</v>
      </c>
      <c r="N213" s="366">
        <v>2002</v>
      </c>
      <c r="O213" s="356"/>
      <c r="P213" s="366">
        <v>1070965729</v>
      </c>
      <c r="Q213" s="357" t="s">
        <v>1448</v>
      </c>
      <c r="R213" s="338" t="s">
        <v>363</v>
      </c>
      <c r="S213" s="338"/>
      <c r="T213" s="339"/>
      <c r="U213" s="340"/>
      <c r="V213" s="341">
        <v>19552000</v>
      </c>
      <c r="W213" s="345"/>
      <c r="X213" s="366">
        <v>1</v>
      </c>
      <c r="Y213" s="382">
        <v>3494400</v>
      </c>
      <c r="Z213" s="358">
        <v>19552000</v>
      </c>
      <c r="AA213" s="359"/>
      <c r="AB213" s="342">
        <v>44428</v>
      </c>
      <c r="AC213" s="384">
        <v>44428</v>
      </c>
      <c r="AD213" s="384">
        <v>44546</v>
      </c>
      <c r="AE213" s="343">
        <v>120</v>
      </c>
      <c r="AF213" s="343">
        <v>1</v>
      </c>
      <c r="AG213" s="360">
        <v>25</v>
      </c>
      <c r="AH213" s="361"/>
      <c r="AI213" s="344"/>
      <c r="AJ213" s="344"/>
      <c r="AK213" s="378"/>
      <c r="AL213" s="343"/>
      <c r="AM213" s="343"/>
      <c r="AN213" s="343" t="s">
        <v>1454</v>
      </c>
      <c r="AO213" s="343"/>
      <c r="AP213" s="362">
        <v>1</v>
      </c>
      <c r="AQ213" s="37"/>
      <c r="AR213" s="37"/>
      <c r="AS213" s="37"/>
      <c r="AT213" s="37"/>
      <c r="AU213" s="37"/>
    </row>
    <row r="214" spans="1:47" s="147" customFormat="1" ht="51" x14ac:dyDescent="0.25">
      <c r="A214" s="343">
        <v>197</v>
      </c>
      <c r="B214" s="343">
        <v>2021</v>
      </c>
      <c r="C214" s="349" t="s">
        <v>714</v>
      </c>
      <c r="D214" s="350" t="s">
        <v>715</v>
      </c>
      <c r="E214" s="349" t="s">
        <v>90</v>
      </c>
      <c r="F214" s="349" t="s">
        <v>29</v>
      </c>
      <c r="G214" s="363" t="s">
        <v>111</v>
      </c>
      <c r="H214" s="351" t="s">
        <v>894</v>
      </c>
      <c r="I214" s="365" t="s">
        <v>85</v>
      </c>
      <c r="J214" s="367" t="s">
        <v>1472</v>
      </c>
      <c r="K214" s="353">
        <v>33</v>
      </c>
      <c r="L214" s="354" t="str">
        <f>IF(ISERROR(VLOOKUP(K214,Proposito_programa!$C$2:$E$59,2,FALSE))," ",VLOOKUP(K214,Proposito_programa!$C$2:$E$59,2,FALSE))</f>
        <v>Más árboles y más y mejor espacio público</v>
      </c>
      <c r="M214" s="354" t="str">
        <f>IF(ISERROR(VLOOKUP(K214,Proposito_programa!$C$2:$E$59,3,FALSE))," ",VLOOKUP(K214,Proposito_programa!$C$2:$E$59,3,FALSE))</f>
        <v>Propósito 2 : Cambiar Nuestros Hábitos de Vida para Reverdecer a Bogotá y Adaptarnos y Mitigar la Crisis Climática</v>
      </c>
      <c r="N214" s="366">
        <v>2002</v>
      </c>
      <c r="O214" s="356"/>
      <c r="P214" s="366">
        <v>1022415435</v>
      </c>
      <c r="Q214" s="357" t="s">
        <v>1067</v>
      </c>
      <c r="R214" s="338" t="s">
        <v>363</v>
      </c>
      <c r="S214" s="338"/>
      <c r="T214" s="339"/>
      <c r="U214" s="340"/>
      <c r="V214" s="341">
        <v>19552000</v>
      </c>
      <c r="W214" s="345"/>
      <c r="X214" s="366">
        <v>1</v>
      </c>
      <c r="Y214" s="382">
        <v>3494400</v>
      </c>
      <c r="Z214" s="358">
        <v>19552000</v>
      </c>
      <c r="AA214" s="359"/>
      <c r="AB214" s="342">
        <v>44428</v>
      </c>
      <c r="AC214" s="384">
        <v>44428</v>
      </c>
      <c r="AD214" s="384">
        <v>44546</v>
      </c>
      <c r="AE214" s="343">
        <v>120</v>
      </c>
      <c r="AF214" s="343">
        <v>1</v>
      </c>
      <c r="AG214" s="360">
        <v>25</v>
      </c>
      <c r="AH214" s="361"/>
      <c r="AI214" s="344"/>
      <c r="AJ214" s="344"/>
      <c r="AK214" s="378"/>
      <c r="AL214" s="343"/>
      <c r="AM214" s="343"/>
      <c r="AN214" s="343" t="s">
        <v>1454</v>
      </c>
      <c r="AO214" s="343"/>
      <c r="AP214" s="362">
        <v>1</v>
      </c>
      <c r="AQ214" s="37"/>
      <c r="AR214" s="37"/>
      <c r="AS214" s="37"/>
      <c r="AT214" s="37"/>
      <c r="AU214" s="37"/>
    </row>
    <row r="215" spans="1:47" s="147" customFormat="1" ht="51" x14ac:dyDescent="0.25">
      <c r="A215" s="343">
        <v>198</v>
      </c>
      <c r="B215" s="343">
        <v>2021</v>
      </c>
      <c r="C215" s="349" t="s">
        <v>714</v>
      </c>
      <c r="D215" s="350" t="s">
        <v>715</v>
      </c>
      <c r="E215" s="349" t="s">
        <v>90</v>
      </c>
      <c r="F215" s="349" t="s">
        <v>29</v>
      </c>
      <c r="G215" s="363" t="s">
        <v>111</v>
      </c>
      <c r="H215" s="351" t="s">
        <v>895</v>
      </c>
      <c r="I215" s="365" t="s">
        <v>85</v>
      </c>
      <c r="J215" s="367" t="s">
        <v>1472</v>
      </c>
      <c r="K215" s="353">
        <v>33</v>
      </c>
      <c r="L215" s="354" t="str">
        <f>IF(ISERROR(VLOOKUP(K215,Proposito_programa!$C$2:$E$59,2,FALSE))," ",VLOOKUP(K215,Proposito_programa!$C$2:$E$59,2,FALSE))</f>
        <v>Más árboles y más y mejor espacio público</v>
      </c>
      <c r="M215" s="354" t="str">
        <f>IF(ISERROR(VLOOKUP(K215,Proposito_programa!$C$2:$E$59,3,FALSE))," ",VLOOKUP(K215,Proposito_programa!$C$2:$E$59,3,FALSE))</f>
        <v>Propósito 2 : Cambiar Nuestros Hábitos de Vida para Reverdecer a Bogotá y Adaptarnos y Mitigar la Crisis Climática</v>
      </c>
      <c r="N215" s="366">
        <v>2002</v>
      </c>
      <c r="O215" s="356"/>
      <c r="P215" s="357">
        <v>1081183642</v>
      </c>
      <c r="Q215" s="357" t="s">
        <v>1068</v>
      </c>
      <c r="R215" s="338" t="s">
        <v>363</v>
      </c>
      <c r="S215" s="338"/>
      <c r="T215" s="339"/>
      <c r="U215" s="340"/>
      <c r="V215" s="341">
        <v>24000000</v>
      </c>
      <c r="W215" s="345"/>
      <c r="X215" s="366">
        <v>0</v>
      </c>
      <c r="Y215" s="382">
        <v>0</v>
      </c>
      <c r="Z215" s="358">
        <v>24000000</v>
      </c>
      <c r="AA215" s="359"/>
      <c r="AB215" s="342">
        <v>44427</v>
      </c>
      <c r="AC215" s="384">
        <v>44428</v>
      </c>
      <c r="AD215" s="384">
        <v>44546</v>
      </c>
      <c r="AE215" s="343">
        <v>120</v>
      </c>
      <c r="AF215" s="343">
        <v>0</v>
      </c>
      <c r="AG215" s="360">
        <v>0</v>
      </c>
      <c r="AH215" s="361"/>
      <c r="AI215" s="344"/>
      <c r="AJ215" s="344"/>
      <c r="AK215" s="378"/>
      <c r="AL215" s="343"/>
      <c r="AM215" s="343"/>
      <c r="AN215" s="343" t="s">
        <v>1454</v>
      </c>
      <c r="AO215" s="343"/>
      <c r="AP215" s="362">
        <v>1</v>
      </c>
      <c r="AQ215" s="37"/>
      <c r="AR215" s="37"/>
      <c r="AS215" s="37"/>
      <c r="AT215" s="37"/>
      <c r="AU215" s="37"/>
    </row>
    <row r="216" spans="1:47" s="147" customFormat="1" ht="51" x14ac:dyDescent="0.25">
      <c r="A216" s="343">
        <v>199</v>
      </c>
      <c r="B216" s="343">
        <v>2021</v>
      </c>
      <c r="C216" s="349" t="s">
        <v>716</v>
      </c>
      <c r="D216" s="350" t="s">
        <v>717</v>
      </c>
      <c r="E216" s="349" t="s">
        <v>90</v>
      </c>
      <c r="F216" s="349" t="s">
        <v>29</v>
      </c>
      <c r="G216" s="363" t="s">
        <v>111</v>
      </c>
      <c r="H216" s="351" t="s">
        <v>835</v>
      </c>
      <c r="I216" s="365" t="s">
        <v>85</v>
      </c>
      <c r="J216" s="381" t="s">
        <v>1471</v>
      </c>
      <c r="K216" s="353">
        <v>55</v>
      </c>
      <c r="L216" s="354" t="str">
        <f>IF(ISERROR(VLOOKUP(K216,Proposito_programa!$C$2:$E$59,2,FALSE))," ",VLOOKUP(K216,Proposito_programa!$C$2:$E$59,2,FALSE))</f>
        <v>Fortalecimiento de cultura ciudadana y su institucionalidad</v>
      </c>
      <c r="M216" s="354" t="str">
        <f>IF(ISERROR(VLOOKUP(K216,Proposito_programa!$C$2:$E$59,3,FALSE))," ",VLOOKUP(K216,Proposito_programa!$C$2:$E$59,3,FALSE))</f>
        <v>Propósito 5: Construir Bogotá - Región con gobierno abierto, transparente y ciudadanía consciente</v>
      </c>
      <c r="N216" s="366">
        <v>1907</v>
      </c>
      <c r="O216" s="356"/>
      <c r="P216" s="357">
        <v>52791259</v>
      </c>
      <c r="Q216" s="357" t="s">
        <v>985</v>
      </c>
      <c r="R216" s="338" t="s">
        <v>363</v>
      </c>
      <c r="S216" s="338"/>
      <c r="T216" s="339"/>
      <c r="U216" s="340"/>
      <c r="V216" s="341">
        <v>12000000</v>
      </c>
      <c r="W216" s="345"/>
      <c r="X216" s="366">
        <v>1</v>
      </c>
      <c r="Y216" s="382">
        <v>1792667</v>
      </c>
      <c r="Z216" s="358">
        <v>12000000</v>
      </c>
      <c r="AA216" s="359"/>
      <c r="AB216" s="342">
        <v>44427</v>
      </c>
      <c r="AC216" s="384">
        <v>44428</v>
      </c>
      <c r="AD216" s="384">
        <v>44549</v>
      </c>
      <c r="AE216" s="343">
        <v>120</v>
      </c>
      <c r="AF216" s="343">
        <v>1</v>
      </c>
      <c r="AG216" s="360">
        <v>11</v>
      </c>
      <c r="AH216" s="361"/>
      <c r="AI216" s="344"/>
      <c r="AJ216" s="344"/>
      <c r="AK216" s="378"/>
      <c r="AL216" s="343"/>
      <c r="AM216" s="343"/>
      <c r="AN216" s="343" t="s">
        <v>1454</v>
      </c>
      <c r="AO216" s="343"/>
      <c r="AP216" s="362">
        <v>1</v>
      </c>
      <c r="AQ216" s="37"/>
      <c r="AR216" s="37"/>
      <c r="AS216" s="37"/>
      <c r="AT216" s="37"/>
      <c r="AU216" s="37"/>
    </row>
    <row r="217" spans="1:47" s="147" customFormat="1" ht="89.25" x14ac:dyDescent="0.25">
      <c r="A217" s="343">
        <v>200</v>
      </c>
      <c r="B217" s="343">
        <v>2021</v>
      </c>
      <c r="C217" s="349" t="s">
        <v>718</v>
      </c>
      <c r="D217" s="350" t="s">
        <v>719</v>
      </c>
      <c r="E217" s="349" t="s">
        <v>90</v>
      </c>
      <c r="F217" s="349" t="s">
        <v>29</v>
      </c>
      <c r="G217" s="363" t="s">
        <v>111</v>
      </c>
      <c r="H217" s="351" t="s">
        <v>764</v>
      </c>
      <c r="I217" s="365" t="s">
        <v>85</v>
      </c>
      <c r="J217" s="367" t="s">
        <v>268</v>
      </c>
      <c r="K217" s="353">
        <v>55</v>
      </c>
      <c r="L217" s="354" t="str">
        <f>IF(ISERROR(VLOOKUP(K217,Proposito_programa!$C$2:$E$59,2,FALSE))," ",VLOOKUP(K217,Proposito_programa!$C$2:$E$59,2,FALSE))</f>
        <v>Fortalecimiento de cultura ciudadana y su institucionalidad</v>
      </c>
      <c r="M217" s="354" t="str">
        <f>IF(ISERROR(VLOOKUP(K217,Proposito_programa!$C$2:$E$59,3,FALSE))," ",VLOOKUP(K217,Proposito_programa!$C$2:$E$59,3,FALSE))</f>
        <v>Propósito 5: Construir Bogotá - Región con gobierno abierto, transparente y ciudadanía consciente</v>
      </c>
      <c r="N217" s="366">
        <v>1906</v>
      </c>
      <c r="O217" s="356"/>
      <c r="P217" s="357">
        <v>1018425053</v>
      </c>
      <c r="Q217" s="357" t="s">
        <v>1449</v>
      </c>
      <c r="R217" s="338" t="s">
        <v>363</v>
      </c>
      <c r="S217" s="338"/>
      <c r="T217" s="339"/>
      <c r="U217" s="340"/>
      <c r="V217" s="341">
        <v>22000000</v>
      </c>
      <c r="W217" s="345"/>
      <c r="X217" s="366">
        <v>2</v>
      </c>
      <c r="Y217" s="382">
        <v>3785600</v>
      </c>
      <c r="Z217" s="358">
        <v>22000000</v>
      </c>
      <c r="AA217" s="359"/>
      <c r="AB217" s="342">
        <v>44428</v>
      </c>
      <c r="AC217" s="384">
        <v>44428</v>
      </c>
      <c r="AD217" s="384">
        <v>44549</v>
      </c>
      <c r="AE217" s="343">
        <v>120</v>
      </c>
      <c r="AF217" s="343">
        <v>2</v>
      </c>
      <c r="AG217" s="360">
        <v>27</v>
      </c>
      <c r="AH217" s="357">
        <v>1018425053</v>
      </c>
      <c r="AI217" s="357" t="s">
        <v>1449</v>
      </c>
      <c r="AJ217" s="377">
        <v>44523</v>
      </c>
      <c r="AK217" s="378">
        <v>3931200</v>
      </c>
      <c r="AL217" s="343"/>
      <c r="AM217" s="343"/>
      <c r="AN217" s="343" t="s">
        <v>1454</v>
      </c>
      <c r="AO217" s="343"/>
      <c r="AP217" s="362">
        <v>1</v>
      </c>
      <c r="AQ217" s="37"/>
      <c r="AR217" s="37"/>
      <c r="AS217" s="37"/>
      <c r="AT217" s="37"/>
      <c r="AU217" s="37"/>
    </row>
    <row r="218" spans="1:47" s="147" customFormat="1" ht="89.25" x14ac:dyDescent="0.25">
      <c r="A218" s="343">
        <v>201</v>
      </c>
      <c r="B218" s="343">
        <v>2021</v>
      </c>
      <c r="C218" s="349" t="s">
        <v>720</v>
      </c>
      <c r="D218" s="350" t="s">
        <v>721</v>
      </c>
      <c r="E218" s="349" t="s">
        <v>90</v>
      </c>
      <c r="F218" s="349" t="s">
        <v>29</v>
      </c>
      <c r="G218" s="363" t="s">
        <v>111</v>
      </c>
      <c r="H218" s="351" t="s">
        <v>843</v>
      </c>
      <c r="I218" s="365" t="s">
        <v>85</v>
      </c>
      <c r="J218" s="367" t="s">
        <v>1472</v>
      </c>
      <c r="K218" s="353">
        <v>17</v>
      </c>
      <c r="L218" s="354" t="str">
        <f>IF(ISERROR(VLOOKUP(K218,Proposito_programa!$C$2:$E$59,2,FALSE))," ",VLOOKUP(K218,Proposito_programa!$C$2:$E$59,2,FALSE))</f>
        <v>Jóvenes con capacidades: Proyecto de vida para la ciudadanía, la innovación y el trabajo del siglo XXI</v>
      </c>
      <c r="M218" s="354" t="str">
        <f>IF(ISERROR(VLOOKUP(K218,Proposito_programa!$C$2:$E$59,3,FALSE))," ",VLOOKUP(K218,Proposito_programa!$C$2:$E$59,3,FALSE))</f>
        <v>Propósito 1: Hacer un nuevo contrato social para incrementar la inclusión social, productiva y política</v>
      </c>
      <c r="N218" s="366">
        <v>1885</v>
      </c>
      <c r="O218" s="356"/>
      <c r="P218" s="366">
        <v>1032463668</v>
      </c>
      <c r="Q218" s="357" t="s">
        <v>993</v>
      </c>
      <c r="R218" s="338" t="s">
        <v>363</v>
      </c>
      <c r="S218" s="338"/>
      <c r="T218" s="339"/>
      <c r="U218" s="340"/>
      <c r="V218" s="341">
        <v>20000000</v>
      </c>
      <c r="W218" s="345"/>
      <c r="X218" s="366">
        <v>2</v>
      </c>
      <c r="Y218" s="382">
        <v>2038400</v>
      </c>
      <c r="Z218" s="358">
        <v>20000000</v>
      </c>
      <c r="AA218" s="359"/>
      <c r="AB218" s="342">
        <v>44427</v>
      </c>
      <c r="AC218" s="384">
        <v>44428</v>
      </c>
      <c r="AD218" s="384">
        <v>44549</v>
      </c>
      <c r="AE218" s="343">
        <v>120</v>
      </c>
      <c r="AF218" s="343">
        <v>2</v>
      </c>
      <c r="AG218" s="360">
        <v>15</v>
      </c>
      <c r="AH218" s="361"/>
      <c r="AI218" s="344"/>
      <c r="AJ218" s="344"/>
      <c r="AK218" s="378"/>
      <c r="AL218" s="343"/>
      <c r="AM218" s="343"/>
      <c r="AN218" s="343" t="s">
        <v>1454</v>
      </c>
      <c r="AO218" s="343"/>
      <c r="AP218" s="362">
        <v>1</v>
      </c>
      <c r="AQ218" s="37"/>
      <c r="AR218" s="37"/>
      <c r="AS218" s="37"/>
      <c r="AT218" s="37"/>
      <c r="AU218" s="37"/>
    </row>
    <row r="219" spans="1:47" s="147" customFormat="1" ht="89.25" x14ac:dyDescent="0.25">
      <c r="A219" s="343">
        <v>202</v>
      </c>
      <c r="B219" s="343">
        <v>2021</v>
      </c>
      <c r="C219" s="349" t="s">
        <v>722</v>
      </c>
      <c r="D219" s="350" t="s">
        <v>723</v>
      </c>
      <c r="E219" s="349" t="s">
        <v>90</v>
      </c>
      <c r="F219" s="349" t="s">
        <v>29</v>
      </c>
      <c r="G219" s="363" t="s">
        <v>111</v>
      </c>
      <c r="H219" s="351" t="s">
        <v>764</v>
      </c>
      <c r="I219" s="365" t="s">
        <v>85</v>
      </c>
      <c r="J219" s="381" t="s">
        <v>1471</v>
      </c>
      <c r="K219" s="353">
        <v>55</v>
      </c>
      <c r="L219" s="354" t="str">
        <f>IF(ISERROR(VLOOKUP(K219,Proposito_programa!$C$2:$E$59,2,FALSE))," ",VLOOKUP(K219,Proposito_programa!$C$2:$E$59,2,FALSE))</f>
        <v>Fortalecimiento de cultura ciudadana y su institucionalidad</v>
      </c>
      <c r="M219" s="354" t="str">
        <f>IF(ISERROR(VLOOKUP(K219,Proposito_programa!$C$2:$E$59,3,FALSE))," ",VLOOKUP(K219,Proposito_programa!$C$2:$E$59,3,FALSE))</f>
        <v>Propósito 5: Construir Bogotá - Región con gobierno abierto, transparente y ciudadanía consciente</v>
      </c>
      <c r="N219" s="366">
        <v>1907</v>
      </c>
      <c r="O219" s="356"/>
      <c r="P219" s="380">
        <v>1010232717</v>
      </c>
      <c r="Q219" s="380" t="s">
        <v>910</v>
      </c>
      <c r="R219" s="338" t="s">
        <v>363</v>
      </c>
      <c r="S219" s="338"/>
      <c r="T219" s="339"/>
      <c r="U219" s="340"/>
      <c r="V219" s="341">
        <v>17472000</v>
      </c>
      <c r="W219" s="345"/>
      <c r="X219" s="366">
        <v>1</v>
      </c>
      <c r="Y219" s="382">
        <v>1601600</v>
      </c>
      <c r="Z219" s="358">
        <v>17472000</v>
      </c>
      <c r="AA219" s="359"/>
      <c r="AB219" s="342">
        <v>44427</v>
      </c>
      <c r="AC219" s="384">
        <v>44428</v>
      </c>
      <c r="AD219" s="384">
        <v>44549</v>
      </c>
      <c r="AE219" s="343">
        <v>120</v>
      </c>
      <c r="AF219" s="343">
        <v>1</v>
      </c>
      <c r="AG219" s="360">
        <v>11</v>
      </c>
      <c r="AH219" s="357">
        <v>1049631684</v>
      </c>
      <c r="AI219" s="357" t="s">
        <v>1450</v>
      </c>
      <c r="AJ219" s="377">
        <v>44523</v>
      </c>
      <c r="AK219" s="378">
        <v>3931200</v>
      </c>
      <c r="AL219" s="343"/>
      <c r="AM219" s="343"/>
      <c r="AN219" s="343" t="s">
        <v>1454</v>
      </c>
      <c r="AO219" s="343"/>
      <c r="AP219" s="362">
        <v>1</v>
      </c>
      <c r="AQ219" s="37"/>
      <c r="AR219" s="37"/>
      <c r="AS219" s="37"/>
      <c r="AT219" s="37"/>
      <c r="AU219" s="37"/>
    </row>
    <row r="220" spans="1:47" s="147" customFormat="1" ht="51" x14ac:dyDescent="0.25">
      <c r="A220" s="343">
        <v>203</v>
      </c>
      <c r="B220" s="343">
        <v>2021</v>
      </c>
      <c r="C220" s="349" t="s">
        <v>724</v>
      </c>
      <c r="D220" s="350" t="s">
        <v>725</v>
      </c>
      <c r="E220" s="349" t="s">
        <v>90</v>
      </c>
      <c r="F220" s="349" t="s">
        <v>29</v>
      </c>
      <c r="G220" s="363" t="s">
        <v>111</v>
      </c>
      <c r="H220" s="351" t="s">
        <v>777</v>
      </c>
      <c r="I220" s="365" t="s">
        <v>85</v>
      </c>
      <c r="J220" s="367" t="s">
        <v>268</v>
      </c>
      <c r="K220" s="353">
        <v>55</v>
      </c>
      <c r="L220" s="354" t="str">
        <f>IF(ISERROR(VLOOKUP(K220,Proposito_programa!$C$2:$E$59,2,FALSE))," ",VLOOKUP(K220,Proposito_programa!$C$2:$E$59,2,FALSE))</f>
        <v>Fortalecimiento de cultura ciudadana y su institucionalidad</v>
      </c>
      <c r="M220" s="354" t="str">
        <f>IF(ISERROR(VLOOKUP(K220,Proposito_programa!$C$2:$E$59,3,FALSE))," ",VLOOKUP(K220,Proposito_programa!$C$2:$E$59,3,FALSE))</f>
        <v>Propósito 5: Construir Bogotá - Región con gobierno abierto, transparente y ciudadanía consciente</v>
      </c>
      <c r="N220" s="366">
        <v>1906</v>
      </c>
      <c r="O220" s="356"/>
      <c r="P220" s="366">
        <v>1102808521</v>
      </c>
      <c r="Q220" s="357" t="s">
        <v>925</v>
      </c>
      <c r="R220" s="338" t="s">
        <v>363</v>
      </c>
      <c r="S220" s="338"/>
      <c r="T220" s="339"/>
      <c r="U220" s="340"/>
      <c r="V220" s="341">
        <v>19552000</v>
      </c>
      <c r="W220" s="345"/>
      <c r="X220" s="366">
        <v>2</v>
      </c>
      <c r="Y220" s="382">
        <v>3785600</v>
      </c>
      <c r="Z220" s="358">
        <v>19552000</v>
      </c>
      <c r="AA220" s="359"/>
      <c r="AB220" s="342">
        <v>44427</v>
      </c>
      <c r="AC220" s="384">
        <v>44428</v>
      </c>
      <c r="AD220" s="384">
        <v>44549</v>
      </c>
      <c r="AE220" s="343">
        <v>120</v>
      </c>
      <c r="AF220" s="343">
        <v>2</v>
      </c>
      <c r="AG220" s="360">
        <v>27</v>
      </c>
      <c r="AH220" s="361"/>
      <c r="AI220" s="344"/>
      <c r="AJ220" s="344"/>
      <c r="AK220" s="344"/>
      <c r="AL220" s="343"/>
      <c r="AM220" s="343"/>
      <c r="AN220" s="343" t="s">
        <v>1454</v>
      </c>
      <c r="AO220" s="343"/>
      <c r="AP220" s="362">
        <v>1</v>
      </c>
      <c r="AQ220" s="37"/>
      <c r="AR220" s="37"/>
      <c r="AS220" s="37"/>
      <c r="AT220" s="37"/>
      <c r="AU220" s="37"/>
    </row>
    <row r="221" spans="1:47" s="147" customFormat="1" ht="51" x14ac:dyDescent="0.25">
      <c r="A221" s="343">
        <v>204</v>
      </c>
      <c r="B221" s="343">
        <v>2021</v>
      </c>
      <c r="C221" s="349" t="s">
        <v>726</v>
      </c>
      <c r="D221" s="350" t="s">
        <v>727</v>
      </c>
      <c r="E221" s="349" t="s">
        <v>90</v>
      </c>
      <c r="F221" s="349" t="s">
        <v>29</v>
      </c>
      <c r="G221" s="363" t="s">
        <v>111</v>
      </c>
      <c r="H221" s="351" t="s">
        <v>787</v>
      </c>
      <c r="I221" s="365" t="s">
        <v>85</v>
      </c>
      <c r="J221" s="367" t="s">
        <v>1472</v>
      </c>
      <c r="K221" s="353">
        <v>33</v>
      </c>
      <c r="L221" s="354" t="str">
        <f>IF(ISERROR(VLOOKUP(K221,Proposito_programa!$C$2:$E$59,2,FALSE))," ",VLOOKUP(K221,Proposito_programa!$C$2:$E$59,2,FALSE))</f>
        <v>Más árboles y más y mejor espacio público</v>
      </c>
      <c r="M221" s="354" t="str">
        <f>IF(ISERROR(VLOOKUP(K221,Proposito_programa!$C$2:$E$59,3,FALSE))," ",VLOOKUP(K221,Proposito_programa!$C$2:$E$59,3,FALSE))</f>
        <v>Propósito 2 : Cambiar Nuestros Hábitos de Vida para Reverdecer a Bogotá y Adaptarnos y Mitigar la Crisis Climática</v>
      </c>
      <c r="N221" s="366">
        <v>2002</v>
      </c>
      <c r="O221" s="356"/>
      <c r="P221" s="369">
        <v>74376193</v>
      </c>
      <c r="Q221" s="369" t="s">
        <v>1069</v>
      </c>
      <c r="R221" s="338" t="s">
        <v>363</v>
      </c>
      <c r="S221" s="338"/>
      <c r="T221" s="339"/>
      <c r="U221" s="340"/>
      <c r="V221" s="341">
        <v>17472000</v>
      </c>
      <c r="W221" s="345"/>
      <c r="X221" s="366">
        <v>1</v>
      </c>
      <c r="Y221" s="382">
        <v>2606933</v>
      </c>
      <c r="Z221" s="358">
        <v>17472000</v>
      </c>
      <c r="AA221" s="359"/>
      <c r="AB221" s="342">
        <v>44428</v>
      </c>
      <c r="AC221" s="384">
        <v>44428</v>
      </c>
      <c r="AD221" s="384">
        <v>44549</v>
      </c>
      <c r="AE221" s="343">
        <v>120</v>
      </c>
      <c r="AF221" s="343">
        <v>1</v>
      </c>
      <c r="AG221" s="360">
        <v>17</v>
      </c>
      <c r="AH221" s="361"/>
      <c r="AI221" s="344"/>
      <c r="AJ221" s="344"/>
      <c r="AK221" s="344"/>
      <c r="AL221" s="343"/>
      <c r="AM221" s="343"/>
      <c r="AN221" s="343" t="s">
        <v>1454</v>
      </c>
      <c r="AO221" s="343"/>
      <c r="AP221" s="362">
        <v>1</v>
      </c>
      <c r="AQ221" s="37"/>
      <c r="AR221" s="37"/>
      <c r="AS221" s="37"/>
      <c r="AT221" s="37"/>
      <c r="AU221" s="37"/>
    </row>
    <row r="222" spans="1:47" s="147" customFormat="1" ht="76.5" x14ac:dyDescent="0.25">
      <c r="A222" s="343">
        <v>205</v>
      </c>
      <c r="B222" s="343">
        <v>2021</v>
      </c>
      <c r="C222" s="349" t="s">
        <v>728</v>
      </c>
      <c r="D222" s="350" t="s">
        <v>729</v>
      </c>
      <c r="E222" s="349" t="s">
        <v>90</v>
      </c>
      <c r="F222" s="349" t="s">
        <v>29</v>
      </c>
      <c r="G222" s="363" t="s">
        <v>111</v>
      </c>
      <c r="H222" s="351" t="s">
        <v>779</v>
      </c>
      <c r="I222" s="365" t="s">
        <v>85</v>
      </c>
      <c r="J222" s="367" t="s">
        <v>1472</v>
      </c>
      <c r="K222" s="353">
        <v>17</v>
      </c>
      <c r="L222" s="354" t="str">
        <f>IF(ISERROR(VLOOKUP(K222,Proposito_programa!$C$2:$E$59,2,FALSE))," ",VLOOKUP(K222,Proposito_programa!$C$2:$E$59,2,FALSE))</f>
        <v>Jóvenes con capacidades: Proyecto de vida para la ciudadanía, la innovación y el trabajo del siglo XXI</v>
      </c>
      <c r="M222" s="354" t="str">
        <f>IF(ISERROR(VLOOKUP(K222,Proposito_programa!$C$2:$E$59,3,FALSE))," ",VLOOKUP(K222,Proposito_programa!$C$2:$E$59,3,FALSE))</f>
        <v>Propósito 1: Hacer un nuevo contrato social para incrementar la inclusión social, productiva y política</v>
      </c>
      <c r="N222" s="366">
        <v>1885</v>
      </c>
      <c r="O222" s="356"/>
      <c r="P222" s="357">
        <v>1033731351</v>
      </c>
      <c r="Q222" s="357" t="s">
        <v>927</v>
      </c>
      <c r="R222" s="338" t="s">
        <v>363</v>
      </c>
      <c r="S222" s="338"/>
      <c r="T222" s="339"/>
      <c r="U222" s="340"/>
      <c r="V222" s="341">
        <v>27200000</v>
      </c>
      <c r="W222" s="345"/>
      <c r="X222" s="366">
        <v>1</v>
      </c>
      <c r="Y222" s="382">
        <v>1792266</v>
      </c>
      <c r="Z222" s="358">
        <v>27200000</v>
      </c>
      <c r="AA222" s="359"/>
      <c r="AB222" s="342">
        <v>44428</v>
      </c>
      <c r="AC222" s="384">
        <v>44431</v>
      </c>
      <c r="AD222" s="384">
        <v>44549</v>
      </c>
      <c r="AE222" s="343">
        <v>120</v>
      </c>
      <c r="AF222" s="343">
        <v>1</v>
      </c>
      <c r="AG222" s="360">
        <v>11</v>
      </c>
      <c r="AH222" s="361"/>
      <c r="AI222" s="344"/>
      <c r="AJ222" s="344"/>
      <c r="AK222" s="344"/>
      <c r="AL222" s="343"/>
      <c r="AM222" s="343"/>
      <c r="AN222" s="343" t="s">
        <v>1454</v>
      </c>
      <c r="AO222" s="343"/>
      <c r="AP222" s="362">
        <v>1</v>
      </c>
      <c r="AQ222" s="37"/>
      <c r="AR222" s="37"/>
      <c r="AS222" s="37"/>
      <c r="AT222" s="37"/>
      <c r="AU222" s="37"/>
    </row>
    <row r="223" spans="1:47" s="147" customFormat="1" ht="76.5" x14ac:dyDescent="0.25">
      <c r="A223" s="343">
        <v>206</v>
      </c>
      <c r="B223" s="343">
        <v>2021</v>
      </c>
      <c r="C223" s="349" t="s">
        <v>730</v>
      </c>
      <c r="D223" s="350" t="s">
        <v>731</v>
      </c>
      <c r="E223" s="349" t="s">
        <v>90</v>
      </c>
      <c r="F223" s="349" t="s">
        <v>29</v>
      </c>
      <c r="G223" s="363" t="s">
        <v>111</v>
      </c>
      <c r="H223" s="351" t="s">
        <v>896</v>
      </c>
      <c r="I223" s="365" t="s">
        <v>85</v>
      </c>
      <c r="J223" s="367" t="s">
        <v>268</v>
      </c>
      <c r="K223" s="353">
        <v>43</v>
      </c>
      <c r="L223" s="354" t="str">
        <f>IF(ISERROR(VLOOKUP(K223,Proposito_programa!$C$2:$E$59,2,FALSE))," ",VLOOKUP(K223,Proposito_programa!$C$2:$E$59,2,FALSE))</f>
        <v>Cultura ciudadana para la confianza, la convivencia y la participación desde la vida cotidiana</v>
      </c>
      <c r="M223" s="354" t="str">
        <f>IF(ISERROR(VLOOKUP(K223,Proposito_programa!$C$2:$E$59,3,FALSE))," ",VLOOKUP(K223,Proposito_programa!$C$2:$E$59,3,FALSE))</f>
        <v>Propósito 3: Inspirar confianza y legitimidad para vivir sin miedo y ser epicentro de cultura ciudadana, paz y reconciliación</v>
      </c>
      <c r="N223" s="369">
        <v>1902</v>
      </c>
      <c r="O223" s="356"/>
      <c r="P223" s="369">
        <v>52727823</v>
      </c>
      <c r="Q223" s="369" t="s">
        <v>931</v>
      </c>
      <c r="R223" s="338" t="s">
        <v>363</v>
      </c>
      <c r="S223" s="338"/>
      <c r="T223" s="339"/>
      <c r="U223" s="340"/>
      <c r="V223" s="341">
        <v>15800000</v>
      </c>
      <c r="W223" s="345"/>
      <c r="X223" s="366">
        <v>1</v>
      </c>
      <c r="Y223" s="382">
        <v>3095733</v>
      </c>
      <c r="Z223" s="358">
        <v>15800000</v>
      </c>
      <c r="AA223" s="359"/>
      <c r="AB223" s="342">
        <v>44428</v>
      </c>
      <c r="AC223" s="384">
        <v>44428</v>
      </c>
      <c r="AD223" s="384">
        <v>44549</v>
      </c>
      <c r="AE223" s="343">
        <v>120</v>
      </c>
      <c r="AF223" s="343">
        <v>1</v>
      </c>
      <c r="AG223" s="360">
        <v>20</v>
      </c>
      <c r="AH223" s="361"/>
      <c r="AI223" s="344"/>
      <c r="AJ223" s="344"/>
      <c r="AK223" s="344"/>
      <c r="AL223" s="343"/>
      <c r="AM223" s="343"/>
      <c r="AN223" s="343" t="s">
        <v>1454</v>
      </c>
      <c r="AO223" s="343"/>
      <c r="AP223" s="362">
        <v>1</v>
      </c>
      <c r="AQ223" s="37"/>
      <c r="AR223" s="37"/>
      <c r="AS223" s="37"/>
      <c r="AT223" s="37"/>
      <c r="AU223" s="37"/>
    </row>
    <row r="224" spans="1:47" s="147" customFormat="1" ht="63.75" x14ac:dyDescent="0.25">
      <c r="A224" s="343">
        <v>207</v>
      </c>
      <c r="B224" s="343">
        <v>2021</v>
      </c>
      <c r="C224" s="349" t="s">
        <v>732</v>
      </c>
      <c r="D224" s="350" t="s">
        <v>733</v>
      </c>
      <c r="E224" s="349" t="s">
        <v>90</v>
      </c>
      <c r="F224" s="349" t="s">
        <v>29</v>
      </c>
      <c r="G224" s="363" t="s">
        <v>111</v>
      </c>
      <c r="H224" s="351" t="s">
        <v>762</v>
      </c>
      <c r="I224" s="365" t="s">
        <v>85</v>
      </c>
      <c r="J224" s="381" t="s">
        <v>1471</v>
      </c>
      <c r="K224" s="353">
        <v>55</v>
      </c>
      <c r="L224" s="354" t="str">
        <f>IF(ISERROR(VLOOKUP(K224,Proposito_programa!$C$2:$E$59,2,FALSE))," ",VLOOKUP(K224,Proposito_programa!$C$2:$E$59,2,FALSE))</f>
        <v>Fortalecimiento de cultura ciudadana y su institucionalidad</v>
      </c>
      <c r="M224" s="354" t="str">
        <f>IF(ISERROR(VLOOKUP(K224,Proposito_programa!$C$2:$E$59,3,FALSE))," ",VLOOKUP(K224,Proposito_programa!$C$2:$E$59,3,FALSE))</f>
        <v>Propósito 5: Construir Bogotá - Región con gobierno abierto, transparente y ciudadanía consciente</v>
      </c>
      <c r="N224" s="366">
        <v>1907</v>
      </c>
      <c r="O224" s="356"/>
      <c r="P224" s="357">
        <v>79593478</v>
      </c>
      <c r="Q224" s="357" t="s">
        <v>908</v>
      </c>
      <c r="R224" s="338" t="s">
        <v>363</v>
      </c>
      <c r="S224" s="338"/>
      <c r="T224" s="339"/>
      <c r="U224" s="340"/>
      <c r="V224" s="341">
        <v>12000000</v>
      </c>
      <c r="W224" s="345"/>
      <c r="X224" s="366">
        <v>1</v>
      </c>
      <c r="Y224" s="382">
        <v>2200000</v>
      </c>
      <c r="Z224" s="358">
        <v>12000000</v>
      </c>
      <c r="AA224" s="359"/>
      <c r="AB224" s="342">
        <v>44427</v>
      </c>
      <c r="AC224" s="384">
        <v>44428</v>
      </c>
      <c r="AD224" s="384">
        <v>44549</v>
      </c>
      <c r="AE224" s="343">
        <v>120</v>
      </c>
      <c r="AF224" s="343">
        <v>1</v>
      </c>
      <c r="AG224" s="360">
        <v>11</v>
      </c>
      <c r="AH224" s="361"/>
      <c r="AI224" s="344"/>
      <c r="AJ224" s="344"/>
      <c r="AK224" s="344"/>
      <c r="AL224" s="343"/>
      <c r="AM224" s="343"/>
      <c r="AN224" s="343" t="s">
        <v>1454</v>
      </c>
      <c r="AO224" s="343"/>
      <c r="AP224" s="362">
        <v>1</v>
      </c>
      <c r="AQ224" s="37"/>
      <c r="AR224" s="37"/>
      <c r="AS224" s="37"/>
      <c r="AT224" s="37"/>
      <c r="AU224" s="37"/>
    </row>
    <row r="225" spans="1:47" s="147" customFormat="1" ht="51" x14ac:dyDescent="0.25">
      <c r="A225" s="343">
        <v>208</v>
      </c>
      <c r="B225" s="343">
        <v>2021</v>
      </c>
      <c r="C225" s="349" t="s">
        <v>734</v>
      </c>
      <c r="D225" s="350" t="s">
        <v>735</v>
      </c>
      <c r="E225" s="349" t="s">
        <v>90</v>
      </c>
      <c r="F225" s="349" t="s">
        <v>29</v>
      </c>
      <c r="G225" s="363" t="s">
        <v>111</v>
      </c>
      <c r="H225" s="351" t="s">
        <v>897</v>
      </c>
      <c r="I225" s="365" t="s">
        <v>85</v>
      </c>
      <c r="J225" s="367" t="s">
        <v>268</v>
      </c>
      <c r="K225" s="353">
        <v>55</v>
      </c>
      <c r="L225" s="354" t="str">
        <f>IF(ISERROR(VLOOKUP(K225,Proposito_programa!$C$2:$E$59,2,FALSE))," ",VLOOKUP(K225,Proposito_programa!$C$2:$E$59,2,FALSE))</f>
        <v>Fortalecimiento de cultura ciudadana y su institucionalidad</v>
      </c>
      <c r="M225" s="354" t="str">
        <f>IF(ISERROR(VLOOKUP(K225,Proposito_programa!$C$2:$E$59,3,FALSE))," ",VLOOKUP(K225,Proposito_programa!$C$2:$E$59,3,FALSE))</f>
        <v>Propósito 5: Construir Bogotá - Región con gobierno abierto, transparente y ciudadanía consciente</v>
      </c>
      <c r="N225" s="366">
        <v>1907</v>
      </c>
      <c r="O225" s="356"/>
      <c r="P225" s="357">
        <v>52117689</v>
      </c>
      <c r="Q225" s="357" t="s">
        <v>916</v>
      </c>
      <c r="R225" s="338" t="s">
        <v>363</v>
      </c>
      <c r="S225" s="338"/>
      <c r="T225" s="339"/>
      <c r="U225" s="340"/>
      <c r="V225" s="341">
        <v>19552000</v>
      </c>
      <c r="W225" s="345"/>
      <c r="X225" s="366">
        <v>1</v>
      </c>
      <c r="Y225" s="382">
        <v>1100000</v>
      </c>
      <c r="Z225" s="358">
        <v>19552000</v>
      </c>
      <c r="AA225" s="359"/>
      <c r="AB225" s="342">
        <v>44428</v>
      </c>
      <c r="AC225" s="384">
        <v>44428</v>
      </c>
      <c r="AD225" s="384">
        <v>44549</v>
      </c>
      <c r="AE225" s="343">
        <v>120</v>
      </c>
      <c r="AF225" s="343">
        <v>1</v>
      </c>
      <c r="AG225" s="360">
        <v>11</v>
      </c>
      <c r="AH225" s="361"/>
      <c r="AI225" s="344"/>
      <c r="AJ225" s="344"/>
      <c r="AK225" s="344"/>
      <c r="AL225" s="343"/>
      <c r="AM225" s="343"/>
      <c r="AN225" s="343" t="s">
        <v>1454</v>
      </c>
      <c r="AO225" s="343"/>
      <c r="AP225" s="362">
        <v>1</v>
      </c>
      <c r="AQ225" s="37"/>
      <c r="AR225" s="37"/>
      <c r="AS225" s="37"/>
      <c r="AT225" s="37"/>
      <c r="AU225" s="37"/>
    </row>
    <row r="226" spans="1:47" s="147" customFormat="1" ht="51" x14ac:dyDescent="0.25">
      <c r="A226" s="343">
        <v>209</v>
      </c>
      <c r="B226" s="343">
        <v>2021</v>
      </c>
      <c r="C226" s="349" t="s">
        <v>736</v>
      </c>
      <c r="D226" s="350" t="s">
        <v>737</v>
      </c>
      <c r="E226" s="349" t="s">
        <v>90</v>
      </c>
      <c r="F226" s="349" t="s">
        <v>29</v>
      </c>
      <c r="G226" s="363" t="s">
        <v>111</v>
      </c>
      <c r="H226" s="351" t="s">
        <v>771</v>
      </c>
      <c r="I226" s="365" t="s">
        <v>85</v>
      </c>
      <c r="J226" s="381" t="s">
        <v>1471</v>
      </c>
      <c r="K226" s="353">
        <v>55</v>
      </c>
      <c r="L226" s="354" t="str">
        <f>IF(ISERROR(VLOOKUP(K226,Proposito_programa!$C$2:$E$59,2,FALSE))," ",VLOOKUP(K226,Proposito_programa!$C$2:$E$59,2,FALSE))</f>
        <v>Fortalecimiento de cultura ciudadana y su institucionalidad</v>
      </c>
      <c r="M226" s="354" t="str">
        <f>IF(ISERROR(VLOOKUP(K226,Proposito_programa!$C$2:$E$59,3,FALSE))," ",VLOOKUP(K226,Proposito_programa!$C$2:$E$59,3,FALSE))</f>
        <v>Propósito 5: Construir Bogotá - Región con gobierno abierto, transparente y ciudadanía consciente</v>
      </c>
      <c r="N226" s="366">
        <v>1907</v>
      </c>
      <c r="O226" s="356"/>
      <c r="P226" s="357">
        <v>80013691</v>
      </c>
      <c r="Q226" s="357" t="s">
        <v>920</v>
      </c>
      <c r="R226" s="338" t="s">
        <v>363</v>
      </c>
      <c r="S226" s="338"/>
      <c r="T226" s="339"/>
      <c r="U226" s="340"/>
      <c r="V226" s="347">
        <v>22000000</v>
      </c>
      <c r="W226" s="345"/>
      <c r="X226" s="366">
        <v>1</v>
      </c>
      <c r="Y226" s="382">
        <v>3116667</v>
      </c>
      <c r="Z226" s="358">
        <f t="shared" ref="Z226:Z265" si="2">+V226+W226+Y226</f>
        <v>25116667</v>
      </c>
      <c r="AA226" s="359"/>
      <c r="AB226" s="342"/>
      <c r="AC226" s="342"/>
      <c r="AD226" s="384">
        <v>44549</v>
      </c>
      <c r="AE226" s="343">
        <v>120</v>
      </c>
      <c r="AF226" s="343">
        <v>1</v>
      </c>
      <c r="AG226" s="360">
        <v>18</v>
      </c>
      <c r="AH226" s="361"/>
      <c r="AI226" s="344"/>
      <c r="AJ226" s="344"/>
      <c r="AK226" s="344"/>
      <c r="AL226" s="343"/>
      <c r="AM226" s="343"/>
      <c r="AN226" s="343" t="s">
        <v>1454</v>
      </c>
      <c r="AO226" s="343"/>
      <c r="AP226" s="362">
        <v>1</v>
      </c>
      <c r="AQ226" s="37"/>
      <c r="AR226" s="37"/>
      <c r="AS226" s="37"/>
      <c r="AT226" s="37"/>
      <c r="AU226" s="37"/>
    </row>
    <row r="227" spans="1:47" s="147" customFormat="1" ht="89.25" x14ac:dyDescent="0.25">
      <c r="A227" s="343">
        <v>210</v>
      </c>
      <c r="B227" s="343">
        <v>2021</v>
      </c>
      <c r="C227" s="349" t="s">
        <v>738</v>
      </c>
      <c r="D227" s="350" t="s">
        <v>739</v>
      </c>
      <c r="E227" s="349" t="s">
        <v>90</v>
      </c>
      <c r="F227" s="349" t="s">
        <v>29</v>
      </c>
      <c r="G227" s="363" t="s">
        <v>111</v>
      </c>
      <c r="H227" s="351" t="s">
        <v>764</v>
      </c>
      <c r="I227" s="365" t="s">
        <v>85</v>
      </c>
      <c r="J227" s="381" t="s">
        <v>1471</v>
      </c>
      <c r="K227" s="353">
        <v>55</v>
      </c>
      <c r="L227" s="354" t="str">
        <f>IF(ISERROR(VLOOKUP(K227,Proposito_programa!$C$2:$E$59,2,FALSE))," ",VLOOKUP(K227,Proposito_programa!$C$2:$E$59,2,FALSE))</f>
        <v>Fortalecimiento de cultura ciudadana y su institucionalidad</v>
      </c>
      <c r="M227" s="354" t="str">
        <f>IF(ISERROR(VLOOKUP(K227,Proposito_programa!$C$2:$E$59,3,FALSE))," ",VLOOKUP(K227,Proposito_programa!$C$2:$E$59,3,FALSE))</f>
        <v>Propósito 5: Construir Bogotá - Región con gobierno abierto, transparente y ciudadanía consciente</v>
      </c>
      <c r="N227" s="366">
        <v>1907</v>
      </c>
      <c r="O227" s="356"/>
      <c r="P227" s="357">
        <v>52837530</v>
      </c>
      <c r="Q227" s="357" t="s">
        <v>912</v>
      </c>
      <c r="R227" s="338" t="s">
        <v>363</v>
      </c>
      <c r="S227" s="338"/>
      <c r="T227" s="339"/>
      <c r="U227" s="340"/>
      <c r="V227" s="347">
        <v>20000000</v>
      </c>
      <c r="W227" s="345"/>
      <c r="X227" s="366">
        <v>1</v>
      </c>
      <c r="Y227" s="382">
        <v>2833333</v>
      </c>
      <c r="Z227" s="358">
        <f t="shared" si="2"/>
        <v>22833333</v>
      </c>
      <c r="AA227" s="359"/>
      <c r="AB227" s="342"/>
      <c r="AC227" s="342"/>
      <c r="AD227" s="384">
        <v>44549</v>
      </c>
      <c r="AE227" s="343">
        <v>120</v>
      </c>
      <c r="AF227" s="343">
        <v>1</v>
      </c>
      <c r="AG227" s="360">
        <v>18</v>
      </c>
      <c r="AH227" s="361"/>
      <c r="AI227" s="344"/>
      <c r="AJ227" s="344"/>
      <c r="AK227" s="344"/>
      <c r="AL227" s="343"/>
      <c r="AM227" s="343"/>
      <c r="AN227" s="343" t="s">
        <v>1454</v>
      </c>
      <c r="AO227" s="343"/>
      <c r="AP227" s="362">
        <v>1</v>
      </c>
      <c r="AQ227" s="37"/>
      <c r="AR227" s="37"/>
      <c r="AS227" s="37"/>
      <c r="AT227" s="37"/>
      <c r="AU227" s="37"/>
    </row>
    <row r="228" spans="1:47" s="147" customFormat="1" ht="51" x14ac:dyDescent="0.25">
      <c r="A228" s="343">
        <v>211</v>
      </c>
      <c r="B228" s="343">
        <v>2021</v>
      </c>
      <c r="C228" s="349" t="s">
        <v>740</v>
      </c>
      <c r="D228" s="350" t="s">
        <v>741</v>
      </c>
      <c r="E228" s="349" t="s">
        <v>90</v>
      </c>
      <c r="F228" s="349" t="s">
        <v>29</v>
      </c>
      <c r="G228" s="363" t="s">
        <v>111</v>
      </c>
      <c r="H228" s="351" t="s">
        <v>784</v>
      </c>
      <c r="I228" s="365" t="s">
        <v>85</v>
      </c>
      <c r="J228" s="381" t="s">
        <v>1471</v>
      </c>
      <c r="K228" s="353">
        <v>55</v>
      </c>
      <c r="L228" s="354" t="str">
        <f>IF(ISERROR(VLOOKUP(K228,Proposito_programa!$C$2:$E$59,2,FALSE))," ",VLOOKUP(K228,Proposito_programa!$C$2:$E$59,2,FALSE))</f>
        <v>Fortalecimiento de cultura ciudadana y su institucionalidad</v>
      </c>
      <c r="M228" s="354" t="str">
        <f>IF(ISERROR(VLOOKUP(K228,Proposito_programa!$C$2:$E$59,3,FALSE))," ",VLOOKUP(K228,Proposito_programa!$C$2:$E$59,3,FALSE))</f>
        <v>Propósito 5: Construir Bogotá - Región con gobierno abierto, transparente y ciudadanía consciente</v>
      </c>
      <c r="N228" s="366">
        <v>1907</v>
      </c>
      <c r="O228" s="356"/>
      <c r="P228" s="357">
        <v>80055320</v>
      </c>
      <c r="Q228" s="357" t="s">
        <v>932</v>
      </c>
      <c r="R228" s="338" t="s">
        <v>363</v>
      </c>
      <c r="S228" s="338"/>
      <c r="T228" s="339"/>
      <c r="U228" s="340"/>
      <c r="V228" s="347">
        <v>17472000</v>
      </c>
      <c r="W228" s="345"/>
      <c r="X228" s="366">
        <v>1</v>
      </c>
      <c r="Y228" s="382">
        <v>1601600</v>
      </c>
      <c r="Z228" s="358">
        <f t="shared" si="2"/>
        <v>19073600</v>
      </c>
      <c r="AA228" s="359"/>
      <c r="AB228" s="342"/>
      <c r="AC228" s="342"/>
      <c r="AD228" s="384">
        <v>44549</v>
      </c>
      <c r="AE228" s="343">
        <v>120</v>
      </c>
      <c r="AF228" s="343">
        <v>1</v>
      </c>
      <c r="AG228" s="360">
        <v>11</v>
      </c>
      <c r="AH228" s="361"/>
      <c r="AI228" s="344"/>
      <c r="AJ228" s="344"/>
      <c r="AK228" s="344"/>
      <c r="AL228" s="343"/>
      <c r="AM228" s="343"/>
      <c r="AN228" s="343" t="s">
        <v>1454</v>
      </c>
      <c r="AO228" s="343"/>
      <c r="AP228" s="362">
        <v>1</v>
      </c>
      <c r="AQ228" s="37"/>
      <c r="AR228" s="37"/>
      <c r="AS228" s="37"/>
      <c r="AT228" s="37"/>
      <c r="AU228" s="37"/>
    </row>
    <row r="229" spans="1:47" s="147" customFormat="1" ht="51" x14ac:dyDescent="0.25">
      <c r="A229" s="343">
        <v>212</v>
      </c>
      <c r="B229" s="343">
        <v>2021</v>
      </c>
      <c r="C229" s="349" t="s">
        <v>742</v>
      </c>
      <c r="D229" s="350" t="s">
        <v>743</v>
      </c>
      <c r="E229" s="349" t="s">
        <v>90</v>
      </c>
      <c r="F229" s="349" t="s">
        <v>29</v>
      </c>
      <c r="G229" s="363" t="s">
        <v>111</v>
      </c>
      <c r="H229" s="351" t="s">
        <v>789</v>
      </c>
      <c r="I229" s="365" t="s">
        <v>85</v>
      </c>
      <c r="J229" s="381" t="s">
        <v>1471</v>
      </c>
      <c r="K229" s="353">
        <v>55</v>
      </c>
      <c r="L229" s="354" t="str">
        <f>IF(ISERROR(VLOOKUP(K229,Proposito_programa!$C$2:$E$59,2,FALSE))," ",VLOOKUP(K229,Proposito_programa!$C$2:$E$59,2,FALSE))</f>
        <v>Fortalecimiento de cultura ciudadana y su institucionalidad</v>
      </c>
      <c r="M229" s="354" t="str">
        <f>IF(ISERROR(VLOOKUP(K229,Proposito_programa!$C$2:$E$59,3,FALSE))," ",VLOOKUP(K229,Proposito_programa!$C$2:$E$59,3,FALSE))</f>
        <v>Propósito 5: Construir Bogotá - Región con gobierno abierto, transparente y ciudadanía consciente</v>
      </c>
      <c r="N229" s="366">
        <v>1907</v>
      </c>
      <c r="O229" s="356"/>
      <c r="P229" s="357">
        <v>52816765</v>
      </c>
      <c r="Q229" s="357" t="s">
        <v>935</v>
      </c>
      <c r="R229" s="338" t="s">
        <v>363</v>
      </c>
      <c r="S229" s="338"/>
      <c r="T229" s="339"/>
      <c r="U229" s="340"/>
      <c r="V229" s="347">
        <v>19552000</v>
      </c>
      <c r="W229" s="345"/>
      <c r="X229" s="366">
        <v>2</v>
      </c>
      <c r="Y229" s="382">
        <v>2606934</v>
      </c>
      <c r="Z229" s="358">
        <f t="shared" si="2"/>
        <v>22158934</v>
      </c>
      <c r="AA229" s="359"/>
      <c r="AB229" s="342"/>
      <c r="AC229" s="342"/>
      <c r="AD229" s="384">
        <v>44549</v>
      </c>
      <c r="AE229" s="343">
        <v>120</v>
      </c>
      <c r="AF229" s="343">
        <v>2</v>
      </c>
      <c r="AG229" s="360">
        <v>17</v>
      </c>
      <c r="AH229" s="361"/>
      <c r="AI229" s="344"/>
      <c r="AJ229" s="344"/>
      <c r="AK229" s="344"/>
      <c r="AL229" s="343"/>
      <c r="AM229" s="343"/>
      <c r="AN229" s="343" t="s">
        <v>1454</v>
      </c>
      <c r="AO229" s="343"/>
      <c r="AP229" s="362">
        <v>1</v>
      </c>
      <c r="AQ229" s="37"/>
      <c r="AR229" s="37"/>
      <c r="AS229" s="37"/>
      <c r="AT229" s="37"/>
      <c r="AU229" s="37"/>
    </row>
    <row r="230" spans="1:47" s="147" customFormat="1" ht="51" x14ac:dyDescent="0.25">
      <c r="A230" s="343">
        <v>213</v>
      </c>
      <c r="B230" s="343">
        <v>2021</v>
      </c>
      <c r="C230" s="349" t="s">
        <v>744</v>
      </c>
      <c r="D230" s="350" t="s">
        <v>745</v>
      </c>
      <c r="E230" s="349" t="s">
        <v>90</v>
      </c>
      <c r="F230" s="349" t="s">
        <v>29</v>
      </c>
      <c r="G230" s="363" t="s">
        <v>111</v>
      </c>
      <c r="H230" s="351" t="s">
        <v>804</v>
      </c>
      <c r="I230" s="365" t="s">
        <v>85</v>
      </c>
      <c r="J230" s="367" t="s">
        <v>268</v>
      </c>
      <c r="K230" s="353">
        <v>21</v>
      </c>
      <c r="L230" s="354" t="str">
        <f>IF(ISERROR(VLOOKUP(K230,Proposito_programa!$C$2:$E$59,2,FALSE))," ",VLOOKUP(K230,Proposito_programa!$C$2:$E$59,2,FALSE))</f>
        <v>Creación y vida cotidiana: Apropiación ciudadana del arte, la cultura y el patrimonio, para la democracia cultural</v>
      </c>
      <c r="M230" s="354" t="str">
        <f>IF(ISERROR(VLOOKUP(K230,Proposito_programa!$C$2:$E$59,3,FALSE))," ",VLOOKUP(K230,Proposito_programa!$C$2:$E$59,3,FALSE))</f>
        <v>Propósito 1: Hacer un nuevo contrato social para incrementar la inclusión social, productiva y política</v>
      </c>
      <c r="N230" s="366">
        <v>1890</v>
      </c>
      <c r="O230" s="356"/>
      <c r="P230" s="366">
        <v>1026297550</v>
      </c>
      <c r="Q230" s="357" t="s">
        <v>951</v>
      </c>
      <c r="R230" s="338" t="s">
        <v>363</v>
      </c>
      <c r="S230" s="338"/>
      <c r="T230" s="339"/>
      <c r="U230" s="340"/>
      <c r="V230" s="347">
        <v>17472000</v>
      </c>
      <c r="W230" s="345"/>
      <c r="X230" s="366">
        <v>0</v>
      </c>
      <c r="Y230" s="382">
        <v>0</v>
      </c>
      <c r="Z230" s="358">
        <f t="shared" si="2"/>
        <v>17472000</v>
      </c>
      <c r="AA230" s="359"/>
      <c r="AB230" s="342"/>
      <c r="AC230" s="342"/>
      <c r="AD230" s="384">
        <v>44552</v>
      </c>
      <c r="AE230" s="343">
        <v>120</v>
      </c>
      <c r="AF230" s="343">
        <v>0</v>
      </c>
      <c r="AG230" s="360">
        <v>0</v>
      </c>
      <c r="AH230" s="361"/>
      <c r="AI230" s="344"/>
      <c r="AJ230" s="344"/>
      <c r="AK230" s="344"/>
      <c r="AL230" s="343"/>
      <c r="AM230" s="343"/>
      <c r="AN230" s="343" t="s">
        <v>1454</v>
      </c>
      <c r="AO230" s="343"/>
      <c r="AP230" s="362">
        <v>1</v>
      </c>
      <c r="AQ230" s="37"/>
      <c r="AR230" s="37"/>
      <c r="AS230" s="37"/>
      <c r="AT230" s="37"/>
      <c r="AU230" s="37"/>
    </row>
    <row r="231" spans="1:47" s="147" customFormat="1" ht="63.75" x14ac:dyDescent="0.25">
      <c r="A231" s="343">
        <v>214</v>
      </c>
      <c r="B231" s="343">
        <v>2021</v>
      </c>
      <c r="C231" s="349" t="s">
        <v>746</v>
      </c>
      <c r="D231" s="350" t="s">
        <v>747</v>
      </c>
      <c r="E231" s="349" t="s">
        <v>90</v>
      </c>
      <c r="F231" s="349" t="s">
        <v>29</v>
      </c>
      <c r="G231" s="363" t="s">
        <v>111</v>
      </c>
      <c r="H231" s="351" t="s">
        <v>759</v>
      </c>
      <c r="I231" s="365" t="s">
        <v>85</v>
      </c>
      <c r="J231" s="367" t="s">
        <v>268</v>
      </c>
      <c r="K231" s="353">
        <v>43</v>
      </c>
      <c r="L231" s="354" t="str">
        <f>IF(ISERROR(VLOOKUP(K231,Proposito_programa!$C$2:$E$59,2,FALSE))," ",VLOOKUP(K231,Proposito_programa!$C$2:$E$59,2,FALSE))</f>
        <v>Cultura ciudadana para la confianza, la convivencia y la participación desde la vida cotidiana</v>
      </c>
      <c r="M231" s="354" t="str">
        <f>IF(ISERROR(VLOOKUP(K231,Proposito_programa!$C$2:$E$59,3,FALSE))," ",VLOOKUP(K231,Proposito_programa!$C$2:$E$59,3,FALSE))</f>
        <v>Propósito 3: Inspirar confianza y legitimidad para vivir sin miedo y ser epicentro de cultura ciudadana, paz y reconciliación</v>
      </c>
      <c r="N231" s="366">
        <v>1902</v>
      </c>
      <c r="O231" s="356"/>
      <c r="P231" s="357">
        <v>94391606</v>
      </c>
      <c r="Q231" s="357" t="s">
        <v>902</v>
      </c>
      <c r="R231" s="338" t="s">
        <v>363</v>
      </c>
      <c r="S231" s="338"/>
      <c r="T231" s="339"/>
      <c r="U231" s="340"/>
      <c r="V231" s="347">
        <v>27200000</v>
      </c>
      <c r="W231" s="345"/>
      <c r="X231" s="366">
        <v>1</v>
      </c>
      <c r="Y231" s="382">
        <v>3626666</v>
      </c>
      <c r="Z231" s="358">
        <f t="shared" si="2"/>
        <v>30826666</v>
      </c>
      <c r="AA231" s="359"/>
      <c r="AB231" s="342"/>
      <c r="AC231" s="342"/>
      <c r="AD231" s="384">
        <v>44549</v>
      </c>
      <c r="AE231" s="343">
        <v>180</v>
      </c>
      <c r="AF231" s="343">
        <v>1</v>
      </c>
      <c r="AG231" s="360">
        <v>17</v>
      </c>
      <c r="AH231" s="361"/>
      <c r="AI231" s="344"/>
      <c r="AJ231" s="344"/>
      <c r="AK231" s="344"/>
      <c r="AL231" s="343"/>
      <c r="AM231" s="343"/>
      <c r="AN231" s="343" t="s">
        <v>1454</v>
      </c>
      <c r="AO231" s="343"/>
      <c r="AP231" s="362">
        <v>1</v>
      </c>
      <c r="AQ231" s="37"/>
      <c r="AR231" s="37"/>
      <c r="AS231" s="37"/>
      <c r="AT231" s="37"/>
      <c r="AU231" s="37"/>
    </row>
    <row r="232" spans="1:47" s="147" customFormat="1" ht="63.75" x14ac:dyDescent="0.25">
      <c r="A232" s="343">
        <v>215</v>
      </c>
      <c r="B232" s="343">
        <v>2021</v>
      </c>
      <c r="C232" s="349" t="s">
        <v>748</v>
      </c>
      <c r="D232" s="350" t="s">
        <v>749</v>
      </c>
      <c r="E232" s="349" t="s">
        <v>90</v>
      </c>
      <c r="F232" s="349" t="s">
        <v>29</v>
      </c>
      <c r="G232" s="363" t="s">
        <v>111</v>
      </c>
      <c r="H232" s="351" t="s">
        <v>898</v>
      </c>
      <c r="I232" s="365" t="s">
        <v>85</v>
      </c>
      <c r="J232" s="381" t="s">
        <v>1471</v>
      </c>
      <c r="K232" s="353">
        <v>55</v>
      </c>
      <c r="L232" s="354" t="str">
        <f>IF(ISERROR(VLOOKUP(K232,Proposito_programa!$C$2:$E$59,2,FALSE))," ",VLOOKUP(K232,Proposito_programa!$C$2:$E$59,2,FALSE))</f>
        <v>Fortalecimiento de cultura ciudadana y su institucionalidad</v>
      </c>
      <c r="M232" s="354" t="str">
        <f>IF(ISERROR(VLOOKUP(K232,Proposito_programa!$C$2:$E$59,3,FALSE))," ",VLOOKUP(K232,Proposito_programa!$C$2:$E$59,3,FALSE))</f>
        <v>Propósito 5: Construir Bogotá - Región con gobierno abierto, transparente y ciudadanía consciente</v>
      </c>
      <c r="N232" s="366">
        <v>1907</v>
      </c>
      <c r="O232" s="356"/>
      <c r="P232" s="369">
        <v>1015412609</v>
      </c>
      <c r="Q232" s="366" t="s">
        <v>907</v>
      </c>
      <c r="R232" s="338" t="s">
        <v>363</v>
      </c>
      <c r="S232" s="338"/>
      <c r="T232" s="339"/>
      <c r="U232" s="340"/>
      <c r="V232" s="347">
        <v>15800000</v>
      </c>
      <c r="W232" s="345"/>
      <c r="X232" s="366">
        <v>0</v>
      </c>
      <c r="Y232" s="382">
        <v>0</v>
      </c>
      <c r="Z232" s="358">
        <f t="shared" si="2"/>
        <v>15800000</v>
      </c>
      <c r="AA232" s="359"/>
      <c r="AB232" s="342"/>
      <c r="AC232" s="342"/>
      <c r="AD232" s="384">
        <v>44549</v>
      </c>
      <c r="AE232" s="343">
        <v>120</v>
      </c>
      <c r="AF232" s="343">
        <v>0</v>
      </c>
      <c r="AG232" s="360">
        <v>0</v>
      </c>
      <c r="AH232" s="361"/>
      <c r="AI232" s="344"/>
      <c r="AJ232" s="344"/>
      <c r="AK232" s="344"/>
      <c r="AL232" s="343"/>
      <c r="AM232" s="343"/>
      <c r="AN232" s="343" t="s">
        <v>1454</v>
      </c>
      <c r="AO232" s="343"/>
      <c r="AP232" s="362">
        <v>1</v>
      </c>
      <c r="AQ232" s="37"/>
      <c r="AR232" s="37"/>
      <c r="AS232" s="37"/>
      <c r="AT232" s="37"/>
      <c r="AU232" s="37"/>
    </row>
    <row r="233" spans="1:47" s="147" customFormat="1" ht="51" x14ac:dyDescent="0.25">
      <c r="A233" s="343">
        <v>216</v>
      </c>
      <c r="B233" s="343">
        <v>2021</v>
      </c>
      <c r="C233" s="349" t="s">
        <v>750</v>
      </c>
      <c r="D233" s="350" t="s">
        <v>751</v>
      </c>
      <c r="E233" s="349" t="s">
        <v>90</v>
      </c>
      <c r="F233" s="349" t="s">
        <v>29</v>
      </c>
      <c r="G233" s="363" t="s">
        <v>111</v>
      </c>
      <c r="H233" s="351" t="s">
        <v>899</v>
      </c>
      <c r="I233" s="365" t="s">
        <v>85</v>
      </c>
      <c r="J233" s="367" t="s">
        <v>268</v>
      </c>
      <c r="K233" s="353">
        <v>55</v>
      </c>
      <c r="L233" s="354" t="str">
        <f>IF(ISERROR(VLOOKUP(K233,Proposito_programa!$C$2:$E$59,2,FALSE))," ",VLOOKUP(K233,Proposito_programa!$C$2:$E$59,2,FALSE))</f>
        <v>Fortalecimiento de cultura ciudadana y su institucionalidad</v>
      </c>
      <c r="M233" s="354" t="str">
        <f>IF(ISERROR(VLOOKUP(K233,Proposito_programa!$C$2:$E$59,3,FALSE))," ",VLOOKUP(K233,Proposito_programa!$C$2:$E$59,3,FALSE))</f>
        <v>Propósito 5: Construir Bogotá - Región con gobierno abierto, transparente y ciudadanía consciente</v>
      </c>
      <c r="N233" s="366">
        <v>1906</v>
      </c>
      <c r="O233" s="356"/>
      <c r="P233" s="366">
        <v>1010194356</v>
      </c>
      <c r="Q233" s="357" t="s">
        <v>914</v>
      </c>
      <c r="R233" s="338" t="s">
        <v>363</v>
      </c>
      <c r="S233" s="338"/>
      <c r="T233" s="339"/>
      <c r="U233" s="340"/>
      <c r="V233" s="347">
        <v>12000000</v>
      </c>
      <c r="W233" s="345"/>
      <c r="X233" s="366">
        <v>0</v>
      </c>
      <c r="Y233" s="382">
        <v>0</v>
      </c>
      <c r="Z233" s="358">
        <f t="shared" si="2"/>
        <v>12000000</v>
      </c>
      <c r="AA233" s="359"/>
      <c r="AB233" s="342"/>
      <c r="AC233" s="342"/>
      <c r="AD233" s="384">
        <v>44549</v>
      </c>
      <c r="AE233" s="343">
        <v>120</v>
      </c>
      <c r="AF233" s="343">
        <v>0</v>
      </c>
      <c r="AG233" s="360">
        <v>0</v>
      </c>
      <c r="AH233" s="361"/>
      <c r="AI233" s="344"/>
      <c r="AJ233" s="344"/>
      <c r="AK233" s="344"/>
      <c r="AL233" s="343"/>
      <c r="AM233" s="343"/>
      <c r="AN233" s="343" t="s">
        <v>1454</v>
      </c>
      <c r="AO233" s="343"/>
      <c r="AP233" s="362">
        <v>1</v>
      </c>
      <c r="AQ233" s="37"/>
      <c r="AR233" s="37"/>
      <c r="AS233" s="37"/>
      <c r="AT233" s="37"/>
      <c r="AU233" s="37"/>
    </row>
    <row r="234" spans="1:47" s="147" customFormat="1" ht="63.75" x14ac:dyDescent="0.25">
      <c r="A234" s="343">
        <v>217</v>
      </c>
      <c r="B234" s="343">
        <v>2021</v>
      </c>
      <c r="C234" s="349" t="s">
        <v>752</v>
      </c>
      <c r="D234" s="350" t="s">
        <v>753</v>
      </c>
      <c r="E234" s="349" t="s">
        <v>90</v>
      </c>
      <c r="F234" s="349" t="s">
        <v>29</v>
      </c>
      <c r="G234" s="363" t="s">
        <v>111</v>
      </c>
      <c r="H234" s="351" t="s">
        <v>900</v>
      </c>
      <c r="I234" s="365" t="s">
        <v>85</v>
      </c>
      <c r="J234" s="367" t="s">
        <v>268</v>
      </c>
      <c r="K234" s="353">
        <v>21</v>
      </c>
      <c r="L234" s="354" t="str">
        <f>IF(ISERROR(VLOOKUP(K234,Proposito_programa!$C$2:$E$59,2,FALSE))," ",VLOOKUP(K234,Proposito_programa!$C$2:$E$59,2,FALSE))</f>
        <v>Creación y vida cotidiana: Apropiación ciudadana del arte, la cultura y el patrimonio, para la democracia cultural</v>
      </c>
      <c r="M234" s="354" t="str">
        <f>IF(ISERROR(VLOOKUP(K234,Proposito_programa!$C$2:$E$59,3,FALSE))," ",VLOOKUP(K234,Proposito_programa!$C$2:$E$59,3,FALSE))</f>
        <v>Propósito 1: Hacer un nuevo contrato social para incrementar la inclusión social, productiva y política</v>
      </c>
      <c r="N234" s="366">
        <v>1890</v>
      </c>
      <c r="O234" s="356"/>
      <c r="P234" s="366">
        <v>1015426783</v>
      </c>
      <c r="Q234" s="357" t="s">
        <v>1070</v>
      </c>
      <c r="R234" s="338" t="s">
        <v>363</v>
      </c>
      <c r="S234" s="338"/>
      <c r="T234" s="339"/>
      <c r="U234" s="340"/>
      <c r="V234" s="347">
        <v>19552000</v>
      </c>
      <c r="W234" s="345"/>
      <c r="X234" s="366">
        <v>0</v>
      </c>
      <c r="Y234" s="382">
        <v>0</v>
      </c>
      <c r="Z234" s="358">
        <f t="shared" si="2"/>
        <v>19552000</v>
      </c>
      <c r="AA234" s="359"/>
      <c r="AB234" s="342"/>
      <c r="AC234" s="342"/>
      <c r="AD234" s="384">
        <v>44549</v>
      </c>
      <c r="AE234" s="343">
        <v>120</v>
      </c>
      <c r="AF234" s="343">
        <v>0</v>
      </c>
      <c r="AG234" s="360">
        <v>0</v>
      </c>
      <c r="AH234" s="361"/>
      <c r="AI234" s="344"/>
      <c r="AJ234" s="344"/>
      <c r="AK234" s="344"/>
      <c r="AL234" s="343"/>
      <c r="AM234" s="343"/>
      <c r="AN234" s="343" t="s">
        <v>1454</v>
      </c>
      <c r="AO234" s="343"/>
      <c r="AP234" s="362">
        <v>1</v>
      </c>
      <c r="AQ234" s="37"/>
      <c r="AR234" s="37"/>
      <c r="AS234" s="37"/>
      <c r="AT234" s="37"/>
      <c r="AU234" s="37"/>
    </row>
    <row r="235" spans="1:47" s="147" customFormat="1" ht="51" x14ac:dyDescent="0.25">
      <c r="A235" s="343">
        <v>218</v>
      </c>
      <c r="B235" s="343">
        <v>2021</v>
      </c>
      <c r="C235" s="357" t="s">
        <v>1073</v>
      </c>
      <c r="D235" s="394" t="s">
        <v>1153</v>
      </c>
      <c r="E235" s="349" t="s">
        <v>90</v>
      </c>
      <c r="F235" s="349" t="s">
        <v>29</v>
      </c>
      <c r="G235" s="363" t="s">
        <v>112</v>
      </c>
      <c r="H235" s="371" t="s">
        <v>834</v>
      </c>
      <c r="I235" s="365" t="s">
        <v>84</v>
      </c>
      <c r="J235" s="367" t="s">
        <v>268</v>
      </c>
      <c r="K235" s="353" t="s">
        <v>115</v>
      </c>
      <c r="L235" s="354" t="str">
        <f>IF(ISERROR(VLOOKUP(K235,Proposito_programa!$C$2:$E$59,2,FALSE))," ",VLOOKUP(K235,Proposito_programa!$C$2:$E$59,2,FALSE))</f>
        <v xml:space="preserve"> </v>
      </c>
      <c r="M235" s="354" t="str">
        <f>IF(ISERROR(VLOOKUP(K235,Proposito_programa!$C$2:$E$59,3,FALSE))," ",VLOOKUP(K235,Proposito_programa!$C$2:$E$59,3,FALSE))</f>
        <v xml:space="preserve"> </v>
      </c>
      <c r="N235" s="366">
        <v>2003</v>
      </c>
      <c r="O235" s="356"/>
      <c r="P235" s="366">
        <v>41377254</v>
      </c>
      <c r="Q235" s="357" t="s">
        <v>984</v>
      </c>
      <c r="R235" s="338" t="s">
        <v>363</v>
      </c>
      <c r="S235" s="338"/>
      <c r="T235" s="339"/>
      <c r="U235" s="340"/>
      <c r="V235" s="347">
        <v>27357114</v>
      </c>
      <c r="W235" s="345"/>
      <c r="X235" s="366">
        <v>0</v>
      </c>
      <c r="Y235" s="382">
        <v>0</v>
      </c>
      <c r="Z235" s="358">
        <f t="shared" si="2"/>
        <v>27357114</v>
      </c>
      <c r="AA235" s="359"/>
      <c r="AB235" s="342"/>
      <c r="AC235" s="342"/>
      <c r="AD235" s="384">
        <v>44626</v>
      </c>
      <c r="AE235" s="343">
        <v>90</v>
      </c>
      <c r="AF235" s="343">
        <v>0</v>
      </c>
      <c r="AG235" s="360">
        <v>0</v>
      </c>
      <c r="AH235" s="361"/>
      <c r="AI235" s="344"/>
      <c r="AJ235" s="344"/>
      <c r="AK235" s="344"/>
      <c r="AL235" s="343"/>
      <c r="AM235" s="343"/>
      <c r="AN235" s="343" t="s">
        <v>1454</v>
      </c>
      <c r="AO235" s="343"/>
      <c r="AP235" s="362">
        <v>1</v>
      </c>
      <c r="AQ235" s="37"/>
      <c r="AR235" s="37"/>
      <c r="AS235" s="37"/>
      <c r="AT235" s="37"/>
      <c r="AU235" s="37"/>
    </row>
    <row r="236" spans="1:47" s="147" customFormat="1" ht="51" x14ac:dyDescent="0.25">
      <c r="A236" s="343">
        <v>219</v>
      </c>
      <c r="B236" s="343">
        <v>2021</v>
      </c>
      <c r="C236" s="357" t="s">
        <v>1074</v>
      </c>
      <c r="D236" s="394" t="s">
        <v>1154</v>
      </c>
      <c r="E236" s="349" t="s">
        <v>90</v>
      </c>
      <c r="F236" s="349" t="s">
        <v>29</v>
      </c>
      <c r="G236" s="363" t="s">
        <v>111</v>
      </c>
      <c r="H236" s="371" t="s">
        <v>1235</v>
      </c>
      <c r="I236" s="365" t="s">
        <v>85</v>
      </c>
      <c r="J236" s="381" t="s">
        <v>1471</v>
      </c>
      <c r="K236" s="353">
        <v>55</v>
      </c>
      <c r="L236" s="354" t="str">
        <f>IF(ISERROR(VLOOKUP(K236,Proposito_programa!$C$2:$E$59,2,FALSE))," ",VLOOKUP(K236,Proposito_programa!$C$2:$E$59,2,FALSE))</f>
        <v>Fortalecimiento de cultura ciudadana y su institucionalidad</v>
      </c>
      <c r="M236" s="354" t="str">
        <f>IF(ISERROR(VLOOKUP(K236,Proposito_programa!$C$2:$E$59,3,FALSE))," ",VLOOKUP(K236,Proposito_programa!$C$2:$E$59,3,FALSE))</f>
        <v>Propósito 5: Construir Bogotá - Región con gobierno abierto, transparente y ciudadanía consciente</v>
      </c>
      <c r="N236" s="366">
        <v>1907</v>
      </c>
      <c r="O236" s="356"/>
      <c r="P236" s="366">
        <v>79696907</v>
      </c>
      <c r="Q236" s="357" t="s">
        <v>1317</v>
      </c>
      <c r="R236" s="338" t="s">
        <v>363</v>
      </c>
      <c r="S236" s="338"/>
      <c r="T236" s="339"/>
      <c r="U236" s="340"/>
      <c r="V236" s="347">
        <v>30000000</v>
      </c>
      <c r="W236" s="345"/>
      <c r="X236" s="366">
        <v>0</v>
      </c>
      <c r="Y236" s="382">
        <v>0</v>
      </c>
      <c r="Z236" s="358">
        <f t="shared" si="2"/>
        <v>30000000</v>
      </c>
      <c r="AA236" s="359"/>
      <c r="AB236" s="342"/>
      <c r="AC236" s="342"/>
      <c r="AD236" s="384">
        <v>44568</v>
      </c>
      <c r="AE236" s="343">
        <v>90</v>
      </c>
      <c r="AF236" s="343">
        <v>0</v>
      </c>
      <c r="AG236" s="360">
        <v>0</v>
      </c>
      <c r="AH236" s="361"/>
      <c r="AI236" s="344"/>
      <c r="AJ236" s="344"/>
      <c r="AK236" s="344"/>
      <c r="AL236" s="343"/>
      <c r="AM236" s="343"/>
      <c r="AN236" s="343" t="s">
        <v>1454</v>
      </c>
      <c r="AO236" s="343"/>
      <c r="AP236" s="362">
        <v>1</v>
      </c>
      <c r="AQ236" s="37"/>
      <c r="AR236" s="37"/>
      <c r="AS236" s="37"/>
      <c r="AT236" s="37"/>
      <c r="AU236" s="37"/>
    </row>
    <row r="237" spans="1:47" s="147" customFormat="1" ht="51" x14ac:dyDescent="0.25">
      <c r="A237" s="343">
        <v>220</v>
      </c>
      <c r="B237" s="343">
        <v>2021</v>
      </c>
      <c r="C237" s="357" t="s">
        <v>1075</v>
      </c>
      <c r="D237" s="394" t="s">
        <v>1155</v>
      </c>
      <c r="E237" s="349" t="s">
        <v>90</v>
      </c>
      <c r="F237" s="349" t="s">
        <v>29</v>
      </c>
      <c r="G237" s="363" t="s">
        <v>111</v>
      </c>
      <c r="H237" s="371" t="s">
        <v>1236</v>
      </c>
      <c r="I237" s="365" t="s">
        <v>85</v>
      </c>
      <c r="J237" s="381" t="s">
        <v>1471</v>
      </c>
      <c r="K237" s="353">
        <v>55</v>
      </c>
      <c r="L237" s="354" t="str">
        <f>IF(ISERROR(VLOOKUP(K237,Proposito_programa!$C$2:$E$59,2,FALSE))," ",VLOOKUP(K237,Proposito_programa!$C$2:$E$59,2,FALSE))</f>
        <v>Fortalecimiento de cultura ciudadana y su institucionalidad</v>
      </c>
      <c r="M237" s="354" t="str">
        <f>IF(ISERROR(VLOOKUP(K237,Proposito_programa!$C$2:$E$59,3,FALSE))," ",VLOOKUP(K237,Proposito_programa!$C$2:$E$59,3,FALSE))</f>
        <v>Propósito 5: Construir Bogotá - Región con gobierno abierto, transparente y ciudadanía consciente</v>
      </c>
      <c r="N237" s="366">
        <v>1907</v>
      </c>
      <c r="O237" s="356"/>
      <c r="P237" s="366">
        <v>51591190</v>
      </c>
      <c r="Q237" s="366" t="s">
        <v>1318</v>
      </c>
      <c r="R237" s="338" t="s">
        <v>363</v>
      </c>
      <c r="S237" s="338"/>
      <c r="T237" s="339"/>
      <c r="U237" s="340"/>
      <c r="V237" s="347">
        <v>24000000</v>
      </c>
      <c r="W237" s="345"/>
      <c r="X237" s="366">
        <v>0</v>
      </c>
      <c r="Y237" s="382">
        <v>0</v>
      </c>
      <c r="Z237" s="358">
        <f t="shared" si="2"/>
        <v>24000000</v>
      </c>
      <c r="AA237" s="359"/>
      <c r="AB237" s="342"/>
      <c r="AC237" s="342"/>
      <c r="AD237" s="384">
        <v>44569</v>
      </c>
      <c r="AE237" s="343">
        <v>90</v>
      </c>
      <c r="AF237" s="343">
        <v>0</v>
      </c>
      <c r="AG237" s="360">
        <v>0</v>
      </c>
      <c r="AH237" s="361"/>
      <c r="AI237" s="344"/>
      <c r="AJ237" s="344"/>
      <c r="AK237" s="344"/>
      <c r="AL237" s="343"/>
      <c r="AM237" s="343"/>
      <c r="AN237" s="343" t="s">
        <v>1454</v>
      </c>
      <c r="AO237" s="343"/>
      <c r="AP237" s="362">
        <v>1</v>
      </c>
      <c r="AQ237" s="37"/>
      <c r="AR237" s="37"/>
      <c r="AS237" s="37"/>
      <c r="AT237" s="37"/>
      <c r="AU237" s="37"/>
    </row>
    <row r="238" spans="1:47" s="147" customFormat="1" ht="63.75" x14ac:dyDescent="0.25">
      <c r="A238" s="343">
        <v>221</v>
      </c>
      <c r="B238" s="343">
        <v>2021</v>
      </c>
      <c r="C238" s="357" t="s">
        <v>1076</v>
      </c>
      <c r="D238" s="394" t="s">
        <v>1156</v>
      </c>
      <c r="E238" s="349" t="s">
        <v>90</v>
      </c>
      <c r="F238" s="349" t="s">
        <v>29</v>
      </c>
      <c r="G238" s="363" t="s">
        <v>111</v>
      </c>
      <c r="H238" s="371" t="s">
        <v>1237</v>
      </c>
      <c r="I238" s="365" t="s">
        <v>85</v>
      </c>
      <c r="J238" s="381" t="s">
        <v>1471</v>
      </c>
      <c r="K238" s="353">
        <v>55</v>
      </c>
      <c r="L238" s="354" t="str">
        <f>IF(ISERROR(VLOOKUP(K238,Proposito_programa!$C$2:$E$59,2,FALSE))," ",VLOOKUP(K238,Proposito_programa!$C$2:$E$59,2,FALSE))</f>
        <v>Fortalecimiento de cultura ciudadana y su institucionalidad</v>
      </c>
      <c r="M238" s="354" t="str">
        <f>IF(ISERROR(VLOOKUP(K238,Proposito_programa!$C$2:$E$59,3,FALSE))," ",VLOOKUP(K238,Proposito_programa!$C$2:$E$59,3,FALSE))</f>
        <v>Propósito 5: Construir Bogotá - Región con gobierno abierto, transparente y ciudadanía consciente</v>
      </c>
      <c r="N238" s="366">
        <v>1907</v>
      </c>
      <c r="O238" s="356"/>
      <c r="P238" s="366">
        <v>1019064689</v>
      </c>
      <c r="Q238" s="357" t="s">
        <v>1319</v>
      </c>
      <c r="R238" s="338" t="s">
        <v>363</v>
      </c>
      <c r="S238" s="338"/>
      <c r="T238" s="339"/>
      <c r="U238" s="340"/>
      <c r="V238" s="347">
        <v>28000000</v>
      </c>
      <c r="W238" s="345"/>
      <c r="X238" s="366">
        <v>0</v>
      </c>
      <c r="Y238" s="382">
        <v>0</v>
      </c>
      <c r="Z238" s="358">
        <f t="shared" si="2"/>
        <v>28000000</v>
      </c>
      <c r="AA238" s="359"/>
      <c r="AB238" s="342"/>
      <c r="AC238" s="342"/>
      <c r="AD238" s="384">
        <v>44568</v>
      </c>
      <c r="AE238" s="343">
        <v>90</v>
      </c>
      <c r="AF238" s="343">
        <v>0</v>
      </c>
      <c r="AG238" s="360">
        <v>0</v>
      </c>
      <c r="AH238" s="361"/>
      <c r="AI238" s="344"/>
      <c r="AJ238" s="344"/>
      <c r="AK238" s="344"/>
      <c r="AL238" s="343"/>
      <c r="AM238" s="343"/>
      <c r="AN238" s="343" t="s">
        <v>1454</v>
      </c>
      <c r="AO238" s="343"/>
      <c r="AP238" s="362">
        <v>1</v>
      </c>
      <c r="AQ238" s="37"/>
      <c r="AR238" s="37"/>
      <c r="AS238" s="37"/>
      <c r="AT238" s="37"/>
      <c r="AU238" s="37"/>
    </row>
    <row r="239" spans="1:47" s="147" customFormat="1" ht="51" x14ac:dyDescent="0.25">
      <c r="A239" s="343">
        <v>222</v>
      </c>
      <c r="B239" s="343">
        <v>2021</v>
      </c>
      <c r="C239" s="357" t="s">
        <v>1077</v>
      </c>
      <c r="D239" s="394" t="s">
        <v>1157</v>
      </c>
      <c r="E239" s="349" t="s">
        <v>90</v>
      </c>
      <c r="F239" s="349" t="s">
        <v>29</v>
      </c>
      <c r="G239" s="363" t="s">
        <v>111</v>
      </c>
      <c r="H239" s="371" t="s">
        <v>1238</v>
      </c>
      <c r="I239" s="365" t="s">
        <v>85</v>
      </c>
      <c r="J239" s="367" t="s">
        <v>268</v>
      </c>
      <c r="K239" s="353">
        <v>55</v>
      </c>
      <c r="L239" s="354" t="str">
        <f>IF(ISERROR(VLOOKUP(K239,Proposito_programa!$C$2:$E$59,2,FALSE))," ",VLOOKUP(K239,Proposito_programa!$C$2:$E$59,2,FALSE))</f>
        <v>Fortalecimiento de cultura ciudadana y su institucionalidad</v>
      </c>
      <c r="M239" s="354" t="str">
        <f>IF(ISERROR(VLOOKUP(K239,Proposito_programa!$C$2:$E$59,3,FALSE))," ",VLOOKUP(K239,Proposito_programa!$C$2:$E$59,3,FALSE))</f>
        <v>Propósito 5: Construir Bogotá - Región con gobierno abierto, transparente y ciudadanía consciente</v>
      </c>
      <c r="N239" s="366">
        <v>1906</v>
      </c>
      <c r="O239" s="356"/>
      <c r="P239" s="366">
        <v>79643978</v>
      </c>
      <c r="Q239" s="357" t="s">
        <v>1320</v>
      </c>
      <c r="R239" s="338" t="s">
        <v>363</v>
      </c>
      <c r="S239" s="338"/>
      <c r="T239" s="339"/>
      <c r="U239" s="340"/>
      <c r="V239" s="347">
        <v>19500000</v>
      </c>
      <c r="W239" s="345"/>
      <c r="X239" s="366">
        <v>0</v>
      </c>
      <c r="Y239" s="382">
        <v>0</v>
      </c>
      <c r="Z239" s="358">
        <f t="shared" si="2"/>
        <v>19500000</v>
      </c>
      <c r="AA239" s="359"/>
      <c r="AB239" s="342"/>
      <c r="AC239" s="342"/>
      <c r="AD239" s="384">
        <v>44553</v>
      </c>
      <c r="AE239" s="343">
        <v>289</v>
      </c>
      <c r="AF239" s="343">
        <v>0</v>
      </c>
      <c r="AG239" s="360">
        <v>0</v>
      </c>
      <c r="AH239" s="361"/>
      <c r="AI239" s="344"/>
      <c r="AJ239" s="344"/>
      <c r="AK239" s="344"/>
      <c r="AL239" s="343"/>
      <c r="AM239" s="343" t="s">
        <v>1454</v>
      </c>
      <c r="AN239" s="343"/>
      <c r="AO239" s="343"/>
      <c r="AP239" s="362">
        <f t="shared" ref="AP239:AP265" si="3">IF(ISERROR(AA239/Z239),"-",(AA239/Z239))</f>
        <v>0</v>
      </c>
      <c r="AQ239" s="37"/>
      <c r="AR239" s="37"/>
      <c r="AS239" s="37"/>
      <c r="AT239" s="37"/>
      <c r="AU239" s="37"/>
    </row>
    <row r="240" spans="1:47" s="147" customFormat="1" ht="76.5" x14ac:dyDescent="0.25">
      <c r="A240" s="343">
        <v>223</v>
      </c>
      <c r="B240" s="343">
        <v>2021</v>
      </c>
      <c r="C240" s="357" t="s">
        <v>1078</v>
      </c>
      <c r="D240" s="394" t="s">
        <v>1158</v>
      </c>
      <c r="E240" s="349" t="s">
        <v>90</v>
      </c>
      <c r="F240" s="349" t="s">
        <v>29</v>
      </c>
      <c r="G240" s="363" t="s">
        <v>111</v>
      </c>
      <c r="H240" s="371" t="s">
        <v>1239</v>
      </c>
      <c r="I240" s="365" t="s">
        <v>85</v>
      </c>
      <c r="J240" s="367" t="s">
        <v>268</v>
      </c>
      <c r="K240" s="353">
        <v>43</v>
      </c>
      <c r="L240" s="354" t="str">
        <f>IF(ISERROR(VLOOKUP(K240,Proposito_programa!$C$2:$E$59,2,FALSE))," ",VLOOKUP(K240,Proposito_programa!$C$2:$E$59,2,FALSE))</f>
        <v>Cultura ciudadana para la confianza, la convivencia y la participación desde la vida cotidiana</v>
      </c>
      <c r="M240" s="354" t="str">
        <f>IF(ISERROR(VLOOKUP(K240,Proposito_programa!$C$2:$E$59,3,FALSE))," ",VLOOKUP(K240,Proposito_programa!$C$2:$E$59,3,FALSE))</f>
        <v>Propósito 3: Inspirar confianza y legitimidad para vivir sin miedo y ser epicentro de cultura ciudadana, paz y reconciliación</v>
      </c>
      <c r="N240" s="366">
        <v>1902</v>
      </c>
      <c r="O240" s="356"/>
      <c r="P240" s="366">
        <v>80831434</v>
      </c>
      <c r="Q240" s="366" t="s">
        <v>1321</v>
      </c>
      <c r="R240" s="338" t="s">
        <v>363</v>
      </c>
      <c r="S240" s="338"/>
      <c r="T240" s="339"/>
      <c r="U240" s="340"/>
      <c r="V240" s="347">
        <v>6300000</v>
      </c>
      <c r="W240" s="345"/>
      <c r="X240" s="366">
        <v>1</v>
      </c>
      <c r="Y240" s="382">
        <v>490000</v>
      </c>
      <c r="Z240" s="358">
        <f t="shared" si="2"/>
        <v>6790000</v>
      </c>
      <c r="AA240" s="359"/>
      <c r="AB240" s="342"/>
      <c r="AC240" s="342"/>
      <c r="AD240" s="384">
        <v>44553</v>
      </c>
      <c r="AE240" s="343">
        <v>60</v>
      </c>
      <c r="AF240" s="343">
        <v>1</v>
      </c>
      <c r="AG240" s="360">
        <v>7</v>
      </c>
      <c r="AH240" s="361"/>
      <c r="AI240" s="344"/>
      <c r="AJ240" s="344"/>
      <c r="AK240" s="344"/>
      <c r="AL240" s="343"/>
      <c r="AM240" s="343"/>
      <c r="AN240" s="343" t="s">
        <v>1454</v>
      </c>
      <c r="AO240" s="343"/>
      <c r="AP240" s="362">
        <v>1</v>
      </c>
      <c r="AQ240" s="37"/>
      <c r="AR240" s="37"/>
      <c r="AS240" s="37"/>
      <c r="AT240" s="37"/>
      <c r="AU240" s="37"/>
    </row>
    <row r="241" spans="1:47" s="147" customFormat="1" ht="76.5" x14ac:dyDescent="0.25">
      <c r="A241" s="343">
        <v>224</v>
      </c>
      <c r="B241" s="343">
        <v>2021</v>
      </c>
      <c r="C241" s="357" t="s">
        <v>1078</v>
      </c>
      <c r="D241" s="394" t="s">
        <v>1158</v>
      </c>
      <c r="E241" s="349" t="s">
        <v>90</v>
      </c>
      <c r="F241" s="349" t="s">
        <v>29</v>
      </c>
      <c r="G241" s="363" t="s">
        <v>111</v>
      </c>
      <c r="H241" s="371" t="s">
        <v>1239</v>
      </c>
      <c r="I241" s="365" t="s">
        <v>85</v>
      </c>
      <c r="J241" s="367" t="s">
        <v>268</v>
      </c>
      <c r="K241" s="353">
        <v>43</v>
      </c>
      <c r="L241" s="354" t="str">
        <f>IF(ISERROR(VLOOKUP(K241,Proposito_programa!$C$2:$E$59,2,FALSE))," ",VLOOKUP(K241,Proposito_programa!$C$2:$E$59,2,FALSE))</f>
        <v>Cultura ciudadana para la confianza, la convivencia y la participación desde la vida cotidiana</v>
      </c>
      <c r="M241" s="354" t="str">
        <f>IF(ISERROR(VLOOKUP(K241,Proposito_programa!$C$2:$E$59,3,FALSE))," ",VLOOKUP(K241,Proposito_programa!$C$2:$E$59,3,FALSE))</f>
        <v>Propósito 3: Inspirar confianza y legitimidad para vivir sin miedo y ser epicentro de cultura ciudadana, paz y reconciliación</v>
      </c>
      <c r="N241" s="366">
        <v>1902</v>
      </c>
      <c r="O241" s="356"/>
      <c r="P241" s="366">
        <v>79137763</v>
      </c>
      <c r="Q241" s="357" t="s">
        <v>1322</v>
      </c>
      <c r="R241" s="338" t="s">
        <v>363</v>
      </c>
      <c r="S241" s="338"/>
      <c r="T241" s="339"/>
      <c r="U241" s="340"/>
      <c r="V241" s="347">
        <v>6300000</v>
      </c>
      <c r="W241" s="345"/>
      <c r="X241" s="366">
        <v>1</v>
      </c>
      <c r="Y241" s="382">
        <v>840000</v>
      </c>
      <c r="Z241" s="358">
        <f t="shared" si="2"/>
        <v>7140000</v>
      </c>
      <c r="AA241" s="359"/>
      <c r="AB241" s="342"/>
      <c r="AC241" s="342"/>
      <c r="AD241" s="384">
        <v>44550</v>
      </c>
      <c r="AE241" s="343">
        <v>60</v>
      </c>
      <c r="AF241" s="343">
        <v>1</v>
      </c>
      <c r="AG241" s="360">
        <v>13</v>
      </c>
      <c r="AH241" s="361"/>
      <c r="AI241" s="344"/>
      <c r="AJ241" s="344"/>
      <c r="AK241" s="344"/>
      <c r="AL241" s="343"/>
      <c r="AM241" s="343"/>
      <c r="AN241" s="343" t="s">
        <v>1454</v>
      </c>
      <c r="AO241" s="343"/>
      <c r="AP241" s="362">
        <v>1</v>
      </c>
      <c r="AQ241" s="37"/>
      <c r="AR241" s="37"/>
      <c r="AS241" s="37"/>
      <c r="AT241" s="37"/>
      <c r="AU241" s="37"/>
    </row>
    <row r="242" spans="1:47" s="147" customFormat="1" ht="51" x14ac:dyDescent="0.25">
      <c r="A242" s="343">
        <v>225</v>
      </c>
      <c r="B242" s="343">
        <v>2021</v>
      </c>
      <c r="C242" s="357" t="s">
        <v>1079</v>
      </c>
      <c r="D242" s="394" t="s">
        <v>1159</v>
      </c>
      <c r="E242" s="349" t="s">
        <v>90</v>
      </c>
      <c r="F242" s="349" t="s">
        <v>29</v>
      </c>
      <c r="G242" s="363" t="s">
        <v>111</v>
      </c>
      <c r="H242" s="371" t="s">
        <v>1240</v>
      </c>
      <c r="I242" s="365" t="s">
        <v>85</v>
      </c>
      <c r="J242" s="367" t="s">
        <v>268</v>
      </c>
      <c r="K242" s="353">
        <v>55</v>
      </c>
      <c r="L242" s="354" t="str">
        <f>IF(ISERROR(VLOOKUP(K242,Proposito_programa!$C$2:$E$59,2,FALSE))," ",VLOOKUP(K242,Proposito_programa!$C$2:$E$59,2,FALSE))</f>
        <v>Fortalecimiento de cultura ciudadana y su institucionalidad</v>
      </c>
      <c r="M242" s="354" t="str">
        <f>IF(ISERROR(VLOOKUP(K242,Proposito_programa!$C$2:$E$59,3,FALSE))," ",VLOOKUP(K242,Proposito_programa!$C$2:$E$59,3,FALSE))</f>
        <v>Propósito 5: Construir Bogotá - Región con gobierno abierto, transparente y ciudadanía consciente</v>
      </c>
      <c r="N242" s="366">
        <v>1906</v>
      </c>
      <c r="O242" s="356"/>
      <c r="P242" s="366">
        <v>1018515376</v>
      </c>
      <c r="Q242" s="357" t="s">
        <v>1323</v>
      </c>
      <c r="R242" s="338" t="s">
        <v>363</v>
      </c>
      <c r="S242" s="338"/>
      <c r="T242" s="339"/>
      <c r="U242" s="340"/>
      <c r="V242" s="347">
        <v>7500000</v>
      </c>
      <c r="W242" s="345"/>
      <c r="X242" s="366">
        <v>0</v>
      </c>
      <c r="Y242" s="382">
        <v>0</v>
      </c>
      <c r="Z242" s="358">
        <f t="shared" si="2"/>
        <v>7500000</v>
      </c>
      <c r="AA242" s="359"/>
      <c r="AB242" s="342"/>
      <c r="AC242" s="342"/>
      <c r="AD242" s="384">
        <v>44553</v>
      </c>
      <c r="AE242" s="343">
        <v>60</v>
      </c>
      <c r="AF242" s="343">
        <v>0</v>
      </c>
      <c r="AG242" s="360">
        <v>0</v>
      </c>
      <c r="AH242" s="361"/>
      <c r="AI242" s="344"/>
      <c r="AJ242" s="344"/>
      <c r="AK242" s="344"/>
      <c r="AL242" s="343"/>
      <c r="AM242" s="343"/>
      <c r="AN242" s="343" t="s">
        <v>1454</v>
      </c>
      <c r="AO242" s="343"/>
      <c r="AP242" s="362">
        <v>1</v>
      </c>
      <c r="AQ242" s="37"/>
      <c r="AR242" s="37"/>
      <c r="AS242" s="37"/>
      <c r="AT242" s="37"/>
      <c r="AU242" s="37"/>
    </row>
    <row r="243" spans="1:47" s="147" customFormat="1" ht="51" x14ac:dyDescent="0.25">
      <c r="A243" s="343">
        <v>226</v>
      </c>
      <c r="B243" s="343">
        <v>2021</v>
      </c>
      <c r="C243" s="357" t="s">
        <v>1080</v>
      </c>
      <c r="D243" s="394" t="s">
        <v>1160</v>
      </c>
      <c r="E243" s="349" t="s">
        <v>90</v>
      </c>
      <c r="F243" s="349" t="s">
        <v>86</v>
      </c>
      <c r="G243" s="349" t="s">
        <v>115</v>
      </c>
      <c r="H243" s="371" t="s">
        <v>1241</v>
      </c>
      <c r="I243" s="352" t="s">
        <v>84</v>
      </c>
      <c r="J243" s="381" t="s">
        <v>1471</v>
      </c>
      <c r="K243" s="353" t="s">
        <v>115</v>
      </c>
      <c r="L243" s="354" t="str">
        <f>IF(ISERROR(VLOOKUP(K243,Proposito_programa!$C$2:$E$59,2,FALSE))," ",VLOOKUP(K243,Proposito_programa!$C$2:$E$59,2,FALSE))</f>
        <v xml:space="preserve"> </v>
      </c>
      <c r="M243" s="354" t="str">
        <f>IF(ISERROR(VLOOKUP(K243,Proposito_programa!$C$2:$E$59,3,FALSE))," ",VLOOKUP(K243,Proposito_programa!$C$2:$E$59,3,FALSE))</f>
        <v xml:space="preserve"> </v>
      </c>
      <c r="N243" s="366">
        <v>1907</v>
      </c>
      <c r="O243" s="356"/>
      <c r="P243" s="357">
        <v>860011153</v>
      </c>
      <c r="Q243" s="357" t="s">
        <v>1324</v>
      </c>
      <c r="R243" s="338" t="s">
        <v>364</v>
      </c>
      <c r="S243" s="338"/>
      <c r="T243" s="339"/>
      <c r="U243" s="340"/>
      <c r="V243" s="347">
        <v>7074122</v>
      </c>
      <c r="W243" s="345"/>
      <c r="X243" s="366">
        <v>0</v>
      </c>
      <c r="Y243" s="382">
        <v>0</v>
      </c>
      <c r="Z243" s="358">
        <f t="shared" si="2"/>
        <v>7074122</v>
      </c>
      <c r="AA243" s="359"/>
      <c r="AB243" s="342"/>
      <c r="AC243" s="342"/>
      <c r="AD243" s="384">
        <v>44760</v>
      </c>
      <c r="AE243" s="343">
        <v>60</v>
      </c>
      <c r="AF243" s="343">
        <v>0</v>
      </c>
      <c r="AG243" s="360">
        <v>0</v>
      </c>
      <c r="AH243" s="361"/>
      <c r="AI243" s="344"/>
      <c r="AJ243" s="344"/>
      <c r="AK243" s="344"/>
      <c r="AL243" s="343"/>
      <c r="AM243" s="343"/>
      <c r="AN243" s="343" t="s">
        <v>1454</v>
      </c>
      <c r="AO243" s="343"/>
      <c r="AP243" s="362">
        <v>1</v>
      </c>
      <c r="AQ243" s="37"/>
      <c r="AR243" s="37"/>
      <c r="AS243" s="37"/>
      <c r="AT243" s="37"/>
      <c r="AU243" s="37"/>
    </row>
    <row r="244" spans="1:47" s="147" customFormat="1" ht="63.75" x14ac:dyDescent="0.25">
      <c r="A244" s="343">
        <v>227</v>
      </c>
      <c r="B244" s="343">
        <v>2021</v>
      </c>
      <c r="C244" s="357" t="s">
        <v>1081</v>
      </c>
      <c r="D244" s="394" t="s">
        <v>1161</v>
      </c>
      <c r="E244" s="349" t="s">
        <v>90</v>
      </c>
      <c r="F244" s="349" t="s">
        <v>29</v>
      </c>
      <c r="G244" s="363" t="s">
        <v>111</v>
      </c>
      <c r="H244" s="371" t="s">
        <v>1242</v>
      </c>
      <c r="I244" s="365" t="s">
        <v>85</v>
      </c>
      <c r="J244" s="367" t="s">
        <v>268</v>
      </c>
      <c r="K244" s="353">
        <v>27</v>
      </c>
      <c r="L244" s="354" t="str">
        <f>IF(ISERROR(VLOOKUP(K244,Proposito_programa!$C$2:$E$59,2,FALSE))," ",VLOOKUP(K244,Proposito_programa!$C$2:$E$59,2,FALSE))</f>
        <v>Cambio cultural para la gestión de la crisis climática</v>
      </c>
      <c r="M244" s="354" t="str">
        <f>IF(ISERROR(VLOOKUP(K244,Proposito_programa!$C$2:$E$59,3,FALSE))," ",VLOOKUP(K244,Proposito_programa!$C$2:$E$59,3,FALSE))</f>
        <v>Propósito 2 : Cambiar Nuestros Hábitos de Vida para Reverdecer a Bogotá y Adaptarnos y Mitigar la Crisis Climática</v>
      </c>
      <c r="N244" s="366">
        <v>2001</v>
      </c>
      <c r="O244" s="356"/>
      <c r="P244" s="366">
        <v>1030564762</v>
      </c>
      <c r="Q244" s="357" t="s">
        <v>1325</v>
      </c>
      <c r="R244" s="338" t="s">
        <v>363</v>
      </c>
      <c r="S244" s="338"/>
      <c r="T244" s="339"/>
      <c r="U244" s="340"/>
      <c r="V244" s="347">
        <v>3814000</v>
      </c>
      <c r="W244" s="345"/>
      <c r="X244" s="366">
        <v>1</v>
      </c>
      <c r="Y244" s="382">
        <v>1907000</v>
      </c>
      <c r="Z244" s="358">
        <f t="shared" si="2"/>
        <v>5721000</v>
      </c>
      <c r="AA244" s="359"/>
      <c r="AB244" s="342"/>
      <c r="AC244" s="342"/>
      <c r="AD244" s="384">
        <v>44523</v>
      </c>
      <c r="AE244" s="343">
        <v>60</v>
      </c>
      <c r="AF244" s="343">
        <v>1</v>
      </c>
      <c r="AG244" s="360">
        <v>30</v>
      </c>
      <c r="AH244" s="361"/>
      <c r="AI244" s="344"/>
      <c r="AJ244" s="344"/>
      <c r="AK244" s="344"/>
      <c r="AL244" s="343"/>
      <c r="AM244" s="343"/>
      <c r="AN244" s="343" t="s">
        <v>1454</v>
      </c>
      <c r="AO244" s="343"/>
      <c r="AP244" s="362">
        <v>1</v>
      </c>
      <c r="AQ244" s="37"/>
      <c r="AR244" s="37"/>
      <c r="AS244" s="37"/>
      <c r="AT244" s="37"/>
      <c r="AU244" s="37"/>
    </row>
    <row r="245" spans="1:47" s="147" customFormat="1" ht="63.75" x14ac:dyDescent="0.25">
      <c r="A245" s="343">
        <v>228</v>
      </c>
      <c r="B245" s="343">
        <v>2021</v>
      </c>
      <c r="C245" s="357" t="s">
        <v>1081</v>
      </c>
      <c r="D245" s="394" t="s">
        <v>1161</v>
      </c>
      <c r="E245" s="349" t="s">
        <v>90</v>
      </c>
      <c r="F245" s="349" t="s">
        <v>29</v>
      </c>
      <c r="G245" s="363" t="s">
        <v>111</v>
      </c>
      <c r="H245" s="371" t="s">
        <v>1243</v>
      </c>
      <c r="I245" s="365" t="s">
        <v>85</v>
      </c>
      <c r="J245" s="367" t="s">
        <v>268</v>
      </c>
      <c r="K245" s="353">
        <v>27</v>
      </c>
      <c r="L245" s="354" t="str">
        <f>IF(ISERROR(VLOOKUP(K245,Proposito_programa!$C$2:$E$59,2,FALSE))," ",VLOOKUP(K245,Proposito_programa!$C$2:$E$59,2,FALSE))</f>
        <v>Cambio cultural para la gestión de la crisis climática</v>
      </c>
      <c r="M245" s="354" t="str">
        <f>IF(ISERROR(VLOOKUP(K245,Proposito_programa!$C$2:$E$59,3,FALSE))," ",VLOOKUP(K245,Proposito_programa!$C$2:$E$59,3,FALSE))</f>
        <v>Propósito 2 : Cambiar Nuestros Hábitos de Vida para Reverdecer a Bogotá y Adaptarnos y Mitigar la Crisis Climática</v>
      </c>
      <c r="N245" s="366">
        <v>2001</v>
      </c>
      <c r="O245" s="356"/>
      <c r="P245" s="366">
        <v>79059282</v>
      </c>
      <c r="Q245" s="357" t="s">
        <v>1326</v>
      </c>
      <c r="R245" s="338" t="s">
        <v>363</v>
      </c>
      <c r="S245" s="338"/>
      <c r="T245" s="339"/>
      <c r="U245" s="340"/>
      <c r="V245" s="347">
        <v>3814000</v>
      </c>
      <c r="W245" s="345"/>
      <c r="X245" s="366">
        <v>1</v>
      </c>
      <c r="Y245" s="382">
        <v>1907000</v>
      </c>
      <c r="Z245" s="358">
        <f t="shared" si="2"/>
        <v>5721000</v>
      </c>
      <c r="AA245" s="359"/>
      <c r="AB245" s="342"/>
      <c r="AC245" s="342"/>
      <c r="AD245" s="384">
        <v>44523</v>
      </c>
      <c r="AE245" s="343">
        <v>180</v>
      </c>
      <c r="AF245" s="343">
        <v>1</v>
      </c>
      <c r="AG245" s="360">
        <v>30</v>
      </c>
      <c r="AH245" s="361"/>
      <c r="AI245" s="344"/>
      <c r="AJ245" s="344"/>
      <c r="AK245" s="344"/>
      <c r="AL245" s="343"/>
      <c r="AM245" s="343" t="s">
        <v>1454</v>
      </c>
      <c r="AN245" s="343"/>
      <c r="AO245" s="343"/>
      <c r="AP245" s="362">
        <f t="shared" si="3"/>
        <v>0</v>
      </c>
      <c r="AQ245" s="37"/>
      <c r="AR245" s="37"/>
      <c r="AS245" s="37"/>
      <c r="AT245" s="37"/>
      <c r="AU245" s="37"/>
    </row>
    <row r="246" spans="1:47" s="147" customFormat="1" ht="63.75" x14ac:dyDescent="0.25">
      <c r="A246" s="343">
        <v>229</v>
      </c>
      <c r="B246" s="343">
        <v>2021</v>
      </c>
      <c r="C246" s="357" t="s">
        <v>1082</v>
      </c>
      <c r="D246" s="370" t="s">
        <v>1162</v>
      </c>
      <c r="E246" s="349" t="s">
        <v>90</v>
      </c>
      <c r="F246" s="349" t="s">
        <v>29</v>
      </c>
      <c r="G246" s="363" t="s">
        <v>111</v>
      </c>
      <c r="H246" s="371" t="s">
        <v>1244</v>
      </c>
      <c r="I246" s="365" t="s">
        <v>85</v>
      </c>
      <c r="J246" s="367" t="s">
        <v>1472</v>
      </c>
      <c r="K246" s="353">
        <v>20</v>
      </c>
      <c r="L246" s="354" t="str">
        <f>IF(ISERROR(VLOOKUP(K246,Proposito_programa!$C$2:$E$59,2,FALSE))," ",VLOOKUP(K246,Proposito_programa!$C$2:$E$59,2,FALSE))</f>
        <v>Bogotá, referente en cultura, deporte, recreación y actividad física, con parques para el desarrollo y la salud</v>
      </c>
      <c r="M246" s="354" t="str">
        <f>IF(ISERROR(VLOOKUP(K246,Proposito_programa!$C$2:$E$59,3,FALSE))," ",VLOOKUP(K246,Proposito_programa!$C$2:$E$59,3,FALSE))</f>
        <v>Propósito 1: Hacer un nuevo contrato social para incrementar la inclusión social, productiva y política</v>
      </c>
      <c r="N246" s="366">
        <v>1887</v>
      </c>
      <c r="O246" s="356"/>
      <c r="P246" s="366">
        <v>1022409964</v>
      </c>
      <c r="Q246" s="357" t="s">
        <v>1327</v>
      </c>
      <c r="R246" s="338" t="s">
        <v>363</v>
      </c>
      <c r="S246" s="338"/>
      <c r="T246" s="339"/>
      <c r="U246" s="340"/>
      <c r="V246" s="347">
        <v>5290000</v>
      </c>
      <c r="W246" s="345"/>
      <c r="X246" s="366">
        <v>0</v>
      </c>
      <c r="Y246" s="382">
        <v>0</v>
      </c>
      <c r="Z246" s="358">
        <f t="shared" si="2"/>
        <v>5290000</v>
      </c>
      <c r="AA246" s="359"/>
      <c r="AB246" s="342"/>
      <c r="AC246" s="342"/>
      <c r="AD246" s="384">
        <v>44540</v>
      </c>
      <c r="AE246" s="343">
        <v>75</v>
      </c>
      <c r="AF246" s="343">
        <v>0</v>
      </c>
      <c r="AG246" s="360">
        <v>0</v>
      </c>
      <c r="AH246" s="361"/>
      <c r="AI246" s="344"/>
      <c r="AJ246" s="344"/>
      <c r="AK246" s="344"/>
      <c r="AL246" s="343"/>
      <c r="AM246" s="343"/>
      <c r="AN246" s="343" t="s">
        <v>1454</v>
      </c>
      <c r="AO246" s="343"/>
      <c r="AP246" s="362">
        <v>1</v>
      </c>
      <c r="AQ246" s="37"/>
      <c r="AR246" s="37"/>
      <c r="AS246" s="37"/>
      <c r="AT246" s="37"/>
      <c r="AU246" s="37"/>
    </row>
    <row r="247" spans="1:47" s="147" customFormat="1" ht="63.75" x14ac:dyDescent="0.25">
      <c r="A247" s="343">
        <v>230</v>
      </c>
      <c r="B247" s="343">
        <v>2021</v>
      </c>
      <c r="C247" s="357" t="s">
        <v>1083</v>
      </c>
      <c r="D247" s="394" t="s">
        <v>1163</v>
      </c>
      <c r="E247" s="349" t="s">
        <v>90</v>
      </c>
      <c r="F247" s="349" t="s">
        <v>29</v>
      </c>
      <c r="G247" s="363" t="s">
        <v>111</v>
      </c>
      <c r="H247" s="371" t="s">
        <v>1245</v>
      </c>
      <c r="I247" s="365" t="s">
        <v>85</v>
      </c>
      <c r="J247" s="367" t="s">
        <v>1472</v>
      </c>
      <c r="K247" s="353">
        <v>20</v>
      </c>
      <c r="L247" s="354" t="str">
        <f>IF(ISERROR(VLOOKUP(K247,Proposito_programa!$C$2:$E$59,2,FALSE))," ",VLOOKUP(K247,Proposito_programa!$C$2:$E$59,2,FALSE))</f>
        <v>Bogotá, referente en cultura, deporte, recreación y actividad física, con parques para el desarrollo y la salud</v>
      </c>
      <c r="M247" s="354" t="str">
        <f>IF(ISERROR(VLOOKUP(K247,Proposito_programa!$C$2:$E$59,3,FALSE))," ",VLOOKUP(K247,Proposito_programa!$C$2:$E$59,3,FALSE))</f>
        <v>Propósito 1: Hacer un nuevo contrato social para incrementar la inclusión social, productiva y política</v>
      </c>
      <c r="N247" s="366">
        <v>1887</v>
      </c>
      <c r="O247" s="356"/>
      <c r="P247" s="366">
        <v>1032478958</v>
      </c>
      <c r="Q247" s="357" t="s">
        <v>1328</v>
      </c>
      <c r="R247" s="338" t="s">
        <v>363</v>
      </c>
      <c r="S247" s="338"/>
      <c r="T247" s="339"/>
      <c r="U247" s="340"/>
      <c r="V247" s="347">
        <v>3600000</v>
      </c>
      <c r="W247" s="345"/>
      <c r="X247" s="366">
        <v>0</v>
      </c>
      <c r="Y247" s="382">
        <v>0</v>
      </c>
      <c r="Z247" s="358">
        <f t="shared" si="2"/>
        <v>3600000</v>
      </c>
      <c r="AA247" s="359"/>
      <c r="AB247" s="342"/>
      <c r="AC247" s="342"/>
      <c r="AD247" s="384">
        <v>44544</v>
      </c>
      <c r="AE247" s="343">
        <v>90</v>
      </c>
      <c r="AF247" s="343">
        <v>0</v>
      </c>
      <c r="AG247" s="360">
        <v>0</v>
      </c>
      <c r="AH247" s="361"/>
      <c r="AI247" s="344"/>
      <c r="AJ247" s="344"/>
      <c r="AK247" s="344"/>
      <c r="AL247" s="343"/>
      <c r="AM247" s="343" t="s">
        <v>1454</v>
      </c>
      <c r="AN247" s="343"/>
      <c r="AO247" s="343"/>
      <c r="AP247" s="362">
        <f t="shared" si="3"/>
        <v>0</v>
      </c>
      <c r="AQ247" s="37"/>
      <c r="AR247" s="37"/>
      <c r="AS247" s="37"/>
      <c r="AT247" s="37"/>
      <c r="AU247" s="37"/>
    </row>
    <row r="248" spans="1:47" s="147" customFormat="1" ht="63.75" x14ac:dyDescent="0.25">
      <c r="A248" s="343">
        <v>231</v>
      </c>
      <c r="B248" s="343">
        <v>2021</v>
      </c>
      <c r="C248" s="357" t="s">
        <v>1083</v>
      </c>
      <c r="D248" s="370" t="s">
        <v>1163</v>
      </c>
      <c r="E248" s="349" t="s">
        <v>90</v>
      </c>
      <c r="F248" s="349" t="s">
        <v>29</v>
      </c>
      <c r="G248" s="363" t="s">
        <v>111</v>
      </c>
      <c r="H248" s="371" t="s">
        <v>1246</v>
      </c>
      <c r="I248" s="365" t="s">
        <v>85</v>
      </c>
      <c r="J248" s="367" t="s">
        <v>1472</v>
      </c>
      <c r="K248" s="353">
        <v>20</v>
      </c>
      <c r="L248" s="354" t="str">
        <f>IF(ISERROR(VLOOKUP(K248,Proposito_programa!$C$2:$E$59,2,FALSE))," ",VLOOKUP(K248,Proposito_programa!$C$2:$E$59,2,FALSE))</f>
        <v>Bogotá, referente en cultura, deporte, recreación y actividad física, con parques para el desarrollo y la salud</v>
      </c>
      <c r="M248" s="354" t="str">
        <f>IF(ISERROR(VLOOKUP(K248,Proposito_programa!$C$2:$E$59,3,FALSE))," ",VLOOKUP(K248,Proposito_programa!$C$2:$E$59,3,FALSE))</f>
        <v>Propósito 1: Hacer un nuevo contrato social para incrementar la inclusión social, productiva y política</v>
      </c>
      <c r="N248" s="366">
        <v>1887</v>
      </c>
      <c r="O248" s="356"/>
      <c r="P248" s="366">
        <v>1071172064</v>
      </c>
      <c r="Q248" s="357" t="s">
        <v>1329</v>
      </c>
      <c r="R248" s="338" t="s">
        <v>363</v>
      </c>
      <c r="S248" s="338"/>
      <c r="T248" s="339"/>
      <c r="U248" s="340"/>
      <c r="V248" s="347">
        <v>3600000</v>
      </c>
      <c r="W248" s="345"/>
      <c r="X248" s="366">
        <v>0</v>
      </c>
      <c r="Y248" s="382">
        <v>0</v>
      </c>
      <c r="Z248" s="358">
        <f t="shared" si="2"/>
        <v>3600000</v>
      </c>
      <c r="AA248" s="359"/>
      <c r="AB248" s="342"/>
      <c r="AC248" s="342"/>
      <c r="AD248" s="384">
        <v>44544</v>
      </c>
      <c r="AE248" s="343">
        <v>75</v>
      </c>
      <c r="AF248" s="343">
        <v>0</v>
      </c>
      <c r="AG248" s="360">
        <v>0</v>
      </c>
      <c r="AH248" s="361"/>
      <c r="AI248" s="344"/>
      <c r="AJ248" s="344"/>
      <c r="AK248" s="344"/>
      <c r="AL248" s="343"/>
      <c r="AM248" s="343"/>
      <c r="AN248" s="343" t="s">
        <v>1454</v>
      </c>
      <c r="AO248" s="343"/>
      <c r="AP248" s="362">
        <v>1</v>
      </c>
      <c r="AQ248" s="37"/>
      <c r="AR248" s="37"/>
      <c r="AS248" s="37"/>
      <c r="AT248" s="37"/>
      <c r="AU248" s="37"/>
    </row>
    <row r="249" spans="1:47" s="147" customFormat="1" ht="63.75" x14ac:dyDescent="0.25">
      <c r="A249" s="343">
        <v>232</v>
      </c>
      <c r="B249" s="343">
        <v>2021</v>
      </c>
      <c r="C249" s="357" t="s">
        <v>1084</v>
      </c>
      <c r="D249" s="395" t="s">
        <v>1164</v>
      </c>
      <c r="E249" s="343" t="s">
        <v>56</v>
      </c>
      <c r="F249" s="349" t="s">
        <v>86</v>
      </c>
      <c r="G249" s="349" t="s">
        <v>115</v>
      </c>
      <c r="H249" s="371" t="s">
        <v>1247</v>
      </c>
      <c r="I249" s="352" t="s">
        <v>84</v>
      </c>
      <c r="J249" s="367" t="s">
        <v>268</v>
      </c>
      <c r="K249" s="353" t="s">
        <v>115</v>
      </c>
      <c r="L249" s="354" t="str">
        <f>IF(ISERROR(VLOOKUP(K249,Proposito_programa!$C$2:$E$59,2,FALSE))," ",VLOOKUP(K249,Proposito_programa!$C$2:$E$59,2,FALSE))</f>
        <v xml:space="preserve"> </v>
      </c>
      <c r="M249" s="354" t="str">
        <f>IF(ISERROR(VLOOKUP(K249,Proposito_programa!$C$2:$E$59,3,FALSE))," ",VLOOKUP(K249,Proposito_programa!$C$2:$E$59,3,FALSE))</f>
        <v xml:space="preserve"> </v>
      </c>
      <c r="N249" s="366">
        <v>2008</v>
      </c>
      <c r="O249" s="356"/>
      <c r="P249" s="366">
        <v>900960810</v>
      </c>
      <c r="Q249" s="357" t="s">
        <v>1330</v>
      </c>
      <c r="R249" s="338" t="s">
        <v>364</v>
      </c>
      <c r="S249" s="338"/>
      <c r="T249" s="339"/>
      <c r="U249" s="340"/>
      <c r="V249" s="347">
        <v>20000000</v>
      </c>
      <c r="W249" s="345"/>
      <c r="X249" s="366">
        <v>0</v>
      </c>
      <c r="Y249" s="382">
        <v>0</v>
      </c>
      <c r="Z249" s="358">
        <f t="shared" si="2"/>
        <v>20000000</v>
      </c>
      <c r="AA249" s="359"/>
      <c r="AB249" s="342"/>
      <c r="AC249" s="342"/>
      <c r="AD249" s="384">
        <v>44664</v>
      </c>
      <c r="AE249" s="343">
        <v>193</v>
      </c>
      <c r="AF249" s="343">
        <v>0</v>
      </c>
      <c r="AG249" s="360">
        <v>0</v>
      </c>
      <c r="AH249" s="361"/>
      <c r="AI249" s="344"/>
      <c r="AJ249" s="344"/>
      <c r="AK249" s="344"/>
      <c r="AL249" s="343"/>
      <c r="AM249" s="343" t="s">
        <v>1454</v>
      </c>
      <c r="AN249" s="343"/>
      <c r="AO249" s="343"/>
      <c r="AP249" s="362">
        <f t="shared" si="3"/>
        <v>0</v>
      </c>
      <c r="AQ249" s="37"/>
      <c r="AR249" s="37"/>
      <c r="AS249" s="37"/>
      <c r="AT249" s="37"/>
      <c r="AU249" s="37"/>
    </row>
    <row r="250" spans="1:47" s="147" customFormat="1" ht="63.75" x14ac:dyDescent="0.25">
      <c r="A250" s="343">
        <v>233</v>
      </c>
      <c r="B250" s="343">
        <v>2021</v>
      </c>
      <c r="C250" s="357" t="s">
        <v>1085</v>
      </c>
      <c r="D250" s="370" t="s">
        <v>1165</v>
      </c>
      <c r="E250" s="349" t="s">
        <v>90</v>
      </c>
      <c r="F250" s="349" t="s">
        <v>29</v>
      </c>
      <c r="G250" s="363" t="s">
        <v>111</v>
      </c>
      <c r="H250" s="371" t="s">
        <v>1248</v>
      </c>
      <c r="I250" s="365" t="s">
        <v>85</v>
      </c>
      <c r="J250" s="381" t="s">
        <v>1471</v>
      </c>
      <c r="K250" s="353">
        <v>55</v>
      </c>
      <c r="L250" s="354" t="str">
        <f>IF(ISERROR(VLOOKUP(K250,Proposito_programa!$C$2:$E$59,2,FALSE))," ",VLOOKUP(K250,Proposito_programa!$C$2:$E$59,2,FALSE))</f>
        <v>Fortalecimiento de cultura ciudadana y su institucionalidad</v>
      </c>
      <c r="M250" s="354" t="str">
        <f>IF(ISERROR(VLOOKUP(K250,Proposito_programa!$C$2:$E$59,3,FALSE))," ",VLOOKUP(K250,Proposito_programa!$C$2:$E$59,3,FALSE))</f>
        <v>Propósito 5: Construir Bogotá - Región con gobierno abierto, transparente y ciudadanía consciente</v>
      </c>
      <c r="N250" s="366">
        <v>1907</v>
      </c>
      <c r="O250" s="356"/>
      <c r="P250" s="366">
        <v>1032372023</v>
      </c>
      <c r="Q250" s="357" t="s">
        <v>1331</v>
      </c>
      <c r="R250" s="338" t="s">
        <v>363</v>
      </c>
      <c r="S250" s="338"/>
      <c r="T250" s="339"/>
      <c r="U250" s="340"/>
      <c r="V250" s="347">
        <v>20000000</v>
      </c>
      <c r="W250" s="345"/>
      <c r="X250" s="366">
        <v>1</v>
      </c>
      <c r="Y250" s="382">
        <v>2400000</v>
      </c>
      <c r="Z250" s="358">
        <f t="shared" si="2"/>
        <v>22400000</v>
      </c>
      <c r="AA250" s="359"/>
      <c r="AB250" s="342"/>
      <c r="AC250" s="342"/>
      <c r="AD250" s="384">
        <v>44558</v>
      </c>
      <c r="AE250" s="343">
        <v>60</v>
      </c>
      <c r="AF250" s="343">
        <v>1</v>
      </c>
      <c r="AG250" s="360">
        <v>10</v>
      </c>
      <c r="AH250" s="361"/>
      <c r="AI250" s="344"/>
      <c r="AJ250" s="344"/>
      <c r="AK250" s="344"/>
      <c r="AL250" s="343"/>
      <c r="AM250" s="343"/>
      <c r="AN250" s="343" t="s">
        <v>1454</v>
      </c>
      <c r="AO250" s="343"/>
      <c r="AP250" s="362">
        <v>1</v>
      </c>
      <c r="AQ250" s="37"/>
      <c r="AR250" s="37"/>
      <c r="AS250" s="37"/>
      <c r="AT250" s="37"/>
      <c r="AU250" s="37"/>
    </row>
    <row r="251" spans="1:47" s="147" customFormat="1" ht="63.75" x14ac:dyDescent="0.25">
      <c r="A251" s="343">
        <v>234</v>
      </c>
      <c r="B251" s="343">
        <v>2021</v>
      </c>
      <c r="C251" s="357" t="s">
        <v>1086</v>
      </c>
      <c r="D251" s="370" t="s">
        <v>1166</v>
      </c>
      <c r="E251" s="349" t="s">
        <v>90</v>
      </c>
      <c r="F251" s="349" t="s">
        <v>29</v>
      </c>
      <c r="G251" s="363" t="s">
        <v>111</v>
      </c>
      <c r="H251" s="371" t="s">
        <v>1249</v>
      </c>
      <c r="I251" s="365" t="s">
        <v>85</v>
      </c>
      <c r="J251" s="367" t="s">
        <v>268</v>
      </c>
      <c r="K251" s="353">
        <v>55</v>
      </c>
      <c r="L251" s="354" t="str">
        <f>IF(ISERROR(VLOOKUP(K251,Proposito_programa!$C$2:$E$59,2,FALSE))," ",VLOOKUP(K251,Proposito_programa!$C$2:$E$59,2,FALSE))</f>
        <v>Fortalecimiento de cultura ciudadana y su institucionalidad</v>
      </c>
      <c r="M251" s="354" t="str">
        <f>IF(ISERROR(VLOOKUP(K251,Proposito_programa!$C$2:$E$59,3,FALSE))," ",VLOOKUP(K251,Proposito_programa!$C$2:$E$59,3,FALSE))</f>
        <v>Propósito 5: Construir Bogotá - Región con gobierno abierto, transparente y ciudadanía consciente</v>
      </c>
      <c r="N251" s="366">
        <v>1906</v>
      </c>
      <c r="O251" s="356"/>
      <c r="P251" s="366">
        <v>80224727</v>
      </c>
      <c r="Q251" s="357" t="s">
        <v>978</v>
      </c>
      <c r="R251" s="338" t="s">
        <v>363</v>
      </c>
      <c r="S251" s="338"/>
      <c r="T251" s="339"/>
      <c r="U251" s="340"/>
      <c r="V251" s="347">
        <v>14664000</v>
      </c>
      <c r="W251" s="345"/>
      <c r="X251" s="366">
        <v>0</v>
      </c>
      <c r="Y251" s="382">
        <v>0</v>
      </c>
      <c r="Z251" s="358">
        <f t="shared" si="2"/>
        <v>14664000</v>
      </c>
      <c r="AA251" s="359"/>
      <c r="AB251" s="342"/>
      <c r="AC251" s="342"/>
      <c r="AD251" s="384">
        <v>44580</v>
      </c>
      <c r="AE251" s="343">
        <v>75</v>
      </c>
      <c r="AF251" s="343">
        <v>0</v>
      </c>
      <c r="AG251" s="360">
        <v>0</v>
      </c>
      <c r="AH251" s="361"/>
      <c r="AI251" s="344"/>
      <c r="AJ251" s="344"/>
      <c r="AK251" s="344"/>
      <c r="AL251" s="343"/>
      <c r="AM251" s="343"/>
      <c r="AN251" s="343" t="s">
        <v>1454</v>
      </c>
      <c r="AO251" s="343"/>
      <c r="AP251" s="362">
        <v>1</v>
      </c>
      <c r="AQ251" s="37"/>
      <c r="AR251" s="37"/>
      <c r="AS251" s="37"/>
      <c r="AT251" s="37"/>
      <c r="AU251" s="37"/>
    </row>
    <row r="252" spans="1:47" s="147" customFormat="1" ht="63.75" x14ac:dyDescent="0.25">
      <c r="A252" s="343">
        <v>235</v>
      </c>
      <c r="B252" s="343">
        <v>2021</v>
      </c>
      <c r="C252" s="357" t="s">
        <v>1087</v>
      </c>
      <c r="D252" s="394" t="s">
        <v>1167</v>
      </c>
      <c r="E252" s="349" t="s">
        <v>90</v>
      </c>
      <c r="F252" s="349" t="s">
        <v>29</v>
      </c>
      <c r="G252" s="363" t="s">
        <v>111</v>
      </c>
      <c r="H252" s="371" t="s">
        <v>1250</v>
      </c>
      <c r="I252" s="365" t="s">
        <v>85</v>
      </c>
      <c r="J252" s="381" t="s">
        <v>1471</v>
      </c>
      <c r="K252" s="353">
        <v>55</v>
      </c>
      <c r="L252" s="354" t="str">
        <f>IF(ISERROR(VLOOKUP(K252,Proposito_programa!$C$2:$E$59,2,FALSE))," ",VLOOKUP(K252,Proposito_programa!$C$2:$E$59,2,FALSE))</f>
        <v>Fortalecimiento de cultura ciudadana y su institucionalidad</v>
      </c>
      <c r="M252" s="354" t="str">
        <f>IF(ISERROR(VLOOKUP(K252,Proposito_programa!$C$2:$E$59,3,FALSE))," ",VLOOKUP(K252,Proposito_programa!$C$2:$E$59,3,FALSE))</f>
        <v>Propósito 5: Construir Bogotá - Región con gobierno abierto, transparente y ciudadanía consciente</v>
      </c>
      <c r="N252" s="366">
        <v>1907</v>
      </c>
      <c r="O252" s="356"/>
      <c r="P252" s="366">
        <v>1018419856</v>
      </c>
      <c r="Q252" s="357" t="s">
        <v>1332</v>
      </c>
      <c r="R252" s="338" t="s">
        <v>363</v>
      </c>
      <c r="S252" s="338"/>
      <c r="T252" s="339"/>
      <c r="U252" s="340"/>
      <c r="V252" s="347">
        <v>17750000</v>
      </c>
      <c r="W252" s="345"/>
      <c r="X252" s="366">
        <v>0</v>
      </c>
      <c r="Y252" s="382">
        <v>0</v>
      </c>
      <c r="Z252" s="358">
        <f t="shared" si="2"/>
        <v>17750000</v>
      </c>
      <c r="AA252" s="359"/>
      <c r="AB252" s="342"/>
      <c r="AC252" s="342"/>
      <c r="AD252" s="384">
        <v>44565</v>
      </c>
      <c r="AE252" s="343">
        <v>60</v>
      </c>
      <c r="AF252" s="343">
        <v>0</v>
      </c>
      <c r="AG252" s="360">
        <v>0</v>
      </c>
      <c r="AH252" s="361"/>
      <c r="AI252" s="344"/>
      <c r="AJ252" s="344"/>
      <c r="AK252" s="344"/>
      <c r="AL252" s="343"/>
      <c r="AM252" s="343"/>
      <c r="AN252" s="343" t="s">
        <v>1454</v>
      </c>
      <c r="AO252" s="343"/>
      <c r="AP252" s="362">
        <v>1</v>
      </c>
      <c r="AQ252" s="37"/>
      <c r="AR252" s="37"/>
      <c r="AS252" s="37"/>
      <c r="AT252" s="37"/>
      <c r="AU252" s="37"/>
    </row>
    <row r="253" spans="1:47" s="147" customFormat="1" ht="89.25" x14ac:dyDescent="0.25">
      <c r="A253" s="343">
        <v>236</v>
      </c>
      <c r="B253" s="343">
        <v>2021</v>
      </c>
      <c r="C253" s="357" t="s">
        <v>1088</v>
      </c>
      <c r="D253" s="370" t="s">
        <v>1168</v>
      </c>
      <c r="E253" s="343" t="s">
        <v>28</v>
      </c>
      <c r="F253" s="349" t="s">
        <v>89</v>
      </c>
      <c r="G253" s="349" t="s">
        <v>98</v>
      </c>
      <c r="H253" s="371" t="s">
        <v>1251</v>
      </c>
      <c r="I253" s="352" t="s">
        <v>84</v>
      </c>
      <c r="J253" s="367" t="s">
        <v>268</v>
      </c>
      <c r="K253" s="353" t="s">
        <v>115</v>
      </c>
      <c r="L253" s="354" t="str">
        <f>IF(ISERROR(VLOOKUP(K253,Proposito_programa!$C$2:$E$59,2,FALSE))," ",VLOOKUP(K253,Proposito_programa!$C$2:$E$59,2,FALSE))</f>
        <v xml:space="preserve"> </v>
      </c>
      <c r="M253" s="354" t="str">
        <f>IF(ISERROR(VLOOKUP(K253,Proposito_programa!$C$2:$E$59,3,FALSE))," ",VLOOKUP(K253,Proposito_programa!$C$2:$E$59,3,FALSE))</f>
        <v xml:space="preserve"> </v>
      </c>
      <c r="N253" s="366">
        <v>1007</v>
      </c>
      <c r="O253" s="356"/>
      <c r="P253" s="357" t="s">
        <v>1316</v>
      </c>
      <c r="Q253" s="357" t="s">
        <v>1333</v>
      </c>
      <c r="R253" s="338" t="s">
        <v>364</v>
      </c>
      <c r="S253" s="338"/>
      <c r="T253" s="339"/>
      <c r="U253" s="340"/>
      <c r="V253" s="347">
        <v>56649911</v>
      </c>
      <c r="W253" s="345"/>
      <c r="X253" s="366">
        <v>0</v>
      </c>
      <c r="Y253" s="382">
        <v>2180616</v>
      </c>
      <c r="Z253" s="358">
        <f t="shared" si="2"/>
        <v>58830527</v>
      </c>
      <c r="AA253" s="359"/>
      <c r="AB253" s="342"/>
      <c r="AC253" s="342"/>
      <c r="AD253" s="384">
        <v>44683</v>
      </c>
      <c r="AE253" s="343">
        <v>65</v>
      </c>
      <c r="AF253" s="343">
        <v>0</v>
      </c>
      <c r="AG253" s="360">
        <v>0</v>
      </c>
      <c r="AH253" s="361"/>
      <c r="AI253" s="344"/>
      <c r="AJ253" s="344"/>
      <c r="AK253" s="344"/>
      <c r="AL253" s="343"/>
      <c r="AM253" s="343"/>
      <c r="AN253" s="343" t="s">
        <v>1454</v>
      </c>
      <c r="AO253" s="343"/>
      <c r="AP253" s="362">
        <v>1</v>
      </c>
      <c r="AQ253" s="37"/>
      <c r="AR253" s="37"/>
      <c r="AS253" s="37"/>
      <c r="AT253" s="37"/>
      <c r="AU253" s="37"/>
    </row>
    <row r="254" spans="1:47" s="147" customFormat="1" ht="63.75" x14ac:dyDescent="0.25">
      <c r="A254" s="343">
        <v>237</v>
      </c>
      <c r="B254" s="343">
        <v>2021</v>
      </c>
      <c r="C254" s="357" t="s">
        <v>1083</v>
      </c>
      <c r="D254" s="394" t="s">
        <v>1163</v>
      </c>
      <c r="E254" s="349" t="s">
        <v>90</v>
      </c>
      <c r="F254" s="349" t="s">
        <v>29</v>
      </c>
      <c r="G254" s="363" t="s">
        <v>111</v>
      </c>
      <c r="H254" s="371" t="s">
        <v>1455</v>
      </c>
      <c r="I254" s="365" t="s">
        <v>85</v>
      </c>
      <c r="J254" s="367" t="s">
        <v>1472</v>
      </c>
      <c r="K254" s="353">
        <v>20</v>
      </c>
      <c r="L254" s="354" t="str">
        <f>IF(ISERROR(VLOOKUP(K254,Proposito_programa!$C$2:$E$59,2,FALSE))," ",VLOOKUP(K254,Proposito_programa!$C$2:$E$59,2,FALSE))</f>
        <v>Bogotá, referente en cultura, deporte, recreación y actividad física, con parques para el desarrollo y la salud</v>
      </c>
      <c r="M254" s="354" t="str">
        <f>IF(ISERROR(VLOOKUP(K254,Proposito_programa!$C$2:$E$59,3,FALSE))," ",VLOOKUP(K254,Proposito_programa!$C$2:$E$59,3,FALSE))</f>
        <v>Propósito 1: Hacer un nuevo contrato social para incrementar la inclusión social, productiva y política</v>
      </c>
      <c r="N254" s="366">
        <v>1887</v>
      </c>
      <c r="O254" s="356"/>
      <c r="P254" s="366">
        <v>1000149079</v>
      </c>
      <c r="Q254" s="357" t="s">
        <v>1334</v>
      </c>
      <c r="R254" s="338" t="s">
        <v>363</v>
      </c>
      <c r="S254" s="338"/>
      <c r="T254" s="339"/>
      <c r="U254" s="340"/>
      <c r="V254" s="347">
        <v>3600000</v>
      </c>
      <c r="W254" s="345"/>
      <c r="X254" s="366">
        <v>0</v>
      </c>
      <c r="Y254" s="382">
        <v>0</v>
      </c>
      <c r="Z254" s="358">
        <f t="shared" si="2"/>
        <v>3600000</v>
      </c>
      <c r="AA254" s="359"/>
      <c r="AB254" s="342"/>
      <c r="AC254" s="342"/>
      <c r="AD254" s="384">
        <v>44555</v>
      </c>
      <c r="AE254" s="343">
        <v>75</v>
      </c>
      <c r="AF254" s="343">
        <v>0</v>
      </c>
      <c r="AG254" s="360">
        <v>0</v>
      </c>
      <c r="AH254" s="361"/>
      <c r="AI254" s="344"/>
      <c r="AJ254" s="344"/>
      <c r="AK254" s="344"/>
      <c r="AL254" s="343"/>
      <c r="AM254" s="343"/>
      <c r="AN254" s="343" t="s">
        <v>1454</v>
      </c>
      <c r="AO254" s="343"/>
      <c r="AP254" s="362">
        <v>1</v>
      </c>
      <c r="AQ254" s="37"/>
      <c r="AR254" s="37"/>
      <c r="AS254" s="37"/>
      <c r="AT254" s="37"/>
      <c r="AU254" s="37"/>
    </row>
    <row r="255" spans="1:47" s="147" customFormat="1" ht="102" x14ac:dyDescent="0.25">
      <c r="A255" s="343">
        <v>238</v>
      </c>
      <c r="B255" s="343">
        <v>2021</v>
      </c>
      <c r="C255" s="369" t="s">
        <v>1089</v>
      </c>
      <c r="D255" s="370" t="s">
        <v>1169</v>
      </c>
      <c r="E255" s="349" t="s">
        <v>90</v>
      </c>
      <c r="F255" s="349" t="s">
        <v>29</v>
      </c>
      <c r="G255" s="363" t="s">
        <v>111</v>
      </c>
      <c r="H255" s="371" t="s">
        <v>1252</v>
      </c>
      <c r="I255" s="365" t="s">
        <v>85</v>
      </c>
      <c r="J255" s="381" t="s">
        <v>1471</v>
      </c>
      <c r="K255" s="353">
        <v>55</v>
      </c>
      <c r="L255" s="354" t="str">
        <f>IF(ISERROR(VLOOKUP(K255,Proposito_programa!$C$2:$E$59,2,FALSE))," ",VLOOKUP(K255,Proposito_programa!$C$2:$E$59,2,FALSE))</f>
        <v>Fortalecimiento de cultura ciudadana y su institucionalidad</v>
      </c>
      <c r="M255" s="354" t="str">
        <f>IF(ISERROR(VLOOKUP(K255,Proposito_programa!$C$2:$E$59,3,FALSE))," ",VLOOKUP(K255,Proposito_programa!$C$2:$E$59,3,FALSE))</f>
        <v>Propósito 5: Construir Bogotá - Región con gobierno abierto, transparente y ciudadanía consciente</v>
      </c>
      <c r="N255" s="366">
        <v>1907</v>
      </c>
      <c r="O255" s="356"/>
      <c r="P255" s="366">
        <v>1016012656</v>
      </c>
      <c r="Q255" s="357" t="s">
        <v>1335</v>
      </c>
      <c r="R255" s="338" t="s">
        <v>363</v>
      </c>
      <c r="S255" s="338"/>
      <c r="T255" s="339"/>
      <c r="U255" s="340"/>
      <c r="V255" s="347">
        <v>11250000</v>
      </c>
      <c r="W255" s="345"/>
      <c r="X255" s="366">
        <v>0</v>
      </c>
      <c r="Y255" s="382">
        <v>0</v>
      </c>
      <c r="Z255" s="358">
        <f t="shared" si="2"/>
        <v>11250000</v>
      </c>
      <c r="AA255" s="359"/>
      <c r="AB255" s="342"/>
      <c r="AC255" s="342"/>
      <c r="AD255" s="384">
        <v>44573</v>
      </c>
      <c r="AE255" s="343">
        <v>60</v>
      </c>
      <c r="AF255" s="343">
        <v>0</v>
      </c>
      <c r="AG255" s="360">
        <v>0</v>
      </c>
      <c r="AH255" s="361"/>
      <c r="AI255" s="344"/>
      <c r="AJ255" s="344"/>
      <c r="AK255" s="344"/>
      <c r="AL255" s="343"/>
      <c r="AM255" s="343"/>
      <c r="AN255" s="343" t="s">
        <v>1454</v>
      </c>
      <c r="AO255" s="343"/>
      <c r="AP255" s="362">
        <v>1</v>
      </c>
      <c r="AQ255" s="37"/>
      <c r="AR255" s="37"/>
      <c r="AS255" s="37"/>
      <c r="AT255" s="37"/>
      <c r="AU255" s="37"/>
    </row>
    <row r="256" spans="1:47" s="147" customFormat="1" ht="63.75" x14ac:dyDescent="0.25">
      <c r="A256" s="343">
        <v>239</v>
      </c>
      <c r="B256" s="343">
        <v>2021</v>
      </c>
      <c r="C256" s="357" t="s">
        <v>1090</v>
      </c>
      <c r="D256" s="394" t="s">
        <v>1170</v>
      </c>
      <c r="E256" s="349" t="s">
        <v>90</v>
      </c>
      <c r="F256" s="349" t="s">
        <v>29</v>
      </c>
      <c r="G256" s="363" t="s">
        <v>111</v>
      </c>
      <c r="H256" s="371" t="s">
        <v>1253</v>
      </c>
      <c r="I256" s="365" t="s">
        <v>85</v>
      </c>
      <c r="J256" s="367" t="s">
        <v>268</v>
      </c>
      <c r="K256" s="353">
        <v>43</v>
      </c>
      <c r="L256" s="354" t="str">
        <f>IF(ISERROR(VLOOKUP(K256,Proposito_programa!$C$2:$E$59,2,FALSE))," ",VLOOKUP(K256,Proposito_programa!$C$2:$E$59,2,FALSE))</f>
        <v>Cultura ciudadana para la confianza, la convivencia y la participación desde la vida cotidiana</v>
      </c>
      <c r="M256" s="354" t="str">
        <f>IF(ISERROR(VLOOKUP(K256,Proposito_programa!$C$2:$E$59,3,FALSE))," ",VLOOKUP(K256,Proposito_programa!$C$2:$E$59,3,FALSE))</f>
        <v>Propósito 3: Inspirar confianza y legitimidad para vivir sin miedo y ser epicentro de cultura ciudadana, paz y reconciliación</v>
      </c>
      <c r="N256" s="366">
        <v>1902</v>
      </c>
      <c r="O256" s="356"/>
      <c r="P256" s="366">
        <v>1026593875</v>
      </c>
      <c r="Q256" s="357" t="s">
        <v>1336</v>
      </c>
      <c r="R256" s="338" t="s">
        <v>363</v>
      </c>
      <c r="S256" s="338"/>
      <c r="T256" s="339"/>
      <c r="U256" s="340"/>
      <c r="V256" s="347">
        <v>4200000</v>
      </c>
      <c r="W256" s="345"/>
      <c r="X256" s="366">
        <v>1</v>
      </c>
      <c r="Y256" s="382">
        <v>350000</v>
      </c>
      <c r="Z256" s="358">
        <f t="shared" si="2"/>
        <v>4550000</v>
      </c>
      <c r="AA256" s="359"/>
      <c r="AB256" s="342"/>
      <c r="AC256" s="342"/>
      <c r="AD256" s="384">
        <v>44554</v>
      </c>
      <c r="AE256" s="343">
        <v>60</v>
      </c>
      <c r="AF256" s="343">
        <v>1</v>
      </c>
      <c r="AG256" s="360">
        <v>5</v>
      </c>
      <c r="AH256" s="361"/>
      <c r="AI256" s="344"/>
      <c r="AJ256" s="344"/>
      <c r="AK256" s="344"/>
      <c r="AL256" s="343"/>
      <c r="AM256" s="343" t="s">
        <v>1454</v>
      </c>
      <c r="AN256" s="343"/>
      <c r="AO256" s="343"/>
      <c r="AP256" s="362">
        <f t="shared" si="3"/>
        <v>0</v>
      </c>
      <c r="AQ256" s="37"/>
      <c r="AR256" s="37"/>
      <c r="AS256" s="37"/>
      <c r="AT256" s="37"/>
      <c r="AU256" s="37"/>
    </row>
    <row r="257" spans="1:47" s="147" customFormat="1" ht="63.75" x14ac:dyDescent="0.25">
      <c r="A257" s="343">
        <v>240</v>
      </c>
      <c r="B257" s="343">
        <v>2021</v>
      </c>
      <c r="C257" s="369" t="s">
        <v>1091</v>
      </c>
      <c r="D257" s="370" t="s">
        <v>1171</v>
      </c>
      <c r="E257" s="349" t="s">
        <v>90</v>
      </c>
      <c r="F257" s="349" t="s">
        <v>29</v>
      </c>
      <c r="G257" s="363" t="s">
        <v>111</v>
      </c>
      <c r="H257" s="371" t="s">
        <v>1254</v>
      </c>
      <c r="I257" s="365" t="s">
        <v>84</v>
      </c>
      <c r="J257" s="367" t="s">
        <v>268</v>
      </c>
      <c r="K257" s="353">
        <v>57</v>
      </c>
      <c r="L257" s="354" t="str">
        <f>IF(ISERROR(VLOOKUP(K257,Proposito_programa!$C$2:$E$59,2,FALSE))," ",VLOOKUP(K257,Proposito_programa!$C$2:$E$59,2,FALSE))</f>
        <v>Gestión pública local</v>
      </c>
      <c r="M257" s="354" t="str">
        <f>IF(ISERROR(VLOOKUP(K257,Proposito_programa!$C$2:$E$59,3,FALSE))," ",VLOOKUP(K257,Proposito_programa!$C$2:$E$59,3,FALSE))</f>
        <v>Propósito 5: Construir Bogotá - Región con gobierno abierto, transparente y ciudadanía consciente</v>
      </c>
      <c r="N257" s="366">
        <v>1908</v>
      </c>
      <c r="O257" s="356"/>
      <c r="P257" s="366">
        <v>1022371251</v>
      </c>
      <c r="Q257" s="357" t="s">
        <v>1337</v>
      </c>
      <c r="R257" s="338" t="s">
        <v>363</v>
      </c>
      <c r="S257" s="338"/>
      <c r="T257" s="339"/>
      <c r="U257" s="340"/>
      <c r="V257" s="347">
        <v>6500000</v>
      </c>
      <c r="W257" s="345"/>
      <c r="X257" s="366">
        <v>0</v>
      </c>
      <c r="Y257" s="382">
        <v>0</v>
      </c>
      <c r="Z257" s="358">
        <f t="shared" si="2"/>
        <v>6500000</v>
      </c>
      <c r="AA257" s="359"/>
      <c r="AB257" s="342"/>
      <c r="AC257" s="342"/>
      <c r="AD257" s="384">
        <v>44569</v>
      </c>
      <c r="AE257" s="343">
        <v>65</v>
      </c>
      <c r="AF257" s="343">
        <v>0</v>
      </c>
      <c r="AG257" s="360">
        <v>0</v>
      </c>
      <c r="AH257" s="361"/>
      <c r="AI257" s="344"/>
      <c r="AJ257" s="344"/>
      <c r="AK257" s="344"/>
      <c r="AL257" s="343"/>
      <c r="AM257" s="343" t="s">
        <v>1454</v>
      </c>
      <c r="AN257" s="343"/>
      <c r="AO257" s="343"/>
      <c r="AP257" s="362">
        <f t="shared" si="3"/>
        <v>0</v>
      </c>
      <c r="AQ257" s="37"/>
      <c r="AR257" s="37"/>
      <c r="AS257" s="37"/>
      <c r="AT257" s="37"/>
      <c r="AU257" s="37"/>
    </row>
    <row r="258" spans="1:47" s="147" customFormat="1" ht="76.5" x14ac:dyDescent="0.25">
      <c r="A258" s="343">
        <v>241</v>
      </c>
      <c r="B258" s="343">
        <v>2021</v>
      </c>
      <c r="C258" s="369" t="s">
        <v>1092</v>
      </c>
      <c r="D258" s="396" t="s">
        <v>1172</v>
      </c>
      <c r="E258" s="349" t="s">
        <v>90</v>
      </c>
      <c r="F258" s="349" t="s">
        <v>29</v>
      </c>
      <c r="G258" s="363" t="s">
        <v>111</v>
      </c>
      <c r="H258" s="397" t="s">
        <v>1255</v>
      </c>
      <c r="I258" s="365" t="s">
        <v>85</v>
      </c>
      <c r="J258" s="381" t="s">
        <v>1471</v>
      </c>
      <c r="K258" s="353">
        <v>55</v>
      </c>
      <c r="L258" s="354" t="str">
        <f>IF(ISERROR(VLOOKUP(K258,Proposito_programa!$C$2:$E$59,2,FALSE))," ",VLOOKUP(K258,Proposito_programa!$C$2:$E$59,2,FALSE))</f>
        <v>Fortalecimiento de cultura ciudadana y su institucionalidad</v>
      </c>
      <c r="M258" s="354" t="str">
        <f>IF(ISERROR(VLOOKUP(K258,Proposito_programa!$C$2:$E$59,3,FALSE))," ",VLOOKUP(K258,Proposito_programa!$C$2:$E$59,3,FALSE))</f>
        <v>Propósito 5: Construir Bogotá - Región con gobierno abierto, transparente y ciudadanía consciente</v>
      </c>
      <c r="N258" s="366">
        <v>1907</v>
      </c>
      <c r="O258" s="356"/>
      <c r="P258" s="366">
        <v>79469222</v>
      </c>
      <c r="Q258" s="357" t="s">
        <v>1034</v>
      </c>
      <c r="R258" s="338" t="s">
        <v>363</v>
      </c>
      <c r="S258" s="338"/>
      <c r="T258" s="339"/>
      <c r="U258" s="340"/>
      <c r="V258" s="347">
        <v>14250000</v>
      </c>
      <c r="W258" s="345"/>
      <c r="X258" s="366">
        <v>0</v>
      </c>
      <c r="Y258" s="382">
        <v>0</v>
      </c>
      <c r="Z258" s="358">
        <f t="shared" si="2"/>
        <v>14250000</v>
      </c>
      <c r="AA258" s="359"/>
      <c r="AB258" s="342"/>
      <c r="AC258" s="342"/>
      <c r="AD258" s="384">
        <v>44572</v>
      </c>
      <c r="AE258" s="343">
        <v>60</v>
      </c>
      <c r="AF258" s="343">
        <v>0</v>
      </c>
      <c r="AG258" s="360">
        <v>0</v>
      </c>
      <c r="AH258" s="361"/>
      <c r="AI258" s="344"/>
      <c r="AJ258" s="344"/>
      <c r="AK258" s="344"/>
      <c r="AL258" s="343"/>
      <c r="AM258" s="343"/>
      <c r="AN258" s="343" t="s">
        <v>1454</v>
      </c>
      <c r="AO258" s="343"/>
      <c r="AP258" s="362">
        <v>1</v>
      </c>
      <c r="AQ258" s="37"/>
      <c r="AR258" s="37"/>
      <c r="AS258" s="37"/>
      <c r="AT258" s="37"/>
      <c r="AU258" s="37"/>
    </row>
    <row r="259" spans="1:47" s="147" customFormat="1" ht="63.75" x14ac:dyDescent="0.25">
      <c r="A259" s="343">
        <v>242</v>
      </c>
      <c r="B259" s="343">
        <v>2021</v>
      </c>
      <c r="C259" s="369" t="s">
        <v>1093</v>
      </c>
      <c r="D259" s="370" t="s">
        <v>1173</v>
      </c>
      <c r="E259" s="349" t="s">
        <v>90</v>
      </c>
      <c r="F259" s="349" t="s">
        <v>29</v>
      </c>
      <c r="G259" s="363" t="s">
        <v>111</v>
      </c>
      <c r="H259" s="397" t="s">
        <v>1256</v>
      </c>
      <c r="I259" s="365" t="s">
        <v>85</v>
      </c>
      <c r="J259" s="367" t="s">
        <v>268</v>
      </c>
      <c r="K259" s="353">
        <v>6</v>
      </c>
      <c r="L259" s="354" t="str">
        <f>IF(ISERROR(VLOOKUP(K259,Proposito_programa!$C$2:$E$59,2,FALSE))," ",VLOOKUP(K259,Proposito_programa!$C$2:$E$59,2,FALSE))</f>
        <v>Sistema Distrital de Cuidado</v>
      </c>
      <c r="M259" s="354" t="str">
        <f>IF(ISERROR(VLOOKUP(K259,Proposito_programa!$C$2:$E$59,3,FALSE))," ",VLOOKUP(K259,Proposito_programa!$C$2:$E$59,3,FALSE))</f>
        <v>Propósito 1: Hacer un nuevo contrato social para incrementar la inclusión social, productiva y política</v>
      </c>
      <c r="N259" s="366">
        <v>1894</v>
      </c>
      <c r="O259" s="356"/>
      <c r="P259" s="366">
        <v>51855980</v>
      </c>
      <c r="Q259" s="357" t="s">
        <v>1338</v>
      </c>
      <c r="R259" s="338" t="s">
        <v>363</v>
      </c>
      <c r="S259" s="338"/>
      <c r="T259" s="339"/>
      <c r="U259" s="340"/>
      <c r="V259" s="347">
        <v>8724000</v>
      </c>
      <c r="W259" s="345"/>
      <c r="X259" s="366">
        <v>1</v>
      </c>
      <c r="Y259" s="382">
        <v>2181000</v>
      </c>
      <c r="Z259" s="358">
        <f t="shared" si="2"/>
        <v>10905000</v>
      </c>
      <c r="AA259" s="359"/>
      <c r="AB259" s="342"/>
      <c r="AC259" s="342"/>
      <c r="AD259" s="384">
        <v>44556</v>
      </c>
      <c r="AE259" s="343">
        <v>75</v>
      </c>
      <c r="AF259" s="343">
        <v>1</v>
      </c>
      <c r="AG259" s="360">
        <v>16</v>
      </c>
      <c r="AH259" s="361"/>
      <c r="AI259" s="344"/>
      <c r="AJ259" s="344"/>
      <c r="AK259" s="344"/>
      <c r="AL259" s="343"/>
      <c r="AM259" s="343"/>
      <c r="AN259" s="343" t="s">
        <v>1454</v>
      </c>
      <c r="AO259" s="343"/>
      <c r="AP259" s="362">
        <v>1</v>
      </c>
      <c r="AQ259" s="37"/>
      <c r="AR259" s="37"/>
      <c r="AS259" s="37"/>
      <c r="AT259" s="37"/>
      <c r="AU259" s="37"/>
    </row>
    <row r="260" spans="1:47" s="147" customFormat="1" ht="51" x14ac:dyDescent="0.25">
      <c r="A260" s="343">
        <v>243</v>
      </c>
      <c r="B260" s="343">
        <v>2021</v>
      </c>
      <c r="C260" s="357" t="s">
        <v>1094</v>
      </c>
      <c r="D260" s="394" t="s">
        <v>1174</v>
      </c>
      <c r="E260" s="349" t="s">
        <v>90</v>
      </c>
      <c r="F260" s="349" t="s">
        <v>29</v>
      </c>
      <c r="G260" s="363" t="s">
        <v>111</v>
      </c>
      <c r="H260" s="371" t="s">
        <v>1257</v>
      </c>
      <c r="I260" s="365" t="s">
        <v>84</v>
      </c>
      <c r="J260" s="381" t="s">
        <v>1471</v>
      </c>
      <c r="K260" s="353">
        <v>55</v>
      </c>
      <c r="L260" s="354" t="str">
        <f>IF(ISERROR(VLOOKUP(K260,Proposito_programa!$C$2:$E$59,2,FALSE))," ",VLOOKUP(K260,Proposito_programa!$C$2:$E$59,2,FALSE))</f>
        <v>Fortalecimiento de cultura ciudadana y su institucionalidad</v>
      </c>
      <c r="M260" s="354" t="str">
        <f>IF(ISERROR(VLOOKUP(K260,Proposito_programa!$C$2:$E$59,3,FALSE))," ",VLOOKUP(K260,Proposito_programa!$C$2:$E$59,3,FALSE))</f>
        <v>Propósito 5: Construir Bogotá - Región con gobierno abierto, transparente y ciudadanía consciente</v>
      </c>
      <c r="N260" s="366">
        <v>1907</v>
      </c>
      <c r="O260" s="356"/>
      <c r="P260" s="366">
        <v>80038153</v>
      </c>
      <c r="Q260" s="357" t="s">
        <v>1339</v>
      </c>
      <c r="R260" s="338" t="s">
        <v>363</v>
      </c>
      <c r="S260" s="338"/>
      <c r="T260" s="339"/>
      <c r="U260" s="340"/>
      <c r="V260" s="347">
        <v>5400000</v>
      </c>
      <c r="W260" s="345"/>
      <c r="X260" s="366">
        <v>1</v>
      </c>
      <c r="Y260" s="382">
        <v>900000</v>
      </c>
      <c r="Z260" s="358">
        <f t="shared" si="2"/>
        <v>6300000</v>
      </c>
      <c r="AA260" s="359"/>
      <c r="AB260" s="342"/>
      <c r="AC260" s="342"/>
      <c r="AD260" s="384">
        <v>44570</v>
      </c>
      <c r="AE260" s="343">
        <v>75</v>
      </c>
      <c r="AF260" s="343">
        <v>1</v>
      </c>
      <c r="AG260" s="360">
        <v>10</v>
      </c>
      <c r="AH260" s="361"/>
      <c r="AI260" s="344"/>
      <c r="AJ260" s="344"/>
      <c r="AK260" s="344"/>
      <c r="AL260" s="343"/>
      <c r="AM260" s="343"/>
      <c r="AN260" s="343" t="s">
        <v>1454</v>
      </c>
      <c r="AO260" s="343"/>
      <c r="AP260" s="362">
        <v>1</v>
      </c>
      <c r="AQ260" s="37"/>
      <c r="AR260" s="37"/>
      <c r="AS260" s="37"/>
      <c r="AT260" s="37"/>
      <c r="AU260" s="37"/>
    </row>
    <row r="261" spans="1:47" s="147" customFormat="1" ht="63.75" x14ac:dyDescent="0.25">
      <c r="A261" s="343">
        <v>244</v>
      </c>
      <c r="B261" s="343">
        <v>2021</v>
      </c>
      <c r="C261" s="369" t="s">
        <v>1095</v>
      </c>
      <c r="D261" s="370" t="s">
        <v>1175</v>
      </c>
      <c r="E261" s="349" t="s">
        <v>90</v>
      </c>
      <c r="F261" s="349" t="s">
        <v>29</v>
      </c>
      <c r="G261" s="363" t="s">
        <v>111</v>
      </c>
      <c r="H261" s="397" t="s">
        <v>1258</v>
      </c>
      <c r="I261" s="365" t="s">
        <v>85</v>
      </c>
      <c r="J261" s="367" t="s">
        <v>268</v>
      </c>
      <c r="K261" s="353">
        <v>45</v>
      </c>
      <c r="L261" s="354" t="str">
        <f>IF(ISERROR(VLOOKUP(K261,Proposito_programa!$C$2:$E$59,2,FALSE))," ",VLOOKUP(K261,Proposito_programa!$C$2:$E$59,2,FALSE))</f>
        <v>Espacio público más seguro y construido colectivamente</v>
      </c>
      <c r="M261" s="354" t="str">
        <f>IF(ISERROR(VLOOKUP(K261,Proposito_programa!$C$2:$E$59,3,FALSE))," ",VLOOKUP(K261,Proposito_programa!$C$2:$E$59,3,FALSE))</f>
        <v>Propósito 3: Inspirar confianza y legitimidad para vivir sin miedo y ser epicentro de cultura ciudadana, paz y reconciliación</v>
      </c>
      <c r="N261" s="366">
        <v>1903</v>
      </c>
      <c r="O261" s="356"/>
      <c r="P261" s="366">
        <v>79747056</v>
      </c>
      <c r="Q261" s="357" t="s">
        <v>1340</v>
      </c>
      <c r="R261" s="338" t="s">
        <v>363</v>
      </c>
      <c r="S261" s="338"/>
      <c r="T261" s="339"/>
      <c r="U261" s="340"/>
      <c r="V261" s="347">
        <v>5416667</v>
      </c>
      <c r="W261" s="345"/>
      <c r="X261" s="366">
        <v>1</v>
      </c>
      <c r="Y261" s="382">
        <v>2500000</v>
      </c>
      <c r="Z261" s="358">
        <f t="shared" si="2"/>
        <v>7916667</v>
      </c>
      <c r="AA261" s="359"/>
      <c r="AB261" s="342"/>
      <c r="AC261" s="342"/>
      <c r="AD261" s="384">
        <v>44574</v>
      </c>
      <c r="AE261" s="343">
        <v>75</v>
      </c>
      <c r="AF261" s="343">
        <v>1</v>
      </c>
      <c r="AG261" s="360">
        <v>30</v>
      </c>
      <c r="AH261" s="361"/>
      <c r="AI261" s="344"/>
      <c r="AJ261" s="344"/>
      <c r="AK261" s="344"/>
      <c r="AL261" s="343"/>
      <c r="AM261" s="343"/>
      <c r="AN261" s="343" t="s">
        <v>1454</v>
      </c>
      <c r="AO261" s="343"/>
      <c r="AP261" s="362">
        <v>1</v>
      </c>
      <c r="AQ261" s="37"/>
      <c r="AR261" s="37"/>
      <c r="AS261" s="37"/>
      <c r="AT261" s="37"/>
      <c r="AU261" s="37"/>
    </row>
    <row r="262" spans="1:47" s="147" customFormat="1" ht="89.25" x14ac:dyDescent="0.25">
      <c r="A262" s="343">
        <v>245</v>
      </c>
      <c r="B262" s="343">
        <v>2021</v>
      </c>
      <c r="C262" s="369" t="s">
        <v>1096</v>
      </c>
      <c r="D262" s="396" t="s">
        <v>1176</v>
      </c>
      <c r="E262" s="349" t="s">
        <v>90</v>
      </c>
      <c r="F262" s="349" t="s">
        <v>29</v>
      </c>
      <c r="G262" s="363" t="s">
        <v>111</v>
      </c>
      <c r="H262" s="397" t="s">
        <v>1259</v>
      </c>
      <c r="I262" s="365" t="s">
        <v>85</v>
      </c>
      <c r="J262" s="381" t="s">
        <v>1471</v>
      </c>
      <c r="K262" s="353">
        <v>55</v>
      </c>
      <c r="L262" s="354" t="str">
        <f>IF(ISERROR(VLOOKUP(K262,Proposito_programa!$C$2:$E$59,2,FALSE))," ",VLOOKUP(K262,Proposito_programa!$C$2:$E$59,2,FALSE))</f>
        <v>Fortalecimiento de cultura ciudadana y su institucionalidad</v>
      </c>
      <c r="M262" s="354" t="str">
        <f>IF(ISERROR(VLOOKUP(K262,Proposito_programa!$C$2:$E$59,3,FALSE))," ",VLOOKUP(K262,Proposito_programa!$C$2:$E$59,3,FALSE))</f>
        <v>Propósito 5: Construir Bogotá - Región con gobierno abierto, transparente y ciudadanía consciente</v>
      </c>
      <c r="N262" s="366">
        <v>1907</v>
      </c>
      <c r="O262" s="356"/>
      <c r="P262" s="366">
        <v>79664457</v>
      </c>
      <c r="Q262" s="366" t="s">
        <v>1341</v>
      </c>
      <c r="R262" s="338" t="s">
        <v>363</v>
      </c>
      <c r="S262" s="338"/>
      <c r="T262" s="339"/>
      <c r="U262" s="340"/>
      <c r="V262" s="347">
        <v>8740000</v>
      </c>
      <c r="W262" s="345"/>
      <c r="X262" s="366">
        <v>0</v>
      </c>
      <c r="Y262" s="382">
        <v>0</v>
      </c>
      <c r="Z262" s="358">
        <f t="shared" si="2"/>
        <v>8740000</v>
      </c>
      <c r="AA262" s="359"/>
      <c r="AB262" s="342"/>
      <c r="AC262" s="342"/>
      <c r="AD262" s="384">
        <v>44562</v>
      </c>
      <c r="AE262" s="343">
        <v>75</v>
      </c>
      <c r="AF262" s="343">
        <v>0</v>
      </c>
      <c r="AG262" s="360">
        <v>0</v>
      </c>
      <c r="AH262" s="361"/>
      <c r="AI262" s="344"/>
      <c r="AJ262" s="344"/>
      <c r="AK262" s="344"/>
      <c r="AL262" s="343"/>
      <c r="AM262" s="343"/>
      <c r="AN262" s="343" t="s">
        <v>1454</v>
      </c>
      <c r="AO262" s="343"/>
      <c r="AP262" s="362">
        <v>1</v>
      </c>
      <c r="AQ262" s="37"/>
      <c r="AR262" s="37"/>
      <c r="AS262" s="37"/>
      <c r="AT262" s="37"/>
      <c r="AU262" s="37"/>
    </row>
    <row r="263" spans="1:47" s="147" customFormat="1" ht="63.75" x14ac:dyDescent="0.25">
      <c r="A263" s="343">
        <v>246</v>
      </c>
      <c r="B263" s="343">
        <v>2021</v>
      </c>
      <c r="C263" s="369" t="s">
        <v>1097</v>
      </c>
      <c r="D263" s="370" t="s">
        <v>1177</v>
      </c>
      <c r="E263" s="349" t="s">
        <v>90</v>
      </c>
      <c r="F263" s="349" t="s">
        <v>29</v>
      </c>
      <c r="G263" s="363" t="s">
        <v>111</v>
      </c>
      <c r="H263" s="397" t="s">
        <v>1260</v>
      </c>
      <c r="I263" s="365" t="s">
        <v>85</v>
      </c>
      <c r="J263" s="381" t="s">
        <v>1471</v>
      </c>
      <c r="K263" s="353">
        <v>55</v>
      </c>
      <c r="L263" s="354" t="str">
        <f>IF(ISERROR(VLOOKUP(K263,Proposito_programa!$C$2:$E$59,2,FALSE))," ",VLOOKUP(K263,Proposito_programa!$C$2:$E$59,2,FALSE))</f>
        <v>Fortalecimiento de cultura ciudadana y su institucionalidad</v>
      </c>
      <c r="M263" s="354" t="str">
        <f>IF(ISERROR(VLOOKUP(K263,Proposito_programa!$C$2:$E$59,3,FALSE))," ",VLOOKUP(K263,Proposito_programa!$C$2:$E$59,3,FALSE))</f>
        <v>Propósito 5: Construir Bogotá - Región con gobierno abierto, transparente y ciudadanía consciente</v>
      </c>
      <c r="N263" s="366">
        <v>1907</v>
      </c>
      <c r="O263" s="356"/>
      <c r="P263" s="366">
        <v>79361115</v>
      </c>
      <c r="Q263" s="357" t="s">
        <v>1342</v>
      </c>
      <c r="R263" s="338" t="s">
        <v>363</v>
      </c>
      <c r="S263" s="338"/>
      <c r="T263" s="339"/>
      <c r="U263" s="340"/>
      <c r="V263" s="347">
        <v>11250000</v>
      </c>
      <c r="W263" s="345"/>
      <c r="X263" s="366">
        <v>0</v>
      </c>
      <c r="Y263" s="382">
        <v>0</v>
      </c>
      <c r="Z263" s="358">
        <f t="shared" si="2"/>
        <v>11250000</v>
      </c>
      <c r="AA263" s="359"/>
      <c r="AB263" s="342"/>
      <c r="AC263" s="342"/>
      <c r="AD263" s="384">
        <v>44209</v>
      </c>
      <c r="AE263" s="343">
        <v>75</v>
      </c>
      <c r="AF263" s="343">
        <v>0</v>
      </c>
      <c r="AG263" s="360">
        <v>0</v>
      </c>
      <c r="AH263" s="361"/>
      <c r="AI263" s="344"/>
      <c r="AJ263" s="344"/>
      <c r="AK263" s="344"/>
      <c r="AL263" s="343"/>
      <c r="AM263" s="343"/>
      <c r="AN263" s="343" t="s">
        <v>1454</v>
      </c>
      <c r="AO263" s="343"/>
      <c r="AP263" s="362">
        <v>1</v>
      </c>
      <c r="AQ263" s="37"/>
      <c r="AR263" s="37"/>
      <c r="AS263" s="37"/>
      <c r="AT263" s="37"/>
      <c r="AU263" s="37"/>
    </row>
    <row r="264" spans="1:47" s="147" customFormat="1" ht="63.75" x14ac:dyDescent="0.25">
      <c r="A264" s="343">
        <v>247</v>
      </c>
      <c r="B264" s="343">
        <v>2021</v>
      </c>
      <c r="C264" s="369" t="s">
        <v>1098</v>
      </c>
      <c r="D264" s="370" t="s">
        <v>1178</v>
      </c>
      <c r="E264" s="349" t="s">
        <v>90</v>
      </c>
      <c r="F264" s="349" t="s">
        <v>29</v>
      </c>
      <c r="G264" s="363" t="s">
        <v>111</v>
      </c>
      <c r="H264" s="397" t="s">
        <v>1261</v>
      </c>
      <c r="I264" s="365" t="s">
        <v>84</v>
      </c>
      <c r="J264" s="381" t="s">
        <v>1471</v>
      </c>
      <c r="K264" s="353">
        <v>55</v>
      </c>
      <c r="L264" s="354" t="str">
        <f>IF(ISERROR(VLOOKUP(K264,Proposito_programa!$C$2:$E$59,2,FALSE))," ",VLOOKUP(K264,Proposito_programa!$C$2:$E$59,2,FALSE))</f>
        <v>Fortalecimiento de cultura ciudadana y su institucionalidad</v>
      </c>
      <c r="M264" s="354" t="str">
        <f>IF(ISERROR(VLOOKUP(K264,Proposito_programa!$C$2:$E$59,3,FALSE))," ",VLOOKUP(K264,Proposito_programa!$C$2:$E$59,3,FALSE))</f>
        <v>Propósito 5: Construir Bogotá - Región con gobierno abierto, transparente y ciudadanía consciente</v>
      </c>
      <c r="N264" s="366">
        <v>1907</v>
      </c>
      <c r="O264" s="356"/>
      <c r="P264" s="366">
        <v>1094958690</v>
      </c>
      <c r="Q264" s="357" t="s">
        <v>1343</v>
      </c>
      <c r="R264" s="338" t="s">
        <v>363</v>
      </c>
      <c r="S264" s="338"/>
      <c r="T264" s="339"/>
      <c r="U264" s="340"/>
      <c r="V264" s="347">
        <v>12500000</v>
      </c>
      <c r="W264" s="345"/>
      <c r="X264" s="366">
        <v>0</v>
      </c>
      <c r="Y264" s="382">
        <v>0</v>
      </c>
      <c r="Z264" s="358">
        <f t="shared" si="2"/>
        <v>12500000</v>
      </c>
      <c r="AA264" s="359"/>
      <c r="AB264" s="342"/>
      <c r="AC264" s="342"/>
      <c r="AD264" s="384">
        <v>44577</v>
      </c>
      <c r="AE264" s="343">
        <v>75</v>
      </c>
      <c r="AF264" s="343">
        <v>0</v>
      </c>
      <c r="AG264" s="360">
        <v>0</v>
      </c>
      <c r="AH264" s="361"/>
      <c r="AI264" s="344"/>
      <c r="AJ264" s="344"/>
      <c r="AK264" s="344"/>
      <c r="AL264" s="343"/>
      <c r="AM264" s="343"/>
      <c r="AN264" s="343" t="s">
        <v>1454</v>
      </c>
      <c r="AO264" s="343"/>
      <c r="AP264" s="362">
        <v>1</v>
      </c>
      <c r="AQ264" s="37"/>
      <c r="AR264" s="37"/>
      <c r="AS264" s="37"/>
      <c r="AT264" s="37"/>
      <c r="AU264" s="37"/>
    </row>
    <row r="265" spans="1:47" s="147" customFormat="1" ht="102" x14ac:dyDescent="0.25">
      <c r="A265" s="343">
        <v>248</v>
      </c>
      <c r="B265" s="343">
        <v>2021</v>
      </c>
      <c r="C265" s="369" t="s">
        <v>1099</v>
      </c>
      <c r="D265" s="370" t="s">
        <v>1179</v>
      </c>
      <c r="E265" s="349" t="s">
        <v>90</v>
      </c>
      <c r="F265" s="349" t="s">
        <v>29</v>
      </c>
      <c r="G265" s="363" t="s">
        <v>111</v>
      </c>
      <c r="H265" s="397" t="s">
        <v>1262</v>
      </c>
      <c r="I265" s="365" t="s">
        <v>85</v>
      </c>
      <c r="J265" s="367" t="s">
        <v>268</v>
      </c>
      <c r="K265" s="353">
        <v>49</v>
      </c>
      <c r="L265" s="354" t="str">
        <f>IF(ISERROR(VLOOKUP(K265,Proposito_programa!$C$2:$E$59,2,FALSE))," ",VLOOKUP(K265,Proposito_programa!$C$2:$E$59,2,FALSE))</f>
        <v>Movilidad segura, sostenible y accesible</v>
      </c>
      <c r="M265" s="354" t="str">
        <f>IF(ISERROR(VLOOKUP(K265,Proposito_programa!$C$2:$E$59,3,FALSE))," ",VLOOKUP(K265,Proposito_programa!$C$2:$E$59,3,FALSE))</f>
        <v>Propósito 4: Hacer de Bogotá Región un modelo de movilidad multimodal, incluyente y sostenible</v>
      </c>
      <c r="N265" s="366">
        <v>1905</v>
      </c>
      <c r="O265" s="356"/>
      <c r="P265" s="366">
        <v>52489542</v>
      </c>
      <c r="Q265" s="357" t="s">
        <v>1344</v>
      </c>
      <c r="R265" s="338" t="s">
        <v>363</v>
      </c>
      <c r="S265" s="338"/>
      <c r="T265" s="339"/>
      <c r="U265" s="340"/>
      <c r="V265" s="347">
        <v>12500000</v>
      </c>
      <c r="W265" s="345"/>
      <c r="X265" s="366">
        <v>0</v>
      </c>
      <c r="Y265" s="382">
        <v>0</v>
      </c>
      <c r="Z265" s="358">
        <f t="shared" si="2"/>
        <v>12500000</v>
      </c>
      <c r="AA265" s="359"/>
      <c r="AB265" s="342"/>
      <c r="AC265" s="342"/>
      <c r="AD265" s="384">
        <v>44577</v>
      </c>
      <c r="AE265" s="343">
        <v>180</v>
      </c>
      <c r="AF265" s="343">
        <v>0</v>
      </c>
      <c r="AG265" s="360">
        <v>0</v>
      </c>
      <c r="AH265" s="361"/>
      <c r="AI265" s="344"/>
      <c r="AJ265" s="344"/>
      <c r="AK265" s="344"/>
      <c r="AL265" s="343"/>
      <c r="AM265" s="343" t="s">
        <v>1454</v>
      </c>
      <c r="AN265" s="343"/>
      <c r="AO265" s="343"/>
      <c r="AP265" s="362">
        <f t="shared" si="3"/>
        <v>0</v>
      </c>
      <c r="AQ265" s="37"/>
      <c r="AR265" s="37"/>
      <c r="AS265" s="37"/>
      <c r="AT265" s="37"/>
      <c r="AU265" s="37"/>
    </row>
    <row r="266" spans="1:47" s="147" customFormat="1" ht="63.75" x14ac:dyDescent="0.25">
      <c r="A266" s="343">
        <v>249</v>
      </c>
      <c r="B266" s="343">
        <v>2021</v>
      </c>
      <c r="C266" s="357" t="s">
        <v>1100</v>
      </c>
      <c r="D266" s="395" t="s">
        <v>1180</v>
      </c>
      <c r="E266" s="349" t="s">
        <v>90</v>
      </c>
      <c r="F266" s="349" t="s">
        <v>29</v>
      </c>
      <c r="G266" s="363" t="s">
        <v>111</v>
      </c>
      <c r="H266" s="371" t="s">
        <v>1263</v>
      </c>
      <c r="I266" s="365" t="s">
        <v>85</v>
      </c>
      <c r="J266" s="367" t="s">
        <v>1472</v>
      </c>
      <c r="K266" s="353">
        <v>17</v>
      </c>
      <c r="L266" s="354" t="str">
        <f>IF(ISERROR(VLOOKUP(K266,Proposito_programa!$C$2:$E$59,2,FALSE))," ",VLOOKUP(K266,Proposito_programa!$C$2:$E$59,2,FALSE))</f>
        <v>Jóvenes con capacidades: Proyecto de vida para la ciudadanía, la innovación y el trabajo del siglo XXI</v>
      </c>
      <c r="M266" s="354" t="str">
        <f>IF(ISERROR(VLOOKUP(K266,Proposito_programa!$C$2:$E$59,3,FALSE))," ",VLOOKUP(K266,Proposito_programa!$C$2:$E$59,3,FALSE))</f>
        <v>Propósito 1: Hacer un nuevo contrato social para incrementar la inclusión social, productiva y política</v>
      </c>
      <c r="N266" s="366">
        <v>1885</v>
      </c>
      <c r="O266" s="356"/>
      <c r="P266" s="366">
        <v>79254325</v>
      </c>
      <c r="Q266" s="357" t="s">
        <v>1345</v>
      </c>
      <c r="R266" s="338" t="s">
        <v>363</v>
      </c>
      <c r="S266" s="338"/>
      <c r="T266" s="339"/>
      <c r="U266" s="340"/>
      <c r="V266" s="347">
        <v>7500000</v>
      </c>
      <c r="W266" s="345"/>
      <c r="X266" s="366">
        <v>0</v>
      </c>
      <c r="Y266" s="382">
        <v>0</v>
      </c>
      <c r="Z266" s="358">
        <f t="shared" ref="Z266:Z346" si="4">+V266+W266+Y266</f>
        <v>7500000</v>
      </c>
      <c r="AA266" s="359"/>
      <c r="AB266" s="342"/>
      <c r="AC266" s="342"/>
      <c r="AD266" s="384">
        <v>44577</v>
      </c>
      <c r="AE266" s="343">
        <v>75</v>
      </c>
      <c r="AF266" s="343">
        <v>0</v>
      </c>
      <c r="AG266" s="360">
        <v>0</v>
      </c>
      <c r="AH266" s="361"/>
      <c r="AI266" s="344"/>
      <c r="AJ266" s="344"/>
      <c r="AK266" s="344"/>
      <c r="AL266" s="343"/>
      <c r="AM266" s="343"/>
      <c r="AN266" s="343" t="s">
        <v>1454</v>
      </c>
      <c r="AO266" s="343"/>
      <c r="AP266" s="362">
        <v>1</v>
      </c>
      <c r="AQ266" s="37"/>
      <c r="AR266" s="37"/>
      <c r="AS266" s="37"/>
      <c r="AT266" s="37"/>
      <c r="AU266" s="37"/>
    </row>
    <row r="267" spans="1:47" s="147" customFormat="1" ht="89.25" x14ac:dyDescent="0.25">
      <c r="A267" s="343">
        <v>250</v>
      </c>
      <c r="B267" s="343">
        <v>2021</v>
      </c>
      <c r="C267" s="357" t="s">
        <v>1101</v>
      </c>
      <c r="D267" s="370" t="s">
        <v>1181</v>
      </c>
      <c r="E267" s="349" t="s">
        <v>90</v>
      </c>
      <c r="F267" s="349" t="s">
        <v>29</v>
      </c>
      <c r="G267" s="363" t="s">
        <v>111</v>
      </c>
      <c r="H267" s="397" t="s">
        <v>1264</v>
      </c>
      <c r="I267" s="365" t="s">
        <v>85</v>
      </c>
      <c r="J267" s="381" t="s">
        <v>1471</v>
      </c>
      <c r="K267" s="353">
        <v>55</v>
      </c>
      <c r="L267" s="354" t="str">
        <f>IF(ISERROR(VLOOKUP(K267,Proposito_programa!$C$2:$E$59,2,FALSE))," ",VLOOKUP(K267,Proposito_programa!$C$2:$E$59,2,FALSE))</f>
        <v>Fortalecimiento de cultura ciudadana y su institucionalidad</v>
      </c>
      <c r="M267" s="354" t="str">
        <f>IF(ISERROR(VLOOKUP(K267,Proposito_programa!$C$2:$E$59,3,FALSE))," ",VLOOKUP(K267,Proposito_programa!$C$2:$E$59,3,FALSE))</f>
        <v>Propósito 5: Construir Bogotá - Región con gobierno abierto, transparente y ciudadanía consciente</v>
      </c>
      <c r="N267" s="366">
        <v>1907</v>
      </c>
      <c r="O267" s="356"/>
      <c r="P267" s="366">
        <v>1015407312</v>
      </c>
      <c r="Q267" s="357" t="s">
        <v>992</v>
      </c>
      <c r="R267" s="338" t="s">
        <v>363</v>
      </c>
      <c r="S267" s="338"/>
      <c r="T267" s="339"/>
      <c r="U267" s="340"/>
      <c r="V267" s="347">
        <v>11250000</v>
      </c>
      <c r="W267" s="345"/>
      <c r="X267" s="366">
        <v>0</v>
      </c>
      <c r="Y267" s="382">
        <v>0</v>
      </c>
      <c r="Z267" s="358">
        <f t="shared" si="4"/>
        <v>11250000</v>
      </c>
      <c r="AA267" s="359"/>
      <c r="AB267" s="342"/>
      <c r="AC267" s="342"/>
      <c r="AD267" s="384">
        <v>44578</v>
      </c>
      <c r="AE267" s="343">
        <v>75</v>
      </c>
      <c r="AF267" s="343">
        <v>0</v>
      </c>
      <c r="AG267" s="360">
        <v>0</v>
      </c>
      <c r="AH267" s="361"/>
      <c r="AI267" s="344"/>
      <c r="AJ267" s="344"/>
      <c r="AK267" s="344"/>
      <c r="AL267" s="343"/>
      <c r="AM267" s="343"/>
      <c r="AN267" s="343" t="s">
        <v>1454</v>
      </c>
      <c r="AO267" s="343"/>
      <c r="AP267" s="362">
        <v>1</v>
      </c>
      <c r="AQ267" s="37"/>
      <c r="AR267" s="37"/>
      <c r="AS267" s="37"/>
      <c r="AT267" s="37"/>
      <c r="AU267" s="37"/>
    </row>
    <row r="268" spans="1:47" s="147" customFormat="1" ht="102" x14ac:dyDescent="0.25">
      <c r="A268" s="343">
        <v>251</v>
      </c>
      <c r="B268" s="343">
        <v>2021</v>
      </c>
      <c r="C268" s="369" t="s">
        <v>1089</v>
      </c>
      <c r="D268" s="370" t="s">
        <v>1169</v>
      </c>
      <c r="E268" s="349" t="s">
        <v>90</v>
      </c>
      <c r="F268" s="349" t="s">
        <v>29</v>
      </c>
      <c r="G268" s="363" t="s">
        <v>111</v>
      </c>
      <c r="H268" s="397" t="s">
        <v>1252</v>
      </c>
      <c r="I268" s="365" t="s">
        <v>85</v>
      </c>
      <c r="J268" s="381" t="s">
        <v>1471</v>
      </c>
      <c r="K268" s="353">
        <v>55</v>
      </c>
      <c r="L268" s="354" t="str">
        <f>IF(ISERROR(VLOOKUP(K268,Proposito_programa!$C$2:$E$59,2,FALSE))," ",VLOOKUP(K268,Proposito_programa!$C$2:$E$59,2,FALSE))</f>
        <v>Fortalecimiento de cultura ciudadana y su institucionalidad</v>
      </c>
      <c r="M268" s="354" t="str">
        <f>IF(ISERROR(VLOOKUP(K268,Proposito_programa!$C$2:$E$59,3,FALSE))," ",VLOOKUP(K268,Proposito_programa!$C$2:$E$59,3,FALSE))</f>
        <v>Propósito 5: Construir Bogotá - Región con gobierno abierto, transparente y ciudadanía consciente</v>
      </c>
      <c r="N268" s="366">
        <v>1907</v>
      </c>
      <c r="O268" s="356"/>
      <c r="P268" s="366">
        <v>1033744712</v>
      </c>
      <c r="Q268" s="357" t="s">
        <v>1346</v>
      </c>
      <c r="R268" s="338" t="s">
        <v>363</v>
      </c>
      <c r="S268" s="338"/>
      <c r="T268" s="339"/>
      <c r="U268" s="340"/>
      <c r="V268" s="347">
        <v>11250000</v>
      </c>
      <c r="W268" s="345"/>
      <c r="X268" s="366">
        <v>0</v>
      </c>
      <c r="Y268" s="382">
        <v>0</v>
      </c>
      <c r="Z268" s="358">
        <f t="shared" si="4"/>
        <v>11250000</v>
      </c>
      <c r="AA268" s="359"/>
      <c r="AB268" s="342"/>
      <c r="AC268" s="342"/>
      <c r="AD268" s="384">
        <v>44208</v>
      </c>
      <c r="AE268" s="343">
        <v>75</v>
      </c>
      <c r="AF268" s="343">
        <v>0</v>
      </c>
      <c r="AG268" s="360">
        <v>0</v>
      </c>
      <c r="AH268" s="361"/>
      <c r="AI268" s="344"/>
      <c r="AJ268" s="344"/>
      <c r="AK268" s="344"/>
      <c r="AL268" s="343"/>
      <c r="AM268" s="343"/>
      <c r="AN268" s="343" t="s">
        <v>1454</v>
      </c>
      <c r="AO268" s="343"/>
      <c r="AP268" s="362">
        <v>1</v>
      </c>
      <c r="AQ268" s="37"/>
      <c r="AR268" s="37"/>
      <c r="AS268" s="37"/>
      <c r="AT268" s="37"/>
      <c r="AU268" s="37"/>
    </row>
    <row r="269" spans="1:47" s="147" customFormat="1" ht="63.75" x14ac:dyDescent="0.25">
      <c r="A269" s="343">
        <v>252</v>
      </c>
      <c r="B269" s="343">
        <v>2021</v>
      </c>
      <c r="C269" s="369" t="s">
        <v>1102</v>
      </c>
      <c r="D269" s="395" t="s">
        <v>1182</v>
      </c>
      <c r="E269" s="343" t="s">
        <v>48</v>
      </c>
      <c r="F269" s="349" t="s">
        <v>89</v>
      </c>
      <c r="G269" s="349" t="s">
        <v>98</v>
      </c>
      <c r="H269" s="371" t="s">
        <v>1265</v>
      </c>
      <c r="I269" s="365" t="s">
        <v>85</v>
      </c>
      <c r="J269" s="367" t="s">
        <v>268</v>
      </c>
      <c r="K269" s="353">
        <v>38</v>
      </c>
      <c r="L269" s="354" t="str">
        <f>IF(ISERROR(VLOOKUP(K269,Proposito_programa!$C$2:$E$59,2,FALSE))," ",VLOOKUP(K269,Proposito_programa!$C$2:$E$59,2,FALSE))</f>
        <v>Ecoeficiencia, reciclaje, manejo de residuos e inclusión de la población recicladora</v>
      </c>
      <c r="M269" s="354" t="str">
        <f>IF(ISERROR(VLOOKUP(K269,Proposito_programa!$C$2:$E$59,3,FALSE))," ",VLOOKUP(K269,Proposito_programa!$C$2:$E$59,3,FALSE))</f>
        <v>Propósito 2 : Cambiar Nuestros Hábitos de Vida para Reverdecer a Bogotá y Adaptarnos y Mitigar la Crisis Climática</v>
      </c>
      <c r="N269" s="366">
        <v>2005</v>
      </c>
      <c r="O269" s="356"/>
      <c r="P269" s="366">
        <v>900350937</v>
      </c>
      <c r="Q269" s="357" t="s">
        <v>1347</v>
      </c>
      <c r="R269" s="338" t="s">
        <v>364</v>
      </c>
      <c r="S269" s="338"/>
      <c r="T269" s="339"/>
      <c r="U269" s="340"/>
      <c r="V269" s="347">
        <v>226034750</v>
      </c>
      <c r="W269" s="345"/>
      <c r="X269" s="366">
        <v>0</v>
      </c>
      <c r="Y269" s="382">
        <v>0</v>
      </c>
      <c r="Z269" s="358">
        <f t="shared" si="4"/>
        <v>226034750</v>
      </c>
      <c r="AA269" s="359"/>
      <c r="AB269" s="342"/>
      <c r="AC269" s="342"/>
      <c r="AD269" s="384">
        <v>44684</v>
      </c>
      <c r="AE269" s="343">
        <v>120</v>
      </c>
      <c r="AF269" s="343">
        <v>0</v>
      </c>
      <c r="AG269" s="360">
        <v>0</v>
      </c>
      <c r="AH269" s="361"/>
      <c r="AI269" s="344"/>
      <c r="AJ269" s="344"/>
      <c r="AK269" s="344"/>
      <c r="AL269" s="343"/>
      <c r="AM269" s="343" t="s">
        <v>1454</v>
      </c>
      <c r="AN269" s="343"/>
      <c r="AO269" s="343"/>
      <c r="AP269" s="362">
        <f t="shared" ref="AP269:AP346" si="5">IF(ISERROR(AA269/Z269),"-",(AA269/Z269))</f>
        <v>0</v>
      </c>
      <c r="AQ269" s="37"/>
      <c r="AR269" s="37"/>
      <c r="AS269" s="37"/>
      <c r="AT269" s="37"/>
      <c r="AU269" s="37"/>
    </row>
    <row r="270" spans="1:47" s="147" customFormat="1" ht="63.75" x14ac:dyDescent="0.25">
      <c r="A270" s="343">
        <v>253</v>
      </c>
      <c r="B270" s="343">
        <v>2021</v>
      </c>
      <c r="C270" s="369" t="s">
        <v>1103</v>
      </c>
      <c r="D270" s="395" t="s">
        <v>1183</v>
      </c>
      <c r="E270" s="349" t="s">
        <v>90</v>
      </c>
      <c r="F270" s="349" t="s">
        <v>29</v>
      </c>
      <c r="G270" s="363" t="s">
        <v>111</v>
      </c>
      <c r="H270" s="397" t="s">
        <v>1266</v>
      </c>
      <c r="I270" s="365" t="s">
        <v>85</v>
      </c>
      <c r="J270" s="367" t="s">
        <v>268</v>
      </c>
      <c r="K270" s="353">
        <v>33</v>
      </c>
      <c r="L270" s="354" t="str">
        <f>IF(ISERROR(VLOOKUP(K270,Proposito_programa!$C$2:$E$59,2,FALSE))," ",VLOOKUP(K270,Proposito_programa!$C$2:$E$59,2,FALSE))</f>
        <v>Más árboles y más y mejor espacio público</v>
      </c>
      <c r="M270" s="354" t="str">
        <f>IF(ISERROR(VLOOKUP(K270,Proposito_programa!$C$2:$E$59,3,FALSE))," ",VLOOKUP(K270,Proposito_programa!$C$2:$E$59,3,FALSE))</f>
        <v>Propósito 2 : Cambiar Nuestros Hábitos de Vida para Reverdecer a Bogotá y Adaptarnos y Mitigar la Crisis Climática</v>
      </c>
      <c r="N270" s="366">
        <v>2003</v>
      </c>
      <c r="O270" s="356"/>
      <c r="P270" s="366">
        <v>1020807487</v>
      </c>
      <c r="Q270" s="357" t="s">
        <v>1348</v>
      </c>
      <c r="R270" s="338" t="s">
        <v>363</v>
      </c>
      <c r="S270" s="338"/>
      <c r="T270" s="339"/>
      <c r="U270" s="340"/>
      <c r="V270" s="347">
        <v>11250000</v>
      </c>
      <c r="W270" s="345"/>
      <c r="X270" s="366">
        <v>0</v>
      </c>
      <c r="Y270" s="382">
        <v>0</v>
      </c>
      <c r="Z270" s="358">
        <f t="shared" si="4"/>
        <v>11250000</v>
      </c>
      <c r="AA270" s="359"/>
      <c r="AB270" s="342"/>
      <c r="AC270" s="342"/>
      <c r="AD270" s="383">
        <v>44574</v>
      </c>
      <c r="AE270" s="343">
        <v>75</v>
      </c>
      <c r="AF270" s="343">
        <v>0</v>
      </c>
      <c r="AG270" s="360">
        <v>0</v>
      </c>
      <c r="AH270" s="361"/>
      <c r="AI270" s="344"/>
      <c r="AJ270" s="344"/>
      <c r="AK270" s="344"/>
      <c r="AL270" s="343"/>
      <c r="AM270" s="343"/>
      <c r="AN270" s="343" t="s">
        <v>1454</v>
      </c>
      <c r="AO270" s="343"/>
      <c r="AP270" s="362">
        <v>1</v>
      </c>
      <c r="AQ270" s="37"/>
      <c r="AR270" s="37"/>
      <c r="AS270" s="37"/>
      <c r="AT270" s="37"/>
      <c r="AU270" s="37"/>
    </row>
    <row r="271" spans="1:47" s="147" customFormat="1" ht="63.75" x14ac:dyDescent="0.25">
      <c r="A271" s="343">
        <v>254</v>
      </c>
      <c r="B271" s="343">
        <v>2021</v>
      </c>
      <c r="C271" s="369" t="s">
        <v>1104</v>
      </c>
      <c r="D271" s="370" t="s">
        <v>1184</v>
      </c>
      <c r="E271" s="349" t="s">
        <v>90</v>
      </c>
      <c r="F271" s="349" t="s">
        <v>29</v>
      </c>
      <c r="G271" s="363" t="s">
        <v>111</v>
      </c>
      <c r="H271" s="371" t="s">
        <v>1267</v>
      </c>
      <c r="I271" s="365" t="s">
        <v>85</v>
      </c>
      <c r="J271" s="381" t="s">
        <v>1471</v>
      </c>
      <c r="K271" s="353">
        <v>55</v>
      </c>
      <c r="L271" s="354" t="str">
        <f>IF(ISERROR(VLOOKUP(K271,Proposito_programa!$C$2:$E$59,2,FALSE))," ",VLOOKUP(K271,Proposito_programa!$C$2:$E$59,2,FALSE))</f>
        <v>Fortalecimiento de cultura ciudadana y su institucionalidad</v>
      </c>
      <c r="M271" s="354" t="str">
        <f>IF(ISERROR(VLOOKUP(K271,Proposito_programa!$C$2:$E$59,3,FALSE))," ",VLOOKUP(K271,Proposito_programa!$C$2:$E$59,3,FALSE))</f>
        <v>Propósito 5: Construir Bogotá - Región con gobierno abierto, transparente y ciudadanía consciente</v>
      </c>
      <c r="N271" s="366">
        <v>1907</v>
      </c>
      <c r="O271" s="356"/>
      <c r="P271" s="366">
        <v>1033803220</v>
      </c>
      <c r="Q271" s="357" t="s">
        <v>1349</v>
      </c>
      <c r="R271" s="338" t="s">
        <v>363</v>
      </c>
      <c r="S271" s="338"/>
      <c r="T271" s="339"/>
      <c r="U271" s="340"/>
      <c r="V271" s="347">
        <v>8750000</v>
      </c>
      <c r="W271" s="345"/>
      <c r="X271" s="366">
        <v>0</v>
      </c>
      <c r="Y271" s="382">
        <v>0</v>
      </c>
      <c r="Z271" s="358">
        <f t="shared" si="4"/>
        <v>8750000</v>
      </c>
      <c r="AA271" s="359"/>
      <c r="AB271" s="342"/>
      <c r="AC271" s="342"/>
      <c r="AD271" s="384">
        <v>44577</v>
      </c>
      <c r="AE271" s="343">
        <v>60</v>
      </c>
      <c r="AF271" s="343">
        <v>0</v>
      </c>
      <c r="AG271" s="360">
        <v>0</v>
      </c>
      <c r="AH271" s="361"/>
      <c r="AI271" s="344"/>
      <c r="AJ271" s="344"/>
      <c r="AK271" s="344"/>
      <c r="AL271" s="343"/>
      <c r="AM271" s="343"/>
      <c r="AN271" s="343" t="s">
        <v>1454</v>
      </c>
      <c r="AO271" s="343"/>
      <c r="AP271" s="362">
        <v>1</v>
      </c>
      <c r="AQ271" s="37"/>
      <c r="AR271" s="37"/>
      <c r="AS271" s="37"/>
      <c r="AT271" s="37"/>
      <c r="AU271" s="37"/>
    </row>
    <row r="272" spans="1:47" s="147" customFormat="1" ht="51" x14ac:dyDescent="0.25">
      <c r="A272" s="343">
        <v>255</v>
      </c>
      <c r="B272" s="343">
        <v>2021</v>
      </c>
      <c r="C272" s="357" t="s">
        <v>1105</v>
      </c>
      <c r="D272" s="394" t="s">
        <v>1185</v>
      </c>
      <c r="E272" s="349" t="s">
        <v>90</v>
      </c>
      <c r="F272" s="349" t="s">
        <v>29</v>
      </c>
      <c r="G272" s="363" t="s">
        <v>111</v>
      </c>
      <c r="H272" s="371" t="s">
        <v>1268</v>
      </c>
      <c r="I272" s="365" t="s">
        <v>85</v>
      </c>
      <c r="J272" s="381" t="s">
        <v>1471</v>
      </c>
      <c r="K272" s="353">
        <v>55</v>
      </c>
      <c r="L272" s="354" t="str">
        <f>IF(ISERROR(VLOOKUP(K272,Proposito_programa!$C$2:$E$59,2,FALSE))," ",VLOOKUP(K272,Proposito_programa!$C$2:$E$59,2,FALSE))</f>
        <v>Fortalecimiento de cultura ciudadana y su institucionalidad</v>
      </c>
      <c r="M272" s="354" t="str">
        <f>IF(ISERROR(VLOOKUP(K272,Proposito_programa!$C$2:$E$59,3,FALSE))," ",VLOOKUP(K272,Proposito_programa!$C$2:$E$59,3,FALSE))</f>
        <v>Propósito 5: Construir Bogotá - Región con gobierno abierto, transparente y ciudadanía consciente</v>
      </c>
      <c r="N272" s="366">
        <v>1907</v>
      </c>
      <c r="O272" s="356"/>
      <c r="P272" s="366">
        <v>1119886263</v>
      </c>
      <c r="Q272" s="357" t="s">
        <v>1350</v>
      </c>
      <c r="R272" s="338" t="s">
        <v>363</v>
      </c>
      <c r="S272" s="338"/>
      <c r="T272" s="339"/>
      <c r="U272" s="340"/>
      <c r="V272" s="347">
        <v>7500000</v>
      </c>
      <c r="W272" s="345"/>
      <c r="X272" s="366">
        <v>0</v>
      </c>
      <c r="Y272" s="382">
        <v>0</v>
      </c>
      <c r="Z272" s="358">
        <f t="shared" si="4"/>
        <v>7500000</v>
      </c>
      <c r="AA272" s="359"/>
      <c r="AB272" s="342"/>
      <c r="AC272" s="342"/>
      <c r="AD272" s="384">
        <v>44574</v>
      </c>
      <c r="AE272" s="343">
        <v>60</v>
      </c>
      <c r="AF272" s="343">
        <v>0</v>
      </c>
      <c r="AG272" s="360">
        <v>0</v>
      </c>
      <c r="AH272" s="361"/>
      <c r="AI272" s="344"/>
      <c r="AJ272" s="344"/>
      <c r="AK272" s="344"/>
      <c r="AL272" s="343"/>
      <c r="AM272" s="343"/>
      <c r="AN272" s="343" t="s">
        <v>1454</v>
      </c>
      <c r="AO272" s="343"/>
      <c r="AP272" s="362">
        <v>1</v>
      </c>
      <c r="AQ272" s="37"/>
      <c r="AR272" s="37"/>
      <c r="AS272" s="37"/>
      <c r="AT272" s="37"/>
      <c r="AU272" s="37"/>
    </row>
    <row r="273" spans="1:47" s="147" customFormat="1" ht="76.5" x14ac:dyDescent="0.25">
      <c r="A273" s="343">
        <v>256</v>
      </c>
      <c r="B273" s="343">
        <v>2021</v>
      </c>
      <c r="C273" s="369" t="s">
        <v>1106</v>
      </c>
      <c r="D273" s="370" t="s">
        <v>1186</v>
      </c>
      <c r="E273" s="343" t="s">
        <v>88</v>
      </c>
      <c r="F273" s="349" t="s">
        <v>89</v>
      </c>
      <c r="G273" s="349" t="s">
        <v>98</v>
      </c>
      <c r="H273" s="371" t="s">
        <v>1269</v>
      </c>
      <c r="I273" s="365" t="s">
        <v>85</v>
      </c>
      <c r="J273" s="367" t="s">
        <v>268</v>
      </c>
      <c r="K273" s="353">
        <v>34</v>
      </c>
      <c r="L273" s="354" t="str">
        <f>IF(ISERROR(VLOOKUP(K273,Proposito_programa!$C$2:$E$59,2,FALSE))," ",VLOOKUP(K273,Proposito_programa!$C$2:$E$59,2,FALSE))</f>
        <v>Bogotá protectora de los animales</v>
      </c>
      <c r="M273" s="354" t="str">
        <f>IF(ISERROR(VLOOKUP(K273,Proposito_programa!$C$2:$E$59,3,FALSE))," ",VLOOKUP(K273,Proposito_programa!$C$2:$E$59,3,FALSE))</f>
        <v>Propósito 2 : Cambiar Nuestros Hábitos de Vida para Reverdecer a Bogotá y Adaptarnos y Mitigar la Crisis Climática</v>
      </c>
      <c r="N273" s="366">
        <v>2004</v>
      </c>
      <c r="O273" s="356"/>
      <c r="P273" s="366">
        <v>900666980</v>
      </c>
      <c r="Q273" s="357" t="s">
        <v>1351</v>
      </c>
      <c r="R273" s="338" t="s">
        <v>364</v>
      </c>
      <c r="S273" s="338"/>
      <c r="T273" s="339"/>
      <c r="U273" s="340"/>
      <c r="V273" s="347">
        <v>211896069</v>
      </c>
      <c r="W273" s="345"/>
      <c r="X273" s="366">
        <v>1</v>
      </c>
      <c r="Y273" s="382">
        <v>26912598</v>
      </c>
      <c r="Z273" s="358">
        <f t="shared" si="4"/>
        <v>238808667</v>
      </c>
      <c r="AA273" s="359"/>
      <c r="AB273" s="342"/>
      <c r="AC273" s="342"/>
      <c r="AD273" s="384">
        <v>44622</v>
      </c>
      <c r="AE273" s="343">
        <v>20</v>
      </c>
      <c r="AF273" s="343">
        <v>1</v>
      </c>
      <c r="AG273" s="360">
        <v>90</v>
      </c>
      <c r="AH273" s="361"/>
      <c r="AI273" s="344"/>
      <c r="AJ273" s="344"/>
      <c r="AK273" s="344"/>
      <c r="AL273" s="343"/>
      <c r="AM273" s="343"/>
      <c r="AN273" s="343" t="s">
        <v>1454</v>
      </c>
      <c r="AO273" s="343"/>
      <c r="AP273" s="362">
        <v>1</v>
      </c>
      <c r="AQ273" s="37"/>
      <c r="AR273" s="37"/>
      <c r="AS273" s="37"/>
      <c r="AT273" s="37"/>
      <c r="AU273" s="37"/>
    </row>
    <row r="274" spans="1:47" s="147" customFormat="1" ht="63.75" x14ac:dyDescent="0.25">
      <c r="A274" s="343">
        <v>257</v>
      </c>
      <c r="B274" s="343">
        <v>2021</v>
      </c>
      <c r="C274" s="357" t="s">
        <v>1107</v>
      </c>
      <c r="D274" s="370" t="s">
        <v>1187</v>
      </c>
      <c r="E274" s="349" t="s">
        <v>90</v>
      </c>
      <c r="F274" s="349" t="s">
        <v>29</v>
      </c>
      <c r="G274" s="363" t="s">
        <v>111</v>
      </c>
      <c r="H274" s="371" t="s">
        <v>1270</v>
      </c>
      <c r="I274" s="365" t="s">
        <v>85</v>
      </c>
      <c r="J274" s="381" t="s">
        <v>1471</v>
      </c>
      <c r="K274" s="353">
        <v>55</v>
      </c>
      <c r="L274" s="354" t="str">
        <f>IF(ISERROR(VLOOKUP(K274,Proposito_programa!$C$2:$E$59,2,FALSE))," ",VLOOKUP(K274,Proposito_programa!$C$2:$E$59,2,FALSE))</f>
        <v>Fortalecimiento de cultura ciudadana y su institucionalidad</v>
      </c>
      <c r="M274" s="354" t="str">
        <f>IF(ISERROR(VLOOKUP(K274,Proposito_programa!$C$2:$E$59,3,FALSE))," ",VLOOKUP(K274,Proposito_programa!$C$2:$E$59,3,FALSE))</f>
        <v>Propósito 5: Construir Bogotá - Región con gobierno abierto, transparente y ciudadanía consciente</v>
      </c>
      <c r="N274" s="366">
        <v>1907</v>
      </c>
      <c r="O274" s="356"/>
      <c r="P274" s="366">
        <v>20499867</v>
      </c>
      <c r="Q274" s="357" t="s">
        <v>1352</v>
      </c>
      <c r="R274" s="338" t="s">
        <v>363</v>
      </c>
      <c r="S274" s="338"/>
      <c r="T274" s="339"/>
      <c r="U274" s="340"/>
      <c r="V274" s="347">
        <v>10925000</v>
      </c>
      <c r="W274" s="345"/>
      <c r="X274" s="366">
        <v>0</v>
      </c>
      <c r="Y274" s="382">
        <v>0</v>
      </c>
      <c r="Z274" s="358">
        <f t="shared" si="4"/>
        <v>10925000</v>
      </c>
      <c r="AA274" s="359"/>
      <c r="AB274" s="342"/>
      <c r="AC274" s="342"/>
      <c r="AD274" s="384">
        <v>44579</v>
      </c>
      <c r="AE274" s="343">
        <v>30</v>
      </c>
      <c r="AF274" s="343">
        <v>0</v>
      </c>
      <c r="AG274" s="360">
        <v>0</v>
      </c>
      <c r="AH274" s="361"/>
      <c r="AI274" s="344"/>
      <c r="AJ274" s="344"/>
      <c r="AK274" s="344"/>
      <c r="AL274" s="343"/>
      <c r="AM274" s="343"/>
      <c r="AN274" s="343" t="s">
        <v>1454</v>
      </c>
      <c r="AO274" s="343"/>
      <c r="AP274" s="362">
        <v>1</v>
      </c>
      <c r="AQ274" s="37"/>
      <c r="AR274" s="37"/>
      <c r="AS274" s="37"/>
      <c r="AT274" s="37"/>
      <c r="AU274" s="37"/>
    </row>
    <row r="275" spans="1:47" s="147" customFormat="1" ht="63.75" x14ac:dyDescent="0.25">
      <c r="A275" s="343">
        <v>258</v>
      </c>
      <c r="B275" s="343">
        <v>2021</v>
      </c>
      <c r="C275" s="357" t="s">
        <v>1108</v>
      </c>
      <c r="D275" s="370" t="s">
        <v>1188</v>
      </c>
      <c r="E275" s="349" t="s">
        <v>90</v>
      </c>
      <c r="F275" s="349" t="s">
        <v>29</v>
      </c>
      <c r="G275" s="363" t="s">
        <v>111</v>
      </c>
      <c r="H275" s="371" t="s">
        <v>1271</v>
      </c>
      <c r="I275" s="365" t="s">
        <v>85</v>
      </c>
      <c r="J275" s="381" t="s">
        <v>1471</v>
      </c>
      <c r="K275" s="353">
        <v>55</v>
      </c>
      <c r="L275" s="354" t="str">
        <f>IF(ISERROR(VLOOKUP(K275,Proposito_programa!$C$2:$E$59,2,FALSE))," ",VLOOKUP(K275,Proposito_programa!$C$2:$E$59,2,FALSE))</f>
        <v>Fortalecimiento de cultura ciudadana y su institucionalidad</v>
      </c>
      <c r="M275" s="354" t="str">
        <f>IF(ISERROR(VLOOKUP(K275,Proposito_programa!$C$2:$E$59,3,FALSE))," ",VLOOKUP(K275,Proposito_programa!$C$2:$E$59,3,FALSE))</f>
        <v>Propósito 5: Construir Bogotá - Región con gobierno abierto, transparente y ciudadanía consciente</v>
      </c>
      <c r="N275" s="366">
        <v>1907</v>
      </c>
      <c r="O275" s="356"/>
      <c r="P275" s="366">
        <v>1116545814</v>
      </c>
      <c r="Q275" s="357" t="s">
        <v>1353</v>
      </c>
      <c r="R275" s="338" t="s">
        <v>363</v>
      </c>
      <c r="S275" s="338"/>
      <c r="T275" s="339"/>
      <c r="U275" s="340"/>
      <c r="V275" s="347">
        <v>8740000</v>
      </c>
      <c r="W275" s="345"/>
      <c r="X275" s="366">
        <v>0</v>
      </c>
      <c r="Y275" s="382">
        <v>0</v>
      </c>
      <c r="Z275" s="358">
        <f t="shared" si="4"/>
        <v>8740000</v>
      </c>
      <c r="AA275" s="359"/>
      <c r="AB275" s="342"/>
      <c r="AC275" s="342"/>
      <c r="AD275" s="384">
        <v>44563</v>
      </c>
      <c r="AE275" s="343">
        <v>45</v>
      </c>
      <c r="AF275" s="343">
        <v>0</v>
      </c>
      <c r="AG275" s="360">
        <v>0</v>
      </c>
      <c r="AH275" s="361"/>
      <c r="AI275" s="344"/>
      <c r="AJ275" s="344"/>
      <c r="AK275" s="344"/>
      <c r="AL275" s="343"/>
      <c r="AM275" s="343"/>
      <c r="AN275" s="343" t="s">
        <v>1454</v>
      </c>
      <c r="AO275" s="343"/>
      <c r="AP275" s="362">
        <v>1</v>
      </c>
      <c r="AQ275" s="37"/>
      <c r="AR275" s="37"/>
      <c r="AS275" s="37"/>
      <c r="AT275" s="37"/>
      <c r="AU275" s="37"/>
    </row>
    <row r="276" spans="1:47" s="147" customFormat="1" ht="63.75" x14ac:dyDescent="0.25">
      <c r="A276" s="343">
        <v>259</v>
      </c>
      <c r="B276" s="343">
        <v>2021</v>
      </c>
      <c r="C276" s="369" t="s">
        <v>1109</v>
      </c>
      <c r="D276" s="370" t="s">
        <v>1189</v>
      </c>
      <c r="E276" s="349" t="s">
        <v>90</v>
      </c>
      <c r="F276" s="349" t="s">
        <v>29</v>
      </c>
      <c r="G276" s="363" t="s">
        <v>111</v>
      </c>
      <c r="H276" s="397" t="s">
        <v>1272</v>
      </c>
      <c r="I276" s="365" t="s">
        <v>85</v>
      </c>
      <c r="J276" s="381" t="s">
        <v>1471</v>
      </c>
      <c r="K276" s="353">
        <v>55</v>
      </c>
      <c r="L276" s="354" t="str">
        <f>IF(ISERROR(VLOOKUP(K276,Proposito_programa!$C$2:$E$59,2,FALSE))," ",VLOOKUP(K276,Proposito_programa!$C$2:$E$59,2,FALSE))</f>
        <v>Fortalecimiento de cultura ciudadana y su institucionalidad</v>
      </c>
      <c r="M276" s="354" t="str">
        <f>IF(ISERROR(VLOOKUP(K276,Proposito_programa!$C$2:$E$59,3,FALSE))," ",VLOOKUP(K276,Proposito_programa!$C$2:$E$59,3,FALSE))</f>
        <v>Propósito 5: Construir Bogotá - Región con gobierno abierto, transparente y ciudadanía consciente</v>
      </c>
      <c r="N276" s="366">
        <v>1907</v>
      </c>
      <c r="O276" s="356"/>
      <c r="P276" s="366">
        <v>1013612223</v>
      </c>
      <c r="Q276" s="357" t="s">
        <v>1354</v>
      </c>
      <c r="R276" s="338" t="s">
        <v>363</v>
      </c>
      <c r="S276" s="338"/>
      <c r="T276" s="339"/>
      <c r="U276" s="340"/>
      <c r="V276" s="347">
        <v>12000000</v>
      </c>
      <c r="W276" s="345"/>
      <c r="X276" s="366">
        <v>0</v>
      </c>
      <c r="Y276" s="382">
        <v>0</v>
      </c>
      <c r="Z276" s="358">
        <f t="shared" si="4"/>
        <v>12000000</v>
      </c>
      <c r="AA276" s="359"/>
      <c r="AB276" s="342"/>
      <c r="AC276" s="342"/>
      <c r="AD276" s="384">
        <v>44565</v>
      </c>
      <c r="AE276" s="343">
        <v>75</v>
      </c>
      <c r="AF276" s="343">
        <v>0</v>
      </c>
      <c r="AG276" s="360">
        <v>0</v>
      </c>
      <c r="AH276" s="361"/>
      <c r="AI276" s="344"/>
      <c r="AJ276" s="344"/>
      <c r="AK276" s="344"/>
      <c r="AL276" s="343"/>
      <c r="AM276" s="343"/>
      <c r="AN276" s="343" t="s">
        <v>1454</v>
      </c>
      <c r="AO276" s="343"/>
      <c r="AP276" s="362">
        <v>1</v>
      </c>
      <c r="AQ276" s="37"/>
      <c r="AR276" s="37"/>
      <c r="AS276" s="37"/>
      <c r="AT276" s="37"/>
      <c r="AU276" s="37"/>
    </row>
    <row r="277" spans="1:47" s="147" customFormat="1" ht="76.5" x14ac:dyDescent="0.25">
      <c r="A277" s="343">
        <v>260</v>
      </c>
      <c r="B277" s="343">
        <v>2021</v>
      </c>
      <c r="C277" s="357" t="s">
        <v>1110</v>
      </c>
      <c r="D277" s="370" t="s">
        <v>1190</v>
      </c>
      <c r="E277" s="343" t="s">
        <v>52</v>
      </c>
      <c r="F277" s="349" t="s">
        <v>86</v>
      </c>
      <c r="G277" s="349" t="s">
        <v>115</v>
      </c>
      <c r="H277" s="371" t="s">
        <v>1273</v>
      </c>
      <c r="I277" s="352" t="s">
        <v>85</v>
      </c>
      <c r="J277" s="367" t="s">
        <v>268</v>
      </c>
      <c r="K277" s="353">
        <v>55</v>
      </c>
      <c r="L277" s="354" t="str">
        <f>IF(ISERROR(VLOOKUP(K277,Proposito_programa!$C$2:$E$59,2,FALSE))," ",VLOOKUP(K277,Proposito_programa!$C$2:$E$59,2,FALSE))</f>
        <v>Fortalecimiento de cultura ciudadana y su institucionalidad</v>
      </c>
      <c r="M277" s="354" t="str">
        <f>IF(ISERROR(VLOOKUP(K277,Proposito_programa!$C$2:$E$59,3,FALSE))," ",VLOOKUP(K277,Proposito_programa!$C$2:$E$59,3,FALSE))</f>
        <v>Propósito 5: Construir Bogotá - Región con gobierno abierto, transparente y ciudadanía consciente</v>
      </c>
      <c r="N277" s="366">
        <v>1906</v>
      </c>
      <c r="O277" s="356"/>
      <c r="P277" s="366">
        <v>901082049</v>
      </c>
      <c r="Q277" s="357" t="s">
        <v>1355</v>
      </c>
      <c r="R277" s="338" t="s">
        <v>364</v>
      </c>
      <c r="S277" s="338"/>
      <c r="T277" s="339"/>
      <c r="U277" s="340"/>
      <c r="V277" s="347">
        <v>19967139</v>
      </c>
      <c r="W277" s="345"/>
      <c r="X277" s="366">
        <v>0</v>
      </c>
      <c r="Y277" s="382">
        <v>0</v>
      </c>
      <c r="Z277" s="358">
        <f t="shared" si="4"/>
        <v>19967139</v>
      </c>
      <c r="AA277" s="359"/>
      <c r="AB277" s="342"/>
      <c r="AC277" s="342"/>
      <c r="AD277" s="384">
        <v>44570</v>
      </c>
      <c r="AE277" s="343">
        <v>75</v>
      </c>
      <c r="AF277" s="343">
        <v>0</v>
      </c>
      <c r="AG277" s="360">
        <v>0</v>
      </c>
      <c r="AH277" s="361"/>
      <c r="AI277" s="344"/>
      <c r="AJ277" s="344"/>
      <c r="AK277" s="344"/>
      <c r="AL277" s="343"/>
      <c r="AM277" s="343"/>
      <c r="AN277" s="343" t="s">
        <v>1454</v>
      </c>
      <c r="AO277" s="343"/>
      <c r="AP277" s="362">
        <v>1</v>
      </c>
      <c r="AQ277" s="37"/>
      <c r="AR277" s="37"/>
      <c r="AS277" s="37"/>
      <c r="AT277" s="37"/>
      <c r="AU277" s="37"/>
    </row>
    <row r="278" spans="1:47" s="147" customFormat="1" ht="63.75" x14ac:dyDescent="0.25">
      <c r="A278" s="343">
        <v>261</v>
      </c>
      <c r="B278" s="343">
        <v>2021</v>
      </c>
      <c r="C278" s="369" t="s">
        <v>1111</v>
      </c>
      <c r="D278" s="370" t="s">
        <v>1191</v>
      </c>
      <c r="E278" s="343" t="s">
        <v>88</v>
      </c>
      <c r="F278" s="349" t="s">
        <v>86</v>
      </c>
      <c r="G278" s="349" t="s">
        <v>115</v>
      </c>
      <c r="H278" s="371" t="s">
        <v>1274</v>
      </c>
      <c r="I278" s="365" t="s">
        <v>85</v>
      </c>
      <c r="J278" s="381" t="s">
        <v>1471</v>
      </c>
      <c r="K278" s="353">
        <v>55</v>
      </c>
      <c r="L278" s="354" t="str">
        <f>IF(ISERROR(VLOOKUP(K278,Proposito_programa!$C$2:$E$59,2,FALSE))," ",VLOOKUP(K278,Proposito_programa!$C$2:$E$59,2,FALSE))</f>
        <v>Fortalecimiento de cultura ciudadana y su institucionalidad</v>
      </c>
      <c r="M278" s="354" t="str">
        <f>IF(ISERROR(VLOOKUP(K278,Proposito_programa!$C$2:$E$59,3,FALSE))," ",VLOOKUP(K278,Proposito_programa!$C$2:$E$59,3,FALSE))</f>
        <v>Propósito 5: Construir Bogotá - Región con gobierno abierto, transparente y ciudadanía consciente</v>
      </c>
      <c r="N278" s="366">
        <v>1907</v>
      </c>
      <c r="O278" s="356"/>
      <c r="P278" s="366">
        <v>901521881</v>
      </c>
      <c r="Q278" s="357" t="s">
        <v>1356</v>
      </c>
      <c r="R278" s="338" t="s">
        <v>364</v>
      </c>
      <c r="S278" s="338"/>
      <c r="T278" s="339"/>
      <c r="U278" s="340"/>
      <c r="V278" s="347">
        <v>6035616</v>
      </c>
      <c r="W278" s="345"/>
      <c r="X278" s="366">
        <v>0</v>
      </c>
      <c r="Y278" s="382">
        <v>0</v>
      </c>
      <c r="Z278" s="358">
        <f t="shared" si="4"/>
        <v>6035616</v>
      </c>
      <c r="AA278" s="359"/>
      <c r="AB278" s="342"/>
      <c r="AC278" s="342"/>
      <c r="AD278" s="384">
        <v>44540</v>
      </c>
      <c r="AE278" s="343">
        <v>65</v>
      </c>
      <c r="AF278" s="343">
        <v>0</v>
      </c>
      <c r="AG278" s="360">
        <v>0</v>
      </c>
      <c r="AH278" s="361"/>
      <c r="AI278" s="344"/>
      <c r="AJ278" s="344"/>
      <c r="AK278" s="344"/>
      <c r="AL278" s="343"/>
      <c r="AM278" s="343" t="s">
        <v>1454</v>
      </c>
      <c r="AN278" s="343"/>
      <c r="AO278" s="343"/>
      <c r="AP278" s="362">
        <f t="shared" si="5"/>
        <v>0</v>
      </c>
      <c r="AQ278" s="37"/>
      <c r="AR278" s="37"/>
      <c r="AS278" s="37"/>
      <c r="AT278" s="37"/>
      <c r="AU278" s="37"/>
    </row>
    <row r="279" spans="1:47" s="147" customFormat="1" ht="63.75" x14ac:dyDescent="0.25">
      <c r="A279" s="343">
        <v>262</v>
      </c>
      <c r="B279" s="343">
        <v>2021</v>
      </c>
      <c r="C279" s="357" t="s">
        <v>1112</v>
      </c>
      <c r="D279" s="370" t="s">
        <v>1192</v>
      </c>
      <c r="E279" s="343" t="s">
        <v>52</v>
      </c>
      <c r="F279" s="349" t="s">
        <v>86</v>
      </c>
      <c r="G279" s="349" t="s">
        <v>115</v>
      </c>
      <c r="H279" s="371" t="s">
        <v>1275</v>
      </c>
      <c r="I279" s="352" t="s">
        <v>85</v>
      </c>
      <c r="J279" s="367" t="s">
        <v>1472</v>
      </c>
      <c r="K279" s="353">
        <v>20</v>
      </c>
      <c r="L279" s="354" t="str">
        <f>IF(ISERROR(VLOOKUP(K279,Proposito_programa!$C$2:$E$59,2,FALSE))," ",VLOOKUP(K279,Proposito_programa!$C$2:$E$59,2,FALSE))</f>
        <v>Bogotá, referente en cultura, deporte, recreación y actividad física, con parques para el desarrollo y la salud</v>
      </c>
      <c r="M279" s="354" t="str">
        <f>IF(ISERROR(VLOOKUP(K279,Proposito_programa!$C$2:$E$59,3,FALSE))," ",VLOOKUP(K279,Proposito_programa!$C$2:$E$59,3,FALSE))</f>
        <v>Propósito 1: Hacer un nuevo contrato social para incrementar la inclusión social, productiva y política</v>
      </c>
      <c r="N279" s="366">
        <v>1887</v>
      </c>
      <c r="O279" s="356"/>
      <c r="P279" s="366">
        <v>901489264</v>
      </c>
      <c r="Q279" s="357" t="s">
        <v>1357</v>
      </c>
      <c r="R279" s="338" t="s">
        <v>364</v>
      </c>
      <c r="S279" s="338"/>
      <c r="T279" s="339"/>
      <c r="U279" s="340"/>
      <c r="V279" s="347">
        <v>16088712</v>
      </c>
      <c r="W279" s="345"/>
      <c r="X279" s="366">
        <v>0</v>
      </c>
      <c r="Y279" s="382">
        <v>0</v>
      </c>
      <c r="Z279" s="358">
        <f t="shared" si="4"/>
        <v>16088712</v>
      </c>
      <c r="AA279" s="359"/>
      <c r="AB279" s="342"/>
      <c r="AC279" s="342"/>
      <c r="AD279" s="384">
        <v>44549</v>
      </c>
      <c r="AE279" s="343">
        <v>60</v>
      </c>
      <c r="AF279" s="343">
        <v>0</v>
      </c>
      <c r="AG279" s="360">
        <v>0</v>
      </c>
      <c r="AH279" s="361"/>
      <c r="AI279" s="344"/>
      <c r="AJ279" s="344"/>
      <c r="AK279" s="344"/>
      <c r="AL279" s="343"/>
      <c r="AM279" s="343"/>
      <c r="AN279" s="343" t="s">
        <v>1454</v>
      </c>
      <c r="AO279" s="343"/>
      <c r="AP279" s="362">
        <v>1</v>
      </c>
      <c r="AQ279" s="37"/>
      <c r="AR279" s="37"/>
      <c r="AS279" s="37"/>
      <c r="AT279" s="37"/>
      <c r="AU279" s="37"/>
    </row>
    <row r="280" spans="1:47" s="147" customFormat="1" ht="51" x14ac:dyDescent="0.25">
      <c r="A280" s="343">
        <v>263</v>
      </c>
      <c r="B280" s="343">
        <v>2021</v>
      </c>
      <c r="C280" s="369" t="s">
        <v>1113</v>
      </c>
      <c r="D280" s="394" t="s">
        <v>1193</v>
      </c>
      <c r="E280" s="349" t="s">
        <v>90</v>
      </c>
      <c r="F280" s="349" t="s">
        <v>29</v>
      </c>
      <c r="G280" s="363" t="s">
        <v>111</v>
      </c>
      <c r="H280" s="371" t="s">
        <v>1276</v>
      </c>
      <c r="I280" s="365" t="s">
        <v>85</v>
      </c>
      <c r="J280" s="381" t="s">
        <v>1471</v>
      </c>
      <c r="K280" s="353">
        <v>55</v>
      </c>
      <c r="L280" s="354" t="str">
        <f>IF(ISERROR(VLOOKUP(K280,Proposito_programa!$C$2:$E$59,2,FALSE))," ",VLOOKUP(K280,Proposito_programa!$C$2:$E$59,2,FALSE))</f>
        <v>Fortalecimiento de cultura ciudadana y su institucionalidad</v>
      </c>
      <c r="M280" s="354" t="str">
        <f>IF(ISERROR(VLOOKUP(K280,Proposito_programa!$C$2:$E$59,3,FALSE))," ",VLOOKUP(K280,Proposito_programa!$C$2:$E$59,3,FALSE))</f>
        <v>Propósito 5: Construir Bogotá - Región con gobierno abierto, transparente y ciudadanía consciente</v>
      </c>
      <c r="N280" s="366">
        <v>1907</v>
      </c>
      <c r="O280" s="356"/>
      <c r="P280" s="366">
        <v>40037804</v>
      </c>
      <c r="Q280" s="357" t="s">
        <v>1358</v>
      </c>
      <c r="R280" s="338" t="s">
        <v>363</v>
      </c>
      <c r="S280" s="338"/>
      <c r="T280" s="339"/>
      <c r="U280" s="340"/>
      <c r="V280" s="347">
        <v>15000000</v>
      </c>
      <c r="W280" s="345"/>
      <c r="X280" s="366">
        <v>0</v>
      </c>
      <c r="Y280" s="382">
        <v>0</v>
      </c>
      <c r="Z280" s="358">
        <f t="shared" si="4"/>
        <v>15000000</v>
      </c>
      <c r="AA280" s="359"/>
      <c r="AB280" s="342"/>
      <c r="AC280" s="342"/>
      <c r="AD280" s="384">
        <v>44549</v>
      </c>
      <c r="AE280" s="343">
        <v>60</v>
      </c>
      <c r="AF280" s="343">
        <v>0</v>
      </c>
      <c r="AG280" s="360">
        <v>0</v>
      </c>
      <c r="AH280" s="361"/>
      <c r="AI280" s="344"/>
      <c r="AJ280" s="344"/>
      <c r="AK280" s="344"/>
      <c r="AL280" s="343"/>
      <c r="AM280" s="343"/>
      <c r="AN280" s="343" t="s">
        <v>1454</v>
      </c>
      <c r="AO280" s="343"/>
      <c r="AP280" s="362">
        <v>1</v>
      </c>
      <c r="AQ280" s="37"/>
      <c r="AR280" s="37"/>
      <c r="AS280" s="37"/>
      <c r="AT280" s="37"/>
      <c r="AU280" s="37"/>
    </row>
    <row r="281" spans="1:47" s="147" customFormat="1" ht="63.75" x14ac:dyDescent="0.25">
      <c r="A281" s="343">
        <v>264</v>
      </c>
      <c r="B281" s="343">
        <v>2021</v>
      </c>
      <c r="C281" s="357" t="s">
        <v>1105</v>
      </c>
      <c r="D281" s="370" t="s">
        <v>1190</v>
      </c>
      <c r="E281" s="349" t="s">
        <v>90</v>
      </c>
      <c r="F281" s="349" t="s">
        <v>29</v>
      </c>
      <c r="G281" s="363" t="s">
        <v>111</v>
      </c>
      <c r="H281" s="371" t="s">
        <v>1277</v>
      </c>
      <c r="I281" s="365" t="s">
        <v>85</v>
      </c>
      <c r="J281" s="381" t="s">
        <v>1471</v>
      </c>
      <c r="K281" s="353">
        <v>55</v>
      </c>
      <c r="L281" s="354" t="str">
        <f>IF(ISERROR(VLOOKUP(K281,Proposito_programa!$C$2:$E$59,2,FALSE))," ",VLOOKUP(K281,Proposito_programa!$C$2:$E$59,2,FALSE))</f>
        <v>Fortalecimiento de cultura ciudadana y su institucionalidad</v>
      </c>
      <c r="M281" s="354" t="str">
        <f>IF(ISERROR(VLOOKUP(K281,Proposito_programa!$C$2:$E$59,3,FALSE))," ",VLOOKUP(K281,Proposito_programa!$C$2:$E$59,3,FALSE))</f>
        <v>Propósito 5: Construir Bogotá - Región con gobierno abierto, transparente y ciudadanía consciente</v>
      </c>
      <c r="N281" s="366">
        <v>1907</v>
      </c>
      <c r="O281" s="356"/>
      <c r="P281" s="366">
        <v>1012401436</v>
      </c>
      <c r="Q281" s="357" t="s">
        <v>928</v>
      </c>
      <c r="R281" s="338" t="s">
        <v>363</v>
      </c>
      <c r="S281" s="338"/>
      <c r="T281" s="339"/>
      <c r="U281" s="340"/>
      <c r="V281" s="347">
        <v>7500000</v>
      </c>
      <c r="W281" s="345"/>
      <c r="X281" s="366">
        <v>0</v>
      </c>
      <c r="Y281" s="382">
        <v>0</v>
      </c>
      <c r="Z281" s="358">
        <f t="shared" si="4"/>
        <v>7500000</v>
      </c>
      <c r="AA281" s="359"/>
      <c r="AB281" s="342"/>
      <c r="AC281" s="342"/>
      <c r="AD281" s="384">
        <v>44580</v>
      </c>
      <c r="AE281" s="343">
        <v>60</v>
      </c>
      <c r="AF281" s="343">
        <v>0</v>
      </c>
      <c r="AG281" s="360">
        <v>0</v>
      </c>
      <c r="AH281" s="361"/>
      <c r="AI281" s="344"/>
      <c r="AJ281" s="344"/>
      <c r="AK281" s="344"/>
      <c r="AL281" s="343"/>
      <c r="AM281" s="343"/>
      <c r="AN281" s="343" t="s">
        <v>1454</v>
      </c>
      <c r="AO281" s="343"/>
      <c r="AP281" s="362">
        <v>1</v>
      </c>
      <c r="AQ281" s="37"/>
      <c r="AR281" s="37"/>
      <c r="AS281" s="37"/>
      <c r="AT281" s="37"/>
      <c r="AU281" s="37"/>
    </row>
    <row r="282" spans="1:47" s="147" customFormat="1" ht="63.75" x14ac:dyDescent="0.25">
      <c r="A282" s="343">
        <v>265</v>
      </c>
      <c r="B282" s="343">
        <v>2021</v>
      </c>
      <c r="C282" s="357" t="s">
        <v>1095</v>
      </c>
      <c r="D282" s="370" t="s">
        <v>1175</v>
      </c>
      <c r="E282" s="349" t="s">
        <v>90</v>
      </c>
      <c r="F282" s="349" t="s">
        <v>29</v>
      </c>
      <c r="G282" s="363" t="s">
        <v>111</v>
      </c>
      <c r="H282" s="371" t="s">
        <v>1258</v>
      </c>
      <c r="I282" s="365" t="s">
        <v>85</v>
      </c>
      <c r="J282" s="367" t="s">
        <v>268</v>
      </c>
      <c r="K282" s="353">
        <v>45</v>
      </c>
      <c r="L282" s="354" t="str">
        <f>IF(ISERROR(VLOOKUP(K282,Proposito_programa!$C$2:$E$59,2,FALSE))," ",VLOOKUP(K282,Proposito_programa!$C$2:$E$59,2,FALSE))</f>
        <v>Espacio público más seguro y construido colectivamente</v>
      </c>
      <c r="M282" s="354" t="str">
        <f>IF(ISERROR(VLOOKUP(K282,Proposito_programa!$C$2:$E$59,3,FALSE))," ",VLOOKUP(K282,Proposito_programa!$C$2:$E$59,3,FALSE))</f>
        <v>Propósito 3: Inspirar confianza y legitimidad para vivir sin miedo y ser epicentro de cultura ciudadana, paz y reconciliación</v>
      </c>
      <c r="N282" s="366">
        <v>1903</v>
      </c>
      <c r="O282" s="356"/>
      <c r="P282" s="366">
        <v>79720582</v>
      </c>
      <c r="Q282" s="357" t="s">
        <v>1359</v>
      </c>
      <c r="R282" s="338" t="s">
        <v>363</v>
      </c>
      <c r="S282" s="338"/>
      <c r="T282" s="339"/>
      <c r="U282" s="340"/>
      <c r="V282" s="347">
        <v>5416667</v>
      </c>
      <c r="W282" s="345"/>
      <c r="X282" s="366">
        <v>1</v>
      </c>
      <c r="Y282" s="382">
        <v>2500000</v>
      </c>
      <c r="Z282" s="358">
        <f t="shared" si="4"/>
        <v>7916667</v>
      </c>
      <c r="AA282" s="359"/>
      <c r="AB282" s="342"/>
      <c r="AC282" s="342"/>
      <c r="AD282" s="384">
        <v>44574</v>
      </c>
      <c r="AE282" s="343">
        <v>60</v>
      </c>
      <c r="AF282" s="343">
        <v>1</v>
      </c>
      <c r="AG282" s="360">
        <v>30</v>
      </c>
      <c r="AH282" s="361"/>
      <c r="AI282" s="344"/>
      <c r="AJ282" s="344"/>
      <c r="AK282" s="344"/>
      <c r="AL282" s="343"/>
      <c r="AM282" s="343"/>
      <c r="AN282" s="343" t="s">
        <v>1454</v>
      </c>
      <c r="AO282" s="343"/>
      <c r="AP282" s="362">
        <v>1</v>
      </c>
      <c r="AQ282" s="37"/>
      <c r="AR282" s="37"/>
      <c r="AS282" s="37"/>
      <c r="AT282" s="37"/>
      <c r="AU282" s="37"/>
    </row>
    <row r="283" spans="1:47" s="147" customFormat="1" ht="63.75" x14ac:dyDescent="0.25">
      <c r="A283" s="343">
        <v>266</v>
      </c>
      <c r="B283" s="343">
        <v>2021</v>
      </c>
      <c r="C283" s="357" t="s">
        <v>1114</v>
      </c>
      <c r="D283" s="370" t="s">
        <v>1194</v>
      </c>
      <c r="E283" s="349" t="s">
        <v>90</v>
      </c>
      <c r="F283" s="349" t="s">
        <v>29</v>
      </c>
      <c r="G283" s="363" t="s">
        <v>111</v>
      </c>
      <c r="H283" s="371" t="s">
        <v>1278</v>
      </c>
      <c r="I283" s="365" t="s">
        <v>85</v>
      </c>
      <c r="J283" s="381" t="s">
        <v>1471</v>
      </c>
      <c r="K283" s="353">
        <v>55</v>
      </c>
      <c r="L283" s="354" t="str">
        <f>IF(ISERROR(VLOOKUP(K283,Proposito_programa!$C$2:$E$59,2,FALSE))," ",VLOOKUP(K283,Proposito_programa!$C$2:$E$59,2,FALSE))</f>
        <v>Fortalecimiento de cultura ciudadana y su institucionalidad</v>
      </c>
      <c r="M283" s="354" t="str">
        <f>IF(ISERROR(VLOOKUP(K283,Proposito_programa!$C$2:$E$59,3,FALSE))," ",VLOOKUP(K283,Proposito_programa!$C$2:$E$59,3,FALSE))</f>
        <v>Propósito 5: Construir Bogotá - Región con gobierno abierto, transparente y ciudadanía consciente</v>
      </c>
      <c r="N283" s="366">
        <v>1907</v>
      </c>
      <c r="O283" s="356"/>
      <c r="P283" s="366">
        <v>1030697953</v>
      </c>
      <c r="Q283" s="357" t="s">
        <v>1360</v>
      </c>
      <c r="R283" s="338" t="s">
        <v>363</v>
      </c>
      <c r="S283" s="338"/>
      <c r="T283" s="339"/>
      <c r="U283" s="340"/>
      <c r="V283" s="347">
        <v>5400000</v>
      </c>
      <c r="W283" s="345"/>
      <c r="X283" s="366">
        <v>0</v>
      </c>
      <c r="Y283" s="382">
        <v>0</v>
      </c>
      <c r="Z283" s="358">
        <f t="shared" si="4"/>
        <v>5400000</v>
      </c>
      <c r="AA283" s="359"/>
      <c r="AB283" s="342"/>
      <c r="AC283" s="342"/>
      <c r="AD283" s="384">
        <v>44571</v>
      </c>
      <c r="AE283" s="343">
        <v>180</v>
      </c>
      <c r="AF283" s="343">
        <v>0</v>
      </c>
      <c r="AG283" s="360">
        <v>0</v>
      </c>
      <c r="AH283" s="361"/>
      <c r="AI283" s="344"/>
      <c r="AJ283" s="344"/>
      <c r="AK283" s="344"/>
      <c r="AL283" s="343"/>
      <c r="AM283" s="343" t="s">
        <v>1454</v>
      </c>
      <c r="AN283" s="343"/>
      <c r="AO283" s="343"/>
      <c r="AP283" s="362">
        <f t="shared" si="5"/>
        <v>0</v>
      </c>
      <c r="AQ283" s="37"/>
      <c r="AR283" s="37"/>
      <c r="AS283" s="37"/>
      <c r="AT283" s="37"/>
      <c r="AU283" s="37"/>
    </row>
    <row r="284" spans="1:47" s="147" customFormat="1" ht="63.75" x14ac:dyDescent="0.25">
      <c r="A284" s="343">
        <v>267</v>
      </c>
      <c r="B284" s="343">
        <v>2021</v>
      </c>
      <c r="C284" s="357" t="s">
        <v>1115</v>
      </c>
      <c r="D284" s="370" t="s">
        <v>1195</v>
      </c>
      <c r="E284" s="349" t="s">
        <v>90</v>
      </c>
      <c r="F284" s="349" t="s">
        <v>29</v>
      </c>
      <c r="G284" s="363" t="s">
        <v>111</v>
      </c>
      <c r="H284" s="371" t="s">
        <v>1279</v>
      </c>
      <c r="I284" s="365" t="s">
        <v>85</v>
      </c>
      <c r="J284" s="381" t="s">
        <v>1471</v>
      </c>
      <c r="K284" s="353">
        <v>55</v>
      </c>
      <c r="L284" s="354" t="str">
        <f>IF(ISERROR(VLOOKUP(K284,Proposito_programa!$C$2:$E$59,2,FALSE))," ",VLOOKUP(K284,Proposito_programa!$C$2:$E$59,2,FALSE))</f>
        <v>Fortalecimiento de cultura ciudadana y su institucionalidad</v>
      </c>
      <c r="M284" s="354" t="str">
        <f>IF(ISERROR(VLOOKUP(K284,Proposito_programa!$C$2:$E$59,3,FALSE))," ",VLOOKUP(K284,Proposito_programa!$C$2:$E$59,3,FALSE))</f>
        <v>Propósito 5: Construir Bogotá - Región con gobierno abierto, transparente y ciudadanía consciente</v>
      </c>
      <c r="N284" s="366">
        <v>1907</v>
      </c>
      <c r="O284" s="356"/>
      <c r="P284" s="366">
        <v>80223563</v>
      </c>
      <c r="Q284" s="357" t="s">
        <v>1361</v>
      </c>
      <c r="R284" s="338" t="s">
        <v>363</v>
      </c>
      <c r="S284" s="338"/>
      <c r="T284" s="339"/>
      <c r="U284" s="340"/>
      <c r="V284" s="347">
        <v>4400000</v>
      </c>
      <c r="W284" s="345"/>
      <c r="X284" s="366">
        <v>0</v>
      </c>
      <c r="Y284" s="382">
        <v>0</v>
      </c>
      <c r="Z284" s="358">
        <f t="shared" si="4"/>
        <v>4400000</v>
      </c>
      <c r="AA284" s="359"/>
      <c r="AB284" s="342"/>
      <c r="AC284" s="342"/>
      <c r="AD284" s="384">
        <v>44568</v>
      </c>
      <c r="AE284" s="343">
        <v>60</v>
      </c>
      <c r="AF284" s="343">
        <v>0</v>
      </c>
      <c r="AG284" s="360">
        <v>0</v>
      </c>
      <c r="AH284" s="361"/>
      <c r="AI284" s="344"/>
      <c r="AJ284" s="344"/>
      <c r="AK284" s="344"/>
      <c r="AL284" s="343"/>
      <c r="AM284" s="343"/>
      <c r="AN284" s="343" t="s">
        <v>1454</v>
      </c>
      <c r="AO284" s="343"/>
      <c r="AP284" s="362">
        <v>1</v>
      </c>
      <c r="AQ284" s="37"/>
      <c r="AR284" s="37"/>
      <c r="AS284" s="37"/>
      <c r="AT284" s="37"/>
      <c r="AU284" s="37"/>
    </row>
    <row r="285" spans="1:47" s="147" customFormat="1" ht="51" x14ac:dyDescent="0.25">
      <c r="A285" s="343">
        <v>268</v>
      </c>
      <c r="B285" s="343">
        <v>2021</v>
      </c>
      <c r="C285" s="357" t="s">
        <v>1116</v>
      </c>
      <c r="D285" s="394" t="s">
        <v>1196</v>
      </c>
      <c r="E285" s="349" t="s">
        <v>90</v>
      </c>
      <c r="F285" s="349" t="s">
        <v>29</v>
      </c>
      <c r="G285" s="363" t="s">
        <v>111</v>
      </c>
      <c r="H285" s="371" t="s">
        <v>1280</v>
      </c>
      <c r="I285" s="365" t="s">
        <v>85</v>
      </c>
      <c r="J285" s="367" t="s">
        <v>268</v>
      </c>
      <c r="K285" s="353">
        <v>34</v>
      </c>
      <c r="L285" s="354" t="str">
        <f>IF(ISERROR(VLOOKUP(K285,Proposito_programa!$C$2:$E$59,2,FALSE))," ",VLOOKUP(K285,Proposito_programa!$C$2:$E$59,2,FALSE))</f>
        <v>Bogotá protectora de los animales</v>
      </c>
      <c r="M285" s="354" t="str">
        <f>IF(ISERROR(VLOOKUP(K285,Proposito_programa!$C$2:$E$59,3,FALSE))," ",VLOOKUP(K285,Proposito_programa!$C$2:$E$59,3,FALSE))</f>
        <v>Propósito 2 : Cambiar Nuestros Hábitos de Vida para Reverdecer a Bogotá y Adaptarnos y Mitigar la Crisis Climática</v>
      </c>
      <c r="N285" s="366">
        <v>2004</v>
      </c>
      <c r="O285" s="356"/>
      <c r="P285" s="366">
        <v>51829642</v>
      </c>
      <c r="Q285" s="357" t="s">
        <v>1362</v>
      </c>
      <c r="R285" s="338" t="s">
        <v>363</v>
      </c>
      <c r="S285" s="338"/>
      <c r="T285" s="339"/>
      <c r="U285" s="340"/>
      <c r="V285" s="347">
        <v>4240000</v>
      </c>
      <c r="W285" s="345"/>
      <c r="X285" s="366">
        <v>0</v>
      </c>
      <c r="Y285" s="382">
        <v>0</v>
      </c>
      <c r="Z285" s="358">
        <f t="shared" si="4"/>
        <v>4240000</v>
      </c>
      <c r="AA285" s="359"/>
      <c r="AB285" s="342"/>
      <c r="AC285" s="342"/>
      <c r="AD285" s="384">
        <v>44570</v>
      </c>
      <c r="AE285" s="343">
        <v>65</v>
      </c>
      <c r="AF285" s="343">
        <v>0</v>
      </c>
      <c r="AG285" s="360">
        <v>0</v>
      </c>
      <c r="AH285" s="361"/>
      <c r="AI285" s="344"/>
      <c r="AJ285" s="344"/>
      <c r="AK285" s="344"/>
      <c r="AL285" s="343"/>
      <c r="AM285" s="343" t="s">
        <v>1454</v>
      </c>
      <c r="AN285" s="343"/>
      <c r="AO285" s="343"/>
      <c r="AP285" s="362">
        <f t="shared" si="5"/>
        <v>0</v>
      </c>
      <c r="AQ285" s="37"/>
      <c r="AR285" s="37"/>
      <c r="AS285" s="37"/>
      <c r="AT285" s="37"/>
      <c r="AU285" s="37"/>
    </row>
    <row r="286" spans="1:47" s="147" customFormat="1" ht="51" x14ac:dyDescent="0.25">
      <c r="A286" s="343">
        <v>269</v>
      </c>
      <c r="B286" s="343">
        <v>2021</v>
      </c>
      <c r="C286" s="357" t="s">
        <v>1116</v>
      </c>
      <c r="D286" s="394" t="s">
        <v>1196</v>
      </c>
      <c r="E286" s="349" t="s">
        <v>90</v>
      </c>
      <c r="F286" s="349" t="s">
        <v>29</v>
      </c>
      <c r="G286" s="363" t="s">
        <v>111</v>
      </c>
      <c r="H286" s="371" t="s">
        <v>1280</v>
      </c>
      <c r="I286" s="365" t="s">
        <v>85</v>
      </c>
      <c r="J286" s="367" t="s">
        <v>268</v>
      </c>
      <c r="K286" s="353">
        <v>34</v>
      </c>
      <c r="L286" s="354" t="str">
        <f>IF(ISERROR(VLOOKUP(K286,Proposito_programa!$C$2:$E$59,2,FALSE))," ",VLOOKUP(K286,Proposito_programa!$C$2:$E$59,2,FALSE))</f>
        <v>Bogotá protectora de los animales</v>
      </c>
      <c r="M286" s="354" t="str">
        <f>IF(ISERROR(VLOOKUP(K286,Proposito_programa!$C$2:$E$59,3,FALSE))," ",VLOOKUP(K286,Proposito_programa!$C$2:$E$59,3,FALSE))</f>
        <v>Propósito 2 : Cambiar Nuestros Hábitos de Vida para Reverdecer a Bogotá y Adaptarnos y Mitigar la Crisis Climática</v>
      </c>
      <c r="N286" s="366">
        <v>2004</v>
      </c>
      <c r="O286" s="356"/>
      <c r="P286" s="366">
        <v>1140882137</v>
      </c>
      <c r="Q286" s="357" t="s">
        <v>1363</v>
      </c>
      <c r="R286" s="338" t="s">
        <v>363</v>
      </c>
      <c r="S286" s="338"/>
      <c r="T286" s="339"/>
      <c r="U286" s="340"/>
      <c r="V286" s="347">
        <v>4240000</v>
      </c>
      <c r="W286" s="345"/>
      <c r="X286" s="366">
        <v>0</v>
      </c>
      <c r="Y286" s="382">
        <v>0</v>
      </c>
      <c r="Z286" s="358">
        <f t="shared" si="4"/>
        <v>4240000</v>
      </c>
      <c r="AA286" s="359"/>
      <c r="AB286" s="342"/>
      <c r="AC286" s="342"/>
      <c r="AD286" s="384">
        <v>44570</v>
      </c>
      <c r="AE286" s="343">
        <v>60</v>
      </c>
      <c r="AF286" s="343">
        <v>0</v>
      </c>
      <c r="AG286" s="360">
        <v>0</v>
      </c>
      <c r="AH286" s="361"/>
      <c r="AI286" s="344"/>
      <c r="AJ286" s="344"/>
      <c r="AK286" s="344"/>
      <c r="AL286" s="343"/>
      <c r="AM286" s="343" t="s">
        <v>1454</v>
      </c>
      <c r="AN286" s="343"/>
      <c r="AO286" s="343"/>
      <c r="AP286" s="362">
        <f t="shared" si="5"/>
        <v>0</v>
      </c>
      <c r="AQ286" s="37"/>
      <c r="AR286" s="37"/>
      <c r="AS286" s="37"/>
      <c r="AT286" s="37"/>
      <c r="AU286" s="37"/>
    </row>
    <row r="287" spans="1:47" s="147" customFormat="1" ht="102" x14ac:dyDescent="0.25">
      <c r="A287" s="343">
        <v>270</v>
      </c>
      <c r="B287" s="343">
        <v>2021</v>
      </c>
      <c r="C287" s="357" t="s">
        <v>1117</v>
      </c>
      <c r="D287" s="370" t="s">
        <v>1197</v>
      </c>
      <c r="E287" s="349" t="s">
        <v>90</v>
      </c>
      <c r="F287" s="349" t="s">
        <v>29</v>
      </c>
      <c r="G287" s="363" t="s">
        <v>100</v>
      </c>
      <c r="H287" s="371" t="s">
        <v>1281</v>
      </c>
      <c r="I287" s="365" t="s">
        <v>85</v>
      </c>
      <c r="J287" s="381" t="s">
        <v>1471</v>
      </c>
      <c r="K287" s="353">
        <v>55</v>
      </c>
      <c r="L287" s="354" t="str">
        <f>IF(ISERROR(VLOOKUP(K287,Proposito_programa!$C$2:$E$59,2,FALSE))," ",VLOOKUP(K287,Proposito_programa!$C$2:$E$59,2,FALSE))</f>
        <v>Fortalecimiento de cultura ciudadana y su institucionalidad</v>
      </c>
      <c r="M287" s="354" t="str">
        <f>IF(ISERROR(VLOOKUP(K287,Proposito_programa!$C$2:$E$59,3,FALSE))," ",VLOOKUP(K287,Proposito_programa!$C$2:$E$59,3,FALSE))</f>
        <v>Propósito 5: Construir Bogotá - Región con gobierno abierto, transparente y ciudadanía consciente</v>
      </c>
      <c r="N287" s="366">
        <v>1907</v>
      </c>
      <c r="O287" s="356"/>
      <c r="P287" s="366">
        <v>900959048</v>
      </c>
      <c r="Q287" s="357" t="s">
        <v>1364</v>
      </c>
      <c r="R287" s="338" t="s">
        <v>364</v>
      </c>
      <c r="S287" s="338"/>
      <c r="T287" s="339"/>
      <c r="U287" s="340"/>
      <c r="V287" s="347">
        <v>193887000</v>
      </c>
      <c r="W287" s="345"/>
      <c r="X287" s="366">
        <v>0</v>
      </c>
      <c r="Y287" s="382">
        <v>0</v>
      </c>
      <c r="Z287" s="358">
        <f t="shared" si="4"/>
        <v>193887000</v>
      </c>
      <c r="AA287" s="359"/>
      <c r="AB287" s="342"/>
      <c r="AC287" s="342"/>
      <c r="AD287" s="384">
        <v>44692</v>
      </c>
      <c r="AE287" s="343">
        <v>60</v>
      </c>
      <c r="AF287" s="343">
        <v>0</v>
      </c>
      <c r="AG287" s="360">
        <v>0</v>
      </c>
      <c r="AH287" s="361"/>
      <c r="AI287" s="344"/>
      <c r="AJ287" s="344"/>
      <c r="AK287" s="344"/>
      <c r="AL287" s="343"/>
      <c r="AM287" s="343" t="s">
        <v>1454</v>
      </c>
      <c r="AN287" s="343"/>
      <c r="AO287" s="343"/>
      <c r="AP287" s="362">
        <f t="shared" si="5"/>
        <v>0</v>
      </c>
      <c r="AQ287" s="37"/>
      <c r="AR287" s="37"/>
      <c r="AS287" s="37"/>
      <c r="AT287" s="37"/>
      <c r="AU287" s="37"/>
    </row>
    <row r="288" spans="1:47" s="147" customFormat="1" ht="63.75" x14ac:dyDescent="0.25">
      <c r="A288" s="343">
        <v>271</v>
      </c>
      <c r="B288" s="343">
        <v>2021</v>
      </c>
      <c r="C288" s="357" t="s">
        <v>1095</v>
      </c>
      <c r="D288" s="370" t="s">
        <v>1175</v>
      </c>
      <c r="E288" s="349" t="s">
        <v>90</v>
      </c>
      <c r="F288" s="349" t="s">
        <v>29</v>
      </c>
      <c r="G288" s="363" t="s">
        <v>111</v>
      </c>
      <c r="H288" s="371" t="s">
        <v>1282</v>
      </c>
      <c r="I288" s="365" t="s">
        <v>85</v>
      </c>
      <c r="J288" s="367" t="s">
        <v>268</v>
      </c>
      <c r="K288" s="353">
        <v>45</v>
      </c>
      <c r="L288" s="354" t="str">
        <f>IF(ISERROR(VLOOKUP(K288,Proposito_programa!$C$2:$E$59,2,FALSE))," ",VLOOKUP(K288,Proposito_programa!$C$2:$E$59,2,FALSE))</f>
        <v>Espacio público más seguro y construido colectivamente</v>
      </c>
      <c r="M288" s="354" t="str">
        <f>IF(ISERROR(VLOOKUP(K288,Proposito_programa!$C$2:$E$59,3,FALSE))," ",VLOOKUP(K288,Proposito_programa!$C$2:$E$59,3,FALSE))</f>
        <v>Propósito 3: Inspirar confianza y legitimidad para vivir sin miedo y ser epicentro de cultura ciudadana, paz y reconciliación</v>
      </c>
      <c r="N288" s="366">
        <v>1903</v>
      </c>
      <c r="O288" s="356"/>
      <c r="P288" s="366">
        <v>19385050</v>
      </c>
      <c r="Q288" s="357" t="s">
        <v>1365</v>
      </c>
      <c r="R288" s="338" t="s">
        <v>363</v>
      </c>
      <c r="S288" s="338"/>
      <c r="T288" s="339"/>
      <c r="U288" s="340"/>
      <c r="V288" s="347">
        <v>5000000</v>
      </c>
      <c r="W288" s="345"/>
      <c r="X288" s="366">
        <v>1</v>
      </c>
      <c r="Y288" s="382">
        <v>2500000</v>
      </c>
      <c r="Z288" s="358">
        <f t="shared" si="4"/>
        <v>7500000</v>
      </c>
      <c r="AA288" s="359"/>
      <c r="AB288" s="342"/>
      <c r="AC288" s="342"/>
      <c r="AD288" s="384">
        <v>44577</v>
      </c>
      <c r="AE288" s="343">
        <v>60</v>
      </c>
      <c r="AF288" s="343">
        <v>1</v>
      </c>
      <c r="AG288" s="360">
        <v>30</v>
      </c>
      <c r="AH288" s="361"/>
      <c r="AI288" s="344"/>
      <c r="AJ288" s="344"/>
      <c r="AK288" s="344"/>
      <c r="AL288" s="343"/>
      <c r="AM288" s="343" t="s">
        <v>1454</v>
      </c>
      <c r="AN288" s="343"/>
      <c r="AO288" s="343"/>
      <c r="AP288" s="362">
        <f t="shared" si="5"/>
        <v>0</v>
      </c>
      <c r="AQ288" s="37"/>
      <c r="AR288" s="37"/>
      <c r="AS288" s="37"/>
      <c r="AT288" s="37"/>
      <c r="AU288" s="37"/>
    </row>
    <row r="289" spans="1:47" s="147" customFormat="1" ht="63.75" x14ac:dyDescent="0.25">
      <c r="A289" s="343">
        <v>272</v>
      </c>
      <c r="B289" s="343">
        <v>2021</v>
      </c>
      <c r="C289" s="357" t="s">
        <v>1118</v>
      </c>
      <c r="D289" s="370" t="s">
        <v>1187</v>
      </c>
      <c r="E289" s="349" t="s">
        <v>90</v>
      </c>
      <c r="F289" s="349" t="s">
        <v>29</v>
      </c>
      <c r="G289" s="363" t="s">
        <v>111</v>
      </c>
      <c r="H289" s="371" t="s">
        <v>1283</v>
      </c>
      <c r="I289" s="365" t="s">
        <v>85</v>
      </c>
      <c r="J289" s="367" t="s">
        <v>268</v>
      </c>
      <c r="K289" s="353">
        <v>45</v>
      </c>
      <c r="L289" s="354" t="str">
        <f>IF(ISERROR(VLOOKUP(K289,Proposito_programa!$C$2:$E$59,2,FALSE))," ",VLOOKUP(K289,Proposito_programa!$C$2:$E$59,2,FALSE))</f>
        <v>Espacio público más seguro y construido colectivamente</v>
      </c>
      <c r="M289" s="354" t="str">
        <f>IF(ISERROR(VLOOKUP(K289,Proposito_programa!$C$2:$E$59,3,FALSE))," ",VLOOKUP(K289,Proposito_programa!$C$2:$E$59,3,FALSE))</f>
        <v>Propósito 3: Inspirar confianza y legitimidad para vivir sin miedo y ser epicentro de cultura ciudadana, paz y reconciliación</v>
      </c>
      <c r="N289" s="366">
        <v>1903</v>
      </c>
      <c r="O289" s="356"/>
      <c r="P289" s="366">
        <v>80182328</v>
      </c>
      <c r="Q289" s="357" t="s">
        <v>1366</v>
      </c>
      <c r="R289" s="338" t="s">
        <v>363</v>
      </c>
      <c r="S289" s="338"/>
      <c r="T289" s="339"/>
      <c r="U289" s="340"/>
      <c r="V289" s="347">
        <v>9464000</v>
      </c>
      <c r="W289" s="345"/>
      <c r="X289" s="366">
        <v>1</v>
      </c>
      <c r="Y289" s="382">
        <v>4368000</v>
      </c>
      <c r="Z289" s="358">
        <f t="shared" si="4"/>
        <v>13832000</v>
      </c>
      <c r="AA289" s="359"/>
      <c r="AB289" s="342"/>
      <c r="AC289" s="342"/>
      <c r="AD289" s="384">
        <v>44577</v>
      </c>
      <c r="AE289" s="343">
        <v>30</v>
      </c>
      <c r="AF289" s="343">
        <v>1</v>
      </c>
      <c r="AG289" s="360">
        <v>30</v>
      </c>
      <c r="AH289" s="361"/>
      <c r="AI289" s="344"/>
      <c r="AJ289" s="344"/>
      <c r="AK289" s="344"/>
      <c r="AL289" s="343"/>
      <c r="AM289" s="343"/>
      <c r="AN289" s="343" t="s">
        <v>1454</v>
      </c>
      <c r="AO289" s="343"/>
      <c r="AP289" s="362">
        <v>1</v>
      </c>
      <c r="AQ289" s="37"/>
      <c r="AR289" s="37"/>
      <c r="AS289" s="37"/>
      <c r="AT289" s="37"/>
      <c r="AU289" s="37"/>
    </row>
    <row r="290" spans="1:47" s="147" customFormat="1" ht="63.75" x14ac:dyDescent="0.25">
      <c r="A290" s="343">
        <v>273</v>
      </c>
      <c r="B290" s="343">
        <v>2021</v>
      </c>
      <c r="C290" s="357" t="s">
        <v>1095</v>
      </c>
      <c r="D290" s="370" t="s">
        <v>1175</v>
      </c>
      <c r="E290" s="349" t="s">
        <v>90</v>
      </c>
      <c r="F290" s="349" t="s">
        <v>29</v>
      </c>
      <c r="G290" s="363" t="s">
        <v>111</v>
      </c>
      <c r="H290" s="371" t="s">
        <v>1284</v>
      </c>
      <c r="I290" s="365" t="s">
        <v>85</v>
      </c>
      <c r="J290" s="367" t="s">
        <v>268</v>
      </c>
      <c r="K290" s="353">
        <v>45</v>
      </c>
      <c r="L290" s="354" t="str">
        <f>IF(ISERROR(VLOOKUP(K290,Proposito_programa!$C$2:$E$59,2,FALSE))," ",VLOOKUP(K290,Proposito_programa!$C$2:$E$59,2,FALSE))</f>
        <v>Espacio público más seguro y construido colectivamente</v>
      </c>
      <c r="M290" s="354" t="str">
        <f>IF(ISERROR(VLOOKUP(K290,Proposito_programa!$C$2:$E$59,3,FALSE))," ",VLOOKUP(K290,Proposito_programa!$C$2:$E$59,3,FALSE))</f>
        <v>Propósito 3: Inspirar confianza y legitimidad para vivir sin miedo y ser epicentro de cultura ciudadana, paz y reconciliación</v>
      </c>
      <c r="N290" s="366">
        <v>1903</v>
      </c>
      <c r="O290" s="356"/>
      <c r="P290" s="366">
        <v>19479243</v>
      </c>
      <c r="Q290" s="357" t="s">
        <v>1367</v>
      </c>
      <c r="R290" s="338" t="s">
        <v>363</v>
      </c>
      <c r="S290" s="338"/>
      <c r="T290" s="339"/>
      <c r="U290" s="340"/>
      <c r="V290" s="347">
        <v>5000000</v>
      </c>
      <c r="W290" s="345"/>
      <c r="X290" s="366">
        <v>1</v>
      </c>
      <c r="Y290" s="382">
        <v>2500000</v>
      </c>
      <c r="Z290" s="358">
        <f t="shared" si="4"/>
        <v>7500000</v>
      </c>
      <c r="AA290" s="359"/>
      <c r="AB290" s="342"/>
      <c r="AC290" s="342"/>
      <c r="AD290" s="384">
        <v>44579</v>
      </c>
      <c r="AE290" s="343">
        <v>60</v>
      </c>
      <c r="AF290" s="343">
        <v>1</v>
      </c>
      <c r="AG290" s="360">
        <v>30</v>
      </c>
      <c r="AH290" s="361"/>
      <c r="AI290" s="344"/>
      <c r="AJ290" s="344"/>
      <c r="AK290" s="344"/>
      <c r="AL290" s="343"/>
      <c r="AM290" s="343" t="s">
        <v>1454</v>
      </c>
      <c r="AN290" s="343"/>
      <c r="AO290" s="343"/>
      <c r="AP290" s="362">
        <f t="shared" si="5"/>
        <v>0</v>
      </c>
      <c r="AQ290" s="37"/>
      <c r="AR290" s="37"/>
      <c r="AS290" s="37"/>
      <c r="AT290" s="37"/>
      <c r="AU290" s="37"/>
    </row>
    <row r="291" spans="1:47" s="147" customFormat="1" ht="51" x14ac:dyDescent="0.25">
      <c r="A291" s="343">
        <v>274</v>
      </c>
      <c r="B291" s="343">
        <v>2021</v>
      </c>
      <c r="C291" s="357" t="s">
        <v>1095</v>
      </c>
      <c r="D291" s="394" t="s">
        <v>1198</v>
      </c>
      <c r="E291" s="349" t="s">
        <v>90</v>
      </c>
      <c r="F291" s="349" t="s">
        <v>29</v>
      </c>
      <c r="G291" s="363" t="s">
        <v>111</v>
      </c>
      <c r="H291" s="371" t="s">
        <v>1282</v>
      </c>
      <c r="I291" s="365" t="s">
        <v>85</v>
      </c>
      <c r="J291" s="367" t="s">
        <v>268</v>
      </c>
      <c r="K291" s="353">
        <v>45</v>
      </c>
      <c r="L291" s="354" t="str">
        <f>IF(ISERROR(VLOOKUP(K291,Proposito_programa!$C$2:$E$59,2,FALSE))," ",VLOOKUP(K291,Proposito_programa!$C$2:$E$59,2,FALSE))</f>
        <v>Espacio público más seguro y construido colectivamente</v>
      </c>
      <c r="M291" s="354" t="str">
        <f>IF(ISERROR(VLOOKUP(K291,Proposito_programa!$C$2:$E$59,3,FALSE))," ",VLOOKUP(K291,Proposito_programa!$C$2:$E$59,3,FALSE))</f>
        <v>Propósito 3: Inspirar confianza y legitimidad para vivir sin miedo y ser epicentro de cultura ciudadana, paz y reconciliación</v>
      </c>
      <c r="N291" s="366">
        <v>1903</v>
      </c>
      <c r="O291" s="356"/>
      <c r="P291" s="366">
        <v>1070926595</v>
      </c>
      <c r="Q291" s="357" t="s">
        <v>1368</v>
      </c>
      <c r="R291" s="338" t="s">
        <v>363</v>
      </c>
      <c r="S291" s="338"/>
      <c r="T291" s="339"/>
      <c r="U291" s="340"/>
      <c r="V291" s="347">
        <v>5000000</v>
      </c>
      <c r="W291" s="345"/>
      <c r="X291" s="366">
        <v>1</v>
      </c>
      <c r="Y291" s="382">
        <v>2500000</v>
      </c>
      <c r="Z291" s="358">
        <f t="shared" si="4"/>
        <v>7500000</v>
      </c>
      <c r="AA291" s="359"/>
      <c r="AB291" s="342"/>
      <c r="AC291" s="342"/>
      <c r="AD291" s="384">
        <v>44578</v>
      </c>
      <c r="AE291" s="343">
        <v>60</v>
      </c>
      <c r="AF291" s="343">
        <v>1</v>
      </c>
      <c r="AG291" s="360">
        <v>30</v>
      </c>
      <c r="AH291" s="361"/>
      <c r="AI291" s="344"/>
      <c r="AJ291" s="344"/>
      <c r="AK291" s="344"/>
      <c r="AL291" s="343"/>
      <c r="AM291" s="343" t="s">
        <v>1454</v>
      </c>
      <c r="AN291" s="343"/>
      <c r="AO291" s="343"/>
      <c r="AP291" s="362">
        <f t="shared" si="5"/>
        <v>0</v>
      </c>
      <c r="AQ291" s="37"/>
      <c r="AR291" s="37"/>
      <c r="AS291" s="37"/>
      <c r="AT291" s="37"/>
      <c r="AU291" s="37"/>
    </row>
    <row r="292" spans="1:47" s="147" customFormat="1" ht="51" x14ac:dyDescent="0.25">
      <c r="A292" s="343">
        <v>275</v>
      </c>
      <c r="B292" s="343">
        <v>2021</v>
      </c>
      <c r="C292" s="357" t="s">
        <v>1095</v>
      </c>
      <c r="D292" s="370" t="s">
        <v>1199</v>
      </c>
      <c r="E292" s="349" t="s">
        <v>90</v>
      </c>
      <c r="F292" s="349" t="s">
        <v>29</v>
      </c>
      <c r="G292" s="363" t="s">
        <v>111</v>
      </c>
      <c r="H292" s="371" t="s">
        <v>1284</v>
      </c>
      <c r="I292" s="365" t="s">
        <v>85</v>
      </c>
      <c r="J292" s="367" t="s">
        <v>268</v>
      </c>
      <c r="K292" s="353">
        <v>45</v>
      </c>
      <c r="L292" s="354" t="str">
        <f>IF(ISERROR(VLOOKUP(K292,Proposito_programa!$C$2:$E$59,2,FALSE))," ",VLOOKUP(K292,Proposito_programa!$C$2:$E$59,2,FALSE))</f>
        <v>Espacio público más seguro y construido colectivamente</v>
      </c>
      <c r="M292" s="354" t="str">
        <f>IF(ISERROR(VLOOKUP(K292,Proposito_programa!$C$2:$E$59,3,FALSE))," ",VLOOKUP(K292,Proposito_programa!$C$2:$E$59,3,FALSE))</f>
        <v>Propósito 3: Inspirar confianza y legitimidad para vivir sin miedo y ser epicentro de cultura ciudadana, paz y reconciliación</v>
      </c>
      <c r="N292" s="366">
        <v>1903</v>
      </c>
      <c r="O292" s="356"/>
      <c r="P292" s="366">
        <v>52425499</v>
      </c>
      <c r="Q292" s="357" t="s">
        <v>1369</v>
      </c>
      <c r="R292" s="338" t="s">
        <v>363</v>
      </c>
      <c r="S292" s="338"/>
      <c r="T292" s="339"/>
      <c r="U292" s="340"/>
      <c r="V292" s="347">
        <v>5000000</v>
      </c>
      <c r="W292" s="345"/>
      <c r="X292" s="366">
        <v>1</v>
      </c>
      <c r="Y292" s="382">
        <v>2500000</v>
      </c>
      <c r="Z292" s="358">
        <f t="shared" si="4"/>
        <v>7500000</v>
      </c>
      <c r="AA292" s="359"/>
      <c r="AB292" s="342"/>
      <c r="AC292" s="342"/>
      <c r="AD292" s="384">
        <v>44584</v>
      </c>
      <c r="AE292" s="343">
        <v>60</v>
      </c>
      <c r="AF292" s="343">
        <v>1</v>
      </c>
      <c r="AG292" s="360">
        <v>30</v>
      </c>
      <c r="AH292" s="361"/>
      <c r="AI292" s="344"/>
      <c r="AJ292" s="344"/>
      <c r="AK292" s="344"/>
      <c r="AL292" s="343"/>
      <c r="AM292" s="343" t="s">
        <v>1454</v>
      </c>
      <c r="AN292" s="343"/>
      <c r="AO292" s="343"/>
      <c r="AP292" s="362">
        <f t="shared" si="5"/>
        <v>0</v>
      </c>
      <c r="AQ292" s="37"/>
      <c r="AR292" s="37"/>
      <c r="AS292" s="37"/>
      <c r="AT292" s="37"/>
      <c r="AU292" s="37"/>
    </row>
    <row r="293" spans="1:47" s="147" customFormat="1" ht="63.75" x14ac:dyDescent="0.25">
      <c r="A293" s="343">
        <v>276</v>
      </c>
      <c r="B293" s="343">
        <v>2021</v>
      </c>
      <c r="C293" s="357" t="s">
        <v>1119</v>
      </c>
      <c r="D293" s="394" t="s">
        <v>1200</v>
      </c>
      <c r="E293" s="343" t="s">
        <v>88</v>
      </c>
      <c r="F293" s="349" t="s">
        <v>86</v>
      </c>
      <c r="G293" s="349" t="s">
        <v>115</v>
      </c>
      <c r="H293" s="371" t="s">
        <v>1285</v>
      </c>
      <c r="I293" s="352" t="s">
        <v>85</v>
      </c>
      <c r="J293" s="367" t="s">
        <v>268</v>
      </c>
      <c r="K293" s="353">
        <v>6</v>
      </c>
      <c r="L293" s="354" t="str">
        <f>IF(ISERROR(VLOOKUP(K293,Proposito_programa!$C$2:$E$59,2,FALSE))," ",VLOOKUP(K293,Proposito_programa!$C$2:$E$59,2,FALSE))</f>
        <v>Sistema Distrital de Cuidado</v>
      </c>
      <c r="M293" s="354" t="str">
        <f>IF(ISERROR(VLOOKUP(K293,Proposito_programa!$C$2:$E$59,3,FALSE))," ",VLOOKUP(K293,Proposito_programa!$C$2:$E$59,3,FALSE))</f>
        <v>Propósito 1: Hacer un nuevo contrato social para incrementar la inclusión social, productiva y política</v>
      </c>
      <c r="N293" s="366">
        <v>1894</v>
      </c>
      <c r="O293" s="356"/>
      <c r="P293" s="366">
        <v>80222117</v>
      </c>
      <c r="Q293" s="357" t="s">
        <v>1370</v>
      </c>
      <c r="R293" s="338" t="s">
        <v>363</v>
      </c>
      <c r="S293" s="338"/>
      <c r="T293" s="339"/>
      <c r="U293" s="340"/>
      <c r="V293" s="347">
        <v>14643001</v>
      </c>
      <c r="W293" s="345"/>
      <c r="X293" s="366">
        <v>0</v>
      </c>
      <c r="Y293" s="382">
        <v>0</v>
      </c>
      <c r="Z293" s="358">
        <f t="shared" si="4"/>
        <v>14643001</v>
      </c>
      <c r="AA293" s="359"/>
      <c r="AB293" s="342"/>
      <c r="AC293" s="342"/>
      <c r="AD293" s="384">
        <v>44548</v>
      </c>
      <c r="AE293" s="343">
        <v>60</v>
      </c>
      <c r="AF293" s="343">
        <v>0</v>
      </c>
      <c r="AG293" s="360">
        <v>0</v>
      </c>
      <c r="AH293" s="361"/>
      <c r="AI293" s="344"/>
      <c r="AJ293" s="344"/>
      <c r="AK293" s="344"/>
      <c r="AL293" s="343"/>
      <c r="AM293" s="343" t="s">
        <v>1454</v>
      </c>
      <c r="AN293" s="343"/>
      <c r="AO293" s="343"/>
      <c r="AP293" s="362">
        <f t="shared" si="5"/>
        <v>0</v>
      </c>
      <c r="AQ293" s="37"/>
      <c r="AR293" s="37"/>
      <c r="AS293" s="37"/>
      <c r="AT293" s="37"/>
      <c r="AU293" s="37"/>
    </row>
    <row r="294" spans="1:47" s="147" customFormat="1" ht="51" x14ac:dyDescent="0.25">
      <c r="A294" s="343">
        <v>277</v>
      </c>
      <c r="B294" s="343">
        <v>2021</v>
      </c>
      <c r="C294" s="357" t="s">
        <v>1120</v>
      </c>
      <c r="D294" s="394" t="s">
        <v>1201</v>
      </c>
      <c r="E294" s="349" t="s">
        <v>90</v>
      </c>
      <c r="F294" s="349" t="s">
        <v>29</v>
      </c>
      <c r="G294" s="363" t="s">
        <v>111</v>
      </c>
      <c r="H294" s="371" t="s">
        <v>1286</v>
      </c>
      <c r="I294" s="365" t="s">
        <v>85</v>
      </c>
      <c r="J294" s="367" t="s">
        <v>268</v>
      </c>
      <c r="K294" s="353">
        <v>6</v>
      </c>
      <c r="L294" s="354" t="str">
        <f>IF(ISERROR(VLOOKUP(K294,Proposito_programa!$C$2:$E$59,2,FALSE))," ",VLOOKUP(K294,Proposito_programa!$C$2:$E$59,2,FALSE))</f>
        <v>Sistema Distrital de Cuidado</v>
      </c>
      <c r="M294" s="354" t="str">
        <f>IF(ISERROR(VLOOKUP(K294,Proposito_programa!$C$2:$E$59,3,FALSE))," ",VLOOKUP(K294,Proposito_programa!$C$2:$E$59,3,FALSE))</f>
        <v>Propósito 1: Hacer un nuevo contrato social para incrementar la inclusión social, productiva y política</v>
      </c>
      <c r="N294" s="366">
        <v>1894</v>
      </c>
      <c r="O294" s="356"/>
      <c r="P294" s="366">
        <v>1013637847</v>
      </c>
      <c r="Q294" s="357" t="s">
        <v>1371</v>
      </c>
      <c r="R294" s="338" t="s">
        <v>363</v>
      </c>
      <c r="S294" s="338"/>
      <c r="T294" s="339"/>
      <c r="U294" s="340"/>
      <c r="V294" s="347">
        <v>9100000</v>
      </c>
      <c r="W294" s="345"/>
      <c r="X294" s="366">
        <v>0</v>
      </c>
      <c r="Y294" s="382">
        <v>0</v>
      </c>
      <c r="Z294" s="358">
        <f t="shared" si="4"/>
        <v>9100000</v>
      </c>
      <c r="AA294" s="359"/>
      <c r="AB294" s="342"/>
      <c r="AC294" s="342"/>
      <c r="AD294" s="384">
        <v>44598</v>
      </c>
      <c r="AE294" s="343">
        <v>60</v>
      </c>
      <c r="AF294" s="343">
        <v>0</v>
      </c>
      <c r="AG294" s="360">
        <v>0</v>
      </c>
      <c r="AH294" s="361"/>
      <c r="AI294" s="344"/>
      <c r="AJ294" s="344"/>
      <c r="AK294" s="344"/>
      <c r="AL294" s="343"/>
      <c r="AM294" s="343" t="s">
        <v>1454</v>
      </c>
      <c r="AN294" s="343"/>
      <c r="AO294" s="343"/>
      <c r="AP294" s="362">
        <f t="shared" si="5"/>
        <v>0</v>
      </c>
      <c r="AQ294" s="37"/>
      <c r="AR294" s="37"/>
      <c r="AS294" s="37"/>
      <c r="AT294" s="37"/>
      <c r="AU294" s="37"/>
    </row>
    <row r="295" spans="1:47" s="147" customFormat="1" ht="51" x14ac:dyDescent="0.25">
      <c r="A295" s="343">
        <v>278</v>
      </c>
      <c r="B295" s="343">
        <v>2021</v>
      </c>
      <c r="C295" s="357" t="s">
        <v>1095</v>
      </c>
      <c r="D295" s="394" t="s">
        <v>1198</v>
      </c>
      <c r="E295" s="349" t="s">
        <v>90</v>
      </c>
      <c r="F295" s="349" t="s">
        <v>29</v>
      </c>
      <c r="G295" s="363" t="s">
        <v>111</v>
      </c>
      <c r="H295" s="371" t="s">
        <v>1287</v>
      </c>
      <c r="I295" s="365" t="s">
        <v>85</v>
      </c>
      <c r="J295" s="367" t="s">
        <v>268</v>
      </c>
      <c r="K295" s="353">
        <v>45</v>
      </c>
      <c r="L295" s="354" t="str">
        <f>IF(ISERROR(VLOOKUP(K295,Proposito_programa!$C$2:$E$59,2,FALSE))," ",VLOOKUP(K295,Proposito_programa!$C$2:$E$59,2,FALSE))</f>
        <v>Espacio público más seguro y construido colectivamente</v>
      </c>
      <c r="M295" s="354" t="str">
        <f>IF(ISERROR(VLOOKUP(K295,Proposito_programa!$C$2:$E$59,3,FALSE))," ",VLOOKUP(K295,Proposito_programa!$C$2:$E$59,3,FALSE))</f>
        <v>Propósito 3: Inspirar confianza y legitimidad para vivir sin miedo y ser epicentro de cultura ciudadana, paz y reconciliación</v>
      </c>
      <c r="N295" s="366">
        <v>1903</v>
      </c>
      <c r="O295" s="356"/>
      <c r="P295" s="366">
        <v>1000614716</v>
      </c>
      <c r="Q295" s="357" t="s">
        <v>1372</v>
      </c>
      <c r="R295" s="338" t="s">
        <v>363</v>
      </c>
      <c r="S295" s="338"/>
      <c r="T295" s="339"/>
      <c r="U295" s="340"/>
      <c r="V295" s="347">
        <v>5000000</v>
      </c>
      <c r="W295" s="345"/>
      <c r="X295" s="366">
        <v>1</v>
      </c>
      <c r="Y295" s="382">
        <v>2500000</v>
      </c>
      <c r="Z295" s="358">
        <f t="shared" si="4"/>
        <v>7500000</v>
      </c>
      <c r="AA295" s="359"/>
      <c r="AB295" s="342"/>
      <c r="AC295" s="342"/>
      <c r="AD295" s="384">
        <v>44577</v>
      </c>
      <c r="AE295" s="343">
        <v>40</v>
      </c>
      <c r="AF295" s="343">
        <v>1</v>
      </c>
      <c r="AG295" s="360">
        <v>30</v>
      </c>
      <c r="AH295" s="361"/>
      <c r="AI295" s="344"/>
      <c r="AJ295" s="344"/>
      <c r="AK295" s="344"/>
      <c r="AL295" s="343"/>
      <c r="AM295" s="343"/>
      <c r="AN295" s="343" t="s">
        <v>1454</v>
      </c>
      <c r="AO295" s="343"/>
      <c r="AP295" s="362">
        <v>1</v>
      </c>
      <c r="AQ295" s="37"/>
      <c r="AR295" s="37"/>
      <c r="AS295" s="37"/>
      <c r="AT295" s="37"/>
      <c r="AU295" s="37"/>
    </row>
    <row r="296" spans="1:47" s="147" customFormat="1" ht="51" x14ac:dyDescent="0.25">
      <c r="A296" s="343">
        <v>279</v>
      </c>
      <c r="B296" s="343">
        <v>2021</v>
      </c>
      <c r="C296" s="357" t="s">
        <v>1095</v>
      </c>
      <c r="D296" s="394" t="s">
        <v>1198</v>
      </c>
      <c r="E296" s="349" t="s">
        <v>90</v>
      </c>
      <c r="F296" s="349" t="s">
        <v>29</v>
      </c>
      <c r="G296" s="363" t="s">
        <v>111</v>
      </c>
      <c r="H296" s="371" t="s">
        <v>1282</v>
      </c>
      <c r="I296" s="365" t="s">
        <v>85</v>
      </c>
      <c r="J296" s="367" t="s">
        <v>268</v>
      </c>
      <c r="K296" s="353">
        <v>45</v>
      </c>
      <c r="L296" s="354" t="str">
        <f>IF(ISERROR(VLOOKUP(K296,Proposito_programa!$C$2:$E$59,2,FALSE))," ",VLOOKUP(K296,Proposito_programa!$C$2:$E$59,2,FALSE))</f>
        <v>Espacio público más seguro y construido colectivamente</v>
      </c>
      <c r="M296" s="354" t="str">
        <f>IF(ISERROR(VLOOKUP(K296,Proposito_programa!$C$2:$E$59,3,FALSE))," ",VLOOKUP(K296,Proposito_programa!$C$2:$E$59,3,FALSE))</f>
        <v>Propósito 3: Inspirar confianza y legitimidad para vivir sin miedo y ser epicentro de cultura ciudadana, paz y reconciliación</v>
      </c>
      <c r="N296" s="366">
        <v>1903</v>
      </c>
      <c r="O296" s="356"/>
      <c r="P296" s="366">
        <v>1233497844</v>
      </c>
      <c r="Q296" s="357" t="s">
        <v>1373</v>
      </c>
      <c r="R296" s="338" t="s">
        <v>363</v>
      </c>
      <c r="S296" s="338"/>
      <c r="T296" s="339"/>
      <c r="U296" s="340"/>
      <c r="V296" s="347">
        <v>5000000</v>
      </c>
      <c r="W296" s="345"/>
      <c r="X296" s="366">
        <v>1</v>
      </c>
      <c r="Y296" s="382">
        <v>2500000</v>
      </c>
      <c r="Z296" s="358">
        <f t="shared" si="4"/>
        <v>7500000</v>
      </c>
      <c r="AA296" s="359"/>
      <c r="AB296" s="342"/>
      <c r="AC296" s="342"/>
      <c r="AD296" s="384">
        <v>44517</v>
      </c>
      <c r="AE296" s="343">
        <v>60</v>
      </c>
      <c r="AF296" s="343">
        <v>1</v>
      </c>
      <c r="AG296" s="360">
        <v>30</v>
      </c>
      <c r="AH296" s="361"/>
      <c r="AI296" s="344"/>
      <c r="AJ296" s="344"/>
      <c r="AK296" s="344"/>
      <c r="AL296" s="343"/>
      <c r="AM296" s="343" t="s">
        <v>1454</v>
      </c>
      <c r="AN296" s="343"/>
      <c r="AO296" s="343"/>
      <c r="AP296" s="362">
        <f t="shared" si="5"/>
        <v>0</v>
      </c>
      <c r="AQ296" s="37"/>
      <c r="AR296" s="37"/>
      <c r="AS296" s="37"/>
      <c r="AT296" s="37"/>
      <c r="AU296" s="37"/>
    </row>
    <row r="297" spans="1:47" s="147" customFormat="1" ht="63.75" x14ac:dyDescent="0.25">
      <c r="A297" s="343">
        <v>280</v>
      </c>
      <c r="B297" s="343">
        <v>2021</v>
      </c>
      <c r="C297" s="357" t="s">
        <v>1095</v>
      </c>
      <c r="D297" s="370" t="s">
        <v>1175</v>
      </c>
      <c r="E297" s="349" t="s">
        <v>90</v>
      </c>
      <c r="F297" s="349" t="s">
        <v>29</v>
      </c>
      <c r="G297" s="363" t="s">
        <v>111</v>
      </c>
      <c r="H297" s="371" t="s">
        <v>1282</v>
      </c>
      <c r="I297" s="365" t="s">
        <v>85</v>
      </c>
      <c r="J297" s="367" t="s">
        <v>268</v>
      </c>
      <c r="K297" s="353">
        <v>45</v>
      </c>
      <c r="L297" s="354" t="str">
        <f>IF(ISERROR(VLOOKUP(K297,Proposito_programa!$C$2:$E$59,2,FALSE))," ",VLOOKUP(K297,Proposito_programa!$C$2:$E$59,2,FALSE))</f>
        <v>Espacio público más seguro y construido colectivamente</v>
      </c>
      <c r="M297" s="354" t="str">
        <f>IF(ISERROR(VLOOKUP(K297,Proposito_programa!$C$2:$E$59,3,FALSE))," ",VLOOKUP(K297,Proposito_programa!$C$2:$E$59,3,FALSE))</f>
        <v>Propósito 3: Inspirar confianza y legitimidad para vivir sin miedo y ser epicentro de cultura ciudadana, paz y reconciliación</v>
      </c>
      <c r="N297" s="366">
        <v>1903</v>
      </c>
      <c r="O297" s="356"/>
      <c r="P297" s="366">
        <v>80231076</v>
      </c>
      <c r="Q297" s="357" t="s">
        <v>1374</v>
      </c>
      <c r="R297" s="338" t="s">
        <v>363</v>
      </c>
      <c r="S297" s="338"/>
      <c r="T297" s="339"/>
      <c r="U297" s="340"/>
      <c r="V297" s="347">
        <v>5000000</v>
      </c>
      <c r="W297" s="345"/>
      <c r="X297" s="366">
        <v>1</v>
      </c>
      <c r="Y297" s="382">
        <v>2500000</v>
      </c>
      <c r="Z297" s="358">
        <f t="shared" si="4"/>
        <v>7500000</v>
      </c>
      <c r="AA297" s="359"/>
      <c r="AB297" s="342"/>
      <c r="AC297" s="342"/>
      <c r="AD297" s="384">
        <v>44572</v>
      </c>
      <c r="AE297" s="343">
        <v>60</v>
      </c>
      <c r="AF297" s="343">
        <v>1</v>
      </c>
      <c r="AG297" s="360">
        <v>30</v>
      </c>
      <c r="AH297" s="361"/>
      <c r="AI297" s="344"/>
      <c r="AJ297" s="344"/>
      <c r="AK297" s="344"/>
      <c r="AL297" s="343"/>
      <c r="AM297" s="343" t="s">
        <v>1454</v>
      </c>
      <c r="AN297" s="343"/>
      <c r="AO297" s="343"/>
      <c r="AP297" s="362">
        <f t="shared" si="5"/>
        <v>0</v>
      </c>
      <c r="AQ297" s="37"/>
      <c r="AR297" s="37"/>
      <c r="AS297" s="37"/>
      <c r="AT297" s="37"/>
      <c r="AU297" s="37"/>
    </row>
    <row r="298" spans="1:47" s="147" customFormat="1" ht="51" x14ac:dyDescent="0.25">
      <c r="A298" s="343">
        <v>281</v>
      </c>
      <c r="B298" s="343">
        <v>2021</v>
      </c>
      <c r="C298" s="357" t="s">
        <v>1095</v>
      </c>
      <c r="D298" s="370" t="s">
        <v>1199</v>
      </c>
      <c r="E298" s="349" t="s">
        <v>90</v>
      </c>
      <c r="F298" s="349" t="s">
        <v>29</v>
      </c>
      <c r="G298" s="363" t="s">
        <v>111</v>
      </c>
      <c r="H298" s="371" t="s">
        <v>1282</v>
      </c>
      <c r="I298" s="365" t="s">
        <v>85</v>
      </c>
      <c r="J298" s="367" t="s">
        <v>268</v>
      </c>
      <c r="K298" s="353">
        <v>45</v>
      </c>
      <c r="L298" s="354" t="str">
        <f>IF(ISERROR(VLOOKUP(K298,Proposito_programa!$C$2:$E$59,2,FALSE))," ",VLOOKUP(K298,Proposito_programa!$C$2:$E$59,2,FALSE))</f>
        <v>Espacio público más seguro y construido colectivamente</v>
      </c>
      <c r="M298" s="354" t="str">
        <f>IF(ISERROR(VLOOKUP(K298,Proposito_programa!$C$2:$E$59,3,FALSE))," ",VLOOKUP(K298,Proposito_programa!$C$2:$E$59,3,FALSE))</f>
        <v>Propósito 3: Inspirar confianza y legitimidad para vivir sin miedo y ser epicentro de cultura ciudadana, paz y reconciliación</v>
      </c>
      <c r="N298" s="366">
        <v>1903</v>
      </c>
      <c r="O298" s="356"/>
      <c r="P298" s="366">
        <v>1070924255</v>
      </c>
      <c r="Q298" s="357" t="s">
        <v>1375</v>
      </c>
      <c r="R298" s="338" t="s">
        <v>363</v>
      </c>
      <c r="S298" s="338"/>
      <c r="T298" s="339"/>
      <c r="U298" s="340"/>
      <c r="V298" s="347">
        <v>5000000</v>
      </c>
      <c r="W298" s="345"/>
      <c r="X298" s="366">
        <v>1</v>
      </c>
      <c r="Y298" s="382">
        <v>2500000</v>
      </c>
      <c r="Z298" s="358">
        <f t="shared" si="4"/>
        <v>7500000</v>
      </c>
      <c r="AA298" s="359"/>
      <c r="AB298" s="342"/>
      <c r="AC298" s="342"/>
      <c r="AD298" s="384">
        <v>44577</v>
      </c>
      <c r="AE298" s="343">
        <v>60</v>
      </c>
      <c r="AF298" s="343">
        <v>1</v>
      </c>
      <c r="AG298" s="360">
        <v>30</v>
      </c>
      <c r="AH298" s="361"/>
      <c r="AI298" s="344"/>
      <c r="AJ298" s="344"/>
      <c r="AK298" s="344"/>
      <c r="AL298" s="343"/>
      <c r="AM298" s="343" t="s">
        <v>1454</v>
      </c>
      <c r="AN298" s="343"/>
      <c r="AO298" s="343"/>
      <c r="AP298" s="362">
        <f t="shared" si="5"/>
        <v>0</v>
      </c>
      <c r="AQ298" s="37"/>
      <c r="AR298" s="37"/>
      <c r="AS298" s="37"/>
      <c r="AT298" s="37"/>
      <c r="AU298" s="37"/>
    </row>
    <row r="299" spans="1:47" s="147" customFormat="1" ht="51" x14ac:dyDescent="0.25">
      <c r="A299" s="343">
        <v>282</v>
      </c>
      <c r="B299" s="343">
        <v>2021</v>
      </c>
      <c r="C299" s="357" t="s">
        <v>1121</v>
      </c>
      <c r="D299" s="370" t="s">
        <v>1202</v>
      </c>
      <c r="E299" s="349" t="s">
        <v>90</v>
      </c>
      <c r="F299" s="349" t="s">
        <v>29</v>
      </c>
      <c r="G299" s="363" t="s">
        <v>111</v>
      </c>
      <c r="H299" s="371" t="s">
        <v>1288</v>
      </c>
      <c r="I299" s="365" t="s">
        <v>85</v>
      </c>
      <c r="J299" s="381" t="s">
        <v>1471</v>
      </c>
      <c r="K299" s="353">
        <v>55</v>
      </c>
      <c r="L299" s="354" t="str">
        <f>IF(ISERROR(VLOOKUP(K299,Proposito_programa!$C$2:$E$59,2,FALSE))," ",VLOOKUP(K299,Proposito_programa!$C$2:$E$59,2,FALSE))</f>
        <v>Fortalecimiento de cultura ciudadana y su institucionalidad</v>
      </c>
      <c r="M299" s="354" t="str">
        <f>IF(ISERROR(VLOOKUP(K299,Proposito_programa!$C$2:$E$59,3,FALSE))," ",VLOOKUP(K299,Proposito_programa!$C$2:$E$59,3,FALSE))</f>
        <v>Propósito 5: Construir Bogotá - Región con gobierno abierto, transparente y ciudadanía consciente</v>
      </c>
      <c r="N299" s="366">
        <v>1907</v>
      </c>
      <c r="O299" s="356"/>
      <c r="P299" s="366">
        <v>79646039</v>
      </c>
      <c r="Q299" s="357" t="s">
        <v>1028</v>
      </c>
      <c r="R299" s="338" t="s">
        <v>363</v>
      </c>
      <c r="S299" s="338"/>
      <c r="T299" s="339"/>
      <c r="U299" s="340"/>
      <c r="V299" s="347">
        <v>6517333</v>
      </c>
      <c r="W299" s="345"/>
      <c r="X299" s="366">
        <v>0</v>
      </c>
      <c r="Y299" s="382">
        <v>0</v>
      </c>
      <c r="Z299" s="358">
        <f t="shared" si="4"/>
        <v>6517333</v>
      </c>
      <c r="AA299" s="359"/>
      <c r="AB299" s="342"/>
      <c r="AC299" s="342"/>
      <c r="AD299" s="384">
        <v>44562</v>
      </c>
      <c r="AE299" s="343">
        <v>60</v>
      </c>
      <c r="AF299" s="343">
        <v>0</v>
      </c>
      <c r="AG299" s="360">
        <v>0</v>
      </c>
      <c r="AH299" s="361"/>
      <c r="AI299" s="344"/>
      <c r="AJ299" s="344"/>
      <c r="AK299" s="344"/>
      <c r="AL299" s="343"/>
      <c r="AM299" s="343" t="s">
        <v>1454</v>
      </c>
      <c r="AN299" s="343"/>
      <c r="AO299" s="343"/>
      <c r="AP299" s="362">
        <f t="shared" si="5"/>
        <v>0</v>
      </c>
      <c r="AQ299" s="37"/>
      <c r="AR299" s="37"/>
      <c r="AS299" s="37"/>
      <c r="AT299" s="37"/>
      <c r="AU299" s="37"/>
    </row>
    <row r="300" spans="1:47" s="147" customFormat="1" ht="63.75" x14ac:dyDescent="0.25">
      <c r="A300" s="343">
        <v>283</v>
      </c>
      <c r="B300" s="343">
        <v>2021</v>
      </c>
      <c r="C300" s="357" t="s">
        <v>1122</v>
      </c>
      <c r="D300" s="370" t="s">
        <v>1203</v>
      </c>
      <c r="E300" s="343" t="s">
        <v>52</v>
      </c>
      <c r="F300" s="349" t="s">
        <v>86</v>
      </c>
      <c r="G300" s="349" t="s">
        <v>115</v>
      </c>
      <c r="H300" s="371" t="s">
        <v>1289</v>
      </c>
      <c r="I300" s="352" t="s">
        <v>84</v>
      </c>
      <c r="J300" s="367" t="s">
        <v>1472</v>
      </c>
      <c r="K300" s="353">
        <v>33</v>
      </c>
      <c r="L300" s="354" t="str">
        <f>IF(ISERROR(VLOOKUP(K300,Proposito_programa!$C$2:$E$59,2,FALSE))," ",VLOOKUP(K300,Proposito_programa!$C$2:$E$59,2,FALSE))</f>
        <v>Más árboles y más y mejor espacio público</v>
      </c>
      <c r="M300" s="354" t="str">
        <f>IF(ISERROR(VLOOKUP(K300,Proposito_programa!$C$2:$E$59,3,FALSE))," ",VLOOKUP(K300,Proposito_programa!$C$2:$E$59,3,FALSE))</f>
        <v>Propósito 2 : Cambiar Nuestros Hábitos de Vida para Reverdecer a Bogotá y Adaptarnos y Mitigar la Crisis Climática</v>
      </c>
      <c r="N300" s="357">
        <v>2002</v>
      </c>
      <c r="O300" s="356"/>
      <c r="P300" s="357">
        <v>900192896</v>
      </c>
      <c r="Q300" s="357" t="s">
        <v>1376</v>
      </c>
      <c r="R300" s="338" t="s">
        <v>364</v>
      </c>
      <c r="S300" s="338"/>
      <c r="T300" s="339"/>
      <c r="U300" s="340"/>
      <c r="V300" s="347">
        <v>10000000</v>
      </c>
      <c r="W300" s="345"/>
      <c r="X300" s="366">
        <v>0</v>
      </c>
      <c r="Y300" s="382">
        <v>0</v>
      </c>
      <c r="Z300" s="358">
        <f t="shared" si="4"/>
        <v>10000000</v>
      </c>
      <c r="AA300" s="359"/>
      <c r="AB300" s="342"/>
      <c r="AC300" s="342"/>
      <c r="AD300" s="383">
        <v>44593</v>
      </c>
      <c r="AE300" s="343">
        <v>60</v>
      </c>
      <c r="AF300" s="343">
        <v>0</v>
      </c>
      <c r="AG300" s="360">
        <v>0</v>
      </c>
      <c r="AH300" s="361"/>
      <c r="AI300" s="344"/>
      <c r="AJ300" s="344"/>
      <c r="AK300" s="344"/>
      <c r="AL300" s="343"/>
      <c r="AM300" s="343" t="s">
        <v>1454</v>
      </c>
      <c r="AN300" s="343"/>
      <c r="AO300" s="343"/>
      <c r="AP300" s="362">
        <f t="shared" si="5"/>
        <v>0</v>
      </c>
      <c r="AQ300" s="37"/>
      <c r="AR300" s="37"/>
      <c r="AS300" s="37"/>
      <c r="AT300" s="37"/>
      <c r="AU300" s="37"/>
    </row>
    <row r="301" spans="1:47" s="147" customFormat="1" ht="63.75" x14ac:dyDescent="0.25">
      <c r="A301" s="343">
        <v>284</v>
      </c>
      <c r="B301" s="343">
        <v>2021</v>
      </c>
      <c r="C301" s="357" t="s">
        <v>1123</v>
      </c>
      <c r="D301" s="370" t="s">
        <v>1203</v>
      </c>
      <c r="E301" s="343" t="s">
        <v>52</v>
      </c>
      <c r="F301" s="349" t="s">
        <v>86</v>
      </c>
      <c r="G301" s="349" t="s">
        <v>115</v>
      </c>
      <c r="H301" s="371" t="s">
        <v>1290</v>
      </c>
      <c r="I301" s="352" t="s">
        <v>84</v>
      </c>
      <c r="J301" s="367" t="s">
        <v>1472</v>
      </c>
      <c r="K301" s="353">
        <v>33</v>
      </c>
      <c r="L301" s="354" t="str">
        <f>IF(ISERROR(VLOOKUP(K301,Proposito_programa!$C$2:$E$59,2,FALSE))," ",VLOOKUP(K301,Proposito_programa!$C$2:$E$59,2,FALSE))</f>
        <v>Más árboles y más y mejor espacio público</v>
      </c>
      <c r="M301" s="354" t="str">
        <f>IF(ISERROR(VLOOKUP(K301,Proposito_programa!$C$2:$E$59,3,FALSE))," ",VLOOKUP(K301,Proposito_programa!$C$2:$E$59,3,FALSE))</f>
        <v>Propósito 2 : Cambiar Nuestros Hábitos de Vida para Reverdecer a Bogotá y Adaptarnos y Mitigar la Crisis Climática</v>
      </c>
      <c r="N301" s="357">
        <v>2002</v>
      </c>
      <c r="O301" s="356"/>
      <c r="P301" s="357">
        <v>830040054</v>
      </c>
      <c r="Q301" s="357" t="s">
        <v>1377</v>
      </c>
      <c r="R301" s="338" t="s">
        <v>364</v>
      </c>
      <c r="S301" s="338"/>
      <c r="T301" s="339"/>
      <c r="U301" s="340"/>
      <c r="V301" s="347">
        <v>12456314</v>
      </c>
      <c r="W301" s="345"/>
      <c r="X301" s="366">
        <v>0</v>
      </c>
      <c r="Y301" s="382">
        <v>0</v>
      </c>
      <c r="Z301" s="358">
        <f t="shared" si="4"/>
        <v>12456314</v>
      </c>
      <c r="AA301" s="359"/>
      <c r="AB301" s="342"/>
      <c r="AC301" s="342"/>
      <c r="AD301" s="383">
        <v>44594</v>
      </c>
      <c r="AE301" s="343">
        <v>60</v>
      </c>
      <c r="AF301" s="343">
        <v>0</v>
      </c>
      <c r="AG301" s="360">
        <v>0</v>
      </c>
      <c r="AH301" s="361"/>
      <c r="AI301" s="344"/>
      <c r="AJ301" s="344"/>
      <c r="AK301" s="344"/>
      <c r="AL301" s="343"/>
      <c r="AM301" s="343" t="s">
        <v>1454</v>
      </c>
      <c r="AN301" s="343"/>
      <c r="AO301" s="343"/>
      <c r="AP301" s="362">
        <f t="shared" si="5"/>
        <v>0</v>
      </c>
      <c r="AQ301" s="37"/>
      <c r="AR301" s="37"/>
      <c r="AS301" s="37"/>
      <c r="AT301" s="37"/>
      <c r="AU301" s="37"/>
    </row>
    <row r="302" spans="1:47" s="147" customFormat="1" ht="63.75" x14ac:dyDescent="0.25">
      <c r="A302" s="343">
        <v>285</v>
      </c>
      <c r="B302" s="343">
        <v>2021</v>
      </c>
      <c r="C302" s="357" t="s">
        <v>1120</v>
      </c>
      <c r="D302" s="370" t="s">
        <v>1204</v>
      </c>
      <c r="E302" s="349" t="s">
        <v>90</v>
      </c>
      <c r="F302" s="349" t="s">
        <v>29</v>
      </c>
      <c r="G302" s="363" t="s">
        <v>111</v>
      </c>
      <c r="H302" s="371" t="s">
        <v>1291</v>
      </c>
      <c r="I302" s="365" t="s">
        <v>85</v>
      </c>
      <c r="J302" s="367" t="s">
        <v>268</v>
      </c>
      <c r="K302" s="353">
        <v>6</v>
      </c>
      <c r="L302" s="354" t="str">
        <f>IF(ISERROR(VLOOKUP(K302,Proposito_programa!$C$2:$E$59,2,FALSE))," ",VLOOKUP(K302,Proposito_programa!$C$2:$E$59,2,FALSE))</f>
        <v>Sistema Distrital de Cuidado</v>
      </c>
      <c r="M302" s="354" t="str">
        <f>IF(ISERROR(VLOOKUP(K302,Proposito_programa!$C$2:$E$59,3,FALSE))," ",VLOOKUP(K302,Proposito_programa!$C$2:$E$59,3,FALSE))</f>
        <v>Propósito 1: Hacer un nuevo contrato social para incrementar la inclusión social, productiva y política</v>
      </c>
      <c r="N302" s="357">
        <v>1894</v>
      </c>
      <c r="O302" s="356"/>
      <c r="P302" s="357">
        <v>1022420822</v>
      </c>
      <c r="Q302" s="357" t="s">
        <v>1378</v>
      </c>
      <c r="R302" s="338" t="s">
        <v>363</v>
      </c>
      <c r="S302" s="338"/>
      <c r="T302" s="339"/>
      <c r="U302" s="340"/>
      <c r="V302" s="347">
        <v>9100000</v>
      </c>
      <c r="W302" s="345"/>
      <c r="X302" s="366">
        <v>0</v>
      </c>
      <c r="Y302" s="382">
        <v>0</v>
      </c>
      <c r="Z302" s="358">
        <f t="shared" si="4"/>
        <v>9100000</v>
      </c>
      <c r="AA302" s="359"/>
      <c r="AB302" s="342"/>
      <c r="AC302" s="342"/>
      <c r="AD302" s="383">
        <v>44598</v>
      </c>
      <c r="AE302" s="343">
        <v>60</v>
      </c>
      <c r="AF302" s="343">
        <v>0</v>
      </c>
      <c r="AG302" s="360">
        <v>0</v>
      </c>
      <c r="AH302" s="361"/>
      <c r="AI302" s="344"/>
      <c r="AJ302" s="344"/>
      <c r="AK302" s="344"/>
      <c r="AL302" s="343"/>
      <c r="AM302" s="343" t="s">
        <v>1454</v>
      </c>
      <c r="AN302" s="343"/>
      <c r="AO302" s="343"/>
      <c r="AP302" s="362">
        <f t="shared" si="5"/>
        <v>0</v>
      </c>
      <c r="AQ302" s="37"/>
      <c r="AR302" s="37"/>
      <c r="AS302" s="37"/>
      <c r="AT302" s="37"/>
      <c r="AU302" s="37"/>
    </row>
    <row r="303" spans="1:47" s="147" customFormat="1" ht="63.75" x14ac:dyDescent="0.25">
      <c r="A303" s="343">
        <v>286</v>
      </c>
      <c r="B303" s="343">
        <v>2021</v>
      </c>
      <c r="C303" s="357" t="s">
        <v>1120</v>
      </c>
      <c r="D303" s="370" t="s">
        <v>1204</v>
      </c>
      <c r="E303" s="349" t="s">
        <v>90</v>
      </c>
      <c r="F303" s="349" t="s">
        <v>29</v>
      </c>
      <c r="G303" s="363" t="s">
        <v>111</v>
      </c>
      <c r="H303" s="371" t="s">
        <v>1291</v>
      </c>
      <c r="I303" s="365" t="s">
        <v>85</v>
      </c>
      <c r="J303" s="367" t="s">
        <v>268</v>
      </c>
      <c r="K303" s="353">
        <v>6</v>
      </c>
      <c r="L303" s="354" t="str">
        <f>IF(ISERROR(VLOOKUP(K303,Proposito_programa!$C$2:$E$59,2,FALSE))," ",VLOOKUP(K303,Proposito_programa!$C$2:$E$59,2,FALSE))</f>
        <v>Sistema Distrital de Cuidado</v>
      </c>
      <c r="M303" s="354" t="str">
        <f>IF(ISERROR(VLOOKUP(K303,Proposito_programa!$C$2:$E$59,3,FALSE))," ",VLOOKUP(K303,Proposito_programa!$C$2:$E$59,3,FALSE))</f>
        <v>Propósito 1: Hacer un nuevo contrato social para incrementar la inclusión social, productiva y política</v>
      </c>
      <c r="N303" s="357">
        <v>1894</v>
      </c>
      <c r="O303" s="356"/>
      <c r="P303" s="357">
        <v>121945250</v>
      </c>
      <c r="Q303" s="357" t="s">
        <v>1379</v>
      </c>
      <c r="R303" s="338" t="s">
        <v>363</v>
      </c>
      <c r="S303" s="338"/>
      <c r="T303" s="339"/>
      <c r="U303" s="340"/>
      <c r="V303" s="347">
        <v>9100000</v>
      </c>
      <c r="W303" s="345"/>
      <c r="X303" s="366">
        <v>0</v>
      </c>
      <c r="Y303" s="382">
        <v>0</v>
      </c>
      <c r="Z303" s="358">
        <f t="shared" si="4"/>
        <v>9100000</v>
      </c>
      <c r="AA303" s="359"/>
      <c r="AB303" s="342"/>
      <c r="AC303" s="342"/>
      <c r="AD303" s="383">
        <v>44598</v>
      </c>
      <c r="AE303" s="343">
        <v>60</v>
      </c>
      <c r="AF303" s="343">
        <v>0</v>
      </c>
      <c r="AG303" s="360">
        <v>0</v>
      </c>
      <c r="AH303" s="361"/>
      <c r="AI303" s="344"/>
      <c r="AJ303" s="344"/>
      <c r="AK303" s="344"/>
      <c r="AL303" s="343"/>
      <c r="AM303" s="343" t="s">
        <v>1454</v>
      </c>
      <c r="AN303" s="343"/>
      <c r="AO303" s="343"/>
      <c r="AP303" s="362">
        <f t="shared" si="5"/>
        <v>0</v>
      </c>
      <c r="AQ303" s="37"/>
      <c r="AR303" s="37"/>
      <c r="AS303" s="37"/>
      <c r="AT303" s="37"/>
      <c r="AU303" s="37"/>
    </row>
    <row r="304" spans="1:47" s="147" customFormat="1" ht="63.75" x14ac:dyDescent="0.25">
      <c r="A304" s="343">
        <v>287</v>
      </c>
      <c r="B304" s="343">
        <v>2021</v>
      </c>
      <c r="C304" s="357" t="s">
        <v>1120</v>
      </c>
      <c r="D304" s="370" t="s">
        <v>1204</v>
      </c>
      <c r="E304" s="349" t="s">
        <v>90</v>
      </c>
      <c r="F304" s="349" t="s">
        <v>29</v>
      </c>
      <c r="G304" s="363" t="s">
        <v>111</v>
      </c>
      <c r="H304" s="371" t="s">
        <v>1291</v>
      </c>
      <c r="I304" s="365" t="s">
        <v>85</v>
      </c>
      <c r="J304" s="367" t="s">
        <v>268</v>
      </c>
      <c r="K304" s="353">
        <v>6</v>
      </c>
      <c r="L304" s="354" t="str">
        <f>IF(ISERROR(VLOOKUP(K304,Proposito_programa!$C$2:$E$59,2,FALSE))," ",VLOOKUP(K304,Proposito_programa!$C$2:$E$59,2,FALSE))</f>
        <v>Sistema Distrital de Cuidado</v>
      </c>
      <c r="M304" s="354" t="str">
        <f>IF(ISERROR(VLOOKUP(K304,Proposito_programa!$C$2:$E$59,3,FALSE))," ",VLOOKUP(K304,Proposito_programa!$C$2:$E$59,3,FALSE))</f>
        <v>Propósito 1: Hacer un nuevo contrato social para incrementar la inclusión social, productiva y política</v>
      </c>
      <c r="N304" s="357">
        <v>1894</v>
      </c>
      <c r="O304" s="356"/>
      <c r="P304" s="357">
        <v>1136879002</v>
      </c>
      <c r="Q304" s="357" t="s">
        <v>1380</v>
      </c>
      <c r="R304" s="338" t="s">
        <v>363</v>
      </c>
      <c r="S304" s="338"/>
      <c r="T304" s="339"/>
      <c r="U304" s="340"/>
      <c r="V304" s="347">
        <v>9100000</v>
      </c>
      <c r="W304" s="345"/>
      <c r="X304" s="366">
        <v>0</v>
      </c>
      <c r="Y304" s="382">
        <v>0</v>
      </c>
      <c r="Z304" s="358">
        <f t="shared" si="4"/>
        <v>9100000</v>
      </c>
      <c r="AA304" s="359"/>
      <c r="AB304" s="342"/>
      <c r="AC304" s="342"/>
      <c r="AD304" s="383">
        <v>44598</v>
      </c>
      <c r="AE304" s="343">
        <v>60</v>
      </c>
      <c r="AF304" s="343">
        <v>0</v>
      </c>
      <c r="AG304" s="360">
        <v>0</v>
      </c>
      <c r="AH304" s="361"/>
      <c r="AI304" s="344"/>
      <c r="AJ304" s="344"/>
      <c r="AK304" s="344"/>
      <c r="AL304" s="343"/>
      <c r="AM304" s="343" t="s">
        <v>1454</v>
      </c>
      <c r="AN304" s="343"/>
      <c r="AO304" s="343"/>
      <c r="AP304" s="362">
        <f t="shared" si="5"/>
        <v>0</v>
      </c>
      <c r="AQ304" s="37"/>
      <c r="AR304" s="37"/>
      <c r="AS304" s="37"/>
      <c r="AT304" s="37"/>
      <c r="AU304" s="37"/>
    </row>
    <row r="305" spans="1:47" s="147" customFormat="1" ht="63.75" x14ac:dyDescent="0.25">
      <c r="A305" s="343">
        <v>288</v>
      </c>
      <c r="B305" s="343">
        <v>2021</v>
      </c>
      <c r="C305" s="357" t="s">
        <v>1120</v>
      </c>
      <c r="D305" s="370" t="s">
        <v>1204</v>
      </c>
      <c r="E305" s="349" t="s">
        <v>90</v>
      </c>
      <c r="F305" s="349" t="s">
        <v>29</v>
      </c>
      <c r="G305" s="363" t="s">
        <v>111</v>
      </c>
      <c r="H305" s="371" t="s">
        <v>1291</v>
      </c>
      <c r="I305" s="365" t="s">
        <v>85</v>
      </c>
      <c r="J305" s="367" t="s">
        <v>268</v>
      </c>
      <c r="K305" s="353">
        <v>6</v>
      </c>
      <c r="L305" s="354" t="str">
        <f>IF(ISERROR(VLOOKUP(K305,Proposito_programa!$C$2:$E$59,2,FALSE))," ",VLOOKUP(K305,Proposito_programa!$C$2:$E$59,2,FALSE))</f>
        <v>Sistema Distrital de Cuidado</v>
      </c>
      <c r="M305" s="354" t="str">
        <f>IF(ISERROR(VLOOKUP(K305,Proposito_programa!$C$2:$E$59,3,FALSE))," ",VLOOKUP(K305,Proposito_programa!$C$2:$E$59,3,FALSE))</f>
        <v>Propósito 1: Hacer un nuevo contrato social para incrementar la inclusión social, productiva y política</v>
      </c>
      <c r="N305" s="357">
        <v>1894</v>
      </c>
      <c r="O305" s="356"/>
      <c r="P305" s="357">
        <v>1032474888</v>
      </c>
      <c r="Q305" s="357" t="s">
        <v>1381</v>
      </c>
      <c r="R305" s="338" t="s">
        <v>363</v>
      </c>
      <c r="S305" s="338"/>
      <c r="T305" s="339"/>
      <c r="U305" s="340"/>
      <c r="V305" s="347">
        <v>9100000</v>
      </c>
      <c r="W305" s="345"/>
      <c r="X305" s="366">
        <v>0</v>
      </c>
      <c r="Y305" s="382">
        <v>0</v>
      </c>
      <c r="Z305" s="358">
        <f t="shared" si="4"/>
        <v>9100000</v>
      </c>
      <c r="AA305" s="359"/>
      <c r="AB305" s="342"/>
      <c r="AC305" s="342"/>
      <c r="AD305" s="383">
        <v>44598</v>
      </c>
      <c r="AE305" s="343">
        <v>60</v>
      </c>
      <c r="AF305" s="343">
        <v>0</v>
      </c>
      <c r="AG305" s="360">
        <v>0</v>
      </c>
      <c r="AH305" s="361"/>
      <c r="AI305" s="344"/>
      <c r="AJ305" s="344"/>
      <c r="AK305" s="344"/>
      <c r="AL305" s="343"/>
      <c r="AM305" s="343" t="s">
        <v>1454</v>
      </c>
      <c r="AN305" s="343"/>
      <c r="AO305" s="343"/>
      <c r="AP305" s="362">
        <f t="shared" si="5"/>
        <v>0</v>
      </c>
      <c r="AQ305" s="37"/>
      <c r="AR305" s="37"/>
      <c r="AS305" s="37"/>
      <c r="AT305" s="37"/>
      <c r="AU305" s="37"/>
    </row>
    <row r="306" spans="1:47" s="147" customFormat="1" ht="63.75" x14ac:dyDescent="0.25">
      <c r="A306" s="343">
        <v>289</v>
      </c>
      <c r="B306" s="343">
        <v>2021</v>
      </c>
      <c r="C306" s="357" t="s">
        <v>1124</v>
      </c>
      <c r="D306" s="370" t="s">
        <v>1205</v>
      </c>
      <c r="E306" s="349" t="s">
        <v>90</v>
      </c>
      <c r="F306" s="349" t="s">
        <v>29</v>
      </c>
      <c r="G306" s="363" t="s">
        <v>111</v>
      </c>
      <c r="H306" s="371" t="s">
        <v>1292</v>
      </c>
      <c r="I306" s="365" t="s">
        <v>85</v>
      </c>
      <c r="J306" s="367" t="s">
        <v>268</v>
      </c>
      <c r="K306" s="353">
        <v>6</v>
      </c>
      <c r="L306" s="354" t="str">
        <f>IF(ISERROR(VLOOKUP(K306,Proposito_programa!$C$2:$E$59,2,FALSE))," ",VLOOKUP(K306,Proposito_programa!$C$2:$E$59,2,FALSE))</f>
        <v>Sistema Distrital de Cuidado</v>
      </c>
      <c r="M306" s="354" t="str">
        <f>IF(ISERROR(VLOOKUP(K306,Proposito_programa!$C$2:$E$59,3,FALSE))," ",VLOOKUP(K306,Proposito_programa!$C$2:$E$59,3,FALSE))</f>
        <v>Propósito 1: Hacer un nuevo contrato social para incrementar la inclusión social, productiva y política</v>
      </c>
      <c r="N306" s="357">
        <v>1894</v>
      </c>
      <c r="O306" s="356"/>
      <c r="P306" s="357">
        <v>1022941624</v>
      </c>
      <c r="Q306" s="357" t="s">
        <v>1382</v>
      </c>
      <c r="R306" s="338" t="s">
        <v>363</v>
      </c>
      <c r="S306" s="338"/>
      <c r="T306" s="339"/>
      <c r="U306" s="340"/>
      <c r="V306" s="347">
        <v>9100000</v>
      </c>
      <c r="W306" s="345"/>
      <c r="X306" s="366">
        <v>0</v>
      </c>
      <c r="Y306" s="382">
        <v>0</v>
      </c>
      <c r="Z306" s="358">
        <f t="shared" si="4"/>
        <v>9100000</v>
      </c>
      <c r="AA306" s="359"/>
      <c r="AB306" s="342"/>
      <c r="AC306" s="342"/>
      <c r="AD306" s="383">
        <v>44598</v>
      </c>
      <c r="AE306" s="343">
        <v>60</v>
      </c>
      <c r="AF306" s="343">
        <v>0</v>
      </c>
      <c r="AG306" s="360">
        <v>0</v>
      </c>
      <c r="AH306" s="361"/>
      <c r="AI306" s="344"/>
      <c r="AJ306" s="344"/>
      <c r="AK306" s="344"/>
      <c r="AL306" s="343"/>
      <c r="AM306" s="343" t="s">
        <v>1454</v>
      </c>
      <c r="AN306" s="343"/>
      <c r="AO306" s="343"/>
      <c r="AP306" s="362">
        <f t="shared" si="5"/>
        <v>0</v>
      </c>
      <c r="AQ306" s="37"/>
      <c r="AR306" s="37"/>
      <c r="AS306" s="37"/>
      <c r="AT306" s="37"/>
      <c r="AU306" s="37"/>
    </row>
    <row r="307" spans="1:47" s="147" customFormat="1" ht="63.75" x14ac:dyDescent="0.25">
      <c r="A307" s="343">
        <v>290</v>
      </c>
      <c r="B307" s="343">
        <v>2021</v>
      </c>
      <c r="C307" s="357" t="s">
        <v>1124</v>
      </c>
      <c r="D307" s="370" t="s">
        <v>1205</v>
      </c>
      <c r="E307" s="349" t="s">
        <v>90</v>
      </c>
      <c r="F307" s="349" t="s">
        <v>29</v>
      </c>
      <c r="G307" s="363" t="s">
        <v>111</v>
      </c>
      <c r="H307" s="398" t="s">
        <v>1292</v>
      </c>
      <c r="I307" s="365" t="s">
        <v>85</v>
      </c>
      <c r="J307" s="367" t="s">
        <v>268</v>
      </c>
      <c r="K307" s="353">
        <v>6</v>
      </c>
      <c r="L307" s="354" t="str">
        <f>IF(ISERROR(VLOOKUP(K307,Proposito_programa!$C$2:$E$59,2,FALSE))," ",VLOOKUP(K307,Proposito_programa!$C$2:$E$59,2,FALSE))</f>
        <v>Sistema Distrital de Cuidado</v>
      </c>
      <c r="M307" s="354" t="str">
        <f>IF(ISERROR(VLOOKUP(K307,Proposito_programa!$C$2:$E$59,3,FALSE))," ",VLOOKUP(K307,Proposito_programa!$C$2:$E$59,3,FALSE))</f>
        <v>Propósito 1: Hacer un nuevo contrato social para incrementar la inclusión social, productiva y política</v>
      </c>
      <c r="N307" s="357">
        <v>1894</v>
      </c>
      <c r="O307" s="356"/>
      <c r="P307" s="357">
        <v>79750444</v>
      </c>
      <c r="Q307" s="357" t="s">
        <v>1383</v>
      </c>
      <c r="R307" s="338" t="s">
        <v>363</v>
      </c>
      <c r="S307" s="338"/>
      <c r="T307" s="339"/>
      <c r="U307" s="340"/>
      <c r="V307" s="347">
        <v>9100000</v>
      </c>
      <c r="W307" s="345"/>
      <c r="X307" s="366">
        <v>0</v>
      </c>
      <c r="Y307" s="382">
        <v>0</v>
      </c>
      <c r="Z307" s="358">
        <f t="shared" si="4"/>
        <v>9100000</v>
      </c>
      <c r="AA307" s="359"/>
      <c r="AB307" s="342"/>
      <c r="AC307" s="342"/>
      <c r="AD307" s="383">
        <v>44601</v>
      </c>
      <c r="AE307" s="343">
        <v>60</v>
      </c>
      <c r="AF307" s="343">
        <v>0</v>
      </c>
      <c r="AG307" s="360">
        <v>0</v>
      </c>
      <c r="AH307" s="361"/>
      <c r="AI307" s="344"/>
      <c r="AJ307" s="344"/>
      <c r="AK307" s="344"/>
      <c r="AL307" s="343"/>
      <c r="AM307" s="343" t="s">
        <v>1454</v>
      </c>
      <c r="AN307" s="343"/>
      <c r="AO307" s="343"/>
      <c r="AP307" s="362">
        <f t="shared" si="5"/>
        <v>0</v>
      </c>
      <c r="AQ307" s="37"/>
      <c r="AR307" s="37"/>
      <c r="AS307" s="37"/>
      <c r="AT307" s="37"/>
      <c r="AU307" s="37"/>
    </row>
    <row r="308" spans="1:47" s="147" customFormat="1" ht="63.75" x14ac:dyDescent="0.25">
      <c r="A308" s="343">
        <v>291</v>
      </c>
      <c r="B308" s="343">
        <v>2021</v>
      </c>
      <c r="C308" s="357" t="s">
        <v>1124</v>
      </c>
      <c r="D308" s="370" t="s">
        <v>1205</v>
      </c>
      <c r="E308" s="349" t="s">
        <v>90</v>
      </c>
      <c r="F308" s="349" t="s">
        <v>29</v>
      </c>
      <c r="G308" s="363" t="s">
        <v>111</v>
      </c>
      <c r="H308" s="398" t="s">
        <v>1292</v>
      </c>
      <c r="I308" s="365" t="s">
        <v>85</v>
      </c>
      <c r="J308" s="367" t="s">
        <v>268</v>
      </c>
      <c r="K308" s="353">
        <v>6</v>
      </c>
      <c r="L308" s="354" t="str">
        <f>IF(ISERROR(VLOOKUP(K308,Proposito_programa!$C$2:$E$59,2,FALSE))," ",VLOOKUP(K308,Proposito_programa!$C$2:$E$59,2,FALSE))</f>
        <v>Sistema Distrital de Cuidado</v>
      </c>
      <c r="M308" s="354" t="str">
        <f>IF(ISERROR(VLOOKUP(K308,Proposito_programa!$C$2:$E$59,3,FALSE))," ",VLOOKUP(K308,Proposito_programa!$C$2:$E$59,3,FALSE))</f>
        <v>Propósito 1: Hacer un nuevo contrato social para incrementar la inclusión social, productiva y política</v>
      </c>
      <c r="N308" s="357">
        <v>1894</v>
      </c>
      <c r="O308" s="356"/>
      <c r="P308" s="357">
        <v>1020804506</v>
      </c>
      <c r="Q308" s="357" t="s">
        <v>1384</v>
      </c>
      <c r="R308" s="338" t="s">
        <v>363</v>
      </c>
      <c r="S308" s="338"/>
      <c r="T308" s="339"/>
      <c r="U308" s="340"/>
      <c r="V308" s="347">
        <v>9100000</v>
      </c>
      <c r="W308" s="345"/>
      <c r="X308" s="366">
        <v>1</v>
      </c>
      <c r="Y308" s="382">
        <v>5700000</v>
      </c>
      <c r="Z308" s="358">
        <f t="shared" si="4"/>
        <v>14800000</v>
      </c>
      <c r="AA308" s="359"/>
      <c r="AB308" s="342"/>
      <c r="AC308" s="342"/>
      <c r="AD308" s="383">
        <v>44598</v>
      </c>
      <c r="AE308" s="343">
        <v>60</v>
      </c>
      <c r="AF308" s="343">
        <v>1</v>
      </c>
      <c r="AG308" s="360">
        <v>30</v>
      </c>
      <c r="AH308" s="361"/>
      <c r="AI308" s="344"/>
      <c r="AJ308" s="344"/>
      <c r="AK308" s="344"/>
      <c r="AL308" s="343"/>
      <c r="AM308" s="343" t="s">
        <v>1454</v>
      </c>
      <c r="AN308" s="343"/>
      <c r="AO308" s="343"/>
      <c r="AP308" s="362">
        <f t="shared" si="5"/>
        <v>0</v>
      </c>
      <c r="AQ308" s="37"/>
      <c r="AR308" s="37"/>
      <c r="AS308" s="37"/>
      <c r="AT308" s="37"/>
      <c r="AU308" s="37"/>
    </row>
    <row r="309" spans="1:47" s="147" customFormat="1" ht="63.75" x14ac:dyDescent="0.25">
      <c r="A309" s="343">
        <v>292</v>
      </c>
      <c r="B309" s="343">
        <v>2021</v>
      </c>
      <c r="C309" s="357" t="s">
        <v>1124</v>
      </c>
      <c r="D309" s="370" t="s">
        <v>1205</v>
      </c>
      <c r="E309" s="349" t="s">
        <v>90</v>
      </c>
      <c r="F309" s="349" t="s">
        <v>29</v>
      </c>
      <c r="G309" s="363" t="s">
        <v>111</v>
      </c>
      <c r="H309" s="398" t="s">
        <v>1292</v>
      </c>
      <c r="I309" s="365" t="s">
        <v>85</v>
      </c>
      <c r="J309" s="367" t="s">
        <v>268</v>
      </c>
      <c r="K309" s="353">
        <v>6</v>
      </c>
      <c r="L309" s="354" t="str">
        <f>IF(ISERROR(VLOOKUP(K309,Proposito_programa!$C$2:$E$59,2,FALSE))," ",VLOOKUP(K309,Proposito_programa!$C$2:$E$59,2,FALSE))</f>
        <v>Sistema Distrital de Cuidado</v>
      </c>
      <c r="M309" s="354" t="str">
        <f>IF(ISERROR(VLOOKUP(K309,Proposito_programa!$C$2:$E$59,3,FALSE))," ",VLOOKUP(K309,Proposito_programa!$C$2:$E$59,3,FALSE))</f>
        <v>Propósito 1: Hacer un nuevo contrato social para incrementar la inclusión social, productiva y política</v>
      </c>
      <c r="N309" s="357">
        <v>1894</v>
      </c>
      <c r="O309" s="356"/>
      <c r="P309" s="357">
        <v>1033752285</v>
      </c>
      <c r="Q309" s="357" t="s">
        <v>1385</v>
      </c>
      <c r="R309" s="338" t="s">
        <v>363</v>
      </c>
      <c r="S309" s="338"/>
      <c r="T309" s="339"/>
      <c r="U309" s="340"/>
      <c r="V309" s="347">
        <v>9100000</v>
      </c>
      <c r="W309" s="345"/>
      <c r="X309" s="366">
        <v>0</v>
      </c>
      <c r="Y309" s="382">
        <v>0</v>
      </c>
      <c r="Z309" s="358">
        <f t="shared" si="4"/>
        <v>9100000</v>
      </c>
      <c r="AA309" s="359"/>
      <c r="AB309" s="342"/>
      <c r="AC309" s="342"/>
      <c r="AD309" s="383">
        <v>44598</v>
      </c>
      <c r="AE309" s="343">
        <v>60</v>
      </c>
      <c r="AF309" s="343">
        <v>0</v>
      </c>
      <c r="AG309" s="360">
        <v>0</v>
      </c>
      <c r="AH309" s="361"/>
      <c r="AI309" s="344"/>
      <c r="AJ309" s="344"/>
      <c r="AK309" s="344"/>
      <c r="AL309" s="343"/>
      <c r="AM309" s="343" t="s">
        <v>1454</v>
      </c>
      <c r="AN309" s="343"/>
      <c r="AO309" s="343"/>
      <c r="AP309" s="362">
        <f t="shared" si="5"/>
        <v>0</v>
      </c>
      <c r="AQ309" s="37"/>
      <c r="AR309" s="37"/>
      <c r="AS309" s="37"/>
      <c r="AT309" s="37"/>
      <c r="AU309" s="37"/>
    </row>
    <row r="310" spans="1:47" s="147" customFormat="1" ht="63.75" x14ac:dyDescent="0.25">
      <c r="A310" s="343">
        <v>293</v>
      </c>
      <c r="B310" s="343">
        <v>2021</v>
      </c>
      <c r="C310" s="357" t="s">
        <v>1124</v>
      </c>
      <c r="D310" s="370" t="s">
        <v>1205</v>
      </c>
      <c r="E310" s="349" t="s">
        <v>90</v>
      </c>
      <c r="F310" s="349" t="s">
        <v>29</v>
      </c>
      <c r="G310" s="363" t="s">
        <v>111</v>
      </c>
      <c r="H310" s="398" t="s">
        <v>1292</v>
      </c>
      <c r="I310" s="365" t="s">
        <v>85</v>
      </c>
      <c r="J310" s="367" t="s">
        <v>268</v>
      </c>
      <c r="K310" s="353">
        <v>6</v>
      </c>
      <c r="L310" s="354" t="str">
        <f>IF(ISERROR(VLOOKUP(K310,Proposito_programa!$C$2:$E$59,2,FALSE))," ",VLOOKUP(K310,Proposito_programa!$C$2:$E$59,2,FALSE))</f>
        <v>Sistema Distrital de Cuidado</v>
      </c>
      <c r="M310" s="354" t="str">
        <f>IF(ISERROR(VLOOKUP(K310,Proposito_programa!$C$2:$E$59,3,FALSE))," ",VLOOKUP(K310,Proposito_programa!$C$2:$E$59,3,FALSE))</f>
        <v>Propósito 1: Hacer un nuevo contrato social para incrementar la inclusión social, productiva y política</v>
      </c>
      <c r="N310" s="357">
        <v>1894</v>
      </c>
      <c r="O310" s="356"/>
      <c r="P310" s="357">
        <v>19393739</v>
      </c>
      <c r="Q310" s="357" t="s">
        <v>1386</v>
      </c>
      <c r="R310" s="338" t="s">
        <v>363</v>
      </c>
      <c r="S310" s="338"/>
      <c r="T310" s="339"/>
      <c r="U310" s="340"/>
      <c r="V310" s="347">
        <v>9100000</v>
      </c>
      <c r="W310" s="345"/>
      <c r="X310" s="366">
        <v>0</v>
      </c>
      <c r="Y310" s="382">
        <v>0</v>
      </c>
      <c r="Z310" s="358">
        <f t="shared" si="4"/>
        <v>9100000</v>
      </c>
      <c r="AA310" s="359"/>
      <c r="AB310" s="342"/>
      <c r="AC310" s="342"/>
      <c r="AD310" s="383">
        <v>44598</v>
      </c>
      <c r="AE310" s="343">
        <v>60</v>
      </c>
      <c r="AF310" s="343">
        <v>0</v>
      </c>
      <c r="AG310" s="360">
        <v>0</v>
      </c>
      <c r="AH310" s="361"/>
      <c r="AI310" s="344"/>
      <c r="AJ310" s="344"/>
      <c r="AK310" s="344"/>
      <c r="AL310" s="343"/>
      <c r="AM310" s="343" t="s">
        <v>1454</v>
      </c>
      <c r="AN310" s="343"/>
      <c r="AO310" s="343"/>
      <c r="AP310" s="362">
        <f t="shared" si="5"/>
        <v>0</v>
      </c>
      <c r="AQ310" s="37"/>
      <c r="AR310" s="37"/>
      <c r="AS310" s="37"/>
      <c r="AT310" s="37"/>
      <c r="AU310" s="37"/>
    </row>
    <row r="311" spans="1:47" s="147" customFormat="1" ht="63.75" x14ac:dyDescent="0.25">
      <c r="A311" s="343">
        <v>294</v>
      </c>
      <c r="B311" s="343">
        <v>2021</v>
      </c>
      <c r="C311" s="357" t="s">
        <v>1125</v>
      </c>
      <c r="D311" s="370" t="s">
        <v>1206</v>
      </c>
      <c r="E311" s="349" t="s">
        <v>90</v>
      </c>
      <c r="F311" s="349" t="s">
        <v>29</v>
      </c>
      <c r="G311" s="363" t="s">
        <v>111</v>
      </c>
      <c r="H311" s="371" t="s">
        <v>1293</v>
      </c>
      <c r="I311" s="365" t="s">
        <v>85</v>
      </c>
      <c r="J311" s="367" t="s">
        <v>268</v>
      </c>
      <c r="K311" s="353">
        <v>6</v>
      </c>
      <c r="L311" s="354" t="str">
        <f>IF(ISERROR(VLOOKUP(K311,Proposito_programa!$C$2:$E$59,2,FALSE))," ",VLOOKUP(K311,Proposito_programa!$C$2:$E$59,2,FALSE))</f>
        <v>Sistema Distrital de Cuidado</v>
      </c>
      <c r="M311" s="354" t="str">
        <f>IF(ISERROR(VLOOKUP(K311,Proposito_programa!$C$2:$E$59,3,FALSE))," ",VLOOKUP(K311,Proposito_programa!$C$2:$E$59,3,FALSE))</f>
        <v>Propósito 1: Hacer un nuevo contrato social para incrementar la inclusión social, productiva y política</v>
      </c>
      <c r="N311" s="357">
        <v>1894</v>
      </c>
      <c r="O311" s="356"/>
      <c r="P311" s="357">
        <v>1018451356</v>
      </c>
      <c r="Q311" s="357" t="s">
        <v>1387</v>
      </c>
      <c r="R311" s="338" t="s">
        <v>363</v>
      </c>
      <c r="S311" s="338"/>
      <c r="T311" s="339"/>
      <c r="U311" s="340"/>
      <c r="V311" s="347">
        <v>11400000</v>
      </c>
      <c r="W311" s="345"/>
      <c r="X311" s="366">
        <v>1</v>
      </c>
      <c r="Y311" s="382">
        <v>5700000</v>
      </c>
      <c r="Z311" s="358">
        <f t="shared" si="4"/>
        <v>17100000</v>
      </c>
      <c r="AA311" s="359"/>
      <c r="AB311" s="342"/>
      <c r="AC311" s="342"/>
      <c r="AD311" s="383">
        <v>44598</v>
      </c>
      <c r="AE311" s="343">
        <v>60</v>
      </c>
      <c r="AF311" s="343">
        <v>1</v>
      </c>
      <c r="AG311" s="360">
        <v>30</v>
      </c>
      <c r="AH311" s="361"/>
      <c r="AI311" s="344"/>
      <c r="AJ311" s="344"/>
      <c r="AK311" s="344"/>
      <c r="AL311" s="343"/>
      <c r="AM311" s="343" t="s">
        <v>1454</v>
      </c>
      <c r="AN311" s="343"/>
      <c r="AO311" s="343"/>
      <c r="AP311" s="362">
        <f t="shared" si="5"/>
        <v>0</v>
      </c>
      <c r="AQ311" s="37"/>
      <c r="AR311" s="37"/>
      <c r="AS311" s="37"/>
      <c r="AT311" s="37"/>
      <c r="AU311" s="37"/>
    </row>
    <row r="312" spans="1:47" s="147" customFormat="1" ht="63.75" x14ac:dyDescent="0.25">
      <c r="A312" s="343">
        <v>295</v>
      </c>
      <c r="B312" s="343">
        <v>2021</v>
      </c>
      <c r="C312" s="357" t="s">
        <v>1126</v>
      </c>
      <c r="D312" s="370" t="s">
        <v>1207</v>
      </c>
      <c r="E312" s="349" t="s">
        <v>90</v>
      </c>
      <c r="F312" s="349" t="s">
        <v>29</v>
      </c>
      <c r="G312" s="363" t="s">
        <v>111</v>
      </c>
      <c r="H312" s="371" t="s">
        <v>1294</v>
      </c>
      <c r="I312" s="365" t="s">
        <v>85</v>
      </c>
      <c r="J312" s="367" t="s">
        <v>268</v>
      </c>
      <c r="K312" s="353">
        <v>6</v>
      </c>
      <c r="L312" s="354" t="str">
        <f>IF(ISERROR(VLOOKUP(K312,Proposito_programa!$C$2:$E$59,2,FALSE))," ",VLOOKUP(K312,Proposito_programa!$C$2:$E$59,2,FALSE))</f>
        <v>Sistema Distrital de Cuidado</v>
      </c>
      <c r="M312" s="354" t="str">
        <f>IF(ISERROR(VLOOKUP(K312,Proposito_programa!$C$2:$E$59,3,FALSE))," ",VLOOKUP(K312,Proposito_programa!$C$2:$E$59,3,FALSE))</f>
        <v>Propósito 1: Hacer un nuevo contrato social para incrementar la inclusión social, productiva y política</v>
      </c>
      <c r="N312" s="357">
        <v>1894</v>
      </c>
      <c r="O312" s="356"/>
      <c r="P312" s="357">
        <v>73578403</v>
      </c>
      <c r="Q312" s="357" t="s">
        <v>1388</v>
      </c>
      <c r="R312" s="338" t="s">
        <v>363</v>
      </c>
      <c r="S312" s="338"/>
      <c r="T312" s="339"/>
      <c r="U312" s="340"/>
      <c r="V312" s="347">
        <v>11000000</v>
      </c>
      <c r="W312" s="345"/>
      <c r="X312" s="366">
        <v>0</v>
      </c>
      <c r="Y312" s="382">
        <v>0</v>
      </c>
      <c r="Z312" s="358">
        <f t="shared" si="4"/>
        <v>11000000</v>
      </c>
      <c r="AA312" s="359"/>
      <c r="AB312" s="342"/>
      <c r="AC312" s="342"/>
      <c r="AD312" s="383">
        <v>44598</v>
      </c>
      <c r="AE312" s="343">
        <v>60</v>
      </c>
      <c r="AF312" s="343">
        <v>0</v>
      </c>
      <c r="AG312" s="360">
        <v>0</v>
      </c>
      <c r="AH312" s="361"/>
      <c r="AI312" s="344"/>
      <c r="AJ312" s="344"/>
      <c r="AK312" s="344"/>
      <c r="AL312" s="343"/>
      <c r="AM312" s="343" t="s">
        <v>1454</v>
      </c>
      <c r="AN312" s="343"/>
      <c r="AO312" s="343"/>
      <c r="AP312" s="362">
        <f t="shared" si="5"/>
        <v>0</v>
      </c>
      <c r="AQ312" s="37"/>
      <c r="AR312" s="37"/>
      <c r="AS312" s="37"/>
      <c r="AT312" s="37"/>
      <c r="AU312" s="37"/>
    </row>
    <row r="313" spans="1:47" s="147" customFormat="1" ht="63.75" x14ac:dyDescent="0.25">
      <c r="A313" s="343">
        <v>296</v>
      </c>
      <c r="B313" s="343">
        <v>2021</v>
      </c>
      <c r="C313" s="357" t="s">
        <v>1126</v>
      </c>
      <c r="D313" s="370" t="s">
        <v>1207</v>
      </c>
      <c r="E313" s="349" t="s">
        <v>90</v>
      </c>
      <c r="F313" s="349" t="s">
        <v>29</v>
      </c>
      <c r="G313" s="363" t="s">
        <v>111</v>
      </c>
      <c r="H313" s="371" t="s">
        <v>1294</v>
      </c>
      <c r="I313" s="365" t="s">
        <v>85</v>
      </c>
      <c r="J313" s="367" t="s">
        <v>268</v>
      </c>
      <c r="K313" s="353">
        <v>6</v>
      </c>
      <c r="L313" s="354" t="str">
        <f>IF(ISERROR(VLOOKUP(K313,Proposito_programa!$C$2:$E$59,2,FALSE))," ",VLOOKUP(K313,Proposito_programa!$C$2:$E$59,2,FALSE))</f>
        <v>Sistema Distrital de Cuidado</v>
      </c>
      <c r="M313" s="354" t="str">
        <f>IF(ISERROR(VLOOKUP(K313,Proposito_programa!$C$2:$E$59,3,FALSE))," ",VLOOKUP(K313,Proposito_programa!$C$2:$E$59,3,FALSE))</f>
        <v>Propósito 1: Hacer un nuevo contrato social para incrementar la inclusión social, productiva y política</v>
      </c>
      <c r="N313" s="357">
        <v>1894</v>
      </c>
      <c r="O313" s="356"/>
      <c r="P313" s="357">
        <v>1079262381</v>
      </c>
      <c r="Q313" s="357" t="s">
        <v>1389</v>
      </c>
      <c r="R313" s="338" t="s">
        <v>363</v>
      </c>
      <c r="S313" s="338"/>
      <c r="T313" s="339"/>
      <c r="U313" s="340"/>
      <c r="V313" s="347">
        <v>11000000</v>
      </c>
      <c r="W313" s="345"/>
      <c r="X313" s="366">
        <v>0</v>
      </c>
      <c r="Y313" s="382">
        <v>0</v>
      </c>
      <c r="Z313" s="358">
        <f t="shared" si="4"/>
        <v>11000000</v>
      </c>
      <c r="AA313" s="359"/>
      <c r="AB313" s="342"/>
      <c r="AC313" s="342"/>
      <c r="AD313" s="383">
        <v>44598</v>
      </c>
      <c r="AE313" s="343">
        <v>60</v>
      </c>
      <c r="AF313" s="343">
        <v>0</v>
      </c>
      <c r="AG313" s="360">
        <v>0</v>
      </c>
      <c r="AH313" s="361"/>
      <c r="AI313" s="344"/>
      <c r="AJ313" s="344"/>
      <c r="AK313" s="344"/>
      <c r="AL313" s="343"/>
      <c r="AM313" s="343" t="s">
        <v>1454</v>
      </c>
      <c r="AN313" s="343"/>
      <c r="AO313" s="343"/>
      <c r="AP313" s="362">
        <f t="shared" si="5"/>
        <v>0</v>
      </c>
      <c r="AQ313" s="37"/>
      <c r="AR313" s="37"/>
      <c r="AS313" s="37"/>
      <c r="AT313" s="37"/>
      <c r="AU313" s="37"/>
    </row>
    <row r="314" spans="1:47" s="147" customFormat="1" ht="63.75" x14ac:dyDescent="0.25">
      <c r="A314" s="343">
        <v>297</v>
      </c>
      <c r="B314" s="343">
        <v>2021</v>
      </c>
      <c r="C314" s="357" t="s">
        <v>1126</v>
      </c>
      <c r="D314" s="370" t="s">
        <v>1207</v>
      </c>
      <c r="E314" s="349" t="s">
        <v>90</v>
      </c>
      <c r="F314" s="349" t="s">
        <v>29</v>
      </c>
      <c r="G314" s="363" t="s">
        <v>111</v>
      </c>
      <c r="H314" s="371" t="s">
        <v>1294</v>
      </c>
      <c r="I314" s="365" t="s">
        <v>85</v>
      </c>
      <c r="J314" s="367" t="s">
        <v>268</v>
      </c>
      <c r="K314" s="353">
        <v>6</v>
      </c>
      <c r="L314" s="354" t="str">
        <f>IF(ISERROR(VLOOKUP(K314,Proposito_programa!$C$2:$E$59,2,FALSE))," ",VLOOKUP(K314,Proposito_programa!$C$2:$E$59,2,FALSE))</f>
        <v>Sistema Distrital de Cuidado</v>
      </c>
      <c r="M314" s="354" t="str">
        <f>IF(ISERROR(VLOOKUP(K314,Proposito_programa!$C$2:$E$59,3,FALSE))," ",VLOOKUP(K314,Proposito_programa!$C$2:$E$59,3,FALSE))</f>
        <v>Propósito 1: Hacer un nuevo contrato social para incrementar la inclusión social, productiva y política</v>
      </c>
      <c r="N314" s="357">
        <v>1894</v>
      </c>
      <c r="O314" s="356"/>
      <c r="P314" s="357">
        <v>15982149</v>
      </c>
      <c r="Q314" s="357" t="s">
        <v>1390</v>
      </c>
      <c r="R314" s="338" t="s">
        <v>363</v>
      </c>
      <c r="S314" s="338"/>
      <c r="T314" s="339"/>
      <c r="U314" s="340"/>
      <c r="V314" s="347">
        <v>11000000</v>
      </c>
      <c r="W314" s="345"/>
      <c r="X314" s="366">
        <v>0</v>
      </c>
      <c r="Y314" s="382">
        <v>0</v>
      </c>
      <c r="Z314" s="358">
        <f t="shared" si="4"/>
        <v>11000000</v>
      </c>
      <c r="AA314" s="359"/>
      <c r="AB314" s="342"/>
      <c r="AC314" s="342"/>
      <c r="AD314" s="383">
        <v>44598</v>
      </c>
      <c r="AE314" s="343">
        <v>60</v>
      </c>
      <c r="AF314" s="343">
        <v>0</v>
      </c>
      <c r="AG314" s="360">
        <v>0</v>
      </c>
      <c r="AH314" s="361"/>
      <c r="AI314" s="344"/>
      <c r="AJ314" s="344"/>
      <c r="AK314" s="344"/>
      <c r="AL314" s="343"/>
      <c r="AM314" s="343" t="s">
        <v>1454</v>
      </c>
      <c r="AN314" s="343"/>
      <c r="AO314" s="343"/>
      <c r="AP314" s="362">
        <f t="shared" si="5"/>
        <v>0</v>
      </c>
      <c r="AQ314" s="37"/>
      <c r="AR314" s="37"/>
      <c r="AS314" s="37"/>
      <c r="AT314" s="37"/>
      <c r="AU314" s="37"/>
    </row>
    <row r="315" spans="1:47" s="147" customFormat="1" ht="63.75" x14ac:dyDescent="0.25">
      <c r="A315" s="343">
        <v>298</v>
      </c>
      <c r="B315" s="343">
        <v>2021</v>
      </c>
      <c r="C315" s="357" t="s">
        <v>1126</v>
      </c>
      <c r="D315" s="370" t="s">
        <v>1207</v>
      </c>
      <c r="E315" s="349" t="s">
        <v>90</v>
      </c>
      <c r="F315" s="349" t="s">
        <v>29</v>
      </c>
      <c r="G315" s="363" t="s">
        <v>111</v>
      </c>
      <c r="H315" s="371" t="s">
        <v>1294</v>
      </c>
      <c r="I315" s="365" t="s">
        <v>85</v>
      </c>
      <c r="J315" s="367" t="s">
        <v>268</v>
      </c>
      <c r="K315" s="353">
        <v>6</v>
      </c>
      <c r="L315" s="354" t="str">
        <f>IF(ISERROR(VLOOKUP(K315,Proposito_programa!$C$2:$E$59,2,FALSE))," ",VLOOKUP(K315,Proposito_programa!$C$2:$E$59,2,FALSE))</f>
        <v>Sistema Distrital de Cuidado</v>
      </c>
      <c r="M315" s="354" t="str">
        <f>IF(ISERROR(VLOOKUP(K315,Proposito_programa!$C$2:$E$59,3,FALSE))," ",VLOOKUP(K315,Proposito_programa!$C$2:$E$59,3,FALSE))</f>
        <v>Propósito 1: Hacer un nuevo contrato social para incrementar la inclusión social, productiva y política</v>
      </c>
      <c r="N315" s="357">
        <v>1894</v>
      </c>
      <c r="O315" s="356"/>
      <c r="P315" s="357">
        <v>1037588788</v>
      </c>
      <c r="Q315" s="357" t="s">
        <v>1391</v>
      </c>
      <c r="R315" s="338" t="s">
        <v>363</v>
      </c>
      <c r="S315" s="338"/>
      <c r="T315" s="339"/>
      <c r="U315" s="340"/>
      <c r="V315" s="347">
        <v>11000000</v>
      </c>
      <c r="W315" s="345"/>
      <c r="X315" s="366">
        <v>0</v>
      </c>
      <c r="Y315" s="382">
        <v>0</v>
      </c>
      <c r="Z315" s="358">
        <f t="shared" si="4"/>
        <v>11000000</v>
      </c>
      <c r="AA315" s="359"/>
      <c r="AB315" s="342"/>
      <c r="AC315" s="342"/>
      <c r="AD315" s="383">
        <v>44598</v>
      </c>
      <c r="AE315" s="343">
        <v>60</v>
      </c>
      <c r="AF315" s="343">
        <v>0</v>
      </c>
      <c r="AG315" s="360">
        <v>0</v>
      </c>
      <c r="AH315" s="361"/>
      <c r="AI315" s="344"/>
      <c r="AJ315" s="344"/>
      <c r="AK315" s="344"/>
      <c r="AL315" s="343"/>
      <c r="AM315" s="343" t="s">
        <v>1454</v>
      </c>
      <c r="AN315" s="343"/>
      <c r="AO315" s="343"/>
      <c r="AP315" s="362">
        <f t="shared" si="5"/>
        <v>0</v>
      </c>
      <c r="AQ315" s="37"/>
      <c r="AR315" s="37"/>
      <c r="AS315" s="37"/>
      <c r="AT315" s="37"/>
      <c r="AU315" s="37"/>
    </row>
    <row r="316" spans="1:47" s="147" customFormat="1" ht="63.75" x14ac:dyDescent="0.25">
      <c r="A316" s="343">
        <v>299</v>
      </c>
      <c r="B316" s="343">
        <v>2021</v>
      </c>
      <c r="C316" s="357" t="s">
        <v>1127</v>
      </c>
      <c r="D316" s="370" t="s">
        <v>1208</v>
      </c>
      <c r="E316" s="349" t="s">
        <v>90</v>
      </c>
      <c r="F316" s="349" t="s">
        <v>29</v>
      </c>
      <c r="G316" s="363" t="s">
        <v>111</v>
      </c>
      <c r="H316" s="371" t="s">
        <v>1295</v>
      </c>
      <c r="I316" s="365" t="s">
        <v>85</v>
      </c>
      <c r="J316" s="367" t="s">
        <v>268</v>
      </c>
      <c r="K316" s="353">
        <v>6</v>
      </c>
      <c r="L316" s="354" t="str">
        <f>IF(ISERROR(VLOOKUP(K316,Proposito_programa!$C$2:$E$59,2,FALSE))," ",VLOOKUP(K316,Proposito_programa!$C$2:$E$59,2,FALSE))</f>
        <v>Sistema Distrital de Cuidado</v>
      </c>
      <c r="M316" s="354" t="str">
        <f>IF(ISERROR(VLOOKUP(K316,Proposito_programa!$C$2:$E$59,3,FALSE))," ",VLOOKUP(K316,Proposito_programa!$C$2:$E$59,3,FALSE))</f>
        <v>Propósito 1: Hacer un nuevo contrato social para incrementar la inclusión social, productiva y política</v>
      </c>
      <c r="N316" s="357">
        <v>1894</v>
      </c>
      <c r="O316" s="356"/>
      <c r="P316" s="357">
        <v>1024481448</v>
      </c>
      <c r="Q316" s="357" t="s">
        <v>1392</v>
      </c>
      <c r="R316" s="338" t="s">
        <v>363</v>
      </c>
      <c r="S316" s="338"/>
      <c r="T316" s="339"/>
      <c r="U316" s="340"/>
      <c r="V316" s="347">
        <v>9100000</v>
      </c>
      <c r="W316" s="345"/>
      <c r="X316" s="366">
        <v>0</v>
      </c>
      <c r="Y316" s="382">
        <v>0</v>
      </c>
      <c r="Z316" s="358">
        <f t="shared" si="4"/>
        <v>9100000</v>
      </c>
      <c r="AA316" s="359"/>
      <c r="AB316" s="342"/>
      <c r="AC316" s="342"/>
      <c r="AD316" s="383">
        <v>44598</v>
      </c>
      <c r="AE316" s="343">
        <v>60</v>
      </c>
      <c r="AF316" s="343">
        <v>0</v>
      </c>
      <c r="AG316" s="360">
        <v>0</v>
      </c>
      <c r="AH316" s="361"/>
      <c r="AI316" s="344"/>
      <c r="AJ316" s="344"/>
      <c r="AK316" s="344"/>
      <c r="AL316" s="343"/>
      <c r="AM316" s="343" t="s">
        <v>1454</v>
      </c>
      <c r="AN316" s="343"/>
      <c r="AO316" s="343"/>
      <c r="AP316" s="362">
        <f t="shared" si="5"/>
        <v>0</v>
      </c>
      <c r="AQ316" s="37"/>
      <c r="AR316" s="37"/>
      <c r="AS316" s="37"/>
      <c r="AT316" s="37"/>
      <c r="AU316" s="37"/>
    </row>
    <row r="317" spans="1:47" s="147" customFormat="1" ht="63.75" x14ac:dyDescent="0.25">
      <c r="A317" s="343">
        <v>300</v>
      </c>
      <c r="B317" s="343">
        <v>2021</v>
      </c>
      <c r="C317" s="357" t="s">
        <v>1127</v>
      </c>
      <c r="D317" s="370" t="s">
        <v>1208</v>
      </c>
      <c r="E317" s="349" t="s">
        <v>90</v>
      </c>
      <c r="F317" s="349" t="s">
        <v>29</v>
      </c>
      <c r="G317" s="363" t="s">
        <v>111</v>
      </c>
      <c r="H317" s="371" t="s">
        <v>1295</v>
      </c>
      <c r="I317" s="365" t="s">
        <v>85</v>
      </c>
      <c r="J317" s="367" t="s">
        <v>268</v>
      </c>
      <c r="K317" s="353">
        <v>6</v>
      </c>
      <c r="L317" s="354" t="str">
        <f>IF(ISERROR(VLOOKUP(K317,Proposito_programa!$C$2:$E$59,2,FALSE))," ",VLOOKUP(K317,Proposito_programa!$C$2:$E$59,2,FALSE))</f>
        <v>Sistema Distrital de Cuidado</v>
      </c>
      <c r="M317" s="354" t="str">
        <f>IF(ISERROR(VLOOKUP(K317,Proposito_programa!$C$2:$E$59,3,FALSE))," ",VLOOKUP(K317,Proposito_programa!$C$2:$E$59,3,FALSE))</f>
        <v>Propósito 1: Hacer un nuevo contrato social para incrementar la inclusión social, productiva y política</v>
      </c>
      <c r="N317" s="357">
        <v>1894</v>
      </c>
      <c r="O317" s="356"/>
      <c r="P317" s="357">
        <v>52951410</v>
      </c>
      <c r="Q317" s="357" t="s">
        <v>1393</v>
      </c>
      <c r="R317" s="338" t="s">
        <v>363</v>
      </c>
      <c r="S317" s="338"/>
      <c r="T317" s="339"/>
      <c r="U317" s="340"/>
      <c r="V317" s="347">
        <v>9100000</v>
      </c>
      <c r="W317" s="345"/>
      <c r="X317" s="366">
        <v>0</v>
      </c>
      <c r="Y317" s="382">
        <v>0</v>
      </c>
      <c r="Z317" s="358">
        <f t="shared" si="4"/>
        <v>9100000</v>
      </c>
      <c r="AA317" s="359"/>
      <c r="AB317" s="342"/>
      <c r="AC317" s="342"/>
      <c r="AD317" s="383">
        <v>44598</v>
      </c>
      <c r="AE317" s="343">
        <v>120</v>
      </c>
      <c r="AF317" s="343">
        <v>0</v>
      </c>
      <c r="AG317" s="360">
        <v>0</v>
      </c>
      <c r="AH317" s="361"/>
      <c r="AI317" s="344"/>
      <c r="AJ317" s="344"/>
      <c r="AK317" s="344"/>
      <c r="AL317" s="343" t="s">
        <v>1454</v>
      </c>
      <c r="AM317" s="343"/>
      <c r="AN317" s="343"/>
      <c r="AO317" s="343"/>
      <c r="AP317" s="362">
        <f t="shared" si="5"/>
        <v>0</v>
      </c>
      <c r="AQ317" s="37"/>
      <c r="AR317" s="37"/>
      <c r="AS317" s="37"/>
      <c r="AT317" s="37"/>
      <c r="AU317" s="37"/>
    </row>
    <row r="318" spans="1:47" s="147" customFormat="1" ht="63.75" x14ac:dyDescent="0.25">
      <c r="A318" s="343">
        <v>301</v>
      </c>
      <c r="B318" s="343">
        <v>2021</v>
      </c>
      <c r="C318" s="357" t="s">
        <v>1127</v>
      </c>
      <c r="D318" s="370" t="s">
        <v>1209</v>
      </c>
      <c r="E318" s="349" t="s">
        <v>90</v>
      </c>
      <c r="F318" s="349" t="s">
        <v>29</v>
      </c>
      <c r="G318" s="363" t="s">
        <v>111</v>
      </c>
      <c r="H318" s="371" t="s">
        <v>1295</v>
      </c>
      <c r="I318" s="365" t="s">
        <v>85</v>
      </c>
      <c r="J318" s="367" t="s">
        <v>268</v>
      </c>
      <c r="K318" s="353">
        <v>6</v>
      </c>
      <c r="L318" s="354" t="str">
        <f>IF(ISERROR(VLOOKUP(K318,Proposito_programa!$C$2:$E$59,2,FALSE))," ",VLOOKUP(K318,Proposito_programa!$C$2:$E$59,2,FALSE))</f>
        <v>Sistema Distrital de Cuidado</v>
      </c>
      <c r="M318" s="354" t="str">
        <f>IF(ISERROR(VLOOKUP(K318,Proposito_programa!$C$2:$E$59,3,FALSE))," ",VLOOKUP(K318,Proposito_programa!$C$2:$E$59,3,FALSE))</f>
        <v>Propósito 1: Hacer un nuevo contrato social para incrementar la inclusión social, productiva y política</v>
      </c>
      <c r="N318" s="357">
        <v>1894</v>
      </c>
      <c r="O318" s="356"/>
      <c r="P318" s="357">
        <v>1026590879</v>
      </c>
      <c r="Q318" s="357" t="s">
        <v>1394</v>
      </c>
      <c r="R318" s="338" t="s">
        <v>363</v>
      </c>
      <c r="S318" s="338"/>
      <c r="T318" s="339"/>
      <c r="U318" s="340"/>
      <c r="V318" s="347">
        <v>9100000</v>
      </c>
      <c r="W318" s="345"/>
      <c r="X318" s="366">
        <v>0</v>
      </c>
      <c r="Y318" s="382">
        <v>0</v>
      </c>
      <c r="Z318" s="358">
        <f t="shared" si="4"/>
        <v>9100000</v>
      </c>
      <c r="AA318" s="359"/>
      <c r="AB318" s="342"/>
      <c r="AC318" s="342"/>
      <c r="AD318" s="383">
        <v>44598</v>
      </c>
      <c r="AE318" s="343">
        <v>90</v>
      </c>
      <c r="AF318" s="343">
        <v>0</v>
      </c>
      <c r="AG318" s="360">
        <v>0</v>
      </c>
      <c r="AH318" s="361"/>
      <c r="AI318" s="344"/>
      <c r="AJ318" s="344"/>
      <c r="AK318" s="344"/>
      <c r="AL318" s="343"/>
      <c r="AM318" s="343"/>
      <c r="AN318" s="343" t="s">
        <v>1454</v>
      </c>
      <c r="AO318" s="343"/>
      <c r="AP318" s="362">
        <v>1</v>
      </c>
      <c r="AQ318" s="37"/>
      <c r="AR318" s="37"/>
      <c r="AS318" s="37"/>
      <c r="AT318" s="37"/>
      <c r="AU318" s="37"/>
    </row>
    <row r="319" spans="1:47" s="147" customFormat="1" ht="63.75" x14ac:dyDescent="0.25">
      <c r="A319" s="343">
        <v>302</v>
      </c>
      <c r="B319" s="343">
        <v>2021</v>
      </c>
      <c r="C319" s="357" t="s">
        <v>1127</v>
      </c>
      <c r="D319" s="370" t="s">
        <v>1208</v>
      </c>
      <c r="E319" s="349" t="s">
        <v>90</v>
      </c>
      <c r="F319" s="349" t="s">
        <v>29</v>
      </c>
      <c r="G319" s="363" t="s">
        <v>111</v>
      </c>
      <c r="H319" s="371" t="s">
        <v>1295</v>
      </c>
      <c r="I319" s="365" t="s">
        <v>85</v>
      </c>
      <c r="J319" s="367" t="s">
        <v>268</v>
      </c>
      <c r="K319" s="353">
        <v>6</v>
      </c>
      <c r="L319" s="354" t="str">
        <f>IF(ISERROR(VLOOKUP(K319,Proposito_programa!$C$2:$E$59,2,FALSE))," ",VLOOKUP(K319,Proposito_programa!$C$2:$E$59,2,FALSE))</f>
        <v>Sistema Distrital de Cuidado</v>
      </c>
      <c r="M319" s="354" t="str">
        <f>IF(ISERROR(VLOOKUP(K319,Proposito_programa!$C$2:$E$59,3,FALSE))," ",VLOOKUP(K319,Proposito_programa!$C$2:$E$59,3,FALSE))</f>
        <v>Propósito 1: Hacer un nuevo contrato social para incrementar la inclusión social, productiva y política</v>
      </c>
      <c r="N319" s="357">
        <v>1894</v>
      </c>
      <c r="O319" s="356"/>
      <c r="P319" s="357">
        <v>51630796</v>
      </c>
      <c r="Q319" s="357" t="s">
        <v>1395</v>
      </c>
      <c r="R319" s="338" t="s">
        <v>363</v>
      </c>
      <c r="S319" s="338"/>
      <c r="T319" s="339"/>
      <c r="U319" s="340"/>
      <c r="V319" s="347">
        <v>9100000</v>
      </c>
      <c r="W319" s="345"/>
      <c r="X319" s="366">
        <v>0</v>
      </c>
      <c r="Y319" s="382">
        <v>0</v>
      </c>
      <c r="Z319" s="358">
        <f t="shared" si="4"/>
        <v>9100000</v>
      </c>
      <c r="AA319" s="359"/>
      <c r="AB319" s="342"/>
      <c r="AC319" s="342"/>
      <c r="AD319" s="383">
        <v>44598</v>
      </c>
      <c r="AE319" s="343">
        <v>3450</v>
      </c>
      <c r="AF319" s="343">
        <v>0</v>
      </c>
      <c r="AG319" s="360">
        <v>0</v>
      </c>
      <c r="AH319" s="361"/>
      <c r="AI319" s="344"/>
      <c r="AJ319" s="344"/>
      <c r="AK319" s="344"/>
      <c r="AL319" s="343"/>
      <c r="AM319" s="343" t="s">
        <v>1454</v>
      </c>
      <c r="AN319" s="343"/>
      <c r="AO319" s="343"/>
      <c r="AP319" s="362">
        <f t="shared" si="5"/>
        <v>0</v>
      </c>
      <c r="AQ319" s="37"/>
      <c r="AR319" s="37"/>
      <c r="AS319" s="37"/>
      <c r="AT319" s="37"/>
      <c r="AU319" s="37"/>
    </row>
    <row r="320" spans="1:47" s="147" customFormat="1" ht="63.75" x14ac:dyDescent="0.25">
      <c r="A320" s="343">
        <v>303</v>
      </c>
      <c r="B320" s="343">
        <v>2021</v>
      </c>
      <c r="C320" s="357" t="s">
        <v>1127</v>
      </c>
      <c r="D320" s="370" t="s">
        <v>1208</v>
      </c>
      <c r="E320" s="349" t="s">
        <v>90</v>
      </c>
      <c r="F320" s="349" t="s">
        <v>29</v>
      </c>
      <c r="G320" s="363" t="s">
        <v>111</v>
      </c>
      <c r="H320" s="371" t="s">
        <v>1295</v>
      </c>
      <c r="I320" s="365" t="s">
        <v>85</v>
      </c>
      <c r="J320" s="367" t="s">
        <v>268</v>
      </c>
      <c r="K320" s="353">
        <v>6</v>
      </c>
      <c r="L320" s="354" t="str">
        <f>IF(ISERROR(VLOOKUP(K320,Proposito_programa!$C$2:$E$59,2,FALSE))," ",VLOOKUP(K320,Proposito_programa!$C$2:$E$59,2,FALSE))</f>
        <v>Sistema Distrital de Cuidado</v>
      </c>
      <c r="M320" s="354" t="str">
        <f>IF(ISERROR(VLOOKUP(K320,Proposito_programa!$C$2:$E$59,3,FALSE))," ",VLOOKUP(K320,Proposito_programa!$C$2:$E$59,3,FALSE))</f>
        <v>Propósito 1: Hacer un nuevo contrato social para incrementar la inclusión social, productiva y política</v>
      </c>
      <c r="N320" s="357">
        <v>1894</v>
      </c>
      <c r="O320" s="356"/>
      <c r="P320" s="357">
        <v>53074677</v>
      </c>
      <c r="Q320" s="357" t="s">
        <v>1396</v>
      </c>
      <c r="R320" s="338" t="s">
        <v>363</v>
      </c>
      <c r="S320" s="338"/>
      <c r="T320" s="339"/>
      <c r="U320" s="340"/>
      <c r="V320" s="347">
        <v>9100000</v>
      </c>
      <c r="W320" s="345"/>
      <c r="X320" s="366">
        <v>0</v>
      </c>
      <c r="Y320" s="382">
        <v>0</v>
      </c>
      <c r="Z320" s="358">
        <f t="shared" si="4"/>
        <v>9100000</v>
      </c>
      <c r="AA320" s="359"/>
      <c r="AB320" s="342"/>
      <c r="AC320" s="342"/>
      <c r="AD320" s="383">
        <v>44598</v>
      </c>
      <c r="AE320" s="343">
        <v>60</v>
      </c>
      <c r="AF320" s="343">
        <v>0</v>
      </c>
      <c r="AG320" s="360">
        <v>0</v>
      </c>
      <c r="AH320" s="361"/>
      <c r="AI320" s="344"/>
      <c r="AJ320" s="344"/>
      <c r="AK320" s="344"/>
      <c r="AL320" s="343"/>
      <c r="AM320" s="343" t="s">
        <v>1454</v>
      </c>
      <c r="AN320" s="343"/>
      <c r="AO320" s="343"/>
      <c r="AP320" s="362">
        <f t="shared" si="5"/>
        <v>0</v>
      </c>
      <c r="AQ320" s="37"/>
      <c r="AR320" s="37"/>
      <c r="AS320" s="37"/>
      <c r="AT320" s="37"/>
      <c r="AU320" s="37"/>
    </row>
    <row r="321" spans="1:47" s="147" customFormat="1" ht="102" x14ac:dyDescent="0.25">
      <c r="A321" s="343">
        <v>304</v>
      </c>
      <c r="B321" s="343">
        <v>2021</v>
      </c>
      <c r="C321" s="357" t="s">
        <v>1128</v>
      </c>
      <c r="D321" s="370" t="s">
        <v>1210</v>
      </c>
      <c r="E321" s="343" t="s">
        <v>88</v>
      </c>
      <c r="F321" s="349" t="s">
        <v>89</v>
      </c>
      <c r="G321" s="349" t="s">
        <v>98</v>
      </c>
      <c r="H321" s="371" t="s">
        <v>1296</v>
      </c>
      <c r="I321" s="365" t="s">
        <v>85</v>
      </c>
      <c r="J321" s="367" t="s">
        <v>268</v>
      </c>
      <c r="K321" s="353">
        <v>48</v>
      </c>
      <c r="L321" s="354" t="str">
        <f>IF(ISERROR(VLOOKUP(K321,Proposito_programa!$C$2:$E$59,2,FALSE))," ",VLOOKUP(K321,Proposito_programa!$C$2:$E$59,2,FALSE))</f>
        <v>Plataforma institucional para la seguridad y justicia</v>
      </c>
      <c r="M321" s="354" t="str">
        <f>IF(ISERROR(VLOOKUP(K321,Proposito_programa!$C$2:$E$59,3,FALSE))," ",VLOOKUP(K321,Proposito_programa!$C$2:$E$59,3,FALSE))</f>
        <v>Propósito 3: Inspirar confianza y legitimidad para vivir sin miedo y ser epicentro de cultura ciudadana, paz y reconciliación</v>
      </c>
      <c r="N321" s="357">
        <v>1904</v>
      </c>
      <c r="O321" s="356"/>
      <c r="P321" s="357">
        <v>832003656</v>
      </c>
      <c r="Q321" s="357" t="s">
        <v>1397</v>
      </c>
      <c r="R321" s="338" t="s">
        <v>364</v>
      </c>
      <c r="S321" s="338"/>
      <c r="T321" s="339"/>
      <c r="U321" s="340"/>
      <c r="V321" s="347">
        <v>228336663</v>
      </c>
      <c r="W321" s="345"/>
      <c r="X321" s="366">
        <v>0</v>
      </c>
      <c r="Y321" s="382">
        <v>0</v>
      </c>
      <c r="Z321" s="358">
        <f t="shared" si="4"/>
        <v>228336663</v>
      </c>
      <c r="AA321" s="359"/>
      <c r="AB321" s="342"/>
      <c r="AC321" s="342"/>
      <c r="AD321" s="383"/>
      <c r="AE321" s="343">
        <v>30</v>
      </c>
      <c r="AF321" s="343">
        <v>0</v>
      </c>
      <c r="AG321" s="360">
        <v>0</v>
      </c>
      <c r="AH321" s="361"/>
      <c r="AI321" s="344"/>
      <c r="AJ321" s="344"/>
      <c r="AK321" s="344"/>
      <c r="AL321" s="343" t="s">
        <v>1454</v>
      </c>
      <c r="AM321" s="343"/>
      <c r="AN321" s="343"/>
      <c r="AO321" s="343"/>
      <c r="AP321" s="362">
        <f t="shared" si="5"/>
        <v>0</v>
      </c>
      <c r="AQ321" s="37"/>
      <c r="AR321" s="37"/>
      <c r="AS321" s="37"/>
      <c r="AT321" s="37"/>
      <c r="AU321" s="37"/>
    </row>
    <row r="322" spans="1:47" s="147" customFormat="1" ht="51" x14ac:dyDescent="0.25">
      <c r="A322" s="343">
        <v>305</v>
      </c>
      <c r="B322" s="343">
        <v>2021</v>
      </c>
      <c r="C322" s="357" t="s">
        <v>1129</v>
      </c>
      <c r="D322" s="370" t="s">
        <v>1211</v>
      </c>
      <c r="E322" s="343" t="s">
        <v>52</v>
      </c>
      <c r="F322" s="349" t="s">
        <v>89</v>
      </c>
      <c r="G322" s="349" t="s">
        <v>96</v>
      </c>
      <c r="H322" s="371" t="s">
        <v>1297</v>
      </c>
      <c r="I322" s="365" t="s">
        <v>84</v>
      </c>
      <c r="J322" s="381" t="s">
        <v>1471</v>
      </c>
      <c r="K322" s="353">
        <v>55</v>
      </c>
      <c r="L322" s="354" t="str">
        <f>IF(ISERROR(VLOOKUP(K322,Proposito_programa!$C$2:$E$59,2,FALSE))," ",VLOOKUP(K322,Proposito_programa!$C$2:$E$59,2,FALSE))</f>
        <v>Fortalecimiento de cultura ciudadana y su institucionalidad</v>
      </c>
      <c r="M322" s="354" t="str">
        <f>IF(ISERROR(VLOOKUP(K322,Proposito_programa!$C$2:$E$59,3,FALSE))," ",VLOOKUP(K322,Proposito_programa!$C$2:$E$59,3,FALSE))</f>
        <v>Propósito 5: Construir Bogotá - Región con gobierno abierto, transparente y ciudadanía consciente</v>
      </c>
      <c r="N322" s="366">
        <v>1907</v>
      </c>
      <c r="O322" s="356"/>
      <c r="P322" s="357">
        <v>832003656</v>
      </c>
      <c r="Q322" s="357" t="s">
        <v>1398</v>
      </c>
      <c r="R322" s="338" t="s">
        <v>364</v>
      </c>
      <c r="S322" s="338"/>
      <c r="T322" s="339"/>
      <c r="U322" s="340"/>
      <c r="V322" s="347">
        <v>138691997</v>
      </c>
      <c r="W322" s="345"/>
      <c r="X322" s="366">
        <v>0</v>
      </c>
      <c r="Y322" s="382">
        <v>0</v>
      </c>
      <c r="Z322" s="358">
        <f t="shared" si="4"/>
        <v>138691997</v>
      </c>
      <c r="AA322" s="359"/>
      <c r="AB322" s="342"/>
      <c r="AC322" s="342"/>
      <c r="AD322" s="383">
        <v>44628</v>
      </c>
      <c r="AE322" s="343">
        <v>30</v>
      </c>
      <c r="AF322" s="343">
        <v>0</v>
      </c>
      <c r="AG322" s="360">
        <v>0</v>
      </c>
      <c r="AH322" s="361"/>
      <c r="AI322" s="344"/>
      <c r="AJ322" s="344"/>
      <c r="AK322" s="344"/>
      <c r="AL322" s="343"/>
      <c r="AM322" s="343" t="s">
        <v>1454</v>
      </c>
      <c r="AN322" s="343"/>
      <c r="AO322" s="343"/>
      <c r="AP322" s="362">
        <f t="shared" si="5"/>
        <v>0</v>
      </c>
      <c r="AQ322" s="37"/>
      <c r="AR322" s="37"/>
      <c r="AS322" s="37"/>
      <c r="AT322" s="37"/>
      <c r="AU322" s="37"/>
    </row>
    <row r="323" spans="1:47" s="147" customFormat="1" ht="38.25" x14ac:dyDescent="0.25">
      <c r="A323" s="343">
        <v>306</v>
      </c>
      <c r="B323" s="343">
        <v>2021</v>
      </c>
      <c r="C323" s="357" t="s">
        <v>1130</v>
      </c>
      <c r="D323" s="370" t="s">
        <v>1212</v>
      </c>
      <c r="E323" s="343" t="s">
        <v>52</v>
      </c>
      <c r="F323" s="349" t="s">
        <v>89</v>
      </c>
      <c r="G323" s="349" t="s">
        <v>95</v>
      </c>
      <c r="H323" s="371" t="s">
        <v>1298</v>
      </c>
      <c r="I323" s="365" t="s">
        <v>84</v>
      </c>
      <c r="J323" s="367" t="s">
        <v>268</v>
      </c>
      <c r="K323" s="353" t="s">
        <v>115</v>
      </c>
      <c r="L323" s="354" t="str">
        <f>IF(ISERROR(VLOOKUP(K323,Proposito_programa!$C$2:$E$59,2,FALSE))," ",VLOOKUP(K323,Proposito_programa!$C$2:$E$59,2,FALSE))</f>
        <v xml:space="preserve"> </v>
      </c>
      <c r="M323" s="354" t="str">
        <f>IF(ISERROR(VLOOKUP(K323,Proposito_programa!$C$2:$E$59,3,FALSE))," ",VLOOKUP(K323,Proposito_programa!$C$2:$E$59,3,FALSE))</f>
        <v xml:space="preserve"> </v>
      </c>
      <c r="N323" s="357">
        <v>2006</v>
      </c>
      <c r="O323" s="356"/>
      <c r="P323" s="357">
        <v>800230829</v>
      </c>
      <c r="Q323" s="357" t="s">
        <v>1399</v>
      </c>
      <c r="R323" s="338" t="s">
        <v>364</v>
      </c>
      <c r="S323" s="338"/>
      <c r="T323" s="339"/>
      <c r="U323" s="340"/>
      <c r="V323" s="347">
        <v>581569000</v>
      </c>
      <c r="W323" s="345"/>
      <c r="X323" s="366">
        <v>0</v>
      </c>
      <c r="Y323" s="382">
        <v>0</v>
      </c>
      <c r="Z323" s="358">
        <f t="shared" si="4"/>
        <v>581569000</v>
      </c>
      <c r="AA323" s="359"/>
      <c r="AB323" s="342"/>
      <c r="AC323" s="342"/>
      <c r="AD323" s="383">
        <v>44656</v>
      </c>
      <c r="AE323" s="343">
        <v>120</v>
      </c>
      <c r="AF323" s="343">
        <v>0</v>
      </c>
      <c r="AG323" s="360">
        <v>0</v>
      </c>
      <c r="AH323" s="361"/>
      <c r="AI323" s="344"/>
      <c r="AJ323" s="344"/>
      <c r="AK323" s="344"/>
      <c r="AL323" s="343" t="s">
        <v>1454</v>
      </c>
      <c r="AM323" s="343"/>
      <c r="AN323" s="343"/>
      <c r="AO323" s="343"/>
      <c r="AP323" s="362">
        <f t="shared" si="5"/>
        <v>0</v>
      </c>
      <c r="AQ323" s="37"/>
      <c r="AR323" s="37"/>
      <c r="AS323" s="37"/>
      <c r="AT323" s="37"/>
      <c r="AU323" s="37"/>
    </row>
    <row r="324" spans="1:47" s="147" customFormat="1" ht="63.75" x14ac:dyDescent="0.25">
      <c r="A324" s="343">
        <v>307</v>
      </c>
      <c r="B324" s="343">
        <v>2021</v>
      </c>
      <c r="C324" s="357" t="s">
        <v>1131</v>
      </c>
      <c r="D324" s="370" t="s">
        <v>1213</v>
      </c>
      <c r="E324" s="343" t="s">
        <v>88</v>
      </c>
      <c r="F324" s="349" t="s">
        <v>89</v>
      </c>
      <c r="G324" s="349" t="s">
        <v>98</v>
      </c>
      <c r="H324" s="371" t="s">
        <v>1421</v>
      </c>
      <c r="I324" s="365" t="s">
        <v>85</v>
      </c>
      <c r="J324" s="367" t="s">
        <v>268</v>
      </c>
      <c r="K324" s="353">
        <v>21</v>
      </c>
      <c r="L324" s="354" t="str">
        <f>IF(ISERROR(VLOOKUP(K324,Proposito_programa!$C$2:$E$59,2,FALSE))," ",VLOOKUP(K324,Proposito_programa!$C$2:$E$59,2,FALSE))</f>
        <v>Creación y vida cotidiana: Apropiación ciudadana del arte, la cultura y el patrimonio, para la democracia cultural</v>
      </c>
      <c r="M324" s="354" t="str">
        <f>IF(ISERROR(VLOOKUP(K324,Proposito_programa!$C$2:$E$59,3,FALSE))," ",VLOOKUP(K324,Proposito_programa!$C$2:$E$59,3,FALSE))</f>
        <v>Propósito 1: Hacer un nuevo contrato social para incrementar la inclusión social, productiva y política</v>
      </c>
      <c r="N324" s="357">
        <v>1890</v>
      </c>
      <c r="O324" s="356"/>
      <c r="P324" s="357">
        <v>802221177</v>
      </c>
      <c r="Q324" s="357" t="s">
        <v>1370</v>
      </c>
      <c r="R324" s="338" t="s">
        <v>363</v>
      </c>
      <c r="S324" s="338"/>
      <c r="T324" s="339"/>
      <c r="U324" s="340"/>
      <c r="V324" s="347">
        <v>211142183</v>
      </c>
      <c r="W324" s="345"/>
      <c r="X324" s="366">
        <v>0</v>
      </c>
      <c r="Y324" s="382">
        <v>0</v>
      </c>
      <c r="Z324" s="358">
        <f t="shared" si="4"/>
        <v>211142183</v>
      </c>
      <c r="AA324" s="359"/>
      <c r="AB324" s="342"/>
      <c r="AC324" s="342"/>
      <c r="AD324" s="383">
        <v>44608</v>
      </c>
      <c r="AE324" s="343">
        <v>120</v>
      </c>
      <c r="AF324" s="343">
        <v>0</v>
      </c>
      <c r="AG324" s="360">
        <v>0</v>
      </c>
      <c r="AH324" s="361"/>
      <c r="AI324" s="344"/>
      <c r="AJ324" s="344"/>
      <c r="AK324" s="344"/>
      <c r="AL324" s="343"/>
      <c r="AM324" s="343" t="s">
        <v>1454</v>
      </c>
      <c r="AN324" s="343"/>
      <c r="AO324" s="343"/>
      <c r="AP324" s="362">
        <f t="shared" si="5"/>
        <v>0</v>
      </c>
      <c r="AQ324" s="37"/>
      <c r="AR324" s="37"/>
      <c r="AS324" s="37"/>
      <c r="AT324" s="37"/>
      <c r="AU324" s="37"/>
    </row>
    <row r="325" spans="1:47" s="147" customFormat="1" ht="76.5" x14ac:dyDescent="0.25">
      <c r="A325" s="343">
        <v>308</v>
      </c>
      <c r="B325" s="343">
        <v>2021</v>
      </c>
      <c r="C325" s="357" t="s">
        <v>1132</v>
      </c>
      <c r="D325" s="370" t="s">
        <v>1214</v>
      </c>
      <c r="E325" s="343" t="s">
        <v>88</v>
      </c>
      <c r="F325" s="349" t="s">
        <v>89</v>
      </c>
      <c r="G325" s="349" t="s">
        <v>98</v>
      </c>
      <c r="H325" s="371" t="s">
        <v>1422</v>
      </c>
      <c r="I325" s="365" t="s">
        <v>85</v>
      </c>
      <c r="J325" s="367" t="s">
        <v>268</v>
      </c>
      <c r="K325" s="353">
        <v>6</v>
      </c>
      <c r="L325" s="354" t="str">
        <f>IF(ISERROR(VLOOKUP(K325,Proposito_programa!$C$2:$E$59,2,FALSE))," ",VLOOKUP(K325,Proposito_programa!$C$2:$E$59,2,FALSE))</f>
        <v>Sistema Distrital de Cuidado</v>
      </c>
      <c r="M325" s="354" t="str">
        <f>IF(ISERROR(VLOOKUP(K325,Proposito_programa!$C$2:$E$59,3,FALSE))," ",VLOOKUP(K325,Proposito_programa!$C$2:$E$59,3,FALSE))</f>
        <v>Propósito 1: Hacer un nuevo contrato social para incrementar la inclusión social, productiva y política</v>
      </c>
      <c r="N325" s="357">
        <v>1894</v>
      </c>
      <c r="O325" s="356"/>
      <c r="P325" s="357">
        <v>900572437</v>
      </c>
      <c r="Q325" s="357" t="s">
        <v>1400</v>
      </c>
      <c r="R325" s="338" t="s">
        <v>364</v>
      </c>
      <c r="S325" s="338"/>
      <c r="T325" s="339"/>
      <c r="U325" s="340"/>
      <c r="V325" s="347">
        <v>46521044</v>
      </c>
      <c r="W325" s="345"/>
      <c r="X325" s="366">
        <v>0</v>
      </c>
      <c r="Y325" s="382">
        <v>0</v>
      </c>
      <c r="Z325" s="358">
        <f t="shared" si="4"/>
        <v>46521044</v>
      </c>
      <c r="AA325" s="359"/>
      <c r="AB325" s="342"/>
      <c r="AC325" s="342"/>
      <c r="AD325" s="383"/>
      <c r="AE325" s="343">
        <v>120</v>
      </c>
      <c r="AF325" s="343">
        <v>0</v>
      </c>
      <c r="AG325" s="360">
        <v>0</v>
      </c>
      <c r="AH325" s="361"/>
      <c r="AI325" s="344"/>
      <c r="AJ325" s="344"/>
      <c r="AK325" s="344"/>
      <c r="AL325" s="343"/>
      <c r="AM325" s="343" t="s">
        <v>1454</v>
      </c>
      <c r="AN325" s="343"/>
      <c r="AO325" s="343"/>
      <c r="AP325" s="362">
        <f t="shared" si="5"/>
        <v>0</v>
      </c>
      <c r="AQ325" s="37"/>
      <c r="AR325" s="37"/>
      <c r="AS325" s="37"/>
      <c r="AT325" s="37"/>
      <c r="AU325" s="37"/>
    </row>
    <row r="326" spans="1:47" s="147" customFormat="1" ht="38.25" x14ac:dyDescent="0.25">
      <c r="A326" s="343">
        <v>309</v>
      </c>
      <c r="B326" s="343">
        <v>2021</v>
      </c>
      <c r="C326" s="357" t="s">
        <v>1133</v>
      </c>
      <c r="D326" s="370" t="s">
        <v>1215</v>
      </c>
      <c r="E326" s="343" t="s">
        <v>52</v>
      </c>
      <c r="F326" s="349" t="s">
        <v>89</v>
      </c>
      <c r="G326" s="349" t="s">
        <v>95</v>
      </c>
      <c r="H326" s="371" t="s">
        <v>1299</v>
      </c>
      <c r="I326" s="365" t="s">
        <v>85</v>
      </c>
      <c r="J326" s="367" t="s">
        <v>268</v>
      </c>
      <c r="K326" s="353">
        <v>6</v>
      </c>
      <c r="L326" s="354" t="str">
        <f>IF(ISERROR(VLOOKUP(K326,Proposito_programa!$C$2:$E$59,2,FALSE))," ",VLOOKUP(K326,Proposito_programa!$C$2:$E$59,2,FALSE))</f>
        <v>Sistema Distrital de Cuidado</v>
      </c>
      <c r="M326" s="354" t="str">
        <f>IF(ISERROR(VLOOKUP(K326,Proposito_programa!$C$2:$E$59,3,FALSE))," ",VLOOKUP(K326,Proposito_programa!$C$2:$E$59,3,FALSE))</f>
        <v>Propósito 1: Hacer un nuevo contrato social para incrementar la inclusión social, productiva y política</v>
      </c>
      <c r="N326" s="357">
        <v>1894</v>
      </c>
      <c r="O326" s="356"/>
      <c r="P326" s="357">
        <v>830037945</v>
      </c>
      <c r="Q326" s="357" t="s">
        <v>1401</v>
      </c>
      <c r="R326" s="338" t="s">
        <v>364</v>
      </c>
      <c r="S326" s="338"/>
      <c r="T326" s="339"/>
      <c r="U326" s="340"/>
      <c r="V326" s="347">
        <v>25366900</v>
      </c>
      <c r="W326" s="345"/>
      <c r="X326" s="366">
        <v>0</v>
      </c>
      <c r="Y326" s="382">
        <v>0</v>
      </c>
      <c r="Z326" s="358">
        <f t="shared" si="4"/>
        <v>25366900</v>
      </c>
      <c r="AA326" s="359"/>
      <c r="AB326" s="342"/>
      <c r="AC326" s="342"/>
      <c r="AD326" s="383">
        <v>44577</v>
      </c>
      <c r="AE326" s="343">
        <v>90</v>
      </c>
      <c r="AF326" s="343">
        <v>0</v>
      </c>
      <c r="AG326" s="360">
        <v>0</v>
      </c>
      <c r="AH326" s="361"/>
      <c r="AI326" s="344"/>
      <c r="AJ326" s="344"/>
      <c r="AK326" s="344"/>
      <c r="AL326" s="343" t="s">
        <v>1454</v>
      </c>
      <c r="AM326" s="343"/>
      <c r="AN326" s="343"/>
      <c r="AO326" s="343"/>
      <c r="AP326" s="362">
        <f t="shared" si="5"/>
        <v>0</v>
      </c>
      <c r="AQ326" s="37"/>
      <c r="AR326" s="37"/>
      <c r="AS326" s="37"/>
      <c r="AT326" s="37"/>
      <c r="AU326" s="37"/>
    </row>
    <row r="327" spans="1:47" s="147" customFormat="1" ht="51" x14ac:dyDescent="0.25">
      <c r="A327" s="343">
        <v>310</v>
      </c>
      <c r="B327" s="343">
        <v>2021</v>
      </c>
      <c r="C327" s="357" t="s">
        <v>1134</v>
      </c>
      <c r="D327" s="370" t="s">
        <v>1216</v>
      </c>
      <c r="E327" s="343" t="s">
        <v>82</v>
      </c>
      <c r="F327" s="349" t="s">
        <v>91</v>
      </c>
      <c r="G327" s="349" t="s">
        <v>115</v>
      </c>
      <c r="H327" s="371" t="s">
        <v>1300</v>
      </c>
      <c r="I327" s="365" t="s">
        <v>85</v>
      </c>
      <c r="J327" s="367" t="s">
        <v>268</v>
      </c>
      <c r="K327" s="353">
        <v>49</v>
      </c>
      <c r="L327" s="354" t="str">
        <f>IF(ISERROR(VLOOKUP(K327,Proposito_programa!$C$2:$E$59,2,FALSE))," ",VLOOKUP(K327,Proposito_programa!$C$2:$E$59,2,FALSE))</f>
        <v>Movilidad segura, sostenible y accesible</v>
      </c>
      <c r="M327" s="354" t="str">
        <f>IF(ISERROR(VLOOKUP(K327,Proposito_programa!$C$2:$E$59,3,FALSE))," ",VLOOKUP(K327,Proposito_programa!$C$2:$E$59,3,FALSE))</f>
        <v>Propósito 4: Hacer de Bogotá Región un modelo de movilidad multimodal, incluyente y sostenible</v>
      </c>
      <c r="N327" s="357">
        <v>1905</v>
      </c>
      <c r="O327" s="356"/>
      <c r="P327" s="357">
        <v>901550850</v>
      </c>
      <c r="Q327" s="357" t="s">
        <v>1402</v>
      </c>
      <c r="R327" s="338" t="s">
        <v>366</v>
      </c>
      <c r="S327" s="338" t="s">
        <v>1453</v>
      </c>
      <c r="T327" s="339" t="s">
        <v>1451</v>
      </c>
      <c r="U327" s="340" t="s">
        <v>1452</v>
      </c>
      <c r="V327" s="347">
        <v>1518476451</v>
      </c>
      <c r="W327" s="345"/>
      <c r="X327" s="366">
        <v>0</v>
      </c>
      <c r="Y327" s="382">
        <v>0</v>
      </c>
      <c r="Z327" s="358">
        <f t="shared" si="4"/>
        <v>1518476451</v>
      </c>
      <c r="AA327" s="359"/>
      <c r="AB327" s="342"/>
      <c r="AC327" s="342"/>
      <c r="AD327" s="383"/>
      <c r="AE327" s="343">
        <v>90</v>
      </c>
      <c r="AF327" s="343">
        <v>0</v>
      </c>
      <c r="AG327" s="360">
        <v>0</v>
      </c>
      <c r="AH327" s="361"/>
      <c r="AI327" s="344"/>
      <c r="AJ327" s="344"/>
      <c r="AK327" s="344"/>
      <c r="AL327" s="343"/>
      <c r="AM327" s="343" t="s">
        <v>1454</v>
      </c>
      <c r="AN327" s="343"/>
      <c r="AO327" s="343"/>
      <c r="AP327" s="362">
        <f t="shared" si="5"/>
        <v>0</v>
      </c>
      <c r="AQ327" s="37"/>
      <c r="AR327" s="37"/>
      <c r="AS327" s="37"/>
      <c r="AT327" s="37"/>
      <c r="AU327" s="37"/>
    </row>
    <row r="328" spans="1:47" s="147" customFormat="1" ht="76.5" x14ac:dyDescent="0.25">
      <c r="A328" s="343">
        <v>311</v>
      </c>
      <c r="B328" s="343">
        <v>2021</v>
      </c>
      <c r="C328" s="357" t="s">
        <v>1135</v>
      </c>
      <c r="D328" s="370" t="s">
        <v>1217</v>
      </c>
      <c r="E328" s="343" t="s">
        <v>88</v>
      </c>
      <c r="F328" s="349" t="s">
        <v>89</v>
      </c>
      <c r="G328" s="349" t="s">
        <v>98</v>
      </c>
      <c r="H328" s="371" t="s">
        <v>1301</v>
      </c>
      <c r="I328" s="365" t="s">
        <v>85</v>
      </c>
      <c r="J328" s="367" t="s">
        <v>268</v>
      </c>
      <c r="K328" s="353">
        <v>55</v>
      </c>
      <c r="L328" s="354" t="str">
        <f>IF(ISERROR(VLOOKUP(K328,Proposito_programa!$C$2:$E$59,2,FALSE))," ",VLOOKUP(K328,Proposito_programa!$C$2:$E$59,2,FALSE))</f>
        <v>Fortalecimiento de cultura ciudadana y su institucionalidad</v>
      </c>
      <c r="M328" s="354" t="str">
        <f>IF(ISERROR(VLOOKUP(K328,Proposito_programa!$C$2:$E$59,3,FALSE))," ",VLOOKUP(K328,Proposito_programa!$C$2:$E$59,3,FALSE))</f>
        <v>Propósito 5: Construir Bogotá - Región con gobierno abierto, transparente y ciudadanía consciente</v>
      </c>
      <c r="N328" s="357">
        <v>1906</v>
      </c>
      <c r="O328" s="356"/>
      <c r="P328" s="357">
        <v>900004535</v>
      </c>
      <c r="Q328" s="357" t="s">
        <v>1403</v>
      </c>
      <c r="R328" s="338" t="s">
        <v>364</v>
      </c>
      <c r="S328" s="338"/>
      <c r="T328" s="339"/>
      <c r="U328" s="340"/>
      <c r="V328" s="347">
        <v>70000000</v>
      </c>
      <c r="W328" s="345"/>
      <c r="X328" s="366">
        <v>0</v>
      </c>
      <c r="Y328" s="382">
        <v>0</v>
      </c>
      <c r="Z328" s="358">
        <f t="shared" si="4"/>
        <v>70000000</v>
      </c>
      <c r="AA328" s="359"/>
      <c r="AB328" s="342"/>
      <c r="AC328" s="342"/>
      <c r="AD328" s="383"/>
      <c r="AE328" s="343">
        <v>210</v>
      </c>
      <c r="AF328" s="343">
        <v>0</v>
      </c>
      <c r="AG328" s="360">
        <v>0</v>
      </c>
      <c r="AH328" s="361"/>
      <c r="AI328" s="344"/>
      <c r="AJ328" s="344"/>
      <c r="AK328" s="344"/>
      <c r="AL328" s="343"/>
      <c r="AM328" s="343" t="s">
        <v>1454</v>
      </c>
      <c r="AN328" s="343"/>
      <c r="AO328" s="343"/>
      <c r="AP328" s="362">
        <f t="shared" si="5"/>
        <v>0</v>
      </c>
      <c r="AQ328" s="37"/>
      <c r="AR328" s="37"/>
      <c r="AS328" s="37"/>
      <c r="AT328" s="37"/>
      <c r="AU328" s="37"/>
    </row>
    <row r="329" spans="1:47" s="147" customFormat="1" ht="51" x14ac:dyDescent="0.25">
      <c r="A329" s="343">
        <v>312</v>
      </c>
      <c r="B329" s="343">
        <v>2021</v>
      </c>
      <c r="C329" s="357" t="s">
        <v>1136</v>
      </c>
      <c r="D329" s="370" t="s">
        <v>1218</v>
      </c>
      <c r="E329" s="343" t="s">
        <v>52</v>
      </c>
      <c r="F329" s="349" t="s">
        <v>89</v>
      </c>
      <c r="G329" s="349" t="s">
        <v>98</v>
      </c>
      <c r="H329" s="371" t="s">
        <v>1302</v>
      </c>
      <c r="I329" s="365" t="s">
        <v>85</v>
      </c>
      <c r="J329" s="367" t="s">
        <v>268</v>
      </c>
      <c r="K329" s="353">
        <v>6</v>
      </c>
      <c r="L329" s="354" t="str">
        <f>IF(ISERROR(VLOOKUP(K329,Proposito_programa!$C$2:$E$59,2,FALSE))," ",VLOOKUP(K329,Proposito_programa!$C$2:$E$59,2,FALSE))</f>
        <v>Sistema Distrital de Cuidado</v>
      </c>
      <c r="M329" s="354" t="str">
        <f>IF(ISERROR(VLOOKUP(K329,Proposito_programa!$C$2:$E$59,3,FALSE))," ",VLOOKUP(K329,Proposito_programa!$C$2:$E$59,3,FALSE))</f>
        <v>Propósito 1: Hacer un nuevo contrato social para incrementar la inclusión social, productiva y política</v>
      </c>
      <c r="N329" s="357">
        <v>1894</v>
      </c>
      <c r="O329" s="356"/>
      <c r="P329" s="357">
        <v>860061577</v>
      </c>
      <c r="Q329" s="357" t="s">
        <v>1404</v>
      </c>
      <c r="R329" s="338" t="s">
        <v>364</v>
      </c>
      <c r="S329" s="338"/>
      <c r="T329" s="339"/>
      <c r="U329" s="340"/>
      <c r="V329" s="347">
        <v>161774046.49000001</v>
      </c>
      <c r="W329" s="345"/>
      <c r="X329" s="366">
        <v>0</v>
      </c>
      <c r="Y329" s="382">
        <v>0</v>
      </c>
      <c r="Z329" s="358">
        <f t="shared" si="4"/>
        <v>161774046.49000001</v>
      </c>
      <c r="AA329" s="359"/>
      <c r="AB329" s="342"/>
      <c r="AC329" s="342"/>
      <c r="AD329" s="383">
        <v>44676</v>
      </c>
      <c r="AE329" s="343">
        <v>60</v>
      </c>
      <c r="AF329" s="343">
        <v>0</v>
      </c>
      <c r="AG329" s="360">
        <v>0</v>
      </c>
      <c r="AH329" s="361"/>
      <c r="AI329" s="344"/>
      <c r="AJ329" s="344"/>
      <c r="AK329" s="344"/>
      <c r="AL329" s="343"/>
      <c r="AM329" s="343" t="s">
        <v>1454</v>
      </c>
      <c r="AN329" s="343"/>
      <c r="AO329" s="343"/>
      <c r="AP329" s="362">
        <f t="shared" si="5"/>
        <v>0</v>
      </c>
      <c r="AQ329" s="37"/>
      <c r="AR329" s="37"/>
      <c r="AS329" s="37"/>
      <c r="AT329" s="37"/>
      <c r="AU329" s="37"/>
    </row>
    <row r="330" spans="1:47" s="147" customFormat="1" ht="89.25" x14ac:dyDescent="0.25">
      <c r="A330" s="343">
        <v>313</v>
      </c>
      <c r="B330" s="343">
        <v>2021</v>
      </c>
      <c r="C330" s="357" t="s">
        <v>1137</v>
      </c>
      <c r="D330" s="370" t="s">
        <v>1219</v>
      </c>
      <c r="E330" s="343" t="s">
        <v>49</v>
      </c>
      <c r="F330" s="349" t="s">
        <v>83</v>
      </c>
      <c r="G330" s="349" t="s">
        <v>115</v>
      </c>
      <c r="H330" s="371" t="s">
        <v>1303</v>
      </c>
      <c r="I330" s="365" t="s">
        <v>85</v>
      </c>
      <c r="J330" s="367" t="s">
        <v>268</v>
      </c>
      <c r="K330" s="353">
        <v>49</v>
      </c>
      <c r="L330" s="354" t="str">
        <f>IF(ISERROR(VLOOKUP(K330,Proposito_programa!$C$2:$E$59,2,FALSE))," ",VLOOKUP(K330,Proposito_programa!$C$2:$E$59,2,FALSE))</f>
        <v>Movilidad segura, sostenible y accesible</v>
      </c>
      <c r="M330" s="354" t="str">
        <f>IF(ISERROR(VLOOKUP(K330,Proposito_programa!$C$2:$E$59,3,FALSE))," ",VLOOKUP(K330,Proposito_programa!$C$2:$E$59,3,FALSE))</f>
        <v>Propósito 4: Hacer de Bogotá Región un modelo de movilidad multimodal, incluyente y sostenible</v>
      </c>
      <c r="N330" s="357">
        <v>1905</v>
      </c>
      <c r="O330" s="356"/>
      <c r="P330" s="357">
        <v>830515117</v>
      </c>
      <c r="Q330" s="357" t="s">
        <v>1405</v>
      </c>
      <c r="R330" s="338" t="s">
        <v>364</v>
      </c>
      <c r="S330" s="338"/>
      <c r="T330" s="339"/>
      <c r="U330" s="340"/>
      <c r="V330" s="347">
        <v>172551904</v>
      </c>
      <c r="W330" s="345"/>
      <c r="X330" s="366">
        <v>0</v>
      </c>
      <c r="Y330" s="382">
        <v>0</v>
      </c>
      <c r="Z330" s="358">
        <f t="shared" si="4"/>
        <v>172551904</v>
      </c>
      <c r="AA330" s="359"/>
      <c r="AB330" s="342"/>
      <c r="AC330" s="342"/>
      <c r="AD330" s="383"/>
      <c r="AE330" s="343">
        <v>30</v>
      </c>
      <c r="AF330" s="343">
        <v>0</v>
      </c>
      <c r="AG330" s="360">
        <v>0</v>
      </c>
      <c r="AH330" s="361"/>
      <c r="AI330" s="344"/>
      <c r="AJ330" s="344"/>
      <c r="AK330" s="344"/>
      <c r="AL330" s="343" t="s">
        <v>1454</v>
      </c>
      <c r="AM330" s="343"/>
      <c r="AN330" s="343"/>
      <c r="AO330" s="343"/>
      <c r="AP330" s="362">
        <f t="shared" si="5"/>
        <v>0</v>
      </c>
      <c r="AQ330" s="37"/>
      <c r="AR330" s="37"/>
      <c r="AS330" s="37"/>
      <c r="AT330" s="37"/>
      <c r="AU330" s="37"/>
    </row>
    <row r="331" spans="1:47" s="147" customFormat="1" ht="63.75" x14ac:dyDescent="0.25">
      <c r="A331" s="343">
        <v>314</v>
      </c>
      <c r="B331" s="343">
        <v>2021</v>
      </c>
      <c r="C331" s="357" t="s">
        <v>1138</v>
      </c>
      <c r="D331" s="370" t="s">
        <v>1220</v>
      </c>
      <c r="E331" s="343" t="s">
        <v>56</v>
      </c>
      <c r="F331" s="349" t="s">
        <v>89</v>
      </c>
      <c r="G331" s="349" t="s">
        <v>94</v>
      </c>
      <c r="H331" s="371" t="s">
        <v>1304</v>
      </c>
      <c r="I331" s="365" t="s">
        <v>85</v>
      </c>
      <c r="J331" s="367" t="s">
        <v>268</v>
      </c>
      <c r="K331" s="353">
        <v>6</v>
      </c>
      <c r="L331" s="354" t="str">
        <f>IF(ISERROR(VLOOKUP(K331,Proposito_programa!$C$2:$E$59,2,FALSE))," ",VLOOKUP(K331,Proposito_programa!$C$2:$E$59,2,FALSE))</f>
        <v>Sistema Distrital de Cuidado</v>
      </c>
      <c r="M331" s="354" t="str">
        <f>IF(ISERROR(VLOOKUP(K331,Proposito_programa!$C$2:$E$59,3,FALSE))," ",VLOOKUP(K331,Proposito_programa!$C$2:$E$59,3,FALSE))</f>
        <v>Propósito 1: Hacer un nuevo contrato social para incrementar la inclusión social, productiva y política</v>
      </c>
      <c r="N331" s="357">
        <v>1894</v>
      </c>
      <c r="O331" s="356"/>
      <c r="P331" s="357">
        <v>901151389</v>
      </c>
      <c r="Q331" s="357" t="s">
        <v>1457</v>
      </c>
      <c r="R331" s="338" t="s">
        <v>364</v>
      </c>
      <c r="S331" s="338"/>
      <c r="T331" s="339"/>
      <c r="U331" s="340"/>
      <c r="V331" s="347">
        <v>222620576</v>
      </c>
      <c r="W331" s="345"/>
      <c r="X331" s="366">
        <v>0</v>
      </c>
      <c r="Y331" s="382">
        <v>0</v>
      </c>
      <c r="Z331" s="358">
        <f t="shared" si="4"/>
        <v>222620576</v>
      </c>
      <c r="AA331" s="359"/>
      <c r="AB331" s="342"/>
      <c r="AC331" s="342"/>
      <c r="AD331" s="383">
        <v>44649</v>
      </c>
      <c r="AE331" s="343">
        <v>180</v>
      </c>
      <c r="AF331" s="343">
        <v>0</v>
      </c>
      <c r="AG331" s="360">
        <v>0</v>
      </c>
      <c r="AH331" s="361"/>
      <c r="AI331" s="344"/>
      <c r="AJ331" s="344"/>
      <c r="AK331" s="344"/>
      <c r="AL331" s="343"/>
      <c r="AM331" s="343" t="s">
        <v>1454</v>
      </c>
      <c r="AN331" s="343"/>
      <c r="AO331" s="343"/>
      <c r="AP331" s="362">
        <f t="shared" si="5"/>
        <v>0</v>
      </c>
      <c r="AQ331" s="37"/>
      <c r="AR331" s="37"/>
      <c r="AS331" s="37"/>
      <c r="AT331" s="37"/>
      <c r="AU331" s="37"/>
    </row>
    <row r="332" spans="1:47" s="147" customFormat="1" ht="63.75" x14ac:dyDescent="0.25">
      <c r="A332" s="343">
        <v>315</v>
      </c>
      <c r="B332" s="343">
        <v>2021</v>
      </c>
      <c r="C332" s="357" t="s">
        <v>1138</v>
      </c>
      <c r="D332" s="370" t="s">
        <v>1220</v>
      </c>
      <c r="E332" s="343" t="s">
        <v>56</v>
      </c>
      <c r="F332" s="349" t="s">
        <v>89</v>
      </c>
      <c r="G332" s="349" t="s">
        <v>94</v>
      </c>
      <c r="H332" s="371" t="s">
        <v>1304</v>
      </c>
      <c r="I332" s="365" t="s">
        <v>85</v>
      </c>
      <c r="J332" s="367" t="s">
        <v>268</v>
      </c>
      <c r="K332" s="353">
        <v>6</v>
      </c>
      <c r="L332" s="354" t="str">
        <f>IF(ISERROR(VLOOKUP(K332,Proposito_programa!$C$2:$E$59,2,FALSE))," ",VLOOKUP(K332,Proposito_programa!$C$2:$E$59,2,FALSE))</f>
        <v>Sistema Distrital de Cuidado</v>
      </c>
      <c r="M332" s="354" t="str">
        <f>IF(ISERROR(VLOOKUP(K332,Proposito_programa!$C$2:$E$59,3,FALSE))," ",VLOOKUP(K332,Proposito_programa!$C$2:$E$59,3,FALSE))</f>
        <v>Propósito 1: Hacer un nuevo contrato social para incrementar la inclusión social, productiva y política</v>
      </c>
      <c r="N332" s="357">
        <v>1894</v>
      </c>
      <c r="O332" s="356"/>
      <c r="P332" s="357">
        <v>830005066</v>
      </c>
      <c r="Q332" s="357" t="s">
        <v>1406</v>
      </c>
      <c r="R332" s="338" t="s">
        <v>364</v>
      </c>
      <c r="S332" s="338"/>
      <c r="T332" s="339"/>
      <c r="U332" s="340"/>
      <c r="V332" s="347">
        <v>87161105</v>
      </c>
      <c r="W332" s="345"/>
      <c r="X332" s="366">
        <v>0</v>
      </c>
      <c r="Y332" s="382">
        <v>0</v>
      </c>
      <c r="Z332" s="358">
        <f t="shared" si="4"/>
        <v>87161105</v>
      </c>
      <c r="AA332" s="359"/>
      <c r="AB332" s="342"/>
      <c r="AC332" s="342"/>
      <c r="AD332" s="383">
        <v>44649</v>
      </c>
      <c r="AE332" s="343">
        <v>60</v>
      </c>
      <c r="AF332" s="343">
        <v>0</v>
      </c>
      <c r="AG332" s="360">
        <v>0</v>
      </c>
      <c r="AH332" s="361"/>
      <c r="AI332" s="344"/>
      <c r="AJ332" s="344"/>
      <c r="AK332" s="344"/>
      <c r="AL332" s="343" t="s">
        <v>1454</v>
      </c>
      <c r="AM332" s="343"/>
      <c r="AN332" s="343"/>
      <c r="AO332" s="343"/>
      <c r="AP332" s="362">
        <f t="shared" si="5"/>
        <v>0</v>
      </c>
      <c r="AQ332" s="37"/>
      <c r="AR332" s="37"/>
      <c r="AS332" s="37"/>
      <c r="AT332" s="37"/>
      <c r="AU332" s="37"/>
    </row>
    <row r="333" spans="1:47" s="147" customFormat="1" ht="63.75" x14ac:dyDescent="0.25">
      <c r="A333" s="343">
        <v>316</v>
      </c>
      <c r="B333" s="343">
        <v>2021</v>
      </c>
      <c r="C333" s="357" t="s">
        <v>1139</v>
      </c>
      <c r="D333" s="370" t="s">
        <v>1221</v>
      </c>
      <c r="E333" s="343" t="s">
        <v>88</v>
      </c>
      <c r="F333" s="349" t="s">
        <v>86</v>
      </c>
      <c r="G333" s="349" t="s">
        <v>115</v>
      </c>
      <c r="H333" s="371" t="s">
        <v>1305</v>
      </c>
      <c r="I333" s="365" t="s">
        <v>84</v>
      </c>
      <c r="J333" s="381" t="s">
        <v>1471</v>
      </c>
      <c r="K333" s="353">
        <v>55</v>
      </c>
      <c r="L333" s="354" t="str">
        <f>IF(ISERROR(VLOOKUP(K333,Proposito_programa!$C$2:$E$59,2,FALSE))," ",VLOOKUP(K333,Proposito_programa!$C$2:$E$59,2,FALSE))</f>
        <v>Fortalecimiento de cultura ciudadana y su institucionalidad</v>
      </c>
      <c r="M333" s="354" t="str">
        <f>IF(ISERROR(VLOOKUP(K333,Proposito_programa!$C$2:$E$59,3,FALSE))," ",VLOOKUP(K333,Proposito_programa!$C$2:$E$59,3,FALSE))</f>
        <v>Propósito 5: Construir Bogotá - Región con gobierno abierto, transparente y ciudadanía consciente</v>
      </c>
      <c r="N333" s="357">
        <v>1907</v>
      </c>
      <c r="O333" s="356"/>
      <c r="P333" s="357">
        <v>900643889</v>
      </c>
      <c r="Q333" s="357" t="s">
        <v>1407</v>
      </c>
      <c r="R333" s="338" t="s">
        <v>364</v>
      </c>
      <c r="S333" s="338"/>
      <c r="T333" s="339"/>
      <c r="U333" s="340"/>
      <c r="V333" s="347">
        <v>23218185</v>
      </c>
      <c r="W333" s="345"/>
      <c r="X333" s="366">
        <v>0</v>
      </c>
      <c r="Y333" s="382">
        <v>0</v>
      </c>
      <c r="Z333" s="358">
        <f t="shared" si="4"/>
        <v>23218185</v>
      </c>
      <c r="AA333" s="359"/>
      <c r="AB333" s="342"/>
      <c r="AC333" s="342"/>
      <c r="AD333" s="383"/>
      <c r="AE333" s="343">
        <v>90</v>
      </c>
      <c r="AF333" s="343">
        <v>0</v>
      </c>
      <c r="AG333" s="360">
        <v>0</v>
      </c>
      <c r="AH333" s="361"/>
      <c r="AI333" s="344"/>
      <c r="AJ333" s="344"/>
      <c r="AK333" s="344"/>
      <c r="AL333" s="343" t="s">
        <v>1454</v>
      </c>
      <c r="AM333" s="343"/>
      <c r="AN333" s="343"/>
      <c r="AO333" s="343"/>
      <c r="AP333" s="362">
        <f t="shared" si="5"/>
        <v>0</v>
      </c>
      <c r="AQ333" s="37"/>
      <c r="AR333" s="37"/>
      <c r="AS333" s="37"/>
      <c r="AT333" s="37"/>
      <c r="AU333" s="37"/>
    </row>
    <row r="334" spans="1:47" s="147" customFormat="1" ht="51" x14ac:dyDescent="0.25">
      <c r="A334" s="343">
        <v>317</v>
      </c>
      <c r="B334" s="343">
        <v>2021</v>
      </c>
      <c r="C334" s="357" t="s">
        <v>1140</v>
      </c>
      <c r="D334" s="370" t="s">
        <v>1222</v>
      </c>
      <c r="E334" s="343" t="s">
        <v>52</v>
      </c>
      <c r="F334" s="349" t="s">
        <v>89</v>
      </c>
      <c r="G334" s="349" t="s">
        <v>94</v>
      </c>
      <c r="H334" s="371" t="s">
        <v>1306</v>
      </c>
      <c r="I334" s="365" t="s">
        <v>85</v>
      </c>
      <c r="J334" s="367" t="s">
        <v>268</v>
      </c>
      <c r="K334" s="353">
        <v>45</v>
      </c>
      <c r="L334" s="354" t="str">
        <f>IF(ISERROR(VLOOKUP(K334,Proposito_programa!$C$2:$E$59,2,FALSE))," ",VLOOKUP(K334,Proposito_programa!$C$2:$E$59,2,FALSE))</f>
        <v>Espacio público más seguro y construido colectivamente</v>
      </c>
      <c r="M334" s="354" t="str">
        <f>IF(ISERROR(VLOOKUP(K334,Proposito_programa!$C$2:$E$59,3,FALSE))," ",VLOOKUP(K334,Proposito_programa!$C$2:$E$59,3,FALSE))</f>
        <v>Propósito 3: Inspirar confianza y legitimidad para vivir sin miedo y ser epicentro de cultura ciudadana, paz y reconciliación</v>
      </c>
      <c r="N334" s="357">
        <v>1903</v>
      </c>
      <c r="O334" s="356"/>
      <c r="P334" s="357">
        <v>830059768</v>
      </c>
      <c r="Q334" s="357" t="s">
        <v>1408</v>
      </c>
      <c r="R334" s="338" t="s">
        <v>364</v>
      </c>
      <c r="S334" s="338"/>
      <c r="T334" s="339"/>
      <c r="U334" s="340"/>
      <c r="V334" s="347">
        <v>224218689</v>
      </c>
      <c r="W334" s="345"/>
      <c r="X334" s="366">
        <v>0</v>
      </c>
      <c r="Y334" s="382">
        <v>0</v>
      </c>
      <c r="Z334" s="358">
        <f t="shared" si="4"/>
        <v>224218689</v>
      </c>
      <c r="AA334" s="359"/>
      <c r="AB334" s="342"/>
      <c r="AC334" s="342"/>
      <c r="AD334" s="383"/>
      <c r="AE334" s="343">
        <v>90</v>
      </c>
      <c r="AF334" s="343">
        <v>0</v>
      </c>
      <c r="AG334" s="360">
        <v>0</v>
      </c>
      <c r="AH334" s="361"/>
      <c r="AI334" s="344"/>
      <c r="AJ334" s="344"/>
      <c r="AK334" s="344"/>
      <c r="AL334" s="343"/>
      <c r="AM334" s="343" t="s">
        <v>1454</v>
      </c>
      <c r="AN334" s="343"/>
      <c r="AO334" s="343"/>
      <c r="AP334" s="362">
        <f t="shared" si="5"/>
        <v>0</v>
      </c>
      <c r="AQ334" s="37"/>
      <c r="AR334" s="37"/>
      <c r="AS334" s="37"/>
      <c r="AT334" s="37"/>
      <c r="AU334" s="37"/>
    </row>
    <row r="335" spans="1:47" s="147" customFormat="1" ht="63.75" x14ac:dyDescent="0.25">
      <c r="A335" s="343">
        <v>318</v>
      </c>
      <c r="B335" s="343">
        <v>2021</v>
      </c>
      <c r="C335" s="357" t="s">
        <v>1141</v>
      </c>
      <c r="D335" s="370" t="s">
        <v>1223</v>
      </c>
      <c r="E335" s="343" t="s">
        <v>52</v>
      </c>
      <c r="F335" s="349" t="s">
        <v>86</v>
      </c>
      <c r="G335" s="349" t="s">
        <v>115</v>
      </c>
      <c r="H335" s="371" t="s">
        <v>1307</v>
      </c>
      <c r="I335" s="365" t="s">
        <v>84</v>
      </c>
      <c r="J335" s="381" t="s">
        <v>1471</v>
      </c>
      <c r="K335" s="353">
        <v>55</v>
      </c>
      <c r="L335" s="354" t="str">
        <f>IF(ISERROR(VLOOKUP(K335,Proposito_programa!$C$2:$E$59,2,FALSE))," ",VLOOKUP(K335,Proposito_programa!$C$2:$E$59,2,FALSE))</f>
        <v>Fortalecimiento de cultura ciudadana y su institucionalidad</v>
      </c>
      <c r="M335" s="354" t="str">
        <f>IF(ISERROR(VLOOKUP(K335,Proposito_programa!$C$2:$E$59,3,FALSE))," ",VLOOKUP(K335,Proposito_programa!$C$2:$E$59,3,FALSE))</f>
        <v>Propósito 5: Construir Bogotá - Región con gobierno abierto, transparente y ciudadanía consciente</v>
      </c>
      <c r="N335" s="357">
        <v>1907</v>
      </c>
      <c r="O335" s="356"/>
      <c r="P335" s="357">
        <v>860070078</v>
      </c>
      <c r="Q335" s="357" t="s">
        <v>1409</v>
      </c>
      <c r="R335" s="338" t="s">
        <v>364</v>
      </c>
      <c r="S335" s="338"/>
      <c r="T335" s="339"/>
      <c r="U335" s="340"/>
      <c r="V335" s="347">
        <v>4839287</v>
      </c>
      <c r="W335" s="345"/>
      <c r="X335" s="366">
        <v>0</v>
      </c>
      <c r="Y335" s="382">
        <v>0</v>
      </c>
      <c r="Z335" s="358">
        <f t="shared" si="4"/>
        <v>4839287</v>
      </c>
      <c r="AA335" s="359"/>
      <c r="AB335" s="342"/>
      <c r="AC335" s="342"/>
      <c r="AD335" s="383">
        <v>44925</v>
      </c>
      <c r="AE335" s="343">
        <v>90</v>
      </c>
      <c r="AF335" s="343">
        <v>0</v>
      </c>
      <c r="AG335" s="360">
        <v>0</v>
      </c>
      <c r="AH335" s="361"/>
      <c r="AI335" s="344"/>
      <c r="AJ335" s="344"/>
      <c r="AK335" s="344"/>
      <c r="AL335" s="343"/>
      <c r="AM335" s="343" t="s">
        <v>1454</v>
      </c>
      <c r="AN335" s="343"/>
      <c r="AO335" s="343"/>
      <c r="AP335" s="362">
        <f t="shared" si="5"/>
        <v>0</v>
      </c>
      <c r="AQ335" s="37"/>
      <c r="AR335" s="37"/>
      <c r="AS335" s="37"/>
      <c r="AT335" s="37"/>
      <c r="AU335" s="37"/>
    </row>
    <row r="336" spans="1:47" s="147" customFormat="1" ht="63.75" x14ac:dyDescent="0.25">
      <c r="A336" s="343">
        <v>319</v>
      </c>
      <c r="B336" s="343">
        <v>2021</v>
      </c>
      <c r="C336" s="357" t="s">
        <v>1142</v>
      </c>
      <c r="D336" s="370" t="s">
        <v>1224</v>
      </c>
      <c r="E336" s="343" t="s">
        <v>88</v>
      </c>
      <c r="F336" s="349" t="s">
        <v>89</v>
      </c>
      <c r="G336" s="349" t="s">
        <v>98</v>
      </c>
      <c r="H336" s="371" t="s">
        <v>1308</v>
      </c>
      <c r="I336" s="365" t="s">
        <v>85</v>
      </c>
      <c r="J336" s="367" t="s">
        <v>268</v>
      </c>
      <c r="K336" s="353">
        <v>33</v>
      </c>
      <c r="L336" s="354" t="str">
        <f>IF(ISERROR(VLOOKUP(K336,Proposito_programa!$C$2:$E$59,2,FALSE))," ",VLOOKUP(K336,Proposito_programa!$C$2:$E$59,2,FALSE))</f>
        <v>Más árboles y más y mejor espacio público</v>
      </c>
      <c r="M336" s="354" t="str">
        <f>IF(ISERROR(VLOOKUP(K336,Proposito_programa!$C$2:$E$59,3,FALSE))," ",VLOOKUP(K336,Proposito_programa!$C$2:$E$59,3,FALSE))</f>
        <v>Propósito 2 : Cambiar Nuestros Hábitos de Vida para Reverdecer a Bogotá y Adaptarnos y Mitigar la Crisis Climática</v>
      </c>
      <c r="N336" s="357">
        <v>2003</v>
      </c>
      <c r="O336" s="356"/>
      <c r="P336" s="357">
        <v>900298623</v>
      </c>
      <c r="Q336" s="357" t="s">
        <v>1410</v>
      </c>
      <c r="R336" s="338" t="s">
        <v>364</v>
      </c>
      <c r="S336" s="338"/>
      <c r="T336" s="339"/>
      <c r="U336" s="340"/>
      <c r="V336" s="347">
        <v>243370800</v>
      </c>
      <c r="W336" s="345"/>
      <c r="X336" s="366">
        <v>0</v>
      </c>
      <c r="Y336" s="382">
        <v>0</v>
      </c>
      <c r="Z336" s="358">
        <f t="shared" si="4"/>
        <v>243370800</v>
      </c>
      <c r="AA336" s="359"/>
      <c r="AB336" s="342"/>
      <c r="AC336" s="342"/>
      <c r="AD336" s="383"/>
      <c r="AE336" s="343">
        <v>90</v>
      </c>
      <c r="AF336" s="343">
        <v>0</v>
      </c>
      <c r="AG336" s="360">
        <v>0</v>
      </c>
      <c r="AH336" s="361"/>
      <c r="AI336" s="344"/>
      <c r="AJ336" s="344"/>
      <c r="AK336" s="344"/>
      <c r="AL336" s="343"/>
      <c r="AM336" s="343" t="s">
        <v>1454</v>
      </c>
      <c r="AN336" s="343"/>
      <c r="AO336" s="343"/>
      <c r="AP336" s="362">
        <f t="shared" si="5"/>
        <v>0</v>
      </c>
      <c r="AQ336" s="37"/>
      <c r="AR336" s="37"/>
      <c r="AS336" s="37"/>
      <c r="AT336" s="37"/>
      <c r="AU336" s="37"/>
    </row>
    <row r="337" spans="1:47" s="147" customFormat="1" ht="76.5" x14ac:dyDescent="0.25">
      <c r="A337" s="343">
        <v>320</v>
      </c>
      <c r="B337" s="343">
        <v>2021</v>
      </c>
      <c r="C337" s="357" t="s">
        <v>1143</v>
      </c>
      <c r="D337" s="370" t="s">
        <v>1225</v>
      </c>
      <c r="E337" s="343" t="s">
        <v>88</v>
      </c>
      <c r="F337" s="349" t="s">
        <v>89</v>
      </c>
      <c r="G337" s="349" t="s">
        <v>98</v>
      </c>
      <c r="H337" s="371" t="s">
        <v>1309</v>
      </c>
      <c r="I337" s="352" t="s">
        <v>85</v>
      </c>
      <c r="J337" s="367" t="s">
        <v>268</v>
      </c>
      <c r="K337" s="353">
        <v>24</v>
      </c>
      <c r="L337" s="354" t="str">
        <f>IF(ISERROR(VLOOKUP(K337,Proposito_programa!$C$2:$E$59,2,FALSE))," ",VLOOKUP(K337,Proposito_programa!$C$2:$E$59,2,FALSE))</f>
        <v>Bogotá región emprendedora e innovadora</v>
      </c>
      <c r="M337" s="354" t="str">
        <f>IF(ISERROR(VLOOKUP(K337,Proposito_programa!$C$2:$E$59,3,FALSE))," ",VLOOKUP(K337,Proposito_programa!$C$2:$E$59,3,FALSE))</f>
        <v>Propósito 1: Hacer un nuevo contrato social para incrementar la inclusión social, productiva y política</v>
      </c>
      <c r="N337" s="399">
        <v>1891</v>
      </c>
      <c r="O337" s="356"/>
      <c r="P337" s="357">
        <v>900782536</v>
      </c>
      <c r="Q337" s="357" t="s">
        <v>1411</v>
      </c>
      <c r="R337" s="338" t="s">
        <v>364</v>
      </c>
      <c r="S337" s="338"/>
      <c r="T337" s="339"/>
      <c r="U337" s="340"/>
      <c r="V337" s="347">
        <v>224393398.66999999</v>
      </c>
      <c r="W337" s="345"/>
      <c r="X337" s="366">
        <v>0</v>
      </c>
      <c r="Y337" s="382">
        <v>0</v>
      </c>
      <c r="Z337" s="358">
        <f t="shared" si="4"/>
        <v>224393398.66999999</v>
      </c>
      <c r="AA337" s="359"/>
      <c r="AB337" s="342"/>
      <c r="AC337" s="342"/>
      <c r="AD337" s="383"/>
      <c r="AE337" s="343">
        <v>90</v>
      </c>
      <c r="AF337" s="343">
        <v>0</v>
      </c>
      <c r="AG337" s="360">
        <v>0</v>
      </c>
      <c r="AH337" s="361"/>
      <c r="AI337" s="344"/>
      <c r="AJ337" s="344"/>
      <c r="AK337" s="344"/>
      <c r="AL337" s="343"/>
      <c r="AM337" s="343" t="s">
        <v>1454</v>
      </c>
      <c r="AN337" s="343"/>
      <c r="AO337" s="343"/>
      <c r="AP337" s="362">
        <f t="shared" si="5"/>
        <v>0</v>
      </c>
      <c r="AQ337" s="37"/>
      <c r="AR337" s="37"/>
      <c r="AS337" s="37"/>
      <c r="AT337" s="37"/>
      <c r="AU337" s="37"/>
    </row>
    <row r="338" spans="1:47" s="147" customFormat="1" ht="38.25" x14ac:dyDescent="0.25">
      <c r="A338" s="343">
        <v>321</v>
      </c>
      <c r="B338" s="343">
        <v>2021</v>
      </c>
      <c r="C338" s="357" t="s">
        <v>1144</v>
      </c>
      <c r="D338" s="370" t="s">
        <v>1226</v>
      </c>
      <c r="E338" s="343" t="s">
        <v>52</v>
      </c>
      <c r="F338" s="349" t="s">
        <v>89</v>
      </c>
      <c r="G338" s="349" t="s">
        <v>95</v>
      </c>
      <c r="H338" s="371" t="s">
        <v>1310</v>
      </c>
      <c r="I338" s="352" t="s">
        <v>85</v>
      </c>
      <c r="J338" s="367" t="s">
        <v>1472</v>
      </c>
      <c r="K338" s="353">
        <v>33</v>
      </c>
      <c r="L338" s="354" t="str">
        <f>IF(ISERROR(VLOOKUP(K338,Proposito_programa!$C$2:$E$59,2,FALSE))," ",VLOOKUP(K338,Proposito_programa!$C$2:$E$59,2,FALSE))</f>
        <v>Más árboles y más y mejor espacio público</v>
      </c>
      <c r="M338" s="354" t="str">
        <f>IF(ISERROR(VLOOKUP(K338,Proposito_programa!$C$2:$E$59,3,FALSE))," ",VLOOKUP(K338,Proposito_programa!$C$2:$E$59,3,FALSE))</f>
        <v>Propósito 2 : Cambiar Nuestros Hábitos de Vida para Reverdecer a Bogotá y Adaptarnos y Mitigar la Crisis Climática</v>
      </c>
      <c r="N338" s="366">
        <v>2002</v>
      </c>
      <c r="O338" s="356"/>
      <c r="P338" s="357">
        <v>900349363</v>
      </c>
      <c r="Q338" s="357" t="s">
        <v>1412</v>
      </c>
      <c r="R338" s="338" t="s">
        <v>364</v>
      </c>
      <c r="S338" s="338"/>
      <c r="T338" s="339"/>
      <c r="U338" s="340"/>
      <c r="V338" s="347">
        <v>45789750.469999999</v>
      </c>
      <c r="W338" s="345"/>
      <c r="X338" s="366">
        <v>0</v>
      </c>
      <c r="Y338" s="382">
        <v>0</v>
      </c>
      <c r="Z338" s="358">
        <f t="shared" si="4"/>
        <v>45789750.469999999</v>
      </c>
      <c r="AA338" s="359"/>
      <c r="AB338" s="342"/>
      <c r="AC338" s="342"/>
      <c r="AD338" s="383">
        <v>44651</v>
      </c>
      <c r="AE338" s="343">
        <v>90</v>
      </c>
      <c r="AF338" s="343">
        <v>0</v>
      </c>
      <c r="AG338" s="360">
        <v>0</v>
      </c>
      <c r="AH338" s="361"/>
      <c r="AI338" s="344"/>
      <c r="AJ338" s="344"/>
      <c r="AK338" s="344"/>
      <c r="AL338" s="343"/>
      <c r="AM338" s="343" t="s">
        <v>1454</v>
      </c>
      <c r="AN338" s="343"/>
      <c r="AO338" s="343"/>
      <c r="AP338" s="362">
        <f t="shared" si="5"/>
        <v>0</v>
      </c>
      <c r="AQ338" s="37"/>
      <c r="AR338" s="37"/>
      <c r="AS338" s="37"/>
      <c r="AT338" s="37"/>
      <c r="AU338" s="37"/>
    </row>
    <row r="339" spans="1:47" s="147" customFormat="1" ht="38.25" x14ac:dyDescent="0.25">
      <c r="A339" s="343">
        <v>322</v>
      </c>
      <c r="B339" s="343">
        <v>2021</v>
      </c>
      <c r="C339" s="357" t="s">
        <v>1145</v>
      </c>
      <c r="D339" s="370" t="s">
        <v>1227</v>
      </c>
      <c r="E339" s="343" t="s">
        <v>52</v>
      </c>
      <c r="F339" s="349" t="s">
        <v>89</v>
      </c>
      <c r="G339" s="349" t="s">
        <v>95</v>
      </c>
      <c r="H339" s="371" t="s">
        <v>1310</v>
      </c>
      <c r="I339" s="352" t="s">
        <v>85</v>
      </c>
      <c r="J339" s="367" t="s">
        <v>1472</v>
      </c>
      <c r="K339" s="353">
        <v>33</v>
      </c>
      <c r="L339" s="354" t="str">
        <f>IF(ISERROR(VLOOKUP(K339,Proposito_programa!$C$2:$E$59,2,FALSE))," ",VLOOKUP(K339,Proposito_programa!$C$2:$E$59,2,FALSE))</f>
        <v>Más árboles y más y mejor espacio público</v>
      </c>
      <c r="M339" s="354" t="str">
        <f>IF(ISERROR(VLOOKUP(K339,Proposito_programa!$C$2:$E$59,3,FALSE))," ",VLOOKUP(K339,Proposito_programa!$C$2:$E$59,3,FALSE))</f>
        <v>Propósito 2 : Cambiar Nuestros Hábitos de Vida para Reverdecer a Bogotá y Adaptarnos y Mitigar la Crisis Climática</v>
      </c>
      <c r="N339" s="366">
        <v>2002</v>
      </c>
      <c r="O339" s="356"/>
      <c r="P339" s="357">
        <v>901518152</v>
      </c>
      <c r="Q339" s="357" t="s">
        <v>1413</v>
      </c>
      <c r="R339" s="338" t="s">
        <v>365</v>
      </c>
      <c r="S339" s="338"/>
      <c r="T339" s="339"/>
      <c r="U339" s="340"/>
      <c r="V339" s="347">
        <v>19190078.75</v>
      </c>
      <c r="W339" s="345"/>
      <c r="X339" s="366">
        <v>0</v>
      </c>
      <c r="Y339" s="382">
        <v>0</v>
      </c>
      <c r="Z339" s="358">
        <f t="shared" si="4"/>
        <v>19190078.75</v>
      </c>
      <c r="AA339" s="359"/>
      <c r="AB339" s="342"/>
      <c r="AC339" s="342">
        <v>44560</v>
      </c>
      <c r="AD339" s="383">
        <v>44651</v>
      </c>
      <c r="AE339" s="343">
        <v>150</v>
      </c>
      <c r="AF339" s="343">
        <v>0</v>
      </c>
      <c r="AG339" s="360">
        <v>0</v>
      </c>
      <c r="AH339" s="361"/>
      <c r="AI339" s="344"/>
      <c r="AJ339" s="344"/>
      <c r="AK339" s="344"/>
      <c r="AL339" s="343"/>
      <c r="AM339" s="343" t="s">
        <v>1454</v>
      </c>
      <c r="AN339" s="343"/>
      <c r="AO339" s="343"/>
      <c r="AP339" s="362">
        <f t="shared" si="5"/>
        <v>0</v>
      </c>
      <c r="AQ339" s="37"/>
      <c r="AR339" s="37"/>
      <c r="AS339" s="37"/>
      <c r="AT339" s="37"/>
      <c r="AU339" s="37"/>
    </row>
    <row r="340" spans="1:47" s="147" customFormat="1" ht="38.25" x14ac:dyDescent="0.25">
      <c r="A340" s="343">
        <v>323</v>
      </c>
      <c r="B340" s="343">
        <v>2021</v>
      </c>
      <c r="C340" s="357" t="s">
        <v>1146</v>
      </c>
      <c r="D340" s="370" t="s">
        <v>1228</v>
      </c>
      <c r="E340" s="343" t="s">
        <v>52</v>
      </c>
      <c r="F340" s="349" t="s">
        <v>89</v>
      </c>
      <c r="G340" s="349" t="s">
        <v>95</v>
      </c>
      <c r="H340" s="371" t="s">
        <v>1311</v>
      </c>
      <c r="I340" s="352" t="s">
        <v>85</v>
      </c>
      <c r="J340" s="367" t="s">
        <v>1472</v>
      </c>
      <c r="K340" s="353">
        <v>33</v>
      </c>
      <c r="L340" s="354" t="str">
        <f>IF(ISERROR(VLOOKUP(K340,Proposito_programa!$C$2:$E$59,2,FALSE))," ",VLOOKUP(K340,Proposito_programa!$C$2:$E$59,2,FALSE))</f>
        <v>Más árboles y más y mejor espacio público</v>
      </c>
      <c r="M340" s="354" t="str">
        <f>IF(ISERROR(VLOOKUP(K340,Proposito_programa!$C$2:$E$59,3,FALSE))," ",VLOOKUP(K340,Proposito_programa!$C$2:$E$59,3,FALSE))</f>
        <v>Propósito 2 : Cambiar Nuestros Hábitos de Vida para Reverdecer a Bogotá y Adaptarnos y Mitigar la Crisis Climática</v>
      </c>
      <c r="N340" s="366">
        <v>2002</v>
      </c>
      <c r="O340" s="356"/>
      <c r="P340" s="357">
        <v>900353659</v>
      </c>
      <c r="Q340" s="357" t="s">
        <v>1414</v>
      </c>
      <c r="R340" s="338" t="s">
        <v>364</v>
      </c>
      <c r="S340" s="338"/>
      <c r="T340" s="339"/>
      <c r="U340" s="340"/>
      <c r="V340" s="347">
        <v>1602216</v>
      </c>
      <c r="W340" s="345"/>
      <c r="X340" s="366">
        <v>0</v>
      </c>
      <c r="Y340" s="382">
        <v>0</v>
      </c>
      <c r="Z340" s="358">
        <f t="shared" si="4"/>
        <v>1602216</v>
      </c>
      <c r="AA340" s="359"/>
      <c r="AB340" s="342"/>
      <c r="AC340" s="342"/>
      <c r="AD340" s="383">
        <v>44651</v>
      </c>
      <c r="AE340" s="343">
        <v>150</v>
      </c>
      <c r="AF340" s="343">
        <v>0</v>
      </c>
      <c r="AG340" s="360">
        <v>0</v>
      </c>
      <c r="AH340" s="361"/>
      <c r="AI340" s="344"/>
      <c r="AJ340" s="344"/>
      <c r="AK340" s="344"/>
      <c r="AL340" s="343" t="s">
        <v>1454</v>
      </c>
      <c r="AM340" s="343"/>
      <c r="AN340" s="343"/>
      <c r="AO340" s="343"/>
      <c r="AP340" s="362">
        <f t="shared" si="5"/>
        <v>0</v>
      </c>
      <c r="AQ340" s="37"/>
      <c r="AR340" s="37"/>
      <c r="AS340" s="37"/>
      <c r="AT340" s="37"/>
      <c r="AU340" s="37"/>
    </row>
    <row r="341" spans="1:47" s="147" customFormat="1" ht="38.25" x14ac:dyDescent="0.25">
      <c r="A341" s="343">
        <v>324</v>
      </c>
      <c r="B341" s="343">
        <v>2021</v>
      </c>
      <c r="C341" s="357" t="s">
        <v>1147</v>
      </c>
      <c r="D341" s="370" t="s">
        <v>1229</v>
      </c>
      <c r="E341" s="343" t="s">
        <v>52</v>
      </c>
      <c r="F341" s="349" t="s">
        <v>89</v>
      </c>
      <c r="G341" s="349" t="s">
        <v>95</v>
      </c>
      <c r="H341" s="371" t="s">
        <v>1312</v>
      </c>
      <c r="I341" s="365" t="s">
        <v>85</v>
      </c>
      <c r="J341" s="367" t="s">
        <v>268</v>
      </c>
      <c r="K341" s="353">
        <v>6</v>
      </c>
      <c r="L341" s="354" t="str">
        <f>IF(ISERROR(VLOOKUP(K341,Proposito_programa!$C$2:$E$59,2,FALSE))," ",VLOOKUP(K341,Proposito_programa!$C$2:$E$59,2,FALSE))</f>
        <v>Sistema Distrital de Cuidado</v>
      </c>
      <c r="M341" s="354" t="str">
        <f>IF(ISERROR(VLOOKUP(K341,Proposito_programa!$C$2:$E$59,3,FALSE))," ",VLOOKUP(K341,Proposito_programa!$C$2:$E$59,3,FALSE))</f>
        <v>Propósito 1: Hacer un nuevo contrato social para incrementar la inclusión social, productiva y política</v>
      </c>
      <c r="N341" s="357">
        <v>1894</v>
      </c>
      <c r="O341" s="356"/>
      <c r="P341" s="357">
        <v>830110570</v>
      </c>
      <c r="Q341" s="357" t="s">
        <v>1415</v>
      </c>
      <c r="R341" s="338" t="s">
        <v>364</v>
      </c>
      <c r="S341" s="338"/>
      <c r="T341" s="339"/>
      <c r="U341" s="340"/>
      <c r="V341" s="347">
        <v>61349600</v>
      </c>
      <c r="W341" s="345"/>
      <c r="X341" s="366">
        <v>0</v>
      </c>
      <c r="Y341" s="382">
        <v>0</v>
      </c>
      <c r="Z341" s="358">
        <f t="shared" si="4"/>
        <v>61349600</v>
      </c>
      <c r="AA341" s="359"/>
      <c r="AB341" s="342"/>
      <c r="AC341" s="342"/>
      <c r="AD341" s="383">
        <v>44651</v>
      </c>
      <c r="AE341" s="343">
        <v>90</v>
      </c>
      <c r="AF341" s="343">
        <v>0</v>
      </c>
      <c r="AG341" s="360">
        <v>0</v>
      </c>
      <c r="AH341" s="361"/>
      <c r="AI341" s="344"/>
      <c r="AJ341" s="344"/>
      <c r="AK341" s="344"/>
      <c r="AL341" s="343" t="s">
        <v>1454</v>
      </c>
      <c r="AM341" s="343"/>
      <c r="AN341" s="343"/>
      <c r="AO341" s="343"/>
      <c r="AP341" s="362">
        <f t="shared" si="5"/>
        <v>0</v>
      </c>
      <c r="AQ341" s="37"/>
      <c r="AR341" s="37"/>
      <c r="AS341" s="37"/>
      <c r="AT341" s="37"/>
      <c r="AU341" s="37"/>
    </row>
    <row r="342" spans="1:47" s="147" customFormat="1" ht="38.25" x14ac:dyDescent="0.25">
      <c r="A342" s="343">
        <v>325</v>
      </c>
      <c r="B342" s="343">
        <v>2021</v>
      </c>
      <c r="C342" s="357" t="s">
        <v>1148</v>
      </c>
      <c r="D342" s="370" t="s">
        <v>1230</v>
      </c>
      <c r="E342" s="343" t="s">
        <v>52</v>
      </c>
      <c r="F342" s="349" t="s">
        <v>89</v>
      </c>
      <c r="G342" s="349" t="s">
        <v>95</v>
      </c>
      <c r="H342" s="371" t="s">
        <v>1313</v>
      </c>
      <c r="I342" s="365" t="s">
        <v>85</v>
      </c>
      <c r="J342" s="367" t="s">
        <v>268</v>
      </c>
      <c r="K342" s="353">
        <v>6</v>
      </c>
      <c r="L342" s="354" t="str">
        <f>IF(ISERROR(VLOOKUP(K342,Proposito_programa!$C$2:$E$59,2,FALSE))," ",VLOOKUP(K342,Proposito_programa!$C$2:$E$59,2,FALSE))</f>
        <v>Sistema Distrital de Cuidado</v>
      </c>
      <c r="M342" s="354" t="str">
        <f>IF(ISERROR(VLOOKUP(K342,Proposito_programa!$C$2:$E$59,3,FALSE))," ",VLOOKUP(K342,Proposito_programa!$C$2:$E$59,3,FALSE))</f>
        <v>Propósito 1: Hacer un nuevo contrato social para incrementar la inclusión social, productiva y política</v>
      </c>
      <c r="N342" s="357">
        <v>1894</v>
      </c>
      <c r="O342" s="356"/>
      <c r="P342" s="357">
        <v>804000673</v>
      </c>
      <c r="Q342" s="357" t="s">
        <v>1416</v>
      </c>
      <c r="R342" s="338" t="s">
        <v>364</v>
      </c>
      <c r="S342" s="338"/>
      <c r="T342" s="339"/>
      <c r="U342" s="340"/>
      <c r="V342" s="347">
        <v>34074220</v>
      </c>
      <c r="W342" s="345"/>
      <c r="X342" s="366">
        <v>0</v>
      </c>
      <c r="Y342" s="382">
        <v>0</v>
      </c>
      <c r="Z342" s="358">
        <f t="shared" si="4"/>
        <v>34074220</v>
      </c>
      <c r="AA342" s="359"/>
      <c r="AB342" s="342"/>
      <c r="AC342" s="342"/>
      <c r="AD342" s="383">
        <v>44651</v>
      </c>
      <c r="AE342" s="343">
        <v>90</v>
      </c>
      <c r="AF342" s="343">
        <v>0</v>
      </c>
      <c r="AG342" s="360">
        <v>0</v>
      </c>
      <c r="AH342" s="361"/>
      <c r="AI342" s="344"/>
      <c r="AJ342" s="344"/>
      <c r="AK342" s="344"/>
      <c r="AL342" s="343"/>
      <c r="AM342" s="343" t="s">
        <v>1454</v>
      </c>
      <c r="AN342" s="343"/>
      <c r="AO342" s="343"/>
      <c r="AP342" s="362">
        <f t="shared" si="5"/>
        <v>0</v>
      </c>
      <c r="AQ342" s="37"/>
      <c r="AR342" s="37"/>
      <c r="AS342" s="37"/>
      <c r="AT342" s="37"/>
      <c r="AU342" s="37"/>
    </row>
    <row r="343" spans="1:47" s="147" customFormat="1" ht="38.25" x14ac:dyDescent="0.25">
      <c r="A343" s="343">
        <v>326</v>
      </c>
      <c r="B343" s="343">
        <v>2021</v>
      </c>
      <c r="C343" s="357" t="s">
        <v>1149</v>
      </c>
      <c r="D343" s="370" t="s">
        <v>1231</v>
      </c>
      <c r="E343" s="343" t="s">
        <v>52</v>
      </c>
      <c r="F343" s="349" t="s">
        <v>89</v>
      </c>
      <c r="G343" s="349" t="s">
        <v>95</v>
      </c>
      <c r="H343" s="371" t="s">
        <v>1312</v>
      </c>
      <c r="I343" s="365" t="s">
        <v>85</v>
      </c>
      <c r="J343" s="367" t="s">
        <v>268</v>
      </c>
      <c r="K343" s="353">
        <v>6</v>
      </c>
      <c r="L343" s="354" t="str">
        <f>IF(ISERROR(VLOOKUP(K343,Proposito_programa!$C$2:$E$59,2,FALSE))," ",VLOOKUP(K343,Proposito_programa!$C$2:$E$59,2,FALSE))</f>
        <v>Sistema Distrital de Cuidado</v>
      </c>
      <c r="M343" s="354" t="str">
        <f>IF(ISERROR(VLOOKUP(K343,Proposito_programa!$C$2:$E$59,3,FALSE))," ",VLOOKUP(K343,Proposito_programa!$C$2:$E$59,3,FALSE))</f>
        <v>Propósito 1: Hacer un nuevo contrato social para incrementar la inclusión social, productiva y política</v>
      </c>
      <c r="N343" s="357">
        <v>1894</v>
      </c>
      <c r="O343" s="356"/>
      <c r="P343" s="357">
        <v>811021363</v>
      </c>
      <c r="Q343" s="357" t="s">
        <v>1417</v>
      </c>
      <c r="R343" s="338" t="s">
        <v>364</v>
      </c>
      <c r="S343" s="338"/>
      <c r="T343" s="339"/>
      <c r="U343" s="340"/>
      <c r="V343" s="347">
        <v>35374023</v>
      </c>
      <c r="W343" s="345"/>
      <c r="X343" s="366">
        <v>0</v>
      </c>
      <c r="Y343" s="382">
        <v>0</v>
      </c>
      <c r="Z343" s="358">
        <f t="shared" si="4"/>
        <v>35374023</v>
      </c>
      <c r="AA343" s="359"/>
      <c r="AB343" s="342"/>
      <c r="AC343" s="342"/>
      <c r="AD343" s="383">
        <v>44651</v>
      </c>
      <c r="AE343" s="343"/>
      <c r="AF343" s="343">
        <v>0</v>
      </c>
      <c r="AG343" s="360">
        <v>0</v>
      </c>
      <c r="AH343" s="361"/>
      <c r="AI343" s="344"/>
      <c r="AJ343" s="344"/>
      <c r="AK343" s="344"/>
      <c r="AL343" s="343"/>
      <c r="AM343" s="343"/>
      <c r="AN343" s="343"/>
      <c r="AO343" s="343"/>
      <c r="AP343" s="362">
        <f t="shared" si="5"/>
        <v>0</v>
      </c>
      <c r="AQ343" s="37"/>
      <c r="AR343" s="37"/>
      <c r="AS343" s="37"/>
      <c r="AT343" s="37"/>
      <c r="AU343" s="37"/>
    </row>
    <row r="344" spans="1:47" s="147" customFormat="1" ht="51" x14ac:dyDescent="0.25">
      <c r="A344" s="343">
        <v>327</v>
      </c>
      <c r="B344" s="343">
        <v>2021</v>
      </c>
      <c r="C344" s="357" t="s">
        <v>1150</v>
      </c>
      <c r="D344" s="370" t="s">
        <v>1232</v>
      </c>
      <c r="E344" s="343" t="s">
        <v>82</v>
      </c>
      <c r="F344" s="349" t="s">
        <v>91</v>
      </c>
      <c r="G344" s="349" t="s">
        <v>115</v>
      </c>
      <c r="H344" s="371" t="s">
        <v>1456</v>
      </c>
      <c r="I344" s="365" t="s">
        <v>85</v>
      </c>
      <c r="J344" s="367" t="s">
        <v>268</v>
      </c>
      <c r="K344" s="353">
        <v>55</v>
      </c>
      <c r="L344" s="354" t="str">
        <f>IF(ISERROR(VLOOKUP(K344,Proposito_programa!$C$2:$E$59,2,FALSE))," ",VLOOKUP(K344,Proposito_programa!$C$2:$E$59,2,FALSE))</f>
        <v>Fortalecimiento de cultura ciudadana y su institucionalidad</v>
      </c>
      <c r="M344" s="354" t="str">
        <f>IF(ISERROR(VLOOKUP(K344,Proposito_programa!$C$2:$E$59,3,FALSE))," ",VLOOKUP(K344,Proposito_programa!$C$2:$E$59,3,FALSE))</f>
        <v>Propósito 5: Construir Bogotá - Región con gobierno abierto, transparente y ciudadanía consciente</v>
      </c>
      <c r="N344" s="357">
        <v>1906</v>
      </c>
      <c r="O344" s="356"/>
      <c r="P344" s="357">
        <v>820004462</v>
      </c>
      <c r="Q344" s="357" t="s">
        <v>1418</v>
      </c>
      <c r="R344" s="338" t="s">
        <v>364</v>
      </c>
      <c r="S344" s="338"/>
      <c r="T344" s="339"/>
      <c r="U344" s="340"/>
      <c r="V344" s="347">
        <v>788000000</v>
      </c>
      <c r="W344" s="345"/>
      <c r="X344" s="366">
        <v>0</v>
      </c>
      <c r="Y344" s="382">
        <v>0</v>
      </c>
      <c r="Z344" s="358">
        <f t="shared" si="4"/>
        <v>788000000</v>
      </c>
      <c r="AA344" s="359"/>
      <c r="AB344" s="342"/>
      <c r="AC344" s="342"/>
      <c r="AD344" s="383"/>
      <c r="AE344" s="343"/>
      <c r="AF344" s="343">
        <v>0</v>
      </c>
      <c r="AG344" s="360">
        <v>0</v>
      </c>
      <c r="AH344" s="361"/>
      <c r="AI344" s="344"/>
      <c r="AJ344" s="344"/>
      <c r="AK344" s="344"/>
      <c r="AL344" s="343"/>
      <c r="AM344" s="343"/>
      <c r="AN344" s="343"/>
      <c r="AO344" s="343"/>
      <c r="AP344" s="362">
        <f t="shared" si="5"/>
        <v>0</v>
      </c>
      <c r="AQ344" s="37"/>
      <c r="AR344" s="37"/>
      <c r="AS344" s="37"/>
      <c r="AT344" s="37"/>
      <c r="AU344" s="37"/>
    </row>
    <row r="345" spans="1:47" s="147" customFormat="1" ht="76.5" x14ac:dyDescent="0.25">
      <c r="A345" s="343">
        <v>328</v>
      </c>
      <c r="B345" s="343">
        <v>2021</v>
      </c>
      <c r="C345" s="357" t="s">
        <v>1151</v>
      </c>
      <c r="D345" s="370" t="s">
        <v>1233</v>
      </c>
      <c r="E345" s="343" t="s">
        <v>49</v>
      </c>
      <c r="F345" s="349" t="s">
        <v>83</v>
      </c>
      <c r="G345" s="349" t="s">
        <v>115</v>
      </c>
      <c r="H345" s="371" t="s">
        <v>1314</v>
      </c>
      <c r="I345" s="365" t="s">
        <v>85</v>
      </c>
      <c r="J345" s="367" t="s">
        <v>268</v>
      </c>
      <c r="K345" s="353">
        <v>55</v>
      </c>
      <c r="L345" s="354" t="str">
        <f>IF(ISERROR(VLOOKUP(K345,Proposito_programa!$C$2:$E$59,2,FALSE))," ",VLOOKUP(K345,Proposito_programa!$C$2:$E$59,2,FALSE))</f>
        <v>Fortalecimiento de cultura ciudadana y su institucionalidad</v>
      </c>
      <c r="M345" s="354" t="str">
        <f>IF(ISERROR(VLOOKUP(K345,Proposito_programa!$C$2:$E$59,3,FALSE))," ",VLOOKUP(K345,Proposito_programa!$C$2:$E$59,3,FALSE))</f>
        <v>Propósito 5: Construir Bogotá - Región con gobierno abierto, transparente y ciudadanía consciente</v>
      </c>
      <c r="N345" s="357">
        <v>1906</v>
      </c>
      <c r="O345" s="356"/>
      <c r="P345" s="357">
        <v>829000757</v>
      </c>
      <c r="Q345" s="357" t="s">
        <v>1419</v>
      </c>
      <c r="R345" s="338" t="s">
        <v>364</v>
      </c>
      <c r="S345" s="338"/>
      <c r="T345" s="339"/>
      <c r="U345" s="340"/>
      <c r="V345" s="347">
        <v>76956615</v>
      </c>
      <c r="W345" s="345"/>
      <c r="X345" s="366">
        <v>0</v>
      </c>
      <c r="Y345" s="382">
        <v>0</v>
      </c>
      <c r="Z345" s="358">
        <f t="shared" si="4"/>
        <v>76956615</v>
      </c>
      <c r="AA345" s="359"/>
      <c r="AB345" s="342"/>
      <c r="AC345" s="342"/>
      <c r="AD345" s="383"/>
      <c r="AE345" s="343"/>
      <c r="AF345" s="343">
        <v>0</v>
      </c>
      <c r="AG345" s="360">
        <v>0</v>
      </c>
      <c r="AH345" s="361"/>
      <c r="AI345" s="344"/>
      <c r="AJ345" s="344"/>
      <c r="AK345" s="344"/>
      <c r="AL345" s="343"/>
      <c r="AM345" s="343"/>
      <c r="AN345" s="343"/>
      <c r="AO345" s="343"/>
      <c r="AP345" s="362">
        <f t="shared" si="5"/>
        <v>0</v>
      </c>
      <c r="AQ345" s="37"/>
      <c r="AR345" s="37"/>
      <c r="AS345" s="37"/>
      <c r="AT345" s="37"/>
      <c r="AU345" s="37"/>
    </row>
    <row r="346" spans="1:47" s="147" customFormat="1" ht="38.25" x14ac:dyDescent="0.25">
      <c r="A346" s="343">
        <v>329</v>
      </c>
      <c r="B346" s="343">
        <v>2021</v>
      </c>
      <c r="C346" s="357" t="s">
        <v>1152</v>
      </c>
      <c r="D346" s="370" t="s">
        <v>1234</v>
      </c>
      <c r="E346" s="343" t="s">
        <v>52</v>
      </c>
      <c r="F346" s="349" t="s">
        <v>89</v>
      </c>
      <c r="G346" s="349" t="s">
        <v>95</v>
      </c>
      <c r="H346" s="371" t="s">
        <v>1315</v>
      </c>
      <c r="I346" s="365" t="s">
        <v>85</v>
      </c>
      <c r="J346" s="367" t="s">
        <v>268</v>
      </c>
      <c r="K346" s="353">
        <v>6</v>
      </c>
      <c r="L346" s="354" t="str">
        <f>IF(ISERROR(VLOOKUP(K346,Proposito_programa!$C$2:$E$59,2,FALSE))," ",VLOOKUP(K346,Proposito_programa!$C$2:$E$59,2,FALSE))</f>
        <v>Sistema Distrital de Cuidado</v>
      </c>
      <c r="M346" s="354" t="str">
        <f>IF(ISERROR(VLOOKUP(K346,Proposito_programa!$C$2:$E$59,3,FALSE))," ",VLOOKUP(K346,Proposito_programa!$C$2:$E$59,3,FALSE))</f>
        <v>Propósito 1: Hacer un nuevo contrato social para incrementar la inclusión social, productiva y política</v>
      </c>
      <c r="N346" s="357">
        <v>1894</v>
      </c>
      <c r="O346" s="356"/>
      <c r="P346" s="357">
        <v>830013004</v>
      </c>
      <c r="Q346" s="357" t="s">
        <v>1420</v>
      </c>
      <c r="R346" s="338" t="s">
        <v>364</v>
      </c>
      <c r="S346" s="338"/>
      <c r="T346" s="339"/>
      <c r="U346" s="340"/>
      <c r="V346" s="347">
        <v>44294256</v>
      </c>
      <c r="W346" s="345"/>
      <c r="X346" s="366">
        <v>0</v>
      </c>
      <c r="Y346" s="382">
        <v>0</v>
      </c>
      <c r="Z346" s="358">
        <f t="shared" si="4"/>
        <v>44294256</v>
      </c>
      <c r="AA346" s="359"/>
      <c r="AB346" s="342"/>
      <c r="AC346" s="342"/>
      <c r="AD346" s="383">
        <v>44651</v>
      </c>
      <c r="AE346" s="343"/>
      <c r="AF346" s="343">
        <v>0</v>
      </c>
      <c r="AG346" s="360">
        <v>0</v>
      </c>
      <c r="AH346" s="361"/>
      <c r="AI346" s="344"/>
      <c r="AJ346" s="344"/>
      <c r="AK346" s="344"/>
      <c r="AL346" s="343"/>
      <c r="AM346" s="343"/>
      <c r="AN346" s="343"/>
      <c r="AO346" s="343"/>
      <c r="AP346" s="362">
        <f t="shared" si="5"/>
        <v>0</v>
      </c>
      <c r="AQ346" s="37"/>
      <c r="AR346" s="37"/>
      <c r="AS346" s="37"/>
      <c r="AT346" s="37"/>
      <c r="AU346" s="37"/>
    </row>
    <row r="347" spans="1:47" s="405" customFormat="1" x14ac:dyDescent="0.25">
      <c r="A347" s="372" t="s">
        <v>472</v>
      </c>
      <c r="B347" s="373"/>
      <c r="C347" s="357"/>
      <c r="D347" s="373"/>
      <c r="E347" s="343"/>
      <c r="F347" s="373"/>
      <c r="G347" s="373"/>
      <c r="H347" s="367"/>
      <c r="I347" s="373"/>
      <c r="J347" s="373"/>
      <c r="K347" s="373"/>
      <c r="L347" s="373"/>
      <c r="M347" s="373"/>
      <c r="N347" s="373"/>
      <c r="O347" s="400"/>
      <c r="P347" s="367"/>
      <c r="Q347" s="373"/>
      <c r="R347" s="373"/>
      <c r="S347" s="373"/>
      <c r="T347" s="373"/>
      <c r="U347" s="401"/>
      <c r="V347" s="402">
        <f>SUM(V14:V346)</f>
        <v>19384366406.379997</v>
      </c>
      <c r="W347" s="402">
        <f>SUM(W14:W346)</f>
        <v>0</v>
      </c>
      <c r="X347" s="402">
        <f>SUM(X14:X346)</f>
        <v>200</v>
      </c>
      <c r="Y347" s="402">
        <f>SUM(Y14:Y346)</f>
        <v>1544476887</v>
      </c>
      <c r="Z347" s="402">
        <f>SUM(Z14:Z346)</f>
        <v>19947694163.380001</v>
      </c>
      <c r="AA347" s="373"/>
      <c r="AB347" s="373"/>
      <c r="AC347" s="373"/>
      <c r="AD347" s="400"/>
      <c r="AE347" s="366"/>
      <c r="AF347" s="366"/>
      <c r="AG347" s="366"/>
      <c r="AH347" s="366"/>
      <c r="AI347" s="373"/>
      <c r="AJ347" s="373"/>
      <c r="AK347" s="373"/>
      <c r="AL347" s="366"/>
      <c r="AM347" s="343"/>
      <c r="AN347" s="403"/>
      <c r="AO347" s="404"/>
      <c r="AP347" s="402">
        <f>SUM(AP14:AP346)</f>
        <v>249</v>
      </c>
      <c r="AQ347" s="37"/>
      <c r="AR347" s="37"/>
      <c r="AS347" s="37"/>
      <c r="AT347" s="37"/>
      <c r="AU347" s="37"/>
    </row>
    <row r="348" spans="1:47" s="186" customFormat="1" x14ac:dyDescent="0.25">
      <c r="A348" s="187"/>
      <c r="B348" s="187"/>
      <c r="C348" s="191"/>
      <c r="D348" s="185"/>
      <c r="E348" s="184"/>
      <c r="F348" s="187"/>
      <c r="G348" s="230"/>
      <c r="H348" s="204"/>
      <c r="I348" s="230"/>
      <c r="J348" s="179"/>
      <c r="K348" s="187"/>
      <c r="L348" s="187"/>
      <c r="M348" s="187"/>
      <c r="N348" s="187"/>
      <c r="O348" s="188"/>
      <c r="P348" s="210"/>
      <c r="Q348" s="210"/>
      <c r="R348" s="52"/>
      <c r="S348" s="52"/>
      <c r="T348" s="52"/>
      <c r="U348" s="52"/>
      <c r="V348" s="52"/>
      <c r="W348" s="52"/>
      <c r="X348" s="52"/>
      <c r="Y348" s="52"/>
      <c r="Z348" s="52"/>
      <c r="AA348" s="52"/>
      <c r="AB348" s="52"/>
      <c r="AC348" s="52"/>
      <c r="AD348" s="215"/>
      <c r="AE348" s="210"/>
      <c r="AF348" s="210"/>
      <c r="AG348" s="217"/>
      <c r="AH348" s="210"/>
      <c r="AI348" s="376"/>
      <c r="AJ348" s="210"/>
      <c r="AK348" s="52"/>
      <c r="AL348" s="210"/>
      <c r="AM348" s="225"/>
      <c r="AN348" s="221"/>
      <c r="AO348" s="222"/>
      <c r="AP348" s="37"/>
      <c r="AQ348" s="37"/>
      <c r="AR348" s="37"/>
      <c r="AS348" s="37"/>
      <c r="AT348" s="37"/>
      <c r="AU348" s="37"/>
    </row>
    <row r="349" spans="1:47" x14ac:dyDescent="0.25">
      <c r="A349" s="157"/>
      <c r="B349" s="157"/>
      <c r="C349" s="192"/>
      <c r="D349" s="180"/>
      <c r="E349" s="198"/>
      <c r="F349" s="157"/>
      <c r="G349" s="231"/>
      <c r="H349" s="205"/>
      <c r="I349" s="231"/>
      <c r="J349" s="157"/>
      <c r="K349" s="157"/>
      <c r="L349" s="157"/>
      <c r="M349" s="157"/>
      <c r="N349" s="157"/>
    </row>
    <row r="350" spans="1:47" x14ac:dyDescent="0.25">
      <c r="A350" s="157"/>
      <c r="B350" s="157"/>
      <c r="C350" s="192"/>
      <c r="D350" s="180"/>
      <c r="E350" s="198"/>
      <c r="F350" s="157"/>
      <c r="G350" s="231"/>
      <c r="H350" s="205"/>
      <c r="I350" s="231"/>
      <c r="J350" s="157"/>
      <c r="K350" s="157"/>
      <c r="L350" s="157"/>
      <c r="M350" s="157"/>
      <c r="N350" s="157"/>
    </row>
    <row r="351" spans="1:47" x14ac:dyDescent="0.25">
      <c r="A351" s="157"/>
      <c r="B351" s="157"/>
      <c r="C351" s="192"/>
      <c r="D351" s="180"/>
      <c r="E351" s="198"/>
      <c r="F351" s="157"/>
      <c r="G351" s="231"/>
      <c r="H351" s="205"/>
      <c r="I351" s="231"/>
      <c r="J351" s="157"/>
      <c r="K351" s="157"/>
      <c r="L351" s="157"/>
      <c r="M351" s="157"/>
      <c r="N351" s="157"/>
    </row>
    <row r="352" spans="1:47" x14ac:dyDescent="0.25">
      <c r="A352" s="157"/>
      <c r="B352" s="157"/>
      <c r="C352" s="192"/>
      <c r="D352" s="180"/>
      <c r="E352" s="198"/>
      <c r="F352" s="157"/>
      <c r="G352" s="231"/>
      <c r="H352" s="205"/>
      <c r="I352" s="231"/>
      <c r="J352" s="157"/>
      <c r="K352" s="157"/>
      <c r="L352" s="157"/>
      <c r="M352" s="157"/>
      <c r="N352" s="157"/>
    </row>
    <row r="353" spans="1:14" x14ac:dyDescent="0.25">
      <c r="A353" s="157"/>
      <c r="B353" s="157"/>
      <c r="C353" s="192"/>
      <c r="D353" s="180"/>
      <c r="E353" s="198"/>
      <c r="F353" s="157"/>
      <c r="G353" s="231"/>
      <c r="H353" s="205"/>
      <c r="I353" s="231"/>
      <c r="J353" s="157"/>
      <c r="K353" s="157"/>
      <c r="L353" s="157"/>
      <c r="M353" s="157"/>
      <c r="N353" s="157"/>
    </row>
    <row r="354" spans="1:14" x14ac:dyDescent="0.25">
      <c r="A354" s="157"/>
      <c r="B354" s="157"/>
      <c r="C354" s="192"/>
      <c r="D354" s="180"/>
      <c r="E354" s="198"/>
      <c r="F354" s="157"/>
      <c r="G354" s="231"/>
      <c r="H354" s="205"/>
      <c r="I354" s="231"/>
      <c r="J354" s="157"/>
      <c r="K354" s="157"/>
      <c r="L354" s="157"/>
      <c r="M354" s="157"/>
      <c r="N354" s="157"/>
    </row>
    <row r="355" spans="1:14" x14ac:dyDescent="0.25">
      <c r="A355" s="157"/>
      <c r="B355" s="157"/>
      <c r="C355" s="192"/>
      <c r="D355" s="180"/>
      <c r="E355" s="198"/>
      <c r="F355" s="157"/>
      <c r="G355" s="231"/>
      <c r="H355" s="205"/>
      <c r="I355" s="231"/>
      <c r="J355" s="157"/>
      <c r="K355" s="157"/>
      <c r="L355" s="157"/>
      <c r="M355" s="157"/>
      <c r="N355" s="157"/>
    </row>
    <row r="356" spans="1:14" x14ac:dyDescent="0.25">
      <c r="A356" s="157"/>
      <c r="B356" s="157"/>
      <c r="C356" s="192"/>
      <c r="D356" s="180"/>
      <c r="E356" s="198"/>
      <c r="F356" s="157"/>
      <c r="G356" s="231"/>
      <c r="H356" s="205"/>
      <c r="I356" s="231"/>
      <c r="J356" s="157"/>
      <c r="K356" s="157"/>
      <c r="L356" s="157"/>
      <c r="M356" s="157"/>
      <c r="N356" s="157"/>
    </row>
    <row r="357" spans="1:14" x14ac:dyDescent="0.25">
      <c r="A357" s="157"/>
      <c r="B357" s="157"/>
      <c r="C357" s="192"/>
      <c r="D357" s="180"/>
      <c r="E357" s="198"/>
      <c r="F357" s="157"/>
      <c r="G357" s="231"/>
      <c r="H357" s="205"/>
      <c r="I357" s="231"/>
      <c r="J357" s="157"/>
      <c r="K357" s="157"/>
      <c r="L357" s="157"/>
      <c r="M357" s="157"/>
      <c r="N357" s="157"/>
    </row>
    <row r="358" spans="1:14" x14ac:dyDescent="0.25">
      <c r="A358" s="157"/>
      <c r="B358" s="157"/>
      <c r="C358" s="192"/>
      <c r="D358" s="180"/>
      <c r="E358" s="198"/>
      <c r="F358" s="157"/>
      <c r="G358" s="231"/>
      <c r="H358" s="205"/>
      <c r="I358" s="231"/>
      <c r="J358" s="157"/>
      <c r="K358" s="157"/>
      <c r="L358" s="157"/>
      <c r="M358" s="157"/>
      <c r="N358" s="157"/>
    </row>
    <row r="359" spans="1:14" x14ac:dyDescent="0.25">
      <c r="A359" s="157"/>
      <c r="B359" s="157"/>
      <c r="C359" s="192"/>
      <c r="D359" s="180"/>
      <c r="E359" s="198"/>
      <c r="F359" s="157"/>
      <c r="G359" s="231"/>
      <c r="H359" s="205"/>
      <c r="I359" s="231"/>
      <c r="J359" s="157"/>
      <c r="K359" s="157"/>
      <c r="L359" s="157"/>
      <c r="M359" s="157"/>
      <c r="N359" s="157"/>
    </row>
    <row r="360" spans="1:14" x14ac:dyDescent="0.25">
      <c r="A360" s="157"/>
      <c r="B360" s="157"/>
      <c r="C360" s="192"/>
      <c r="D360" s="180"/>
      <c r="E360" s="198"/>
      <c r="F360" s="157"/>
      <c r="G360" s="231"/>
      <c r="H360" s="205"/>
      <c r="I360" s="231"/>
      <c r="J360" s="157"/>
      <c r="K360" s="157"/>
      <c r="L360" s="157"/>
      <c r="M360" s="157"/>
      <c r="N360" s="157"/>
    </row>
    <row r="361" spans="1:14" x14ac:dyDescent="0.25">
      <c r="A361" s="157"/>
      <c r="B361" s="157"/>
      <c r="C361" s="192"/>
      <c r="D361" s="180"/>
      <c r="E361" s="198"/>
      <c r="F361" s="157"/>
      <c r="G361" s="231"/>
      <c r="H361" s="205"/>
      <c r="I361" s="231"/>
      <c r="J361" s="157"/>
      <c r="K361" s="157"/>
      <c r="L361" s="157"/>
      <c r="M361" s="157"/>
      <c r="N361" s="157"/>
    </row>
    <row r="362" spans="1:14" x14ac:dyDescent="0.25">
      <c r="A362" s="157"/>
      <c r="B362" s="157"/>
      <c r="C362" s="192"/>
      <c r="D362" s="180"/>
      <c r="E362" s="198"/>
      <c r="F362" s="157"/>
      <c r="G362" s="231"/>
      <c r="H362" s="205"/>
      <c r="I362" s="231"/>
      <c r="J362" s="157"/>
      <c r="K362" s="157"/>
      <c r="L362" s="157"/>
      <c r="M362" s="157"/>
      <c r="N362" s="157"/>
    </row>
    <row r="363" spans="1:14" x14ac:dyDescent="0.25">
      <c r="A363" s="157"/>
      <c r="B363" s="157"/>
      <c r="C363" s="192"/>
      <c r="D363" s="180"/>
      <c r="E363" s="198"/>
      <c r="F363" s="157"/>
      <c r="G363" s="231"/>
      <c r="H363" s="205"/>
      <c r="I363" s="231"/>
      <c r="J363" s="157"/>
      <c r="K363" s="157"/>
      <c r="L363" s="157"/>
      <c r="M363" s="157"/>
      <c r="N363" s="157"/>
    </row>
    <row r="364" spans="1:14" x14ac:dyDescent="0.25">
      <c r="A364" s="157"/>
      <c r="B364" s="157"/>
      <c r="C364" s="192"/>
      <c r="D364" s="180"/>
      <c r="E364" s="198"/>
      <c r="F364" s="157"/>
      <c r="G364" s="231"/>
      <c r="H364" s="205"/>
      <c r="I364" s="231"/>
      <c r="J364" s="157"/>
      <c r="K364" s="157"/>
      <c r="L364" s="157"/>
      <c r="M364" s="157"/>
      <c r="N364" s="157"/>
    </row>
    <row r="365" spans="1:14" x14ac:dyDescent="0.25">
      <c r="A365" s="157"/>
      <c r="B365" s="157"/>
      <c r="C365" s="192"/>
      <c r="D365" s="180"/>
      <c r="E365" s="198"/>
      <c r="F365" s="157"/>
      <c r="G365" s="231"/>
      <c r="H365" s="205"/>
      <c r="I365" s="231"/>
      <c r="J365" s="157"/>
      <c r="K365" s="157"/>
      <c r="L365" s="157"/>
      <c r="M365" s="157"/>
      <c r="N365" s="157"/>
    </row>
    <row r="366" spans="1:14" x14ac:dyDescent="0.25">
      <c r="A366" s="157"/>
      <c r="B366" s="157"/>
      <c r="C366" s="192"/>
      <c r="D366" s="180"/>
      <c r="E366" s="198"/>
      <c r="F366" s="157"/>
      <c r="G366" s="231"/>
      <c r="H366" s="205"/>
      <c r="I366" s="231"/>
      <c r="J366" s="157"/>
      <c r="K366" s="157"/>
      <c r="L366" s="157"/>
      <c r="M366" s="157"/>
      <c r="N366" s="157"/>
    </row>
    <row r="367" spans="1:14" x14ac:dyDescent="0.25">
      <c r="A367" s="157"/>
      <c r="B367" s="157"/>
      <c r="C367" s="192"/>
      <c r="D367" s="180"/>
      <c r="E367" s="198"/>
      <c r="F367" s="157"/>
      <c r="G367" s="231"/>
      <c r="H367" s="205"/>
      <c r="I367" s="231"/>
      <c r="J367" s="157"/>
      <c r="K367" s="157"/>
      <c r="L367" s="157"/>
      <c r="M367" s="157"/>
      <c r="N367" s="157"/>
    </row>
    <row r="368" spans="1:14" x14ac:dyDescent="0.25">
      <c r="A368" s="157"/>
      <c r="B368" s="157"/>
      <c r="C368" s="192"/>
      <c r="D368" s="180"/>
      <c r="E368" s="198"/>
      <c r="F368" s="157"/>
      <c r="G368" s="231"/>
      <c r="H368" s="205"/>
      <c r="I368" s="231"/>
      <c r="J368" s="157"/>
      <c r="K368" s="157"/>
      <c r="L368" s="157"/>
      <c r="M368" s="157"/>
      <c r="N368" s="157"/>
    </row>
    <row r="369" spans="1:14" x14ac:dyDescent="0.25">
      <c r="A369" s="157"/>
      <c r="B369" s="157"/>
      <c r="C369" s="192"/>
      <c r="D369" s="180"/>
      <c r="E369" s="198"/>
      <c r="F369" s="157"/>
      <c r="G369" s="231"/>
      <c r="H369" s="205"/>
      <c r="I369" s="231"/>
      <c r="J369" s="157"/>
      <c r="K369" s="157"/>
      <c r="L369" s="157"/>
      <c r="M369" s="157"/>
      <c r="N369" s="157"/>
    </row>
    <row r="370" spans="1:14" x14ac:dyDescent="0.25">
      <c r="A370" s="157"/>
      <c r="B370" s="157"/>
      <c r="C370" s="192"/>
      <c r="D370" s="180"/>
      <c r="E370" s="198"/>
      <c r="F370" s="157"/>
      <c r="G370" s="231"/>
      <c r="H370" s="205"/>
      <c r="I370" s="231"/>
      <c r="J370" s="157"/>
      <c r="K370" s="157"/>
      <c r="L370" s="157"/>
      <c r="M370" s="157"/>
      <c r="N370" s="157"/>
    </row>
    <row r="371" spans="1:14" x14ac:dyDescent="0.25">
      <c r="A371" s="157"/>
      <c r="B371" s="157"/>
      <c r="C371" s="192"/>
      <c r="D371" s="180"/>
      <c r="E371" s="198"/>
      <c r="F371" s="157"/>
      <c r="G371" s="231"/>
      <c r="H371" s="205"/>
      <c r="I371" s="231"/>
      <c r="J371" s="157"/>
      <c r="K371" s="157"/>
      <c r="L371" s="157"/>
      <c r="M371" s="157"/>
      <c r="N371" s="157"/>
    </row>
    <row r="372" spans="1:14" x14ac:dyDescent="0.25">
      <c r="A372" s="157"/>
      <c r="B372" s="157"/>
      <c r="C372" s="192"/>
      <c r="D372" s="180"/>
      <c r="E372" s="198"/>
      <c r="F372" s="157"/>
      <c r="G372" s="231"/>
      <c r="H372" s="205"/>
      <c r="I372" s="231"/>
      <c r="J372" s="157"/>
      <c r="K372" s="157"/>
      <c r="L372" s="157"/>
      <c r="M372" s="157"/>
      <c r="N372" s="157"/>
    </row>
    <row r="373" spans="1:14" x14ac:dyDescent="0.25">
      <c r="A373" s="157"/>
      <c r="B373" s="157"/>
      <c r="C373" s="192"/>
      <c r="D373" s="180"/>
      <c r="E373" s="198"/>
      <c r="F373" s="157"/>
      <c r="G373" s="231"/>
      <c r="H373" s="205"/>
      <c r="I373" s="231"/>
      <c r="J373" s="157"/>
      <c r="K373" s="157"/>
      <c r="L373" s="157"/>
      <c r="M373" s="157"/>
      <c r="N373" s="157"/>
    </row>
    <row r="374" spans="1:14" x14ac:dyDescent="0.25">
      <c r="A374" s="157"/>
      <c r="B374" s="157"/>
      <c r="C374" s="192"/>
      <c r="D374" s="180"/>
      <c r="E374" s="198"/>
      <c r="F374" s="157"/>
      <c r="G374" s="231"/>
      <c r="H374" s="205"/>
      <c r="I374" s="231"/>
      <c r="J374" s="157"/>
      <c r="K374" s="157"/>
      <c r="L374" s="157"/>
      <c r="M374" s="157"/>
      <c r="N374" s="157"/>
    </row>
    <row r="375" spans="1:14" x14ac:dyDescent="0.25">
      <c r="A375" s="157"/>
      <c r="B375" s="157"/>
      <c r="C375" s="192"/>
      <c r="D375" s="180"/>
      <c r="E375" s="198"/>
      <c r="F375" s="157"/>
      <c r="G375" s="231"/>
      <c r="H375" s="205"/>
      <c r="I375" s="231"/>
      <c r="J375" s="157"/>
      <c r="K375" s="157"/>
      <c r="L375" s="157"/>
      <c r="M375" s="157"/>
      <c r="N375" s="157"/>
    </row>
    <row r="376" spans="1:14" x14ac:dyDescent="0.25">
      <c r="A376" s="157"/>
      <c r="B376" s="157"/>
      <c r="C376" s="192"/>
      <c r="D376" s="180"/>
      <c r="E376" s="198"/>
      <c r="F376" s="157"/>
      <c r="G376" s="231"/>
      <c r="H376" s="205"/>
      <c r="I376" s="231"/>
      <c r="J376" s="157"/>
      <c r="K376" s="157"/>
      <c r="L376" s="157"/>
      <c r="M376" s="157"/>
      <c r="N376" s="157"/>
    </row>
    <row r="377" spans="1:14" x14ac:dyDescent="0.25">
      <c r="A377" s="157"/>
      <c r="B377" s="157"/>
      <c r="C377" s="192"/>
      <c r="D377" s="180"/>
      <c r="E377" s="198"/>
      <c r="F377" s="157"/>
      <c r="G377" s="231"/>
      <c r="H377" s="205"/>
      <c r="I377" s="231"/>
      <c r="J377" s="157"/>
      <c r="K377" s="157"/>
      <c r="L377" s="157"/>
      <c r="M377" s="157"/>
      <c r="N377" s="157"/>
    </row>
    <row r="378" spans="1:14" x14ac:dyDescent="0.25">
      <c r="A378" s="157"/>
      <c r="B378" s="157"/>
      <c r="C378" s="192"/>
      <c r="D378" s="180"/>
      <c r="E378" s="198"/>
      <c r="F378" s="157"/>
      <c r="G378" s="231"/>
      <c r="H378" s="205"/>
      <c r="I378" s="231"/>
      <c r="J378" s="157"/>
      <c r="K378" s="157"/>
      <c r="L378" s="157"/>
      <c r="M378" s="157"/>
      <c r="N378" s="157"/>
    </row>
    <row r="379" spans="1:14" x14ac:dyDescent="0.25">
      <c r="A379" s="157"/>
      <c r="B379" s="157"/>
      <c r="C379" s="192"/>
      <c r="D379" s="180"/>
      <c r="E379" s="198"/>
      <c r="F379" s="157"/>
      <c r="G379" s="231"/>
      <c r="H379" s="205"/>
      <c r="I379" s="231"/>
      <c r="J379" s="157"/>
      <c r="K379" s="157"/>
      <c r="L379" s="157"/>
      <c r="M379" s="157"/>
      <c r="N379" s="157"/>
    </row>
    <row r="380" spans="1:14" x14ac:dyDescent="0.25">
      <c r="A380" s="157"/>
      <c r="B380" s="157"/>
      <c r="C380" s="192"/>
      <c r="D380" s="180"/>
      <c r="E380" s="198"/>
      <c r="F380" s="157"/>
      <c r="G380" s="231"/>
      <c r="H380" s="205"/>
      <c r="I380" s="231"/>
      <c r="J380" s="157"/>
      <c r="K380" s="157"/>
      <c r="L380" s="157"/>
      <c r="M380" s="157"/>
      <c r="N380" s="157"/>
    </row>
    <row r="381" spans="1:14" x14ac:dyDescent="0.25">
      <c r="A381" s="157"/>
      <c r="B381" s="157"/>
      <c r="C381" s="192"/>
      <c r="D381" s="180"/>
      <c r="E381" s="198"/>
      <c r="F381" s="157"/>
      <c r="G381" s="231"/>
      <c r="H381" s="205"/>
      <c r="I381" s="231"/>
      <c r="J381" s="157"/>
      <c r="K381" s="157"/>
      <c r="L381" s="157"/>
      <c r="M381" s="157"/>
      <c r="N381" s="157"/>
    </row>
    <row r="382" spans="1:14" x14ac:dyDescent="0.25">
      <c r="A382" s="157"/>
      <c r="B382" s="157"/>
      <c r="C382" s="192"/>
      <c r="D382" s="180"/>
      <c r="E382" s="198"/>
      <c r="F382" s="157"/>
      <c r="G382" s="231"/>
      <c r="H382" s="205"/>
      <c r="I382" s="231"/>
      <c r="J382" s="157"/>
      <c r="K382" s="157"/>
      <c r="L382" s="157"/>
      <c r="M382" s="157"/>
      <c r="N382" s="157"/>
    </row>
    <row r="383" spans="1:14" x14ac:dyDescent="0.25">
      <c r="A383" s="157"/>
      <c r="B383" s="157"/>
      <c r="C383" s="192"/>
      <c r="D383" s="180"/>
      <c r="E383" s="198"/>
      <c r="F383" s="157"/>
      <c r="G383" s="231"/>
      <c r="H383" s="205"/>
      <c r="I383" s="231"/>
      <c r="J383" s="157"/>
      <c r="K383" s="157"/>
      <c r="L383" s="157"/>
      <c r="M383" s="157"/>
      <c r="N383" s="157"/>
    </row>
    <row r="384" spans="1:14" x14ac:dyDescent="0.25">
      <c r="A384" s="157"/>
      <c r="B384" s="157"/>
      <c r="C384" s="192"/>
      <c r="D384" s="180"/>
      <c r="E384" s="198"/>
      <c r="F384" s="157"/>
      <c r="G384" s="231"/>
      <c r="H384" s="205"/>
      <c r="I384" s="231"/>
      <c r="J384" s="157"/>
      <c r="K384" s="157"/>
      <c r="L384" s="157"/>
      <c r="M384" s="157"/>
      <c r="N384" s="157"/>
    </row>
    <row r="385" spans="1:14" x14ac:dyDescent="0.25">
      <c r="A385" s="157"/>
      <c r="B385" s="157"/>
      <c r="C385" s="192"/>
      <c r="D385" s="180"/>
      <c r="E385" s="198"/>
      <c r="F385" s="157"/>
      <c r="G385" s="231"/>
      <c r="H385" s="205"/>
      <c r="I385" s="231"/>
      <c r="J385" s="157"/>
      <c r="K385" s="157"/>
      <c r="L385" s="157"/>
      <c r="M385" s="157"/>
      <c r="N385" s="157"/>
    </row>
    <row r="386" spans="1:14" x14ac:dyDescent="0.25">
      <c r="A386" s="157"/>
      <c r="B386" s="157"/>
      <c r="C386" s="192"/>
      <c r="D386" s="180"/>
      <c r="E386" s="198"/>
      <c r="F386" s="157"/>
      <c r="G386" s="231"/>
      <c r="H386" s="205"/>
      <c r="I386" s="231"/>
      <c r="J386" s="157"/>
      <c r="K386" s="157"/>
      <c r="L386" s="157"/>
      <c r="M386" s="157"/>
      <c r="N386" s="157"/>
    </row>
    <row r="387" spans="1:14" x14ac:dyDescent="0.25">
      <c r="A387" s="157"/>
      <c r="B387" s="157"/>
      <c r="C387" s="192"/>
      <c r="D387" s="180"/>
      <c r="E387" s="198"/>
      <c r="F387" s="157"/>
      <c r="G387" s="231"/>
      <c r="H387" s="205"/>
      <c r="I387" s="231"/>
      <c r="J387" s="157"/>
      <c r="K387" s="157"/>
      <c r="L387" s="157"/>
      <c r="M387" s="157"/>
      <c r="N387" s="157"/>
    </row>
    <row r="388" spans="1:14" x14ac:dyDescent="0.25">
      <c r="A388" s="157"/>
      <c r="B388" s="157"/>
      <c r="C388" s="192"/>
      <c r="D388" s="180"/>
      <c r="E388" s="198"/>
      <c r="F388" s="157"/>
      <c r="G388" s="231"/>
      <c r="H388" s="205"/>
      <c r="I388" s="231"/>
      <c r="J388" s="157"/>
      <c r="K388" s="157"/>
      <c r="L388" s="157"/>
      <c r="M388" s="157"/>
      <c r="N388" s="157"/>
    </row>
    <row r="389" spans="1:14" x14ac:dyDescent="0.25">
      <c r="A389" s="157"/>
      <c r="B389" s="157"/>
      <c r="C389" s="192"/>
      <c r="D389" s="180"/>
      <c r="E389" s="198"/>
      <c r="F389" s="157"/>
      <c r="G389" s="231"/>
      <c r="H389" s="205"/>
      <c r="I389" s="231"/>
      <c r="J389" s="157"/>
      <c r="K389" s="157"/>
      <c r="L389" s="157"/>
      <c r="M389" s="157"/>
      <c r="N389" s="157"/>
    </row>
    <row r="390" spans="1:14" x14ac:dyDescent="0.25">
      <c r="A390" s="157"/>
      <c r="B390" s="157"/>
      <c r="C390" s="192"/>
      <c r="D390" s="180"/>
      <c r="E390" s="198"/>
      <c r="F390" s="157"/>
      <c r="G390" s="231"/>
      <c r="H390" s="205"/>
      <c r="I390" s="231"/>
      <c r="J390" s="157"/>
      <c r="K390" s="157"/>
      <c r="L390" s="157"/>
      <c r="M390" s="157"/>
      <c r="N390" s="157"/>
    </row>
    <row r="391" spans="1:14" x14ac:dyDescent="0.25">
      <c r="A391" s="157"/>
      <c r="B391" s="157"/>
      <c r="C391" s="192"/>
      <c r="D391" s="180"/>
      <c r="E391" s="198"/>
      <c r="F391" s="157"/>
      <c r="G391" s="231"/>
      <c r="H391" s="205"/>
      <c r="I391" s="231"/>
      <c r="J391" s="157"/>
      <c r="K391" s="157"/>
      <c r="L391" s="157"/>
      <c r="M391" s="157"/>
      <c r="N391" s="157"/>
    </row>
    <row r="392" spans="1:14" x14ac:dyDescent="0.25">
      <c r="A392" s="157"/>
      <c r="B392" s="157"/>
      <c r="C392" s="192"/>
      <c r="D392" s="180"/>
      <c r="E392" s="198"/>
      <c r="F392" s="157"/>
      <c r="G392" s="231"/>
      <c r="H392" s="205"/>
      <c r="I392" s="231"/>
      <c r="J392" s="157"/>
      <c r="K392" s="157"/>
      <c r="L392" s="157"/>
      <c r="M392" s="157"/>
      <c r="N392" s="157"/>
    </row>
    <row r="393" spans="1:14" x14ac:dyDescent="0.25">
      <c r="A393" s="157"/>
      <c r="B393" s="157"/>
      <c r="C393" s="192"/>
      <c r="D393" s="180"/>
      <c r="E393" s="198"/>
      <c r="F393" s="157"/>
      <c r="G393" s="231"/>
      <c r="H393" s="205"/>
      <c r="I393" s="231"/>
      <c r="J393" s="157"/>
      <c r="K393" s="157"/>
      <c r="L393" s="157"/>
      <c r="M393" s="157"/>
      <c r="N393" s="157"/>
    </row>
    <row r="394" spans="1:14" x14ac:dyDescent="0.25">
      <c r="A394" s="157"/>
      <c r="B394" s="157"/>
      <c r="C394" s="192"/>
      <c r="D394" s="180"/>
      <c r="E394" s="198"/>
      <c r="F394" s="157"/>
      <c r="G394" s="231"/>
      <c r="H394" s="205"/>
      <c r="I394" s="231"/>
      <c r="J394" s="157"/>
      <c r="K394" s="157"/>
      <c r="L394" s="157"/>
      <c r="M394" s="157"/>
      <c r="N394" s="157"/>
    </row>
    <row r="395" spans="1:14" x14ac:dyDescent="0.25">
      <c r="A395" s="157"/>
      <c r="B395" s="157"/>
      <c r="C395" s="192"/>
      <c r="D395" s="180"/>
      <c r="E395" s="198"/>
      <c r="F395" s="157"/>
      <c r="G395" s="231"/>
      <c r="H395" s="205"/>
      <c r="I395" s="231"/>
      <c r="J395" s="157"/>
      <c r="K395" s="157"/>
      <c r="L395" s="157"/>
      <c r="M395" s="157"/>
      <c r="N395" s="157"/>
    </row>
    <row r="396" spans="1:14" x14ac:dyDescent="0.25">
      <c r="A396" s="157"/>
      <c r="B396" s="157"/>
      <c r="C396" s="192"/>
      <c r="D396" s="180"/>
      <c r="E396" s="198"/>
      <c r="F396" s="157"/>
      <c r="G396" s="231"/>
      <c r="H396" s="205"/>
      <c r="I396" s="231"/>
      <c r="J396" s="157"/>
      <c r="K396" s="157"/>
      <c r="L396" s="157"/>
      <c r="M396" s="157"/>
      <c r="N396" s="157"/>
    </row>
    <row r="397" spans="1:14" x14ac:dyDescent="0.25">
      <c r="A397" s="157"/>
      <c r="B397" s="157"/>
      <c r="C397" s="192"/>
      <c r="D397" s="180"/>
      <c r="E397" s="198"/>
      <c r="F397" s="157"/>
      <c r="G397" s="231"/>
      <c r="H397" s="205"/>
      <c r="I397" s="231"/>
      <c r="J397" s="157"/>
      <c r="K397" s="157"/>
      <c r="L397" s="157"/>
      <c r="M397" s="157"/>
      <c r="N397" s="157"/>
    </row>
    <row r="398" spans="1:14" x14ac:dyDescent="0.25">
      <c r="A398" s="157"/>
      <c r="B398" s="157"/>
      <c r="C398" s="192"/>
      <c r="D398" s="180"/>
      <c r="E398" s="198"/>
      <c r="F398" s="157"/>
      <c r="G398" s="231"/>
      <c r="H398" s="205"/>
      <c r="I398" s="231"/>
      <c r="J398" s="157"/>
      <c r="K398" s="157"/>
      <c r="L398" s="157"/>
      <c r="M398" s="157"/>
      <c r="N398" s="157"/>
    </row>
    <row r="399" spans="1:14" x14ac:dyDescent="0.25">
      <c r="A399" s="157"/>
      <c r="B399" s="157"/>
      <c r="C399" s="192"/>
      <c r="D399" s="180"/>
      <c r="E399" s="198"/>
      <c r="F399" s="157"/>
      <c r="G399" s="231"/>
      <c r="H399" s="205"/>
      <c r="I399" s="231"/>
      <c r="J399" s="157"/>
      <c r="K399" s="157"/>
      <c r="L399" s="157"/>
      <c r="M399" s="157"/>
      <c r="N399" s="157"/>
    </row>
    <row r="400" spans="1:14" x14ac:dyDescent="0.25">
      <c r="A400" s="157"/>
      <c r="B400" s="157"/>
      <c r="C400" s="192"/>
      <c r="D400" s="180"/>
      <c r="E400" s="198"/>
      <c r="F400" s="157"/>
      <c r="G400" s="231"/>
      <c r="H400" s="205"/>
      <c r="I400" s="231"/>
      <c r="J400" s="157"/>
      <c r="K400" s="157"/>
      <c r="L400" s="157"/>
      <c r="M400" s="157"/>
      <c r="N400" s="157"/>
    </row>
    <row r="401" spans="1:14" x14ac:dyDescent="0.25">
      <c r="A401" s="157"/>
      <c r="B401" s="157"/>
      <c r="C401" s="192"/>
      <c r="D401" s="180"/>
      <c r="E401" s="198"/>
      <c r="F401" s="157"/>
      <c r="G401" s="231"/>
      <c r="H401" s="205"/>
      <c r="I401" s="231"/>
      <c r="J401" s="157"/>
      <c r="K401" s="157"/>
      <c r="L401" s="157"/>
      <c r="M401" s="157"/>
      <c r="N401" s="157"/>
    </row>
    <row r="402" spans="1:14" x14ac:dyDescent="0.25">
      <c r="A402" s="157"/>
      <c r="B402" s="157"/>
      <c r="C402" s="192"/>
      <c r="D402" s="180"/>
      <c r="E402" s="198"/>
      <c r="F402" s="157"/>
      <c r="G402" s="231"/>
      <c r="H402" s="205"/>
      <c r="I402" s="231"/>
      <c r="J402" s="157"/>
      <c r="K402" s="157"/>
      <c r="L402" s="157"/>
      <c r="M402" s="157"/>
      <c r="N402" s="157"/>
    </row>
    <row r="403" spans="1:14" x14ac:dyDescent="0.25">
      <c r="A403" s="157"/>
      <c r="B403" s="157"/>
      <c r="C403" s="192"/>
      <c r="D403" s="180"/>
      <c r="E403" s="198"/>
      <c r="F403" s="157"/>
      <c r="G403" s="231"/>
      <c r="H403" s="205"/>
      <c r="I403" s="231"/>
      <c r="J403" s="157"/>
      <c r="K403" s="157"/>
      <c r="L403" s="157"/>
      <c r="M403" s="157"/>
      <c r="N403" s="157"/>
    </row>
    <row r="404" spans="1:14" x14ac:dyDescent="0.25">
      <c r="A404" s="157"/>
      <c r="B404" s="157"/>
      <c r="C404" s="192"/>
      <c r="D404" s="180"/>
      <c r="E404" s="198"/>
      <c r="F404" s="157"/>
      <c r="G404" s="231"/>
      <c r="H404" s="205"/>
      <c r="I404" s="231"/>
      <c r="J404" s="157"/>
      <c r="K404" s="157"/>
      <c r="L404" s="157"/>
      <c r="M404" s="157"/>
      <c r="N404" s="157"/>
    </row>
    <row r="405" spans="1:14" x14ac:dyDescent="0.25">
      <c r="A405" s="157"/>
      <c r="B405" s="157"/>
      <c r="C405" s="192"/>
      <c r="D405" s="180"/>
      <c r="E405" s="198"/>
      <c r="F405" s="157"/>
      <c r="G405" s="231"/>
      <c r="H405" s="205"/>
      <c r="I405" s="231"/>
      <c r="J405" s="157"/>
      <c r="K405" s="157"/>
      <c r="L405" s="157"/>
      <c r="M405" s="157"/>
      <c r="N405" s="157"/>
    </row>
    <row r="406" spans="1:14" x14ac:dyDescent="0.25">
      <c r="A406" s="157"/>
      <c r="B406" s="157"/>
      <c r="C406" s="192"/>
      <c r="D406" s="180"/>
      <c r="E406" s="198"/>
      <c r="F406" s="157"/>
      <c r="G406" s="231"/>
      <c r="H406" s="205"/>
      <c r="I406" s="231"/>
      <c r="J406" s="157"/>
      <c r="K406" s="157"/>
      <c r="L406" s="157"/>
      <c r="M406" s="157"/>
      <c r="N406" s="157"/>
    </row>
    <row r="407" spans="1:14" x14ac:dyDescent="0.25">
      <c r="A407" s="157"/>
      <c r="B407" s="157"/>
      <c r="C407" s="192"/>
      <c r="D407" s="180"/>
      <c r="E407" s="198"/>
      <c r="F407" s="157"/>
      <c r="G407" s="231"/>
      <c r="H407" s="205"/>
      <c r="I407" s="231"/>
      <c r="J407" s="157"/>
      <c r="K407" s="157"/>
      <c r="L407" s="157"/>
      <c r="M407" s="157"/>
      <c r="N407" s="157"/>
    </row>
    <row r="408" spans="1:14" x14ac:dyDescent="0.25">
      <c r="A408" s="157"/>
      <c r="B408" s="157"/>
      <c r="C408" s="192"/>
      <c r="D408" s="180"/>
      <c r="E408" s="198"/>
      <c r="F408" s="157"/>
      <c r="G408" s="231"/>
      <c r="H408" s="205"/>
      <c r="I408" s="231"/>
      <c r="J408" s="157"/>
      <c r="K408" s="157"/>
      <c r="L408" s="157"/>
      <c r="M408" s="157"/>
      <c r="N408" s="157"/>
    </row>
    <row r="409" spans="1:14" x14ac:dyDescent="0.25">
      <c r="A409" s="157"/>
      <c r="B409" s="157"/>
      <c r="C409" s="192"/>
      <c r="D409" s="180"/>
      <c r="E409" s="198"/>
      <c r="F409" s="157"/>
      <c r="G409" s="231"/>
      <c r="H409" s="205"/>
      <c r="I409" s="231"/>
      <c r="J409" s="157"/>
      <c r="K409" s="157"/>
      <c r="L409" s="157"/>
      <c r="M409" s="157"/>
      <c r="N409" s="157"/>
    </row>
    <row r="410" spans="1:14" x14ac:dyDescent="0.25">
      <c r="A410" s="157"/>
      <c r="B410" s="157"/>
      <c r="C410" s="192"/>
      <c r="D410" s="180"/>
      <c r="E410" s="198"/>
      <c r="F410" s="157"/>
      <c r="G410" s="231"/>
      <c r="H410" s="205"/>
      <c r="I410" s="231"/>
      <c r="J410" s="157"/>
      <c r="K410" s="157"/>
      <c r="L410" s="157"/>
      <c r="M410" s="157"/>
      <c r="N410" s="157"/>
    </row>
    <row r="411" spans="1:14" x14ac:dyDescent="0.25">
      <c r="A411" s="157"/>
      <c r="B411" s="157"/>
      <c r="C411" s="192"/>
      <c r="D411" s="180"/>
      <c r="E411" s="198"/>
      <c r="F411" s="157"/>
      <c r="G411" s="231"/>
      <c r="H411" s="205"/>
      <c r="I411" s="231"/>
      <c r="J411" s="157"/>
      <c r="K411" s="157"/>
      <c r="L411" s="157"/>
      <c r="M411" s="157"/>
      <c r="N411" s="157"/>
    </row>
    <row r="412" spans="1:14" x14ac:dyDescent="0.25">
      <c r="A412" s="157"/>
      <c r="B412" s="157"/>
      <c r="C412" s="192"/>
      <c r="D412" s="180"/>
      <c r="E412" s="198"/>
      <c r="F412" s="157"/>
      <c r="G412" s="231"/>
      <c r="H412" s="205"/>
      <c r="I412" s="231"/>
      <c r="J412" s="157"/>
      <c r="K412" s="157"/>
      <c r="L412" s="157"/>
      <c r="M412" s="157"/>
      <c r="N412" s="157"/>
    </row>
    <row r="413" spans="1:14" x14ac:dyDescent="0.25">
      <c r="A413" s="157"/>
      <c r="B413" s="157"/>
      <c r="C413" s="192"/>
      <c r="D413" s="180"/>
      <c r="E413" s="198"/>
      <c r="F413" s="157"/>
      <c r="G413" s="231"/>
      <c r="H413" s="205"/>
      <c r="I413" s="231"/>
      <c r="J413" s="157"/>
      <c r="K413" s="157"/>
      <c r="L413" s="157"/>
      <c r="M413" s="157"/>
      <c r="N413" s="157"/>
    </row>
    <row r="414" spans="1:14" x14ac:dyDescent="0.25">
      <c r="A414" s="157"/>
      <c r="B414" s="157"/>
      <c r="C414" s="192"/>
      <c r="D414" s="180"/>
      <c r="E414" s="198"/>
      <c r="F414" s="157"/>
      <c r="G414" s="231"/>
      <c r="H414" s="205"/>
      <c r="I414" s="231"/>
      <c r="J414" s="157"/>
      <c r="K414" s="157"/>
      <c r="L414" s="157"/>
      <c r="M414" s="157"/>
      <c r="N414" s="157"/>
    </row>
    <row r="415" spans="1:14" x14ac:dyDescent="0.25">
      <c r="A415" s="157"/>
      <c r="B415" s="157"/>
      <c r="C415" s="192"/>
      <c r="D415" s="180"/>
      <c r="E415" s="198"/>
      <c r="F415" s="157"/>
      <c r="G415" s="231"/>
      <c r="H415" s="205"/>
      <c r="I415" s="231"/>
      <c r="J415" s="157"/>
      <c r="K415" s="157"/>
      <c r="L415" s="157"/>
      <c r="M415" s="157"/>
      <c r="N415" s="157"/>
    </row>
    <row r="416" spans="1:14" x14ac:dyDescent="0.25">
      <c r="A416" s="157"/>
      <c r="B416" s="157"/>
      <c r="C416" s="192"/>
      <c r="D416" s="180"/>
      <c r="E416" s="198"/>
      <c r="F416" s="157"/>
      <c r="G416" s="231"/>
      <c r="H416" s="205"/>
      <c r="I416" s="231"/>
      <c r="J416" s="157"/>
      <c r="K416" s="157"/>
      <c r="L416" s="157"/>
      <c r="M416" s="157"/>
      <c r="N416" s="157"/>
    </row>
    <row r="417" spans="1:14" x14ac:dyDescent="0.25">
      <c r="A417" s="157"/>
      <c r="B417" s="157"/>
      <c r="C417" s="192"/>
      <c r="D417" s="180"/>
      <c r="E417" s="198"/>
      <c r="F417" s="157"/>
      <c r="G417" s="231"/>
      <c r="H417" s="205"/>
      <c r="I417" s="231"/>
      <c r="J417" s="157"/>
      <c r="K417" s="157"/>
      <c r="L417" s="157"/>
      <c r="M417" s="157"/>
      <c r="N417" s="157"/>
    </row>
    <row r="418" spans="1:14" x14ac:dyDescent="0.25">
      <c r="A418" s="157"/>
      <c r="B418" s="157"/>
      <c r="C418" s="192"/>
      <c r="D418" s="180"/>
      <c r="E418" s="198"/>
      <c r="F418" s="157"/>
      <c r="G418" s="231"/>
      <c r="H418" s="205"/>
      <c r="I418" s="231"/>
      <c r="J418" s="157"/>
      <c r="K418" s="157"/>
      <c r="L418" s="157"/>
      <c r="M418" s="157"/>
      <c r="N418" s="157"/>
    </row>
    <row r="419" spans="1:14" x14ac:dyDescent="0.25">
      <c r="A419" s="157"/>
      <c r="B419" s="157"/>
      <c r="C419" s="192"/>
      <c r="D419" s="180"/>
      <c r="E419" s="198"/>
      <c r="F419" s="157"/>
      <c r="G419" s="231"/>
      <c r="H419" s="205"/>
      <c r="I419" s="231"/>
      <c r="J419" s="157"/>
      <c r="K419" s="157"/>
      <c r="L419" s="157"/>
      <c r="M419" s="157"/>
      <c r="N419" s="157"/>
    </row>
    <row r="420" spans="1:14" x14ac:dyDescent="0.25">
      <c r="A420" s="157"/>
      <c r="B420" s="157"/>
      <c r="C420" s="192"/>
      <c r="D420" s="180"/>
      <c r="E420" s="198"/>
      <c r="F420" s="157"/>
      <c r="G420" s="231"/>
      <c r="H420" s="205"/>
      <c r="I420" s="231"/>
      <c r="J420" s="157"/>
      <c r="K420" s="157"/>
      <c r="L420" s="157"/>
      <c r="M420" s="157"/>
      <c r="N420" s="157"/>
    </row>
    <row r="421" spans="1:14" x14ac:dyDescent="0.25">
      <c r="A421" s="157"/>
      <c r="B421" s="157"/>
      <c r="C421" s="192"/>
      <c r="D421" s="180"/>
      <c r="E421" s="198"/>
      <c r="F421" s="157"/>
      <c r="G421" s="231"/>
      <c r="H421" s="205"/>
      <c r="I421" s="231"/>
      <c r="J421" s="157"/>
      <c r="K421" s="157"/>
      <c r="L421" s="157"/>
      <c r="M421" s="157"/>
      <c r="N421" s="157"/>
    </row>
    <row r="422" spans="1:14" x14ac:dyDescent="0.25">
      <c r="A422" s="157"/>
      <c r="B422" s="157"/>
      <c r="C422" s="192"/>
      <c r="D422" s="180"/>
      <c r="E422" s="198"/>
      <c r="F422" s="157"/>
      <c r="G422" s="231"/>
      <c r="H422" s="205"/>
      <c r="I422" s="231"/>
      <c r="J422" s="157"/>
      <c r="K422" s="157"/>
      <c r="L422" s="157"/>
      <c r="M422" s="157"/>
      <c r="N422" s="157"/>
    </row>
    <row r="423" spans="1:14" x14ac:dyDescent="0.25">
      <c r="A423" s="157"/>
      <c r="B423" s="157"/>
      <c r="C423" s="192"/>
      <c r="D423" s="180"/>
      <c r="E423" s="198"/>
      <c r="F423" s="157"/>
      <c r="G423" s="231"/>
      <c r="H423" s="205"/>
      <c r="I423" s="231"/>
      <c r="J423" s="157"/>
      <c r="K423" s="157"/>
      <c r="L423" s="157"/>
      <c r="M423" s="157"/>
      <c r="N423" s="157"/>
    </row>
    <row r="424" spans="1:14" x14ac:dyDescent="0.25">
      <c r="A424" s="157"/>
      <c r="B424" s="157"/>
      <c r="C424" s="192"/>
      <c r="D424" s="180"/>
      <c r="E424" s="198"/>
      <c r="F424" s="157"/>
      <c r="G424" s="231"/>
      <c r="H424" s="205"/>
      <c r="I424" s="231"/>
      <c r="J424" s="157"/>
      <c r="K424" s="157"/>
      <c r="L424" s="157"/>
      <c r="M424" s="157"/>
      <c r="N424" s="157"/>
    </row>
    <row r="425" spans="1:14" x14ac:dyDescent="0.25">
      <c r="A425" s="157"/>
      <c r="B425" s="157"/>
      <c r="C425" s="192"/>
      <c r="D425" s="180"/>
      <c r="E425" s="198"/>
      <c r="F425" s="157"/>
      <c r="G425" s="231"/>
      <c r="H425" s="205"/>
      <c r="I425" s="231"/>
      <c r="J425" s="157"/>
      <c r="K425" s="157"/>
      <c r="L425" s="157"/>
      <c r="M425" s="157"/>
      <c r="N425" s="157"/>
    </row>
    <row r="426" spans="1:14" x14ac:dyDescent="0.25">
      <c r="A426" s="157"/>
      <c r="B426" s="157"/>
      <c r="C426" s="192"/>
      <c r="D426" s="180"/>
      <c r="E426" s="198"/>
      <c r="F426" s="157"/>
      <c r="G426" s="231"/>
      <c r="H426" s="205"/>
      <c r="I426" s="231"/>
      <c r="J426" s="157"/>
      <c r="K426" s="157"/>
      <c r="L426" s="157"/>
      <c r="M426" s="157"/>
      <c r="N426" s="157"/>
    </row>
    <row r="427" spans="1:14" x14ac:dyDescent="0.25">
      <c r="A427" s="157"/>
      <c r="B427" s="157"/>
      <c r="C427" s="192"/>
      <c r="D427" s="180"/>
      <c r="E427" s="198"/>
      <c r="F427" s="157"/>
      <c r="G427" s="231"/>
      <c r="H427" s="205"/>
      <c r="I427" s="231"/>
      <c r="J427" s="157"/>
      <c r="K427" s="157"/>
      <c r="L427" s="157"/>
      <c r="M427" s="157"/>
      <c r="N427" s="157"/>
    </row>
    <row r="428" spans="1:14" x14ac:dyDescent="0.25">
      <c r="A428" s="157"/>
      <c r="B428" s="157"/>
      <c r="C428" s="192"/>
      <c r="D428" s="180"/>
      <c r="E428" s="198"/>
      <c r="F428" s="157"/>
      <c r="G428" s="231"/>
      <c r="H428" s="205"/>
      <c r="I428" s="231"/>
      <c r="J428" s="157"/>
      <c r="K428" s="157"/>
      <c r="L428" s="157"/>
      <c r="M428" s="157"/>
      <c r="N428" s="157"/>
    </row>
    <row r="429" spans="1:14" x14ac:dyDescent="0.25">
      <c r="A429" s="157"/>
      <c r="B429" s="157"/>
      <c r="C429" s="192"/>
      <c r="D429" s="180"/>
      <c r="E429" s="198"/>
      <c r="F429" s="157"/>
      <c r="G429" s="231"/>
      <c r="H429" s="205"/>
      <c r="I429" s="231"/>
      <c r="J429" s="157"/>
      <c r="K429" s="157"/>
      <c r="L429" s="157"/>
      <c r="M429" s="157"/>
      <c r="N429" s="157"/>
    </row>
    <row r="430" spans="1:14" x14ac:dyDescent="0.25">
      <c r="A430" s="157"/>
      <c r="B430" s="157"/>
      <c r="C430" s="192"/>
      <c r="D430" s="180"/>
      <c r="E430" s="198"/>
      <c r="F430" s="157"/>
      <c r="G430" s="231"/>
      <c r="H430" s="205"/>
      <c r="I430" s="231"/>
      <c r="J430" s="157"/>
      <c r="K430" s="157"/>
      <c r="L430" s="157"/>
      <c r="M430" s="157"/>
      <c r="N430" s="157"/>
    </row>
    <row r="431" spans="1:14" x14ac:dyDescent="0.25">
      <c r="A431" s="157"/>
      <c r="B431" s="157"/>
      <c r="C431" s="192"/>
      <c r="D431" s="180"/>
      <c r="E431" s="198"/>
      <c r="F431" s="157"/>
      <c r="G431" s="231"/>
      <c r="H431" s="205"/>
      <c r="I431" s="231"/>
      <c r="J431" s="157"/>
      <c r="K431" s="157"/>
      <c r="L431" s="157"/>
      <c r="M431" s="157"/>
      <c r="N431" s="157"/>
    </row>
    <row r="432" spans="1:14" x14ac:dyDescent="0.25">
      <c r="A432" s="157"/>
      <c r="B432" s="157"/>
      <c r="C432" s="192"/>
      <c r="D432" s="180"/>
      <c r="E432" s="198"/>
      <c r="F432" s="157"/>
      <c r="G432" s="231"/>
      <c r="H432" s="205"/>
      <c r="I432" s="231"/>
      <c r="J432" s="157"/>
      <c r="K432" s="157"/>
      <c r="L432" s="157"/>
      <c r="M432" s="157"/>
      <c r="N432" s="157"/>
    </row>
    <row r="433" spans="1:14" x14ac:dyDescent="0.25">
      <c r="A433" s="157"/>
      <c r="B433" s="157"/>
      <c r="C433" s="192"/>
      <c r="D433" s="180"/>
      <c r="E433" s="198"/>
      <c r="F433" s="157"/>
      <c r="G433" s="231"/>
      <c r="H433" s="205"/>
      <c r="I433" s="231"/>
      <c r="J433" s="157"/>
      <c r="K433" s="157"/>
      <c r="L433" s="157"/>
      <c r="M433" s="157"/>
      <c r="N433" s="157"/>
    </row>
    <row r="434" spans="1:14" x14ac:dyDescent="0.25">
      <c r="A434" s="157"/>
      <c r="B434" s="157"/>
      <c r="C434" s="192"/>
      <c r="D434" s="180"/>
      <c r="E434" s="198"/>
      <c r="F434" s="157"/>
      <c r="G434" s="231"/>
      <c r="H434" s="205"/>
      <c r="I434" s="231"/>
      <c r="J434" s="157"/>
      <c r="K434" s="157"/>
      <c r="L434" s="157"/>
      <c r="M434" s="157"/>
      <c r="N434" s="157"/>
    </row>
    <row r="435" spans="1:14" x14ac:dyDescent="0.25">
      <c r="A435" s="157"/>
      <c r="B435" s="157"/>
      <c r="C435" s="192"/>
      <c r="D435" s="180"/>
      <c r="E435" s="198"/>
      <c r="F435" s="157"/>
      <c r="G435" s="231"/>
      <c r="H435" s="205"/>
      <c r="I435" s="231"/>
      <c r="J435" s="157"/>
      <c r="K435" s="157"/>
      <c r="L435" s="157"/>
      <c r="M435" s="157"/>
      <c r="N435" s="157"/>
    </row>
    <row r="436" spans="1:14" x14ac:dyDescent="0.25">
      <c r="A436" s="157"/>
      <c r="B436" s="157"/>
      <c r="C436" s="192"/>
      <c r="D436" s="180"/>
      <c r="E436" s="198"/>
      <c r="F436" s="157"/>
      <c r="G436" s="231"/>
      <c r="H436" s="205"/>
      <c r="I436" s="231"/>
      <c r="J436" s="157"/>
      <c r="K436" s="157"/>
      <c r="L436" s="157"/>
      <c r="M436" s="157"/>
      <c r="N436" s="157"/>
    </row>
    <row r="437" spans="1:14" x14ac:dyDescent="0.25">
      <c r="A437" s="157"/>
      <c r="B437" s="157"/>
      <c r="C437" s="192"/>
      <c r="D437" s="180"/>
      <c r="E437" s="198"/>
      <c r="F437" s="157"/>
      <c r="G437" s="231"/>
      <c r="H437" s="205"/>
      <c r="I437" s="231"/>
      <c r="J437" s="157"/>
      <c r="K437" s="157"/>
      <c r="L437" s="157"/>
      <c r="M437" s="157"/>
      <c r="N437" s="157"/>
    </row>
    <row r="438" spans="1:14" x14ac:dyDescent="0.25">
      <c r="A438" s="157"/>
      <c r="B438" s="157"/>
      <c r="C438" s="192"/>
      <c r="D438" s="180"/>
      <c r="E438" s="198"/>
      <c r="F438" s="157"/>
      <c r="G438" s="231"/>
      <c r="H438" s="205"/>
      <c r="I438" s="231"/>
      <c r="J438" s="157"/>
      <c r="K438" s="157"/>
      <c r="L438" s="157"/>
      <c r="M438" s="157"/>
      <c r="N438" s="157"/>
    </row>
    <row r="439" spans="1:14" x14ac:dyDescent="0.25">
      <c r="A439" s="157"/>
      <c r="B439" s="157"/>
      <c r="C439" s="192"/>
      <c r="D439" s="180"/>
      <c r="E439" s="198"/>
      <c r="F439" s="157"/>
      <c r="G439" s="231"/>
      <c r="H439" s="205"/>
      <c r="I439" s="231"/>
      <c r="J439" s="157"/>
      <c r="K439" s="157"/>
      <c r="L439" s="157"/>
      <c r="M439" s="157"/>
      <c r="N439" s="157"/>
    </row>
    <row r="440" spans="1:14" x14ac:dyDescent="0.25">
      <c r="A440" s="157"/>
      <c r="B440" s="157"/>
      <c r="C440" s="192"/>
      <c r="D440" s="180"/>
      <c r="E440" s="198"/>
      <c r="F440" s="157"/>
      <c r="G440" s="231"/>
      <c r="H440" s="205"/>
      <c r="I440" s="231"/>
      <c r="J440" s="157"/>
      <c r="K440" s="157"/>
      <c r="L440" s="157"/>
      <c r="M440" s="157"/>
      <c r="N440" s="157"/>
    </row>
    <row r="441" spans="1:14" x14ac:dyDescent="0.25">
      <c r="A441" s="157"/>
      <c r="B441" s="157"/>
      <c r="C441" s="192"/>
      <c r="D441" s="180"/>
      <c r="E441" s="198"/>
      <c r="F441" s="157"/>
      <c r="G441" s="231"/>
      <c r="H441" s="205"/>
      <c r="I441" s="231"/>
      <c r="J441" s="157"/>
      <c r="K441" s="157"/>
      <c r="L441" s="157"/>
      <c r="M441" s="157"/>
      <c r="N441" s="157"/>
    </row>
    <row r="442" spans="1:14" x14ac:dyDescent="0.25">
      <c r="A442" s="157"/>
      <c r="B442" s="157"/>
      <c r="C442" s="192"/>
      <c r="D442" s="180"/>
      <c r="E442" s="198"/>
      <c r="F442" s="157"/>
      <c r="G442" s="231"/>
      <c r="H442" s="205"/>
      <c r="I442" s="231"/>
      <c r="J442" s="157"/>
      <c r="K442" s="157"/>
      <c r="L442" s="157"/>
      <c r="M442" s="157"/>
      <c r="N442" s="157"/>
    </row>
    <row r="443" spans="1:14" x14ac:dyDescent="0.25">
      <c r="A443" s="157"/>
      <c r="B443" s="157"/>
      <c r="C443" s="192"/>
      <c r="D443" s="180"/>
      <c r="E443" s="198"/>
      <c r="F443" s="157"/>
      <c r="G443" s="231"/>
      <c r="H443" s="205"/>
      <c r="I443" s="231"/>
      <c r="J443" s="157"/>
      <c r="K443" s="157"/>
      <c r="L443" s="157"/>
      <c r="M443" s="157"/>
      <c r="N443" s="157"/>
    </row>
    <row r="444" spans="1:14" x14ac:dyDescent="0.25">
      <c r="A444" s="157"/>
      <c r="B444" s="157"/>
      <c r="C444" s="192"/>
      <c r="D444" s="180"/>
      <c r="E444" s="198"/>
      <c r="F444" s="157"/>
      <c r="G444" s="231"/>
      <c r="H444" s="205"/>
      <c r="I444" s="231"/>
      <c r="J444" s="157"/>
      <c r="K444" s="157"/>
      <c r="L444" s="157"/>
      <c r="M444" s="157"/>
      <c r="N444" s="157"/>
    </row>
    <row r="445" spans="1:14" x14ac:dyDescent="0.25">
      <c r="A445" s="157"/>
      <c r="B445" s="157"/>
      <c r="C445" s="192"/>
      <c r="D445" s="180"/>
      <c r="E445" s="198"/>
      <c r="F445" s="157"/>
      <c r="G445" s="231"/>
      <c r="H445" s="205"/>
      <c r="I445" s="231"/>
      <c r="J445" s="157"/>
      <c r="K445" s="157"/>
      <c r="L445" s="157"/>
      <c r="M445" s="157"/>
      <c r="N445" s="157"/>
    </row>
    <row r="446" spans="1:14" x14ac:dyDescent="0.25">
      <c r="A446" s="157"/>
      <c r="B446" s="157"/>
      <c r="C446" s="192"/>
      <c r="D446" s="180"/>
      <c r="E446" s="198"/>
      <c r="F446" s="157"/>
      <c r="G446" s="231"/>
      <c r="H446" s="205"/>
      <c r="I446" s="231"/>
      <c r="J446" s="157"/>
      <c r="K446" s="157"/>
      <c r="L446" s="157"/>
      <c r="M446" s="157"/>
      <c r="N446" s="157"/>
    </row>
    <row r="447" spans="1:14" x14ac:dyDescent="0.25">
      <c r="A447" s="157"/>
      <c r="B447" s="157"/>
      <c r="C447" s="192"/>
      <c r="D447" s="180"/>
      <c r="E447" s="198"/>
      <c r="F447" s="157"/>
      <c r="G447" s="231"/>
      <c r="H447" s="205"/>
      <c r="I447" s="231"/>
      <c r="J447" s="157"/>
      <c r="K447" s="157"/>
      <c r="L447" s="157"/>
      <c r="M447" s="157"/>
      <c r="N447" s="157"/>
    </row>
    <row r="448" spans="1:14" x14ac:dyDescent="0.25">
      <c r="A448" s="157"/>
      <c r="B448" s="157"/>
      <c r="C448" s="192"/>
      <c r="D448" s="180"/>
      <c r="E448" s="198"/>
      <c r="F448" s="157"/>
      <c r="G448" s="231"/>
      <c r="H448" s="205"/>
      <c r="I448" s="231"/>
      <c r="J448" s="157"/>
      <c r="K448" s="157"/>
      <c r="L448" s="157"/>
      <c r="M448" s="157"/>
      <c r="N448" s="157"/>
    </row>
    <row r="449" spans="1:14" x14ac:dyDescent="0.25">
      <c r="A449" s="157"/>
      <c r="B449" s="157"/>
      <c r="C449" s="192"/>
      <c r="D449" s="180"/>
      <c r="E449" s="198"/>
      <c r="F449" s="157"/>
      <c r="G449" s="231"/>
      <c r="H449" s="205"/>
      <c r="I449" s="231"/>
      <c r="J449" s="157"/>
      <c r="K449" s="157"/>
      <c r="L449" s="157"/>
      <c r="M449" s="157"/>
      <c r="N449" s="157"/>
    </row>
    <row r="450" spans="1:14" x14ac:dyDescent="0.25">
      <c r="A450" s="157"/>
      <c r="B450" s="157"/>
      <c r="C450" s="192"/>
      <c r="D450" s="180"/>
      <c r="E450" s="198"/>
      <c r="F450" s="157"/>
      <c r="G450" s="231"/>
      <c r="H450" s="205"/>
      <c r="I450" s="231"/>
      <c r="J450" s="157"/>
      <c r="K450" s="157"/>
      <c r="L450" s="157"/>
      <c r="M450" s="157"/>
      <c r="N450" s="157"/>
    </row>
    <row r="451" spans="1:14" x14ac:dyDescent="0.25">
      <c r="A451" s="157"/>
      <c r="B451" s="157"/>
      <c r="C451" s="192"/>
      <c r="D451" s="180"/>
      <c r="E451" s="198"/>
      <c r="F451" s="157"/>
      <c r="G451" s="231"/>
      <c r="H451" s="205"/>
      <c r="I451" s="231"/>
      <c r="J451" s="157"/>
      <c r="K451" s="157"/>
      <c r="L451" s="157"/>
      <c r="M451" s="157"/>
      <c r="N451" s="157"/>
    </row>
    <row r="452" spans="1:14" x14ac:dyDescent="0.25">
      <c r="A452" s="157"/>
      <c r="B452" s="157"/>
      <c r="C452" s="192"/>
      <c r="D452" s="180"/>
      <c r="E452" s="198"/>
      <c r="F452" s="157"/>
      <c r="G452" s="231"/>
      <c r="H452" s="205"/>
      <c r="I452" s="231"/>
      <c r="J452" s="157"/>
      <c r="K452" s="157"/>
      <c r="L452" s="157"/>
      <c r="M452" s="157"/>
      <c r="N452" s="157"/>
    </row>
    <row r="453" spans="1:14" x14ac:dyDescent="0.25">
      <c r="A453" s="157"/>
      <c r="B453" s="157"/>
      <c r="C453" s="192"/>
      <c r="D453" s="180"/>
      <c r="E453" s="198"/>
      <c r="F453" s="157"/>
      <c r="G453" s="231"/>
      <c r="H453" s="205"/>
      <c r="I453" s="231"/>
      <c r="J453" s="157"/>
      <c r="K453" s="157"/>
      <c r="L453" s="157"/>
      <c r="M453" s="157"/>
      <c r="N453" s="157"/>
    </row>
    <row r="454" spans="1:14" x14ac:dyDescent="0.25">
      <c r="A454" s="157"/>
      <c r="B454" s="157"/>
      <c r="C454" s="192"/>
      <c r="D454" s="180"/>
      <c r="E454" s="198"/>
      <c r="F454" s="157"/>
      <c r="G454" s="231"/>
      <c r="H454" s="205"/>
      <c r="I454" s="231"/>
      <c r="J454" s="157"/>
      <c r="K454" s="157"/>
      <c r="L454" s="157"/>
      <c r="M454" s="157"/>
      <c r="N454" s="157"/>
    </row>
    <row r="455" spans="1:14" x14ac:dyDescent="0.25">
      <c r="A455" s="157"/>
      <c r="B455" s="157"/>
      <c r="C455" s="192"/>
      <c r="D455" s="180"/>
      <c r="E455" s="198"/>
      <c r="F455" s="157"/>
      <c r="G455" s="231"/>
      <c r="H455" s="205"/>
      <c r="I455" s="231"/>
      <c r="J455" s="157"/>
      <c r="K455" s="157"/>
      <c r="L455" s="157"/>
      <c r="M455" s="157"/>
      <c r="N455" s="157"/>
    </row>
    <row r="456" spans="1:14" x14ac:dyDescent="0.25">
      <c r="A456" s="157"/>
      <c r="B456" s="157"/>
      <c r="C456" s="192"/>
      <c r="D456" s="180"/>
      <c r="E456" s="198"/>
      <c r="F456" s="157"/>
      <c r="G456" s="231"/>
      <c r="H456" s="205"/>
      <c r="I456" s="231"/>
      <c r="J456" s="157"/>
      <c r="K456" s="157"/>
      <c r="L456" s="157"/>
      <c r="M456" s="157"/>
      <c r="N456" s="157"/>
    </row>
    <row r="457" spans="1:14" x14ac:dyDescent="0.25">
      <c r="A457" s="157"/>
      <c r="B457" s="157"/>
      <c r="C457" s="192"/>
      <c r="D457" s="180"/>
      <c r="E457" s="198"/>
      <c r="F457" s="157"/>
      <c r="G457" s="231"/>
      <c r="H457" s="205"/>
      <c r="I457" s="231"/>
      <c r="J457" s="157"/>
      <c r="K457" s="157"/>
      <c r="L457" s="157"/>
      <c r="M457" s="157"/>
      <c r="N457" s="157"/>
    </row>
    <row r="458" spans="1:14" x14ac:dyDescent="0.25">
      <c r="A458" s="157"/>
      <c r="B458" s="157"/>
      <c r="C458" s="192"/>
      <c r="D458" s="180"/>
      <c r="E458" s="198"/>
      <c r="F458" s="157"/>
      <c r="G458" s="231"/>
      <c r="H458" s="205"/>
      <c r="I458" s="231"/>
      <c r="J458" s="157"/>
      <c r="K458" s="157"/>
      <c r="L458" s="157"/>
      <c r="M458" s="157"/>
      <c r="N458" s="157"/>
    </row>
    <row r="459" spans="1:14" x14ac:dyDescent="0.25">
      <c r="A459" s="157"/>
      <c r="B459" s="157"/>
      <c r="C459" s="192"/>
      <c r="D459" s="180"/>
      <c r="E459" s="198"/>
      <c r="F459" s="157"/>
      <c r="G459" s="231"/>
      <c r="H459" s="205"/>
      <c r="I459" s="231"/>
      <c r="J459" s="157"/>
      <c r="K459" s="157"/>
      <c r="L459" s="157"/>
      <c r="M459" s="157"/>
      <c r="N459" s="157"/>
    </row>
    <row r="460" spans="1:14" x14ac:dyDescent="0.25">
      <c r="A460" s="157"/>
      <c r="B460" s="157"/>
      <c r="C460" s="192"/>
      <c r="D460" s="180"/>
      <c r="E460" s="198"/>
      <c r="F460" s="157"/>
      <c r="G460" s="231"/>
      <c r="H460" s="205"/>
      <c r="I460" s="231"/>
      <c r="J460" s="157"/>
      <c r="K460" s="157"/>
      <c r="L460" s="157"/>
      <c r="M460" s="157"/>
      <c r="N460" s="157"/>
    </row>
    <row r="461" spans="1:14" x14ac:dyDescent="0.25">
      <c r="A461" s="157"/>
      <c r="B461" s="157"/>
      <c r="C461" s="192"/>
      <c r="D461" s="180"/>
      <c r="E461" s="198"/>
      <c r="F461" s="157"/>
      <c r="G461" s="231"/>
      <c r="H461" s="205"/>
      <c r="I461" s="231"/>
      <c r="J461" s="157"/>
      <c r="K461" s="157"/>
      <c r="L461" s="157"/>
      <c r="M461" s="157"/>
      <c r="N461" s="157"/>
    </row>
    <row r="462" spans="1:14" x14ac:dyDescent="0.25">
      <c r="A462" s="157"/>
      <c r="B462" s="157"/>
      <c r="C462" s="192"/>
      <c r="D462" s="180"/>
      <c r="E462" s="198"/>
      <c r="F462" s="157"/>
      <c r="G462" s="231"/>
      <c r="H462" s="205"/>
      <c r="I462" s="231"/>
      <c r="J462" s="157"/>
      <c r="K462" s="157"/>
      <c r="L462" s="157"/>
      <c r="M462" s="157"/>
      <c r="N462" s="157"/>
    </row>
    <row r="463" spans="1:14" x14ac:dyDescent="0.25">
      <c r="A463" s="157"/>
      <c r="B463" s="157"/>
      <c r="C463" s="192"/>
      <c r="D463" s="180"/>
      <c r="E463" s="198"/>
      <c r="F463" s="157"/>
      <c r="G463" s="231"/>
      <c r="H463" s="205"/>
      <c r="I463" s="231"/>
      <c r="J463" s="157"/>
      <c r="K463" s="157"/>
      <c r="L463" s="157"/>
      <c r="M463" s="157"/>
      <c r="N463" s="157"/>
    </row>
    <row r="464" spans="1:14" x14ac:dyDescent="0.25">
      <c r="A464" s="157"/>
      <c r="B464" s="157"/>
      <c r="C464" s="192"/>
      <c r="D464" s="180"/>
      <c r="E464" s="198"/>
      <c r="F464" s="157"/>
      <c r="G464" s="231"/>
      <c r="H464" s="205"/>
      <c r="I464" s="231"/>
      <c r="J464" s="157"/>
      <c r="K464" s="157"/>
      <c r="L464" s="157"/>
      <c r="M464" s="157"/>
      <c r="N464" s="157"/>
    </row>
    <row r="465" spans="1:14" x14ac:dyDescent="0.25">
      <c r="A465" s="157"/>
      <c r="B465" s="157"/>
      <c r="C465" s="192"/>
      <c r="D465" s="180"/>
      <c r="E465" s="198"/>
      <c r="F465" s="157"/>
      <c r="G465" s="231"/>
      <c r="H465" s="205"/>
      <c r="I465" s="231"/>
      <c r="J465" s="157"/>
      <c r="K465" s="157"/>
      <c r="L465" s="157"/>
      <c r="M465" s="157"/>
      <c r="N465" s="157"/>
    </row>
    <row r="466" spans="1:14" x14ac:dyDescent="0.25">
      <c r="A466" s="157"/>
      <c r="B466" s="157"/>
      <c r="C466" s="192"/>
      <c r="D466" s="180"/>
      <c r="E466" s="198"/>
      <c r="F466" s="157"/>
      <c r="G466" s="231"/>
      <c r="H466" s="205"/>
      <c r="I466" s="231"/>
      <c r="J466" s="157"/>
      <c r="K466" s="157"/>
      <c r="L466" s="157"/>
      <c r="M466" s="157"/>
      <c r="N466" s="157"/>
    </row>
    <row r="467" spans="1:14" x14ac:dyDescent="0.25">
      <c r="A467" s="157"/>
      <c r="B467" s="157"/>
      <c r="C467" s="192"/>
      <c r="D467" s="180"/>
      <c r="E467" s="198"/>
      <c r="F467" s="157"/>
      <c r="G467" s="231"/>
      <c r="H467" s="205"/>
      <c r="I467" s="231"/>
      <c r="J467" s="157"/>
      <c r="K467" s="157"/>
      <c r="L467" s="157"/>
      <c r="M467" s="157"/>
      <c r="N467" s="157"/>
    </row>
    <row r="468" spans="1:14" x14ac:dyDescent="0.25">
      <c r="A468" s="157"/>
      <c r="B468" s="157"/>
      <c r="C468" s="192"/>
      <c r="D468" s="180"/>
      <c r="E468" s="198"/>
      <c r="F468" s="157"/>
      <c r="G468" s="231"/>
      <c r="H468" s="205"/>
      <c r="I468" s="231"/>
      <c r="J468" s="157"/>
      <c r="K468" s="157"/>
      <c r="L468" s="157"/>
      <c r="M468" s="157"/>
      <c r="N468" s="157"/>
    </row>
    <row r="469" spans="1:14" x14ac:dyDescent="0.25">
      <c r="A469" s="157"/>
      <c r="B469" s="157"/>
      <c r="C469" s="192"/>
      <c r="D469" s="180"/>
      <c r="E469" s="198"/>
      <c r="F469" s="157"/>
      <c r="G469" s="231"/>
      <c r="H469" s="205"/>
      <c r="I469" s="231"/>
      <c r="J469" s="157"/>
      <c r="K469" s="157"/>
      <c r="L469" s="157"/>
      <c r="M469" s="157"/>
      <c r="N469" s="157"/>
    </row>
    <row r="470" spans="1:14" x14ac:dyDescent="0.25">
      <c r="A470" s="157"/>
      <c r="B470" s="157"/>
      <c r="C470" s="192"/>
      <c r="D470" s="180"/>
      <c r="E470" s="198"/>
      <c r="F470" s="157"/>
      <c r="G470" s="231"/>
      <c r="H470" s="205"/>
      <c r="I470" s="231"/>
      <c r="J470" s="157"/>
      <c r="K470" s="157"/>
      <c r="L470" s="157"/>
      <c r="M470" s="157"/>
      <c r="N470" s="157"/>
    </row>
    <row r="471" spans="1:14" x14ac:dyDescent="0.25">
      <c r="A471" s="157"/>
      <c r="B471" s="157"/>
      <c r="C471" s="192"/>
      <c r="D471" s="180"/>
      <c r="E471" s="198"/>
      <c r="F471" s="157"/>
      <c r="G471" s="231"/>
      <c r="H471" s="205"/>
      <c r="I471" s="231"/>
      <c r="J471" s="157"/>
      <c r="K471" s="157"/>
      <c r="L471" s="157"/>
      <c r="M471" s="157"/>
      <c r="N471" s="157"/>
    </row>
    <row r="472" spans="1:14" x14ac:dyDescent="0.25">
      <c r="A472" s="157"/>
      <c r="B472" s="157"/>
      <c r="C472" s="192"/>
      <c r="D472" s="180"/>
      <c r="E472" s="198"/>
      <c r="F472" s="157"/>
      <c r="G472" s="231"/>
      <c r="H472" s="205"/>
      <c r="I472" s="231"/>
      <c r="J472" s="157"/>
      <c r="K472" s="157"/>
      <c r="L472" s="157"/>
      <c r="M472" s="157"/>
      <c r="N472" s="157"/>
    </row>
    <row r="473" spans="1:14" x14ac:dyDescent="0.25">
      <c r="A473" s="157"/>
      <c r="B473" s="157"/>
      <c r="C473" s="192"/>
      <c r="D473" s="180"/>
      <c r="E473" s="198"/>
      <c r="F473" s="157"/>
      <c r="G473" s="231"/>
      <c r="H473" s="205"/>
      <c r="I473" s="231"/>
      <c r="J473" s="157"/>
      <c r="K473" s="157"/>
      <c r="L473" s="157"/>
      <c r="M473" s="157"/>
      <c r="N473" s="157"/>
    </row>
    <row r="474" spans="1:14" x14ac:dyDescent="0.25">
      <c r="A474" s="157"/>
      <c r="B474" s="157"/>
      <c r="C474" s="192"/>
      <c r="D474" s="180"/>
      <c r="E474" s="198"/>
      <c r="F474" s="157"/>
      <c r="G474" s="231"/>
      <c r="H474" s="205"/>
      <c r="I474" s="231"/>
      <c r="J474" s="157"/>
      <c r="K474" s="157"/>
      <c r="L474" s="157"/>
      <c r="M474" s="157"/>
      <c r="N474" s="157"/>
    </row>
    <row r="475" spans="1:14" x14ac:dyDescent="0.25">
      <c r="A475" s="157"/>
      <c r="B475" s="157"/>
      <c r="C475" s="192"/>
      <c r="D475" s="180"/>
      <c r="E475" s="198"/>
      <c r="F475" s="157"/>
      <c r="G475" s="231"/>
      <c r="H475" s="205"/>
      <c r="I475" s="231"/>
      <c r="J475" s="157"/>
      <c r="K475" s="157"/>
      <c r="L475" s="157"/>
      <c r="M475" s="157"/>
      <c r="N475" s="157"/>
    </row>
    <row r="476" spans="1:14" x14ac:dyDescent="0.25">
      <c r="A476" s="157"/>
      <c r="B476" s="157"/>
      <c r="C476" s="192"/>
      <c r="D476" s="180"/>
      <c r="E476" s="198"/>
      <c r="F476" s="157"/>
      <c r="G476" s="231"/>
      <c r="H476" s="205"/>
      <c r="I476" s="231"/>
      <c r="J476" s="157"/>
      <c r="K476" s="157"/>
      <c r="L476" s="157"/>
      <c r="M476" s="157"/>
      <c r="N476" s="157"/>
    </row>
    <row r="477" spans="1:14" x14ac:dyDescent="0.25">
      <c r="A477" s="157"/>
      <c r="B477" s="157"/>
      <c r="C477" s="192"/>
      <c r="D477" s="180"/>
      <c r="E477" s="198"/>
      <c r="F477" s="157"/>
      <c r="G477" s="231"/>
      <c r="H477" s="205"/>
      <c r="I477" s="231"/>
      <c r="J477" s="157"/>
      <c r="K477" s="157"/>
      <c r="L477" s="157"/>
      <c r="M477" s="157"/>
      <c r="N477" s="157"/>
    </row>
    <row r="478" spans="1:14" x14ac:dyDescent="0.25">
      <c r="A478" s="157"/>
      <c r="B478" s="157"/>
      <c r="C478" s="192"/>
      <c r="D478" s="180"/>
      <c r="E478" s="198"/>
      <c r="F478" s="157"/>
      <c r="G478" s="231"/>
      <c r="H478" s="205"/>
      <c r="I478" s="231"/>
      <c r="J478" s="157"/>
      <c r="K478" s="157"/>
      <c r="L478" s="157"/>
      <c r="M478" s="157"/>
      <c r="N478" s="157"/>
    </row>
    <row r="479" spans="1:14" x14ac:dyDescent="0.25">
      <c r="A479" s="157"/>
      <c r="B479" s="157"/>
      <c r="C479" s="192"/>
      <c r="D479" s="180"/>
      <c r="E479" s="198"/>
      <c r="F479" s="157"/>
      <c r="G479" s="231"/>
      <c r="H479" s="205"/>
      <c r="I479" s="231"/>
      <c r="J479" s="157"/>
      <c r="K479" s="157"/>
      <c r="L479" s="157"/>
      <c r="M479" s="157"/>
      <c r="N479" s="157"/>
    </row>
    <row r="480" spans="1:14" x14ac:dyDescent="0.25">
      <c r="A480" s="157"/>
      <c r="B480" s="157"/>
      <c r="C480" s="192"/>
      <c r="D480" s="180"/>
      <c r="E480" s="198"/>
      <c r="F480" s="157"/>
      <c r="G480" s="231"/>
      <c r="H480" s="205"/>
      <c r="I480" s="231"/>
      <c r="J480" s="157"/>
      <c r="K480" s="157"/>
      <c r="L480" s="157"/>
      <c r="M480" s="157"/>
      <c r="N480" s="157"/>
    </row>
    <row r="481" spans="1:14" x14ac:dyDescent="0.25">
      <c r="A481" s="157"/>
      <c r="B481" s="157"/>
      <c r="C481" s="192"/>
      <c r="D481" s="180"/>
      <c r="E481" s="198"/>
      <c r="F481" s="157"/>
      <c r="G481" s="231"/>
      <c r="H481" s="205"/>
      <c r="I481" s="231"/>
      <c r="J481" s="157"/>
      <c r="K481" s="157"/>
      <c r="L481" s="157"/>
      <c r="M481" s="157"/>
      <c r="N481" s="157"/>
    </row>
    <row r="482" spans="1:14" x14ac:dyDescent="0.25">
      <c r="A482" s="157"/>
      <c r="B482" s="157"/>
      <c r="C482" s="192"/>
      <c r="D482" s="180"/>
      <c r="E482" s="198"/>
      <c r="F482" s="157"/>
      <c r="G482" s="231"/>
      <c r="H482" s="205"/>
      <c r="I482" s="231"/>
      <c r="J482" s="157"/>
      <c r="K482" s="157"/>
      <c r="L482" s="157"/>
      <c r="M482" s="157"/>
      <c r="N482" s="157"/>
    </row>
    <row r="483" spans="1:14" x14ac:dyDescent="0.25">
      <c r="A483" s="157"/>
      <c r="B483" s="157"/>
      <c r="C483" s="192"/>
      <c r="D483" s="180"/>
      <c r="E483" s="198"/>
      <c r="F483" s="157"/>
      <c r="G483" s="231"/>
      <c r="H483" s="205"/>
      <c r="I483" s="231"/>
      <c r="J483" s="157"/>
      <c r="K483" s="157"/>
      <c r="L483" s="157"/>
      <c r="M483" s="157"/>
      <c r="N483" s="157"/>
    </row>
    <row r="484" spans="1:14" x14ac:dyDescent="0.25">
      <c r="A484" s="157"/>
      <c r="B484" s="157"/>
      <c r="C484" s="192"/>
      <c r="D484" s="180"/>
      <c r="E484" s="198"/>
      <c r="F484" s="157"/>
      <c r="G484" s="231"/>
      <c r="H484" s="205"/>
      <c r="I484" s="231"/>
      <c r="J484" s="157"/>
      <c r="K484" s="157"/>
      <c r="L484" s="157"/>
      <c r="M484" s="157"/>
      <c r="N484" s="157"/>
    </row>
    <row r="485" spans="1:14" x14ac:dyDescent="0.25">
      <c r="A485" s="157"/>
      <c r="B485" s="157"/>
      <c r="C485" s="192"/>
      <c r="D485" s="180"/>
      <c r="E485" s="198"/>
      <c r="F485" s="157"/>
      <c r="G485" s="231"/>
      <c r="H485" s="205"/>
      <c r="I485" s="231"/>
      <c r="J485" s="157"/>
      <c r="K485" s="157"/>
      <c r="L485" s="157"/>
      <c r="M485" s="157"/>
      <c r="N485" s="157"/>
    </row>
    <row r="486" spans="1:14" x14ac:dyDescent="0.25">
      <c r="A486" s="157"/>
      <c r="B486" s="157"/>
      <c r="C486" s="192"/>
      <c r="D486" s="180"/>
      <c r="E486" s="198"/>
      <c r="F486" s="157"/>
      <c r="G486" s="231"/>
      <c r="H486" s="205"/>
      <c r="I486" s="231"/>
      <c r="J486" s="157"/>
      <c r="K486" s="157"/>
      <c r="L486" s="157"/>
      <c r="M486" s="157"/>
      <c r="N486" s="157"/>
    </row>
    <row r="487" spans="1:14" x14ac:dyDescent="0.25">
      <c r="A487" s="157"/>
      <c r="B487" s="157"/>
      <c r="C487" s="192"/>
      <c r="D487" s="180"/>
      <c r="E487" s="198"/>
      <c r="F487" s="157"/>
      <c r="G487" s="231"/>
      <c r="H487" s="205"/>
      <c r="I487" s="231"/>
      <c r="J487" s="157"/>
      <c r="K487" s="157"/>
      <c r="L487" s="157"/>
      <c r="M487" s="157"/>
      <c r="N487" s="157"/>
    </row>
    <row r="488" spans="1:14" x14ac:dyDescent="0.25">
      <c r="A488" s="157"/>
      <c r="B488" s="157"/>
      <c r="C488" s="192"/>
      <c r="D488" s="180"/>
      <c r="E488" s="198"/>
      <c r="F488" s="157"/>
      <c r="G488" s="231"/>
      <c r="H488" s="205"/>
      <c r="I488" s="231"/>
      <c r="J488" s="157"/>
      <c r="K488" s="157"/>
      <c r="L488" s="157"/>
      <c r="M488" s="157"/>
      <c r="N488" s="157"/>
    </row>
    <row r="489" spans="1:14" x14ac:dyDescent="0.25">
      <c r="A489" s="157"/>
      <c r="B489" s="157"/>
      <c r="C489" s="192"/>
      <c r="D489" s="180"/>
      <c r="E489" s="198"/>
      <c r="F489" s="157"/>
      <c r="G489" s="231"/>
      <c r="H489" s="205"/>
      <c r="I489" s="231"/>
      <c r="J489" s="157"/>
      <c r="K489" s="157"/>
      <c r="L489" s="157"/>
      <c r="M489" s="157"/>
      <c r="N489" s="157"/>
    </row>
    <row r="490" spans="1:14" x14ac:dyDescent="0.25">
      <c r="A490" s="157"/>
      <c r="B490" s="157"/>
      <c r="C490" s="192"/>
      <c r="D490" s="180"/>
      <c r="E490" s="198"/>
      <c r="F490" s="157"/>
      <c r="G490" s="231"/>
      <c r="H490" s="205"/>
      <c r="I490" s="231"/>
      <c r="J490" s="157"/>
      <c r="K490" s="157"/>
      <c r="L490" s="157"/>
      <c r="M490" s="157"/>
      <c r="N490" s="157"/>
    </row>
    <row r="491" spans="1:14" x14ac:dyDescent="0.25">
      <c r="A491" s="157"/>
      <c r="B491" s="157"/>
      <c r="C491" s="192"/>
      <c r="D491" s="180"/>
      <c r="E491" s="198"/>
      <c r="F491" s="157"/>
      <c r="G491" s="231"/>
      <c r="H491" s="205"/>
      <c r="I491" s="231"/>
      <c r="J491" s="157"/>
      <c r="K491" s="157"/>
      <c r="L491" s="157"/>
      <c r="M491" s="157"/>
      <c r="N491" s="157"/>
    </row>
    <row r="492" spans="1:14" x14ac:dyDescent="0.25">
      <c r="A492" s="157"/>
      <c r="B492" s="157"/>
      <c r="C492" s="192"/>
      <c r="D492" s="180"/>
      <c r="E492" s="198"/>
      <c r="F492" s="157"/>
      <c r="G492" s="231"/>
      <c r="H492" s="205"/>
      <c r="I492" s="231"/>
      <c r="J492" s="157"/>
      <c r="K492" s="157"/>
      <c r="L492" s="157"/>
      <c r="M492" s="157"/>
      <c r="N492" s="157"/>
    </row>
    <row r="493" spans="1:14" x14ac:dyDescent="0.25">
      <c r="A493" s="157"/>
      <c r="B493" s="157"/>
      <c r="C493" s="192"/>
      <c r="D493" s="180"/>
      <c r="E493" s="198"/>
      <c r="F493" s="157"/>
      <c r="G493" s="231"/>
      <c r="H493" s="205"/>
      <c r="I493" s="231"/>
      <c r="J493" s="157"/>
      <c r="K493" s="157"/>
      <c r="L493" s="157"/>
      <c r="M493" s="157"/>
      <c r="N493" s="157"/>
    </row>
    <row r="494" spans="1:14" x14ac:dyDescent="0.25">
      <c r="A494" s="157"/>
      <c r="B494" s="157"/>
      <c r="C494" s="192"/>
      <c r="D494" s="180"/>
      <c r="E494" s="198"/>
      <c r="F494" s="157"/>
      <c r="G494" s="231"/>
      <c r="H494" s="205"/>
      <c r="I494" s="231"/>
      <c r="J494" s="157"/>
      <c r="K494" s="157"/>
      <c r="L494" s="157"/>
      <c r="M494" s="157"/>
      <c r="N494" s="157"/>
    </row>
    <row r="495" spans="1:14" x14ac:dyDescent="0.25">
      <c r="A495" s="157"/>
      <c r="B495" s="157"/>
      <c r="C495" s="192"/>
      <c r="D495" s="180"/>
      <c r="E495" s="198"/>
      <c r="F495" s="157"/>
      <c r="G495" s="231"/>
      <c r="H495" s="205"/>
      <c r="I495" s="231"/>
      <c r="J495" s="157"/>
      <c r="K495" s="157"/>
      <c r="L495" s="157"/>
      <c r="M495" s="157"/>
      <c r="N495" s="157"/>
    </row>
    <row r="496" spans="1:14" x14ac:dyDescent="0.25">
      <c r="A496" s="157"/>
      <c r="B496" s="157"/>
      <c r="C496" s="192"/>
      <c r="D496" s="180"/>
      <c r="E496" s="198"/>
      <c r="F496" s="157"/>
      <c r="G496" s="231"/>
      <c r="H496" s="205"/>
      <c r="I496" s="231"/>
      <c r="J496" s="157"/>
      <c r="K496" s="157"/>
      <c r="L496" s="157"/>
      <c r="M496" s="157"/>
      <c r="N496" s="157"/>
    </row>
    <row r="497" spans="1:14" x14ac:dyDescent="0.25">
      <c r="A497" s="157"/>
      <c r="B497" s="157"/>
      <c r="C497" s="192"/>
      <c r="D497" s="180"/>
      <c r="E497" s="198"/>
      <c r="F497" s="157"/>
      <c r="G497" s="231"/>
      <c r="H497" s="205"/>
      <c r="I497" s="231"/>
      <c r="J497" s="157"/>
      <c r="K497" s="157"/>
      <c r="L497" s="157"/>
      <c r="M497" s="157"/>
      <c r="N497" s="157"/>
    </row>
    <row r="498" spans="1:14" x14ac:dyDescent="0.25">
      <c r="A498" s="157"/>
      <c r="B498" s="157"/>
      <c r="C498" s="192"/>
      <c r="D498" s="180"/>
      <c r="E498" s="198"/>
      <c r="F498" s="157"/>
      <c r="G498" s="231"/>
      <c r="H498" s="205"/>
      <c r="I498" s="231"/>
      <c r="J498" s="157"/>
      <c r="K498" s="157"/>
      <c r="L498" s="157"/>
      <c r="M498" s="157"/>
      <c r="N498" s="157"/>
    </row>
    <row r="499" spans="1:14" x14ac:dyDescent="0.25">
      <c r="A499" s="157"/>
      <c r="B499" s="157"/>
      <c r="C499" s="192"/>
      <c r="D499" s="180"/>
      <c r="E499" s="198"/>
      <c r="F499" s="157"/>
      <c r="G499" s="231"/>
      <c r="H499" s="205"/>
      <c r="I499" s="231"/>
      <c r="J499" s="157"/>
      <c r="K499" s="157"/>
      <c r="L499" s="157"/>
      <c r="M499" s="157"/>
      <c r="N499" s="157"/>
    </row>
    <row r="500" spans="1:14" x14ac:dyDescent="0.25">
      <c r="A500" s="157"/>
      <c r="B500" s="157"/>
      <c r="C500" s="192"/>
      <c r="D500" s="180"/>
      <c r="E500" s="198"/>
      <c r="F500" s="157"/>
      <c r="G500" s="231"/>
      <c r="H500" s="205"/>
      <c r="I500" s="231"/>
      <c r="J500" s="157"/>
      <c r="K500" s="157"/>
      <c r="L500" s="157"/>
      <c r="M500" s="157"/>
      <c r="N500" s="157"/>
    </row>
    <row r="501" spans="1:14" x14ac:dyDescent="0.25">
      <c r="A501" s="157"/>
      <c r="B501" s="157"/>
      <c r="C501" s="192"/>
      <c r="D501" s="180"/>
      <c r="E501" s="198"/>
      <c r="F501" s="157"/>
      <c r="G501" s="231"/>
      <c r="H501" s="205"/>
      <c r="I501" s="231"/>
      <c r="J501" s="157"/>
      <c r="K501" s="157"/>
      <c r="L501" s="157"/>
      <c r="M501" s="157"/>
      <c r="N501" s="157"/>
    </row>
    <row r="502" spans="1:14" x14ac:dyDescent="0.25">
      <c r="A502" s="157"/>
      <c r="B502" s="157"/>
      <c r="C502" s="192"/>
      <c r="D502" s="180"/>
      <c r="E502" s="198"/>
      <c r="F502" s="157"/>
      <c r="G502" s="231"/>
      <c r="H502" s="205"/>
      <c r="I502" s="231"/>
      <c r="J502" s="157"/>
      <c r="K502" s="157"/>
      <c r="L502" s="157"/>
      <c r="M502" s="157"/>
      <c r="N502" s="157"/>
    </row>
    <row r="503" spans="1:14" x14ac:dyDescent="0.25">
      <c r="A503" s="157"/>
      <c r="B503" s="157"/>
      <c r="C503" s="192"/>
      <c r="D503" s="180"/>
      <c r="E503" s="198"/>
      <c r="F503" s="157"/>
      <c r="G503" s="231"/>
      <c r="H503" s="205"/>
      <c r="I503" s="231"/>
      <c r="J503" s="157"/>
      <c r="K503" s="157"/>
      <c r="L503" s="157"/>
      <c r="M503" s="157"/>
      <c r="N503" s="157"/>
    </row>
    <row r="504" spans="1:14" x14ac:dyDescent="0.25">
      <c r="A504" s="157"/>
      <c r="B504" s="157"/>
      <c r="C504" s="192"/>
      <c r="D504" s="180"/>
      <c r="E504" s="198"/>
      <c r="F504" s="157"/>
      <c r="G504" s="231"/>
      <c r="H504" s="205"/>
      <c r="I504" s="231"/>
      <c r="J504" s="157"/>
      <c r="K504" s="157"/>
      <c r="L504" s="157"/>
      <c r="M504" s="157"/>
      <c r="N504" s="157"/>
    </row>
    <row r="505" spans="1:14" x14ac:dyDescent="0.25">
      <c r="A505" s="157"/>
      <c r="B505" s="157"/>
      <c r="C505" s="192"/>
      <c r="D505" s="180"/>
      <c r="E505" s="198"/>
      <c r="F505" s="157"/>
      <c r="G505" s="231"/>
      <c r="H505" s="205"/>
      <c r="I505" s="231"/>
      <c r="J505" s="157"/>
      <c r="K505" s="157"/>
      <c r="L505" s="157"/>
      <c r="M505" s="157"/>
      <c r="N505" s="157"/>
    </row>
    <row r="506" spans="1:14" x14ac:dyDescent="0.25">
      <c r="A506" s="157"/>
      <c r="B506" s="157"/>
      <c r="C506" s="192"/>
      <c r="D506" s="180"/>
      <c r="E506" s="198"/>
      <c r="F506" s="157"/>
      <c r="G506" s="231"/>
      <c r="H506" s="205"/>
      <c r="I506" s="231"/>
      <c r="J506" s="157"/>
      <c r="K506" s="157"/>
      <c r="L506" s="157"/>
      <c r="M506" s="157"/>
      <c r="N506" s="157"/>
    </row>
    <row r="507" spans="1:14" x14ac:dyDescent="0.25">
      <c r="A507" s="157"/>
      <c r="B507" s="157"/>
      <c r="C507" s="192"/>
      <c r="D507" s="180"/>
      <c r="E507" s="198"/>
      <c r="F507" s="157"/>
      <c r="G507" s="231"/>
      <c r="H507" s="205"/>
      <c r="I507" s="231"/>
      <c r="J507" s="157"/>
      <c r="K507" s="157"/>
      <c r="L507" s="157"/>
      <c r="M507" s="157"/>
      <c r="N507" s="157"/>
    </row>
    <row r="508" spans="1:14" x14ac:dyDescent="0.25">
      <c r="A508" s="157"/>
      <c r="B508" s="157"/>
      <c r="C508" s="192"/>
      <c r="D508" s="180"/>
      <c r="E508" s="198"/>
      <c r="F508" s="157"/>
      <c r="G508" s="231"/>
      <c r="H508" s="205"/>
      <c r="I508" s="231"/>
      <c r="J508" s="157"/>
      <c r="K508" s="157"/>
      <c r="L508" s="157"/>
      <c r="M508" s="157"/>
      <c r="N508" s="157"/>
    </row>
    <row r="509" spans="1:14" x14ac:dyDescent="0.25">
      <c r="A509" s="157"/>
      <c r="B509" s="157"/>
      <c r="C509" s="192"/>
      <c r="D509" s="180"/>
      <c r="E509" s="198"/>
      <c r="F509" s="157"/>
      <c r="G509" s="231"/>
      <c r="H509" s="205"/>
      <c r="I509" s="231"/>
      <c r="J509" s="157"/>
      <c r="K509" s="157"/>
      <c r="L509" s="157"/>
      <c r="M509" s="157"/>
      <c r="N509" s="157"/>
    </row>
    <row r="510" spans="1:14" x14ac:dyDescent="0.25">
      <c r="A510" s="157"/>
      <c r="B510" s="157"/>
      <c r="C510" s="192"/>
      <c r="D510" s="180"/>
      <c r="E510" s="198"/>
      <c r="F510" s="157"/>
      <c r="G510" s="231"/>
      <c r="H510" s="205"/>
      <c r="I510" s="231"/>
      <c r="J510" s="157"/>
      <c r="K510" s="157"/>
      <c r="L510" s="157"/>
      <c r="M510" s="157"/>
      <c r="N510" s="157"/>
    </row>
    <row r="511" spans="1:14" x14ac:dyDescent="0.25">
      <c r="A511" s="157"/>
      <c r="B511" s="157"/>
      <c r="C511" s="192"/>
      <c r="D511" s="180"/>
      <c r="E511" s="198"/>
      <c r="F511" s="157"/>
      <c r="G511" s="231"/>
      <c r="H511" s="205"/>
      <c r="I511" s="231"/>
      <c r="J511" s="157"/>
      <c r="K511" s="157"/>
      <c r="L511" s="157"/>
      <c r="M511" s="157"/>
      <c r="N511" s="157"/>
    </row>
    <row r="512" spans="1:14" x14ac:dyDescent="0.25">
      <c r="A512" s="157"/>
      <c r="B512" s="157"/>
      <c r="C512" s="192"/>
      <c r="D512" s="180"/>
      <c r="E512" s="198"/>
      <c r="F512" s="157"/>
      <c r="G512" s="231"/>
      <c r="H512" s="205"/>
      <c r="I512" s="231"/>
      <c r="J512" s="157"/>
      <c r="K512" s="157"/>
      <c r="L512" s="157"/>
      <c r="M512" s="157"/>
      <c r="N512" s="157"/>
    </row>
    <row r="513" spans="1:14" x14ac:dyDescent="0.25">
      <c r="A513" s="157"/>
      <c r="B513" s="157"/>
      <c r="C513" s="192"/>
      <c r="D513" s="180"/>
      <c r="E513" s="198"/>
      <c r="F513" s="157"/>
      <c r="G513" s="231"/>
      <c r="H513" s="205"/>
      <c r="I513" s="231"/>
      <c r="J513" s="157"/>
      <c r="K513" s="157"/>
      <c r="L513" s="157"/>
      <c r="M513" s="157"/>
      <c r="N513" s="157"/>
    </row>
    <row r="514" spans="1:14" x14ac:dyDescent="0.25">
      <c r="A514" s="157"/>
      <c r="B514" s="157"/>
      <c r="C514" s="192"/>
      <c r="D514" s="180"/>
      <c r="E514" s="198"/>
      <c r="F514" s="157"/>
      <c r="G514" s="231"/>
      <c r="H514" s="205"/>
      <c r="I514" s="231"/>
      <c r="J514" s="157"/>
      <c r="K514" s="157"/>
      <c r="L514" s="157"/>
      <c r="M514" s="157"/>
      <c r="N514" s="157"/>
    </row>
    <row r="515" spans="1:14" x14ac:dyDescent="0.25">
      <c r="A515" s="157"/>
      <c r="B515" s="157"/>
      <c r="C515" s="192"/>
      <c r="D515" s="180"/>
      <c r="E515" s="198"/>
      <c r="F515" s="157"/>
      <c r="G515" s="231"/>
      <c r="H515" s="205"/>
      <c r="I515" s="231"/>
      <c r="J515" s="157"/>
      <c r="K515" s="157"/>
      <c r="L515" s="157"/>
      <c r="M515" s="157"/>
      <c r="N515" s="157"/>
    </row>
    <row r="516" spans="1:14" x14ac:dyDescent="0.25">
      <c r="A516" s="157"/>
      <c r="B516" s="157"/>
      <c r="C516" s="192"/>
      <c r="D516" s="180"/>
      <c r="E516" s="198"/>
      <c r="F516" s="157"/>
      <c r="G516" s="231"/>
      <c r="H516" s="205"/>
      <c r="I516" s="231"/>
      <c r="J516" s="157"/>
      <c r="K516" s="157"/>
      <c r="L516" s="157"/>
      <c r="M516" s="157"/>
      <c r="N516" s="157"/>
    </row>
    <row r="517" spans="1:14" x14ac:dyDescent="0.25">
      <c r="A517" s="157"/>
      <c r="B517" s="157"/>
      <c r="C517" s="192"/>
      <c r="D517" s="180"/>
      <c r="E517" s="198"/>
      <c r="F517" s="157"/>
      <c r="G517" s="231"/>
      <c r="H517" s="205"/>
      <c r="I517" s="231"/>
      <c r="J517" s="157"/>
      <c r="K517" s="157"/>
      <c r="L517" s="157"/>
      <c r="M517" s="157"/>
      <c r="N517" s="157"/>
    </row>
    <row r="518" spans="1:14" x14ac:dyDescent="0.25">
      <c r="A518" s="157"/>
      <c r="B518" s="157"/>
      <c r="C518" s="192"/>
      <c r="D518" s="180"/>
      <c r="E518" s="198"/>
      <c r="F518" s="157"/>
      <c r="G518" s="231"/>
      <c r="H518" s="205"/>
      <c r="I518" s="231"/>
      <c r="J518" s="157"/>
      <c r="K518" s="157"/>
      <c r="L518" s="157"/>
      <c r="M518" s="157"/>
      <c r="N518" s="157"/>
    </row>
    <row r="519" spans="1:14" x14ac:dyDescent="0.25">
      <c r="A519" s="157"/>
      <c r="B519" s="157"/>
      <c r="C519" s="192"/>
      <c r="D519" s="180"/>
      <c r="E519" s="198"/>
      <c r="F519" s="157"/>
      <c r="G519" s="231"/>
      <c r="H519" s="205"/>
      <c r="I519" s="231"/>
      <c r="J519" s="157"/>
      <c r="K519" s="157"/>
      <c r="L519" s="157"/>
      <c r="M519" s="157"/>
      <c r="N519" s="157"/>
    </row>
    <row r="520" spans="1:14" x14ac:dyDescent="0.25">
      <c r="A520" s="157"/>
      <c r="B520" s="157"/>
      <c r="C520" s="192"/>
      <c r="D520" s="180"/>
      <c r="E520" s="198"/>
      <c r="F520" s="157"/>
      <c r="G520" s="231"/>
      <c r="H520" s="205"/>
      <c r="I520" s="231"/>
      <c r="J520" s="157"/>
      <c r="K520" s="157"/>
      <c r="L520" s="157"/>
      <c r="M520" s="157"/>
      <c r="N520" s="157"/>
    </row>
    <row r="521" spans="1:14" x14ac:dyDescent="0.25">
      <c r="A521" s="157"/>
      <c r="B521" s="157"/>
      <c r="C521" s="192"/>
      <c r="D521" s="180"/>
      <c r="E521" s="198"/>
      <c r="F521" s="157"/>
      <c r="G521" s="231"/>
      <c r="H521" s="205"/>
      <c r="I521" s="231"/>
      <c r="J521" s="157"/>
      <c r="K521" s="157"/>
      <c r="L521" s="157"/>
      <c r="M521" s="157"/>
      <c r="N521" s="157"/>
    </row>
    <row r="522" spans="1:14" x14ac:dyDescent="0.25">
      <c r="A522" s="157"/>
      <c r="B522" s="157"/>
      <c r="C522" s="192"/>
      <c r="D522" s="180"/>
      <c r="E522" s="198"/>
      <c r="F522" s="157"/>
      <c r="G522" s="231"/>
      <c r="H522" s="205"/>
      <c r="I522" s="231"/>
      <c r="J522" s="157"/>
      <c r="K522" s="157"/>
      <c r="L522" s="157"/>
      <c r="M522" s="157"/>
      <c r="N522" s="157"/>
    </row>
    <row r="523" spans="1:14" x14ac:dyDescent="0.25">
      <c r="A523" s="157"/>
      <c r="B523" s="157"/>
      <c r="C523" s="192"/>
      <c r="D523" s="180"/>
      <c r="E523" s="198"/>
      <c r="F523" s="157"/>
      <c r="G523" s="231"/>
      <c r="H523" s="205"/>
      <c r="I523" s="231"/>
      <c r="J523" s="157"/>
      <c r="K523" s="157"/>
      <c r="L523" s="157"/>
      <c r="M523" s="157"/>
      <c r="N523" s="157"/>
    </row>
    <row r="524" spans="1:14" x14ac:dyDescent="0.25">
      <c r="A524" s="157"/>
      <c r="B524" s="157"/>
      <c r="C524" s="192"/>
      <c r="D524" s="180"/>
      <c r="E524" s="198"/>
      <c r="F524" s="157"/>
      <c r="G524" s="231"/>
      <c r="H524" s="205"/>
      <c r="I524" s="231"/>
      <c r="J524" s="157"/>
      <c r="K524" s="157"/>
      <c r="L524" s="157"/>
      <c r="M524" s="157"/>
      <c r="N524" s="157"/>
    </row>
    <row r="525" spans="1:14" x14ac:dyDescent="0.25">
      <c r="A525" s="157"/>
      <c r="B525" s="157"/>
      <c r="C525" s="192"/>
      <c r="D525" s="180"/>
      <c r="E525" s="198"/>
      <c r="F525" s="157"/>
      <c r="G525" s="231"/>
      <c r="H525" s="205"/>
      <c r="I525" s="231"/>
      <c r="J525" s="157"/>
      <c r="K525" s="157"/>
      <c r="L525" s="157"/>
      <c r="M525" s="157"/>
      <c r="N525" s="157"/>
    </row>
    <row r="526" spans="1:14" x14ac:dyDescent="0.25">
      <c r="A526" s="157"/>
      <c r="B526" s="157"/>
      <c r="C526" s="192"/>
      <c r="D526" s="180"/>
      <c r="E526" s="198"/>
      <c r="F526" s="157"/>
      <c r="G526" s="231"/>
      <c r="H526" s="205"/>
      <c r="I526" s="231"/>
      <c r="J526" s="157"/>
      <c r="K526" s="157"/>
      <c r="L526" s="157"/>
      <c r="M526" s="157"/>
      <c r="N526" s="157"/>
    </row>
    <row r="527" spans="1:14" x14ac:dyDescent="0.25">
      <c r="A527" s="157"/>
      <c r="B527" s="157"/>
      <c r="C527" s="192"/>
      <c r="D527" s="180"/>
      <c r="E527" s="198"/>
      <c r="F527" s="157"/>
      <c r="G527" s="231"/>
      <c r="H527" s="205"/>
      <c r="I527" s="231"/>
      <c r="J527" s="157"/>
      <c r="K527" s="157"/>
      <c r="L527" s="157"/>
      <c r="M527" s="157"/>
      <c r="N527" s="157"/>
    </row>
    <row r="528" spans="1:14" x14ac:dyDescent="0.25">
      <c r="A528" s="157"/>
      <c r="B528" s="157"/>
      <c r="C528" s="192"/>
      <c r="D528" s="180"/>
      <c r="E528" s="198"/>
      <c r="F528" s="157"/>
      <c r="G528" s="231"/>
      <c r="H528" s="205"/>
      <c r="I528" s="231"/>
      <c r="J528" s="157"/>
      <c r="K528" s="157"/>
      <c r="L528" s="157"/>
      <c r="M528" s="157"/>
      <c r="N528" s="157"/>
    </row>
    <row r="529" spans="1:14" x14ac:dyDescent="0.25">
      <c r="A529" s="157"/>
      <c r="B529" s="157"/>
      <c r="C529" s="192"/>
      <c r="D529" s="180"/>
      <c r="E529" s="198"/>
      <c r="F529" s="157"/>
      <c r="G529" s="231"/>
      <c r="H529" s="205"/>
      <c r="I529" s="231"/>
      <c r="J529" s="157"/>
      <c r="K529" s="157"/>
      <c r="L529" s="157"/>
      <c r="M529" s="157"/>
      <c r="N529" s="157"/>
    </row>
    <row r="530" spans="1:14" x14ac:dyDescent="0.25">
      <c r="A530" s="157"/>
      <c r="B530" s="157"/>
      <c r="C530" s="192"/>
      <c r="D530" s="180"/>
      <c r="E530" s="198"/>
      <c r="F530" s="157"/>
      <c r="G530" s="231"/>
      <c r="H530" s="205"/>
      <c r="I530" s="231"/>
      <c r="J530" s="157"/>
      <c r="K530" s="157"/>
      <c r="L530" s="157"/>
      <c r="M530" s="157"/>
      <c r="N530" s="157"/>
    </row>
    <row r="531" spans="1:14" x14ac:dyDescent="0.25">
      <c r="A531" s="157"/>
      <c r="B531" s="157"/>
      <c r="C531" s="192"/>
      <c r="D531" s="180"/>
      <c r="E531" s="198"/>
      <c r="F531" s="157"/>
      <c r="G531" s="231"/>
      <c r="H531" s="205"/>
      <c r="I531" s="231"/>
      <c r="J531" s="157"/>
      <c r="K531" s="157"/>
      <c r="L531" s="157"/>
      <c r="M531" s="157"/>
      <c r="N531" s="157"/>
    </row>
    <row r="532" spans="1:14" x14ac:dyDescent="0.25">
      <c r="A532" s="157"/>
      <c r="B532" s="157"/>
      <c r="C532" s="192"/>
      <c r="D532" s="180"/>
      <c r="E532" s="198"/>
      <c r="F532" s="157"/>
      <c r="G532" s="231"/>
      <c r="H532" s="205"/>
      <c r="I532" s="231"/>
      <c r="J532" s="157"/>
      <c r="K532" s="157"/>
      <c r="L532" s="157"/>
      <c r="M532" s="157"/>
      <c r="N532" s="157"/>
    </row>
    <row r="533" spans="1:14" x14ac:dyDescent="0.25">
      <c r="A533" s="157"/>
      <c r="B533" s="157"/>
      <c r="C533" s="192"/>
      <c r="D533" s="180"/>
      <c r="E533" s="198"/>
      <c r="F533" s="157"/>
      <c r="G533" s="231"/>
      <c r="H533" s="205"/>
      <c r="I533" s="231"/>
      <c r="J533" s="157"/>
      <c r="K533" s="157"/>
      <c r="L533" s="157"/>
      <c r="M533" s="157"/>
      <c r="N533" s="157"/>
    </row>
    <row r="534" spans="1:14" x14ac:dyDescent="0.25">
      <c r="A534" s="157"/>
      <c r="B534" s="157"/>
      <c r="C534" s="192"/>
      <c r="D534" s="180"/>
      <c r="E534" s="198"/>
      <c r="F534" s="157"/>
      <c r="G534" s="231"/>
      <c r="H534" s="205"/>
      <c r="I534" s="231"/>
      <c r="J534" s="157"/>
      <c r="K534" s="157"/>
      <c r="L534" s="157"/>
      <c r="M534" s="157"/>
      <c r="N534" s="157"/>
    </row>
    <row r="535" spans="1:14" x14ac:dyDescent="0.25">
      <c r="A535" s="157"/>
      <c r="B535" s="157"/>
      <c r="C535" s="192"/>
      <c r="D535" s="180"/>
      <c r="E535" s="198"/>
      <c r="F535" s="157"/>
      <c r="G535" s="231"/>
      <c r="H535" s="205"/>
      <c r="I535" s="231"/>
      <c r="J535" s="157"/>
      <c r="K535" s="157"/>
      <c r="L535" s="157"/>
      <c r="M535" s="157"/>
      <c r="N535" s="157"/>
    </row>
    <row r="536" spans="1:14" x14ac:dyDescent="0.25">
      <c r="A536" s="157"/>
      <c r="B536" s="157"/>
      <c r="C536" s="192"/>
      <c r="D536" s="180"/>
      <c r="E536" s="198"/>
      <c r="F536" s="157"/>
      <c r="G536" s="231"/>
      <c r="H536" s="205"/>
      <c r="I536" s="231"/>
      <c r="J536" s="157"/>
      <c r="K536" s="157"/>
      <c r="L536" s="157"/>
      <c r="M536" s="157"/>
      <c r="N536" s="157"/>
    </row>
    <row r="537" spans="1:14" x14ac:dyDescent="0.25">
      <c r="A537" s="157"/>
      <c r="B537" s="157"/>
      <c r="C537" s="192"/>
      <c r="D537" s="180"/>
      <c r="E537" s="198"/>
      <c r="F537" s="157"/>
      <c r="G537" s="231"/>
      <c r="H537" s="205"/>
      <c r="I537" s="231"/>
      <c r="J537" s="157"/>
      <c r="K537" s="157"/>
      <c r="L537" s="157"/>
      <c r="M537" s="157"/>
      <c r="N537" s="157"/>
    </row>
    <row r="538" spans="1:14" x14ac:dyDescent="0.25">
      <c r="A538" s="157"/>
      <c r="B538" s="157"/>
      <c r="C538" s="192"/>
      <c r="D538" s="180"/>
      <c r="E538" s="198"/>
      <c r="F538" s="157"/>
      <c r="G538" s="231"/>
      <c r="H538" s="205"/>
      <c r="I538" s="231"/>
      <c r="J538" s="157"/>
      <c r="K538" s="157"/>
      <c r="L538" s="157"/>
      <c r="M538" s="157"/>
      <c r="N538" s="157"/>
    </row>
    <row r="539" spans="1:14" x14ac:dyDescent="0.25">
      <c r="A539" s="157"/>
      <c r="B539" s="157"/>
      <c r="C539" s="192"/>
      <c r="D539" s="180"/>
      <c r="E539" s="198"/>
      <c r="F539" s="157"/>
      <c r="G539" s="231"/>
      <c r="H539" s="205"/>
      <c r="I539" s="231"/>
      <c r="J539" s="157"/>
      <c r="K539" s="157"/>
      <c r="L539" s="157"/>
      <c r="M539" s="157"/>
      <c r="N539" s="157"/>
    </row>
    <row r="540" spans="1:14" x14ac:dyDescent="0.25">
      <c r="A540" s="157"/>
      <c r="B540" s="157"/>
      <c r="C540" s="192"/>
      <c r="D540" s="180"/>
      <c r="E540" s="198"/>
      <c r="F540" s="157"/>
      <c r="G540" s="231"/>
      <c r="H540" s="205"/>
      <c r="I540" s="231"/>
      <c r="J540" s="157"/>
      <c r="K540" s="157"/>
      <c r="L540" s="157"/>
      <c r="M540" s="157"/>
      <c r="N540" s="157"/>
    </row>
    <row r="541" spans="1:14" x14ac:dyDescent="0.25">
      <c r="A541" s="157"/>
      <c r="B541" s="157"/>
      <c r="C541" s="192"/>
      <c r="D541" s="180"/>
      <c r="E541" s="198"/>
      <c r="F541" s="157"/>
      <c r="G541" s="231"/>
      <c r="H541" s="205"/>
      <c r="I541" s="231"/>
      <c r="J541" s="157"/>
      <c r="K541" s="157"/>
      <c r="L541" s="157"/>
      <c r="M541" s="157"/>
      <c r="N541" s="157"/>
    </row>
    <row r="542" spans="1:14" x14ac:dyDescent="0.25">
      <c r="A542" s="157"/>
      <c r="B542" s="157"/>
      <c r="C542" s="192"/>
      <c r="D542" s="180"/>
      <c r="E542" s="198"/>
      <c r="F542" s="157"/>
      <c r="G542" s="231"/>
      <c r="H542" s="205"/>
      <c r="I542" s="231"/>
      <c r="J542" s="157"/>
      <c r="K542" s="157"/>
      <c r="L542" s="157"/>
      <c r="M542" s="157"/>
      <c r="N542" s="157"/>
    </row>
    <row r="543" spans="1:14" x14ac:dyDescent="0.25">
      <c r="A543" s="157"/>
      <c r="B543" s="157"/>
      <c r="C543" s="192"/>
      <c r="D543" s="180"/>
      <c r="E543" s="198"/>
      <c r="F543" s="157"/>
      <c r="G543" s="231"/>
      <c r="H543" s="205"/>
      <c r="I543" s="231"/>
      <c r="J543" s="157"/>
      <c r="K543" s="157"/>
      <c r="L543" s="157"/>
      <c r="M543" s="157"/>
      <c r="N543" s="157"/>
    </row>
    <row r="544" spans="1:14" x14ac:dyDescent="0.25">
      <c r="A544" s="157"/>
      <c r="B544" s="157"/>
      <c r="C544" s="192"/>
      <c r="D544" s="180"/>
      <c r="E544" s="198"/>
      <c r="F544" s="157"/>
      <c r="G544" s="231"/>
      <c r="H544" s="205"/>
      <c r="I544" s="231"/>
      <c r="J544" s="157"/>
      <c r="K544" s="157"/>
      <c r="L544" s="157"/>
      <c r="M544" s="157"/>
      <c r="N544" s="157"/>
    </row>
    <row r="545" spans="1:14" x14ac:dyDescent="0.25">
      <c r="A545" s="157"/>
      <c r="B545" s="157"/>
      <c r="C545" s="192"/>
      <c r="D545" s="180"/>
      <c r="E545" s="198"/>
      <c r="F545" s="157"/>
      <c r="G545" s="231"/>
      <c r="H545" s="205"/>
      <c r="I545" s="231"/>
      <c r="J545" s="157"/>
      <c r="K545" s="157"/>
      <c r="L545" s="157"/>
      <c r="M545" s="157"/>
      <c r="N545" s="157"/>
    </row>
    <row r="546" spans="1:14" x14ac:dyDescent="0.25">
      <c r="A546" s="157"/>
      <c r="B546" s="157"/>
      <c r="C546" s="192"/>
      <c r="D546" s="180"/>
      <c r="E546" s="198"/>
      <c r="F546" s="157"/>
      <c r="G546" s="231"/>
      <c r="H546" s="205"/>
      <c r="I546" s="231"/>
      <c r="J546" s="157"/>
      <c r="K546" s="157"/>
      <c r="L546" s="157"/>
      <c r="M546" s="157"/>
      <c r="N546" s="157"/>
    </row>
    <row r="547" spans="1:14" x14ac:dyDescent="0.25">
      <c r="A547" s="157"/>
      <c r="B547" s="157"/>
      <c r="C547" s="192"/>
      <c r="D547" s="180"/>
      <c r="E547" s="198"/>
      <c r="F547" s="157"/>
      <c r="G547" s="231"/>
      <c r="H547" s="205"/>
      <c r="I547" s="231"/>
      <c r="J547" s="157"/>
      <c r="K547" s="157"/>
      <c r="L547" s="157"/>
      <c r="M547" s="157"/>
      <c r="N547" s="157"/>
    </row>
    <row r="548" spans="1:14" x14ac:dyDescent="0.25">
      <c r="A548" s="157"/>
      <c r="B548" s="157"/>
      <c r="C548" s="192"/>
      <c r="D548" s="180"/>
      <c r="E548" s="198"/>
      <c r="F548" s="157"/>
      <c r="G548" s="231"/>
      <c r="H548" s="205"/>
      <c r="I548" s="231"/>
      <c r="J548" s="157"/>
      <c r="K548" s="157"/>
      <c r="L548" s="157"/>
      <c r="M548" s="157"/>
      <c r="N548" s="157"/>
    </row>
    <row r="549" spans="1:14" x14ac:dyDescent="0.25">
      <c r="A549" s="157"/>
      <c r="B549" s="157"/>
      <c r="C549" s="192"/>
      <c r="D549" s="180"/>
      <c r="E549" s="198"/>
      <c r="F549" s="157"/>
      <c r="G549" s="231"/>
      <c r="H549" s="205"/>
      <c r="I549" s="231"/>
      <c r="J549" s="157"/>
      <c r="K549" s="157"/>
      <c r="L549" s="157"/>
      <c r="M549" s="157"/>
      <c r="N549" s="157"/>
    </row>
    <row r="550" spans="1:14" x14ac:dyDescent="0.25">
      <c r="A550" s="157"/>
      <c r="B550" s="157"/>
      <c r="C550" s="192"/>
      <c r="D550" s="180"/>
      <c r="E550" s="198"/>
      <c r="F550" s="157"/>
      <c r="G550" s="231"/>
      <c r="H550" s="205"/>
      <c r="I550" s="231"/>
      <c r="J550" s="157"/>
      <c r="K550" s="157"/>
      <c r="L550" s="157"/>
      <c r="M550" s="157"/>
      <c r="N550" s="157"/>
    </row>
    <row r="551" spans="1:14" x14ac:dyDescent="0.25">
      <c r="A551" s="157"/>
      <c r="B551" s="157"/>
      <c r="C551" s="192"/>
      <c r="D551" s="180"/>
      <c r="E551" s="198"/>
      <c r="F551" s="157"/>
      <c r="G551" s="231"/>
      <c r="H551" s="205"/>
      <c r="I551" s="231"/>
      <c r="J551" s="157"/>
      <c r="K551" s="157"/>
      <c r="L551" s="157"/>
      <c r="M551" s="157"/>
      <c r="N551" s="157"/>
    </row>
    <row r="552" spans="1:14" x14ac:dyDescent="0.25">
      <c r="A552" s="157"/>
      <c r="B552" s="157"/>
      <c r="C552" s="192"/>
      <c r="D552" s="180"/>
      <c r="E552" s="198"/>
      <c r="F552" s="157"/>
      <c r="G552" s="231"/>
      <c r="H552" s="205"/>
      <c r="I552" s="231"/>
      <c r="J552" s="157"/>
      <c r="K552" s="157"/>
      <c r="L552" s="157"/>
      <c r="M552" s="157"/>
      <c r="N552" s="157"/>
    </row>
    <row r="553" spans="1:14" x14ac:dyDescent="0.25">
      <c r="A553" s="157"/>
      <c r="B553" s="157"/>
      <c r="C553" s="192"/>
      <c r="D553" s="180"/>
      <c r="E553" s="198"/>
      <c r="F553" s="157"/>
      <c r="G553" s="231"/>
      <c r="H553" s="205"/>
      <c r="I553" s="231"/>
      <c r="J553" s="157"/>
      <c r="K553" s="157"/>
      <c r="L553" s="157"/>
      <c r="M553" s="157"/>
      <c r="N553" s="157"/>
    </row>
    <row r="554" spans="1:14" x14ac:dyDescent="0.25">
      <c r="A554" s="157"/>
      <c r="B554" s="157"/>
      <c r="C554" s="192"/>
      <c r="D554" s="180"/>
      <c r="E554" s="198"/>
      <c r="F554" s="157"/>
      <c r="G554" s="231"/>
      <c r="H554" s="205"/>
      <c r="I554" s="231"/>
      <c r="J554" s="157"/>
      <c r="K554" s="157"/>
      <c r="L554" s="157"/>
      <c r="M554" s="157"/>
      <c r="N554" s="157"/>
    </row>
    <row r="555" spans="1:14" x14ac:dyDescent="0.25">
      <c r="A555" s="157"/>
      <c r="B555" s="157"/>
      <c r="C555" s="192"/>
      <c r="D555" s="180"/>
      <c r="E555" s="198"/>
      <c r="F555" s="157"/>
      <c r="G555" s="231"/>
      <c r="H555" s="205"/>
      <c r="I555" s="231"/>
      <c r="J555" s="157"/>
      <c r="K555" s="157"/>
      <c r="L555" s="157"/>
      <c r="M555" s="157"/>
      <c r="N555" s="157"/>
    </row>
    <row r="556" spans="1:14" x14ac:dyDescent="0.25">
      <c r="A556" s="157"/>
      <c r="B556" s="157"/>
      <c r="C556" s="192"/>
      <c r="D556" s="180"/>
      <c r="E556" s="198"/>
      <c r="F556" s="157"/>
      <c r="G556" s="231"/>
      <c r="H556" s="205"/>
      <c r="I556" s="231"/>
      <c r="J556" s="157"/>
      <c r="K556" s="157"/>
      <c r="L556" s="157"/>
      <c r="M556" s="157"/>
      <c r="N556" s="157"/>
    </row>
    <row r="557" spans="1:14" x14ac:dyDescent="0.25">
      <c r="A557" s="157"/>
      <c r="B557" s="157"/>
      <c r="C557" s="192"/>
      <c r="D557" s="180"/>
      <c r="E557" s="198"/>
      <c r="F557" s="157"/>
      <c r="G557" s="231"/>
      <c r="H557" s="205"/>
      <c r="I557" s="231"/>
      <c r="J557" s="157"/>
      <c r="K557" s="157"/>
      <c r="L557" s="157"/>
      <c r="M557" s="157"/>
      <c r="N557" s="157"/>
    </row>
    <row r="558" spans="1:14" x14ac:dyDescent="0.25">
      <c r="A558" s="157"/>
      <c r="B558" s="157"/>
      <c r="C558" s="192"/>
      <c r="D558" s="180"/>
      <c r="E558" s="198"/>
      <c r="F558" s="157"/>
      <c r="G558" s="231"/>
      <c r="H558" s="205"/>
      <c r="I558" s="231"/>
      <c r="J558" s="157"/>
      <c r="K558" s="157"/>
      <c r="L558" s="157"/>
      <c r="M558" s="157"/>
      <c r="N558" s="157"/>
    </row>
    <row r="559" spans="1:14" x14ac:dyDescent="0.25">
      <c r="A559" s="157"/>
      <c r="B559" s="157"/>
      <c r="C559" s="192"/>
      <c r="D559" s="180"/>
      <c r="E559" s="198"/>
      <c r="F559" s="157"/>
      <c r="G559" s="231"/>
      <c r="H559" s="205"/>
      <c r="I559" s="231"/>
      <c r="J559" s="157"/>
      <c r="K559" s="157"/>
      <c r="L559" s="157"/>
      <c r="M559" s="157"/>
      <c r="N559" s="157"/>
    </row>
    <row r="560" spans="1:14" x14ac:dyDescent="0.25">
      <c r="A560" s="157"/>
      <c r="B560" s="157"/>
      <c r="C560" s="192"/>
      <c r="D560" s="180"/>
      <c r="E560" s="198"/>
      <c r="F560" s="157"/>
      <c r="G560" s="231"/>
      <c r="H560" s="205"/>
      <c r="I560" s="231"/>
      <c r="J560" s="157"/>
      <c r="K560" s="157"/>
      <c r="L560" s="157"/>
      <c r="M560" s="157"/>
      <c r="N560" s="157"/>
    </row>
    <row r="561" spans="1:14" x14ac:dyDescent="0.25">
      <c r="A561" s="157"/>
      <c r="B561" s="157"/>
      <c r="C561" s="192"/>
      <c r="D561" s="180"/>
      <c r="E561" s="198"/>
      <c r="F561" s="157"/>
      <c r="G561" s="231"/>
      <c r="H561" s="205"/>
      <c r="I561" s="231"/>
      <c r="J561" s="157"/>
      <c r="K561" s="157"/>
      <c r="L561" s="157"/>
      <c r="M561" s="157"/>
      <c r="N561" s="157"/>
    </row>
    <row r="562" spans="1:14" x14ac:dyDescent="0.25">
      <c r="A562" s="157"/>
      <c r="B562" s="157"/>
      <c r="C562" s="192"/>
      <c r="D562" s="180"/>
      <c r="E562" s="198"/>
      <c r="F562" s="157"/>
      <c r="G562" s="231"/>
      <c r="H562" s="205"/>
      <c r="I562" s="231"/>
      <c r="J562" s="157"/>
      <c r="K562" s="157"/>
      <c r="L562" s="157"/>
      <c r="M562" s="157"/>
      <c r="N562" s="157"/>
    </row>
    <row r="563" spans="1:14" x14ac:dyDescent="0.25">
      <c r="A563" s="157"/>
      <c r="B563" s="157"/>
      <c r="C563" s="192"/>
      <c r="D563" s="180"/>
      <c r="E563" s="198"/>
      <c r="F563" s="157"/>
      <c r="G563" s="231"/>
      <c r="H563" s="205"/>
      <c r="I563" s="231"/>
      <c r="J563" s="157"/>
      <c r="K563" s="157"/>
      <c r="L563" s="157"/>
      <c r="M563" s="157"/>
      <c r="N563" s="157"/>
    </row>
    <row r="564" spans="1:14" x14ac:dyDescent="0.25">
      <c r="A564" s="157"/>
      <c r="B564" s="157"/>
      <c r="C564" s="192"/>
      <c r="D564" s="180"/>
      <c r="E564" s="198"/>
      <c r="F564" s="157"/>
      <c r="G564" s="231"/>
      <c r="H564" s="205"/>
      <c r="I564" s="231"/>
      <c r="J564" s="157"/>
      <c r="K564" s="157"/>
      <c r="L564" s="157"/>
      <c r="M564" s="157"/>
      <c r="N564" s="157"/>
    </row>
    <row r="565" spans="1:14" x14ac:dyDescent="0.25">
      <c r="A565" s="157"/>
      <c r="B565" s="157"/>
      <c r="C565" s="192"/>
      <c r="D565" s="180"/>
      <c r="E565" s="198"/>
      <c r="F565" s="157"/>
      <c r="G565" s="231"/>
      <c r="H565" s="205"/>
      <c r="I565" s="231"/>
      <c r="J565" s="157"/>
      <c r="K565" s="157"/>
      <c r="L565" s="157"/>
      <c r="M565" s="157"/>
      <c r="N565" s="157"/>
    </row>
    <row r="566" spans="1:14" x14ac:dyDescent="0.25">
      <c r="A566" s="157"/>
      <c r="B566" s="157"/>
      <c r="C566" s="192"/>
      <c r="D566" s="180"/>
      <c r="E566" s="198"/>
      <c r="F566" s="157"/>
      <c r="G566" s="231"/>
      <c r="H566" s="205"/>
      <c r="I566" s="231"/>
      <c r="J566" s="157"/>
      <c r="K566" s="157"/>
      <c r="L566" s="157"/>
      <c r="M566" s="157"/>
      <c r="N566" s="157"/>
    </row>
    <row r="567" spans="1:14" x14ac:dyDescent="0.25">
      <c r="A567" s="157"/>
      <c r="B567" s="157"/>
      <c r="C567" s="192"/>
      <c r="D567" s="180"/>
      <c r="E567" s="198"/>
      <c r="F567" s="157"/>
      <c r="G567" s="231"/>
      <c r="H567" s="205"/>
      <c r="I567" s="231"/>
      <c r="J567" s="157"/>
      <c r="K567" s="157"/>
      <c r="L567" s="157"/>
      <c r="M567" s="157"/>
      <c r="N567" s="157"/>
    </row>
    <row r="568" spans="1:14" x14ac:dyDescent="0.25">
      <c r="A568" s="157"/>
      <c r="B568" s="157"/>
      <c r="C568" s="192"/>
      <c r="D568" s="180"/>
      <c r="E568" s="198"/>
      <c r="F568" s="157"/>
      <c r="G568" s="231"/>
      <c r="H568" s="205"/>
      <c r="I568" s="231"/>
      <c r="J568" s="157"/>
      <c r="K568" s="157"/>
      <c r="L568" s="157"/>
      <c r="M568" s="157"/>
      <c r="N568" s="157"/>
    </row>
    <row r="569" spans="1:14" x14ac:dyDescent="0.25">
      <c r="A569" s="157"/>
      <c r="B569" s="157"/>
      <c r="C569" s="192"/>
      <c r="D569" s="180"/>
      <c r="E569" s="198"/>
      <c r="F569" s="157"/>
      <c r="G569" s="231"/>
      <c r="H569" s="205"/>
      <c r="I569" s="231"/>
      <c r="J569" s="157"/>
      <c r="K569" s="157"/>
      <c r="L569" s="157"/>
      <c r="M569" s="157"/>
      <c r="N569" s="157"/>
    </row>
    <row r="570" spans="1:14" x14ac:dyDescent="0.25">
      <c r="A570" s="157"/>
      <c r="B570" s="157"/>
      <c r="C570" s="192"/>
      <c r="D570" s="180"/>
      <c r="E570" s="198"/>
      <c r="F570" s="157"/>
      <c r="G570" s="231"/>
      <c r="H570" s="205"/>
      <c r="I570" s="231"/>
      <c r="J570" s="157"/>
      <c r="K570" s="157"/>
      <c r="L570" s="157"/>
      <c r="M570" s="157"/>
      <c r="N570" s="157"/>
    </row>
    <row r="571" spans="1:14" x14ac:dyDescent="0.25">
      <c r="A571" s="157"/>
      <c r="B571" s="157"/>
      <c r="C571" s="192"/>
      <c r="D571" s="180"/>
      <c r="E571" s="198"/>
      <c r="F571" s="157"/>
      <c r="G571" s="231"/>
      <c r="H571" s="205"/>
      <c r="I571" s="231"/>
      <c r="J571" s="157"/>
      <c r="K571" s="157"/>
      <c r="L571" s="157"/>
      <c r="M571" s="157"/>
      <c r="N571" s="157"/>
    </row>
    <row r="572" spans="1:14" x14ac:dyDescent="0.25">
      <c r="A572" s="157"/>
      <c r="B572" s="157"/>
      <c r="C572" s="192"/>
      <c r="D572" s="180"/>
      <c r="E572" s="198"/>
      <c r="F572" s="157"/>
      <c r="G572" s="231"/>
      <c r="H572" s="205"/>
      <c r="I572" s="231"/>
      <c r="J572" s="157"/>
      <c r="K572" s="157"/>
      <c r="L572" s="157"/>
      <c r="M572" s="157"/>
      <c r="N572" s="157"/>
    </row>
    <row r="573" spans="1:14" x14ac:dyDescent="0.25">
      <c r="A573" s="157"/>
      <c r="B573" s="157"/>
      <c r="C573" s="192"/>
      <c r="D573" s="180"/>
      <c r="E573" s="198"/>
      <c r="F573" s="157"/>
      <c r="G573" s="231"/>
      <c r="H573" s="205"/>
      <c r="I573" s="231"/>
      <c r="J573" s="157"/>
      <c r="K573" s="157"/>
      <c r="L573" s="157"/>
      <c r="M573" s="157"/>
      <c r="N573" s="157"/>
    </row>
    <row r="574" spans="1:14" x14ac:dyDescent="0.25">
      <c r="A574" s="157"/>
      <c r="B574" s="157"/>
      <c r="C574" s="192"/>
      <c r="D574" s="180"/>
      <c r="E574" s="198"/>
      <c r="F574" s="157"/>
      <c r="G574" s="231"/>
      <c r="H574" s="205"/>
      <c r="I574" s="231"/>
      <c r="J574" s="157"/>
      <c r="K574" s="157"/>
      <c r="L574" s="157"/>
      <c r="M574" s="157"/>
      <c r="N574" s="157"/>
    </row>
    <row r="575" spans="1:14" x14ac:dyDescent="0.25">
      <c r="A575" s="157"/>
      <c r="B575" s="157"/>
      <c r="C575" s="192"/>
      <c r="D575" s="180"/>
      <c r="E575" s="198"/>
      <c r="F575" s="157"/>
      <c r="G575" s="231"/>
      <c r="H575" s="205"/>
      <c r="I575" s="231"/>
      <c r="J575" s="157"/>
      <c r="K575" s="157"/>
      <c r="L575" s="157"/>
      <c r="M575" s="157"/>
      <c r="N575" s="157"/>
    </row>
    <row r="576" spans="1:14" x14ac:dyDescent="0.25">
      <c r="A576" s="157"/>
      <c r="B576" s="157"/>
      <c r="C576" s="192"/>
      <c r="D576" s="180"/>
      <c r="E576" s="198"/>
      <c r="F576" s="157"/>
      <c r="G576" s="231"/>
      <c r="H576" s="205"/>
      <c r="I576" s="231"/>
      <c r="J576" s="157"/>
      <c r="K576" s="157"/>
      <c r="L576" s="157"/>
      <c r="M576" s="157"/>
      <c r="N576" s="157"/>
    </row>
    <row r="577" spans="1:14" x14ac:dyDescent="0.25">
      <c r="A577" s="157"/>
      <c r="B577" s="157"/>
      <c r="C577" s="192"/>
      <c r="D577" s="180"/>
      <c r="E577" s="198"/>
      <c r="F577" s="157"/>
      <c r="G577" s="231"/>
      <c r="H577" s="205"/>
      <c r="I577" s="231"/>
      <c r="J577" s="157"/>
      <c r="K577" s="157"/>
      <c r="L577" s="157"/>
      <c r="M577" s="157"/>
      <c r="N577" s="157"/>
    </row>
    <row r="578" spans="1:14" x14ac:dyDescent="0.25">
      <c r="A578" s="157"/>
      <c r="B578" s="157"/>
      <c r="C578" s="192"/>
      <c r="D578" s="180"/>
      <c r="E578" s="198"/>
      <c r="F578" s="157"/>
      <c r="G578" s="231"/>
      <c r="H578" s="205"/>
      <c r="I578" s="231"/>
      <c r="J578" s="157"/>
      <c r="K578" s="157"/>
      <c r="L578" s="157"/>
      <c r="M578" s="157"/>
      <c r="N578" s="157"/>
    </row>
    <row r="579" spans="1:14" x14ac:dyDescent="0.25">
      <c r="A579" s="157"/>
      <c r="B579" s="157"/>
      <c r="C579" s="192"/>
      <c r="D579" s="180"/>
      <c r="E579" s="198"/>
      <c r="F579" s="157"/>
      <c r="G579" s="231"/>
      <c r="H579" s="205"/>
      <c r="I579" s="231"/>
      <c r="J579" s="157"/>
      <c r="K579" s="157"/>
      <c r="L579" s="157"/>
      <c r="M579" s="157"/>
      <c r="N579" s="157"/>
    </row>
    <row r="580" spans="1:14" x14ac:dyDescent="0.25">
      <c r="A580" s="157"/>
      <c r="B580" s="157"/>
      <c r="C580" s="192"/>
      <c r="D580" s="180"/>
      <c r="E580" s="198"/>
      <c r="F580" s="157"/>
      <c r="G580" s="231"/>
      <c r="H580" s="205"/>
      <c r="I580" s="231"/>
      <c r="J580" s="157"/>
      <c r="K580" s="157"/>
      <c r="L580" s="157"/>
      <c r="M580" s="157"/>
      <c r="N580" s="157"/>
    </row>
    <row r="581" spans="1:14" x14ac:dyDescent="0.25">
      <c r="A581" s="157"/>
      <c r="B581" s="157"/>
      <c r="C581" s="192"/>
      <c r="D581" s="180"/>
      <c r="E581" s="198"/>
      <c r="F581" s="157"/>
      <c r="G581" s="231"/>
      <c r="H581" s="205"/>
      <c r="I581" s="231"/>
      <c r="J581" s="157"/>
      <c r="K581" s="157"/>
      <c r="L581" s="157"/>
      <c r="M581" s="157"/>
      <c r="N581" s="157"/>
    </row>
    <row r="582" spans="1:14" x14ac:dyDescent="0.25">
      <c r="A582" s="157"/>
      <c r="B582" s="157"/>
      <c r="C582" s="192"/>
      <c r="D582" s="180"/>
      <c r="E582" s="198"/>
      <c r="F582" s="157"/>
      <c r="G582" s="231"/>
      <c r="H582" s="205"/>
      <c r="I582" s="231"/>
      <c r="J582" s="157"/>
      <c r="K582" s="157"/>
      <c r="L582" s="157"/>
      <c r="M582" s="157"/>
      <c r="N582" s="157"/>
    </row>
    <row r="583" spans="1:14" x14ac:dyDescent="0.25">
      <c r="A583" s="157"/>
      <c r="B583" s="157"/>
      <c r="C583" s="192"/>
      <c r="D583" s="180"/>
      <c r="E583" s="198"/>
      <c r="F583" s="157"/>
      <c r="G583" s="231"/>
      <c r="H583" s="205"/>
      <c r="I583" s="231"/>
      <c r="J583" s="157"/>
      <c r="K583" s="157"/>
      <c r="L583" s="157"/>
      <c r="M583" s="157"/>
      <c r="N583" s="157"/>
    </row>
    <row r="584" spans="1:14" x14ac:dyDescent="0.25">
      <c r="A584" s="157"/>
      <c r="B584" s="157"/>
      <c r="C584" s="192"/>
      <c r="D584" s="180"/>
      <c r="E584" s="198"/>
      <c r="F584" s="157"/>
      <c r="G584" s="231"/>
      <c r="H584" s="205"/>
      <c r="I584" s="231"/>
      <c r="J584" s="157"/>
      <c r="K584" s="157"/>
      <c r="L584" s="157"/>
      <c r="M584" s="157"/>
      <c r="N584" s="157"/>
    </row>
    <row r="585" spans="1:14" x14ac:dyDescent="0.25">
      <c r="A585" s="157"/>
      <c r="B585" s="157"/>
      <c r="C585" s="192"/>
      <c r="D585" s="180"/>
      <c r="E585" s="198"/>
      <c r="F585" s="157"/>
      <c r="G585" s="231"/>
      <c r="H585" s="205"/>
      <c r="I585" s="231"/>
      <c r="J585" s="157"/>
      <c r="K585" s="157"/>
      <c r="L585" s="157"/>
      <c r="M585" s="157"/>
      <c r="N585" s="157"/>
    </row>
    <row r="586" spans="1:14" x14ac:dyDescent="0.25">
      <c r="A586" s="157"/>
      <c r="B586" s="157"/>
      <c r="C586" s="192"/>
      <c r="D586" s="180"/>
      <c r="E586" s="198"/>
      <c r="F586" s="157"/>
      <c r="G586" s="231"/>
      <c r="H586" s="205"/>
      <c r="I586" s="231"/>
      <c r="J586" s="157"/>
      <c r="K586" s="157"/>
      <c r="L586" s="157"/>
      <c r="M586" s="157"/>
      <c r="N586" s="157"/>
    </row>
    <row r="587" spans="1:14" x14ac:dyDescent="0.25">
      <c r="A587" s="157"/>
      <c r="B587" s="157"/>
      <c r="C587" s="192"/>
      <c r="D587" s="180"/>
      <c r="E587" s="198"/>
      <c r="F587" s="157"/>
      <c r="G587" s="231"/>
      <c r="H587" s="205"/>
      <c r="I587" s="231"/>
      <c r="J587" s="157"/>
      <c r="K587" s="157"/>
      <c r="L587" s="157"/>
      <c r="M587" s="157"/>
      <c r="N587" s="157"/>
    </row>
    <row r="588" spans="1:14" x14ac:dyDescent="0.25">
      <c r="A588" s="157"/>
      <c r="B588" s="157"/>
      <c r="C588" s="192"/>
      <c r="D588" s="180"/>
      <c r="E588" s="198"/>
      <c r="F588" s="157"/>
      <c r="G588" s="231"/>
      <c r="H588" s="205"/>
      <c r="I588" s="231"/>
      <c r="J588" s="157"/>
      <c r="K588" s="157"/>
      <c r="L588" s="157"/>
      <c r="M588" s="157"/>
      <c r="N588" s="157"/>
    </row>
    <row r="589" spans="1:14" x14ac:dyDescent="0.25">
      <c r="A589" s="157"/>
      <c r="B589" s="157"/>
      <c r="C589" s="192"/>
      <c r="D589" s="180"/>
      <c r="E589" s="198"/>
      <c r="F589" s="157"/>
      <c r="G589" s="231"/>
      <c r="H589" s="205"/>
      <c r="I589" s="231"/>
      <c r="J589" s="157"/>
      <c r="K589" s="157"/>
      <c r="L589" s="157"/>
      <c r="M589" s="157"/>
      <c r="N589" s="157"/>
    </row>
    <row r="590" spans="1:14" x14ac:dyDescent="0.25">
      <c r="A590" s="157"/>
      <c r="B590" s="157"/>
      <c r="C590" s="192"/>
      <c r="D590" s="180"/>
      <c r="E590" s="198"/>
      <c r="F590" s="157"/>
      <c r="G590" s="231"/>
      <c r="H590" s="205"/>
      <c r="I590" s="231"/>
      <c r="J590" s="157"/>
      <c r="K590" s="157"/>
      <c r="L590" s="157"/>
      <c r="M590" s="157"/>
      <c r="N590" s="157"/>
    </row>
    <row r="591" spans="1:14" x14ac:dyDescent="0.25">
      <c r="A591" s="157"/>
      <c r="B591" s="157"/>
      <c r="C591" s="192"/>
      <c r="D591" s="180"/>
      <c r="E591" s="198"/>
      <c r="F591" s="157"/>
      <c r="G591" s="231"/>
      <c r="H591" s="205"/>
      <c r="I591" s="231"/>
      <c r="J591" s="157"/>
      <c r="K591" s="157"/>
      <c r="L591" s="157"/>
      <c r="M591" s="157"/>
      <c r="N591" s="157"/>
    </row>
    <row r="592" spans="1:14" x14ac:dyDescent="0.25">
      <c r="A592" s="157"/>
      <c r="B592" s="157"/>
      <c r="C592" s="192"/>
      <c r="D592" s="180"/>
      <c r="E592" s="198"/>
      <c r="F592" s="157"/>
      <c r="G592" s="231"/>
      <c r="H592" s="205"/>
      <c r="I592" s="231"/>
      <c r="J592" s="157"/>
      <c r="K592" s="157"/>
      <c r="L592" s="157"/>
      <c r="M592" s="157"/>
      <c r="N592" s="157"/>
    </row>
    <row r="593" spans="1:14" x14ac:dyDescent="0.25">
      <c r="A593" s="157"/>
      <c r="B593" s="157"/>
      <c r="C593" s="192"/>
      <c r="D593" s="180"/>
      <c r="E593" s="198"/>
      <c r="F593" s="157"/>
      <c r="G593" s="231"/>
      <c r="H593" s="205"/>
      <c r="I593" s="231"/>
      <c r="J593" s="157"/>
      <c r="K593" s="157"/>
      <c r="L593" s="157"/>
      <c r="M593" s="157"/>
      <c r="N593" s="157"/>
    </row>
    <row r="594" spans="1:14" x14ac:dyDescent="0.25">
      <c r="A594" s="157"/>
      <c r="B594" s="157"/>
      <c r="C594" s="192"/>
      <c r="D594" s="180"/>
      <c r="E594" s="198"/>
      <c r="F594" s="157"/>
      <c r="G594" s="231"/>
      <c r="H594" s="205"/>
      <c r="I594" s="231"/>
      <c r="J594" s="157"/>
      <c r="K594" s="157"/>
      <c r="L594" s="157"/>
      <c r="M594" s="157"/>
      <c r="N594" s="157"/>
    </row>
    <row r="595" spans="1:14" x14ac:dyDescent="0.25">
      <c r="A595" s="157"/>
      <c r="B595" s="157"/>
      <c r="C595" s="192"/>
      <c r="D595" s="180"/>
      <c r="E595" s="198"/>
      <c r="F595" s="157"/>
      <c r="G595" s="231"/>
      <c r="H595" s="205"/>
      <c r="I595" s="231"/>
      <c r="J595" s="157"/>
      <c r="K595" s="157"/>
      <c r="L595" s="157"/>
      <c r="M595" s="157"/>
      <c r="N595" s="157"/>
    </row>
    <row r="596" spans="1:14" x14ac:dyDescent="0.25">
      <c r="A596" s="157"/>
      <c r="B596" s="157"/>
      <c r="C596" s="192"/>
      <c r="D596" s="180"/>
      <c r="E596" s="198"/>
      <c r="F596" s="157"/>
      <c r="G596" s="231"/>
      <c r="H596" s="205"/>
      <c r="I596" s="231"/>
      <c r="J596" s="157"/>
      <c r="K596" s="157"/>
      <c r="L596" s="157"/>
      <c r="M596" s="157"/>
      <c r="N596" s="157"/>
    </row>
    <row r="597" spans="1:14" x14ac:dyDescent="0.25">
      <c r="A597" s="157"/>
      <c r="B597" s="157"/>
      <c r="C597" s="192"/>
      <c r="D597" s="180"/>
      <c r="E597" s="198"/>
      <c r="F597" s="157"/>
      <c r="G597" s="231"/>
      <c r="H597" s="205"/>
      <c r="I597" s="231"/>
      <c r="J597" s="157"/>
      <c r="K597" s="157"/>
      <c r="L597" s="157"/>
      <c r="M597" s="157"/>
      <c r="N597" s="157"/>
    </row>
    <row r="598" spans="1:14" x14ac:dyDescent="0.25">
      <c r="A598" s="157"/>
      <c r="B598" s="157"/>
      <c r="C598" s="192"/>
      <c r="D598" s="180"/>
      <c r="E598" s="198"/>
      <c r="F598" s="157"/>
      <c r="G598" s="231"/>
      <c r="H598" s="205"/>
      <c r="I598" s="231"/>
      <c r="J598" s="157"/>
      <c r="K598" s="157"/>
      <c r="L598" s="157"/>
      <c r="M598" s="157"/>
      <c r="N598" s="157"/>
    </row>
    <row r="599" spans="1:14" x14ac:dyDescent="0.25">
      <c r="A599" s="157"/>
      <c r="B599" s="157"/>
      <c r="C599" s="192"/>
      <c r="D599" s="180"/>
      <c r="E599" s="198"/>
      <c r="F599" s="157"/>
      <c r="G599" s="231"/>
      <c r="H599" s="205"/>
      <c r="I599" s="231"/>
      <c r="J599" s="157"/>
      <c r="K599" s="157"/>
      <c r="L599" s="157"/>
      <c r="M599" s="157"/>
      <c r="N599" s="157"/>
    </row>
    <row r="600" spans="1:14" x14ac:dyDescent="0.25">
      <c r="A600" s="157"/>
      <c r="B600" s="157"/>
      <c r="C600" s="192"/>
      <c r="D600" s="180"/>
      <c r="E600" s="198"/>
      <c r="F600" s="157"/>
      <c r="G600" s="231"/>
      <c r="H600" s="205"/>
      <c r="I600" s="231"/>
      <c r="J600" s="157"/>
      <c r="K600" s="157"/>
      <c r="L600" s="157"/>
      <c r="M600" s="157"/>
      <c r="N600" s="157"/>
    </row>
    <row r="601" spans="1:14" x14ac:dyDescent="0.25">
      <c r="A601" s="157"/>
      <c r="B601" s="157"/>
      <c r="C601" s="192"/>
      <c r="D601" s="180"/>
      <c r="E601" s="198"/>
      <c r="F601" s="157"/>
      <c r="G601" s="231"/>
      <c r="H601" s="205"/>
      <c r="I601" s="231"/>
      <c r="J601" s="157"/>
      <c r="K601" s="157"/>
      <c r="L601" s="157"/>
      <c r="M601" s="157"/>
      <c r="N601" s="157"/>
    </row>
    <row r="602" spans="1:14" x14ac:dyDescent="0.25">
      <c r="A602" s="157"/>
      <c r="B602" s="157"/>
      <c r="C602" s="192"/>
      <c r="D602" s="180"/>
      <c r="E602" s="198"/>
      <c r="F602" s="157"/>
      <c r="G602" s="231"/>
      <c r="H602" s="205"/>
      <c r="I602" s="231"/>
      <c r="J602" s="157"/>
      <c r="K602" s="157"/>
      <c r="L602" s="157"/>
      <c r="M602" s="157"/>
      <c r="N602" s="157"/>
    </row>
    <row r="603" spans="1:14" x14ac:dyDescent="0.25">
      <c r="A603" s="157"/>
      <c r="B603" s="157"/>
      <c r="C603" s="192"/>
      <c r="D603" s="180"/>
      <c r="E603" s="198"/>
      <c r="F603" s="157"/>
      <c r="G603" s="231"/>
      <c r="H603" s="205"/>
      <c r="I603" s="231"/>
      <c r="J603" s="157"/>
      <c r="K603" s="157"/>
      <c r="L603" s="157"/>
      <c r="M603" s="157"/>
      <c r="N603" s="157"/>
    </row>
    <row r="604" spans="1:14" x14ac:dyDescent="0.25">
      <c r="A604" s="157"/>
      <c r="B604" s="157"/>
      <c r="C604" s="192"/>
      <c r="D604" s="180"/>
      <c r="E604" s="198"/>
      <c r="F604" s="157"/>
      <c r="G604" s="231"/>
      <c r="H604" s="205"/>
      <c r="I604" s="231"/>
      <c r="J604" s="157"/>
      <c r="K604" s="157"/>
      <c r="L604" s="157"/>
      <c r="M604" s="157"/>
      <c r="N604" s="157"/>
    </row>
    <row r="605" spans="1:14" x14ac:dyDescent="0.25">
      <c r="A605" s="157"/>
      <c r="B605" s="157"/>
      <c r="C605" s="192"/>
      <c r="D605" s="180"/>
      <c r="E605" s="198"/>
      <c r="F605" s="157"/>
      <c r="G605" s="231"/>
      <c r="H605" s="205"/>
      <c r="I605" s="231"/>
      <c r="J605" s="157"/>
      <c r="K605" s="157"/>
      <c r="L605" s="157"/>
      <c r="M605" s="157"/>
      <c r="N605" s="157"/>
    </row>
    <row r="606" spans="1:14" x14ac:dyDescent="0.25">
      <c r="A606" s="157"/>
      <c r="B606" s="157"/>
      <c r="C606" s="192"/>
      <c r="D606" s="180"/>
      <c r="E606" s="198"/>
      <c r="F606" s="157"/>
      <c r="G606" s="231"/>
      <c r="H606" s="205"/>
      <c r="I606" s="231"/>
      <c r="J606" s="157"/>
      <c r="K606" s="157"/>
      <c r="L606" s="157"/>
      <c r="M606" s="157"/>
      <c r="N606" s="157"/>
    </row>
    <row r="607" spans="1:14" x14ac:dyDescent="0.25">
      <c r="A607" s="157"/>
      <c r="B607" s="157"/>
      <c r="C607" s="192"/>
      <c r="D607" s="180"/>
      <c r="E607" s="198"/>
      <c r="F607" s="157"/>
      <c r="G607" s="231"/>
      <c r="H607" s="205"/>
      <c r="I607" s="231"/>
      <c r="J607" s="157"/>
      <c r="K607" s="157"/>
      <c r="L607" s="157"/>
      <c r="M607" s="157"/>
      <c r="N607" s="157"/>
    </row>
    <row r="608" spans="1:14" x14ac:dyDescent="0.25">
      <c r="A608" s="157"/>
      <c r="B608" s="157"/>
      <c r="C608" s="192"/>
      <c r="D608" s="180"/>
      <c r="E608" s="198"/>
      <c r="F608" s="157"/>
      <c r="G608" s="231"/>
      <c r="H608" s="205"/>
      <c r="I608" s="231"/>
      <c r="J608" s="157"/>
      <c r="K608" s="157"/>
      <c r="L608" s="157"/>
      <c r="M608" s="157"/>
      <c r="N608" s="157"/>
    </row>
    <row r="609" spans="1:14" x14ac:dyDescent="0.25">
      <c r="A609" s="157"/>
      <c r="B609" s="157"/>
      <c r="C609" s="192"/>
      <c r="D609" s="180"/>
      <c r="E609" s="198"/>
      <c r="F609" s="157"/>
      <c r="G609" s="231"/>
      <c r="H609" s="205"/>
      <c r="I609" s="231"/>
      <c r="J609" s="157"/>
      <c r="K609" s="157"/>
      <c r="L609" s="157"/>
      <c r="M609" s="157"/>
      <c r="N609" s="157"/>
    </row>
    <row r="610" spans="1:14" x14ac:dyDescent="0.25">
      <c r="A610" s="157"/>
      <c r="B610" s="157"/>
      <c r="C610" s="192"/>
      <c r="D610" s="180"/>
      <c r="E610" s="198"/>
      <c r="F610" s="157"/>
      <c r="G610" s="231"/>
      <c r="H610" s="205"/>
      <c r="I610" s="231"/>
      <c r="J610" s="157"/>
      <c r="K610" s="157"/>
      <c r="L610" s="157"/>
      <c r="M610" s="157"/>
      <c r="N610" s="157"/>
    </row>
    <row r="611" spans="1:14" x14ac:dyDescent="0.25">
      <c r="A611" s="157"/>
      <c r="B611" s="157"/>
      <c r="C611" s="192"/>
      <c r="D611" s="180"/>
      <c r="E611" s="198"/>
      <c r="F611" s="157"/>
      <c r="G611" s="231"/>
      <c r="H611" s="205"/>
      <c r="I611" s="231"/>
      <c r="J611" s="157"/>
      <c r="K611" s="157"/>
      <c r="L611" s="157"/>
      <c r="M611" s="157"/>
      <c r="N611" s="157"/>
    </row>
    <row r="612" spans="1:14" x14ac:dyDescent="0.25">
      <c r="A612" s="157"/>
      <c r="B612" s="157"/>
      <c r="C612" s="192"/>
      <c r="D612" s="180"/>
      <c r="E612" s="198"/>
      <c r="F612" s="157"/>
      <c r="G612" s="231"/>
      <c r="H612" s="205"/>
      <c r="I612" s="231"/>
      <c r="J612" s="157"/>
      <c r="K612" s="157"/>
      <c r="L612" s="157"/>
      <c r="M612" s="157"/>
      <c r="N612" s="157"/>
    </row>
    <row r="613" spans="1:14" x14ac:dyDescent="0.25">
      <c r="A613" s="157"/>
      <c r="B613" s="157"/>
      <c r="C613" s="192"/>
      <c r="D613" s="180"/>
      <c r="E613" s="198"/>
      <c r="F613" s="157"/>
      <c r="G613" s="231"/>
      <c r="H613" s="205"/>
      <c r="I613" s="231"/>
      <c r="J613" s="157"/>
      <c r="K613" s="157"/>
      <c r="L613" s="157"/>
      <c r="M613" s="157"/>
      <c r="N613" s="157"/>
    </row>
    <row r="614" spans="1:14" x14ac:dyDescent="0.25">
      <c r="A614" s="157"/>
      <c r="B614" s="157"/>
      <c r="C614" s="192"/>
      <c r="D614" s="180"/>
      <c r="E614" s="198"/>
      <c r="F614" s="157"/>
      <c r="G614" s="231"/>
      <c r="H614" s="205"/>
      <c r="I614" s="231"/>
      <c r="J614" s="157"/>
      <c r="K614" s="157"/>
      <c r="L614" s="157"/>
      <c r="M614" s="157"/>
      <c r="N614" s="157"/>
    </row>
    <row r="615" spans="1:14" x14ac:dyDescent="0.25">
      <c r="A615" s="157"/>
      <c r="B615" s="157"/>
      <c r="C615" s="192"/>
      <c r="D615" s="180"/>
      <c r="E615" s="198"/>
      <c r="F615" s="157"/>
      <c r="G615" s="231"/>
      <c r="H615" s="205"/>
      <c r="I615" s="231"/>
      <c r="J615" s="157"/>
      <c r="K615" s="157"/>
      <c r="L615" s="157"/>
      <c r="M615" s="157"/>
      <c r="N615" s="157"/>
    </row>
    <row r="616" spans="1:14" x14ac:dyDescent="0.25">
      <c r="A616" s="157"/>
      <c r="B616" s="157"/>
      <c r="C616" s="192"/>
      <c r="D616" s="180"/>
      <c r="E616" s="198"/>
      <c r="F616" s="157"/>
      <c r="G616" s="231"/>
      <c r="H616" s="205"/>
      <c r="I616" s="231"/>
      <c r="J616" s="157"/>
      <c r="K616" s="157"/>
      <c r="L616" s="157"/>
      <c r="M616" s="157"/>
      <c r="N616" s="157"/>
    </row>
    <row r="617" spans="1:14" x14ac:dyDescent="0.25">
      <c r="A617" s="157"/>
      <c r="B617" s="157"/>
      <c r="C617" s="192"/>
      <c r="D617" s="180"/>
      <c r="E617" s="198"/>
      <c r="F617" s="157"/>
      <c r="G617" s="231"/>
      <c r="H617" s="205"/>
      <c r="I617" s="231"/>
      <c r="J617" s="157"/>
      <c r="K617" s="157"/>
      <c r="L617" s="157"/>
      <c r="M617" s="157"/>
      <c r="N617" s="157"/>
    </row>
    <row r="618" spans="1:14" x14ac:dyDescent="0.25">
      <c r="A618" s="157"/>
      <c r="B618" s="157"/>
      <c r="C618" s="192"/>
      <c r="D618" s="180"/>
      <c r="E618" s="198"/>
      <c r="F618" s="157"/>
      <c r="G618" s="231"/>
      <c r="H618" s="205"/>
      <c r="I618" s="231"/>
      <c r="J618" s="157"/>
      <c r="K618" s="157"/>
      <c r="L618" s="157"/>
      <c r="M618" s="157"/>
      <c r="N618" s="157"/>
    </row>
    <row r="619" spans="1:14" x14ac:dyDescent="0.25">
      <c r="A619" s="157"/>
      <c r="B619" s="157"/>
      <c r="C619" s="192"/>
      <c r="D619" s="180"/>
      <c r="E619" s="198"/>
      <c r="F619" s="157"/>
      <c r="G619" s="231"/>
      <c r="H619" s="205"/>
      <c r="I619" s="231"/>
      <c r="J619" s="157"/>
      <c r="K619" s="157"/>
      <c r="L619" s="157"/>
      <c r="M619" s="157"/>
      <c r="N619" s="157"/>
    </row>
  </sheetData>
  <mergeCells count="32">
    <mergeCell ref="AJ9:AK9"/>
    <mergeCell ref="A2:AL2"/>
    <mergeCell ref="A3:AL3"/>
    <mergeCell ref="A5:D5"/>
    <mergeCell ref="I5:K5"/>
    <mergeCell ref="O5:P5"/>
    <mergeCell ref="W5:AL5"/>
    <mergeCell ref="A6:D6"/>
    <mergeCell ref="I6:K6"/>
    <mergeCell ref="AH6:AI6"/>
    <mergeCell ref="A7:D7"/>
    <mergeCell ref="I7:K7"/>
    <mergeCell ref="AH7:AI7"/>
    <mergeCell ref="AH8:AI8"/>
    <mergeCell ref="A9:D9"/>
    <mergeCell ref="G9:H9"/>
    <mergeCell ref="K9:P10"/>
    <mergeCell ref="AH9:AI9"/>
    <mergeCell ref="A10:D10"/>
    <mergeCell ref="F10:H10"/>
    <mergeCell ref="AH10:AI10"/>
    <mergeCell ref="AC195:AC199"/>
    <mergeCell ref="AL11:AO11"/>
    <mergeCell ref="C12:D12"/>
    <mergeCell ref="I12:M12"/>
    <mergeCell ref="P12:U12"/>
    <mergeCell ref="AL12:AO12"/>
    <mergeCell ref="A11:U11"/>
    <mergeCell ref="V11:AA11"/>
    <mergeCell ref="AB11:AG11"/>
    <mergeCell ref="AH11:AK11"/>
    <mergeCell ref="AD199:AD203"/>
  </mergeCells>
  <dataValidations count="17">
    <dataValidation type="whole" operator="greaterThanOrEqual" allowBlank="1" showInputMessage="1" showErrorMessage="1" sqref="E9:E10" xr:uid="{00000000-0002-0000-0000-000000000000}">
      <formula1>0</formula1>
    </dataValidation>
    <dataValidation type="custom" allowBlank="1" showInputMessage="1" showErrorMessage="1" sqref="Y7" xr:uid="{00000000-0002-0000-0000-000001000000}">
      <formula1>vacio()</formula1>
    </dataValidation>
    <dataValidation type="whole" operator="greaterThan" allowBlank="1" showInputMessage="1" showErrorMessage="1" sqref="E6:E7 I6:J7 I10:J10" xr:uid="{00000000-0002-0000-0000-000002000000}">
      <formula1>0</formula1>
    </dataValidation>
    <dataValidation type="list" allowBlank="1" showInputMessage="1" showErrorMessage="1" sqref="I5:K5" xr:uid="{00000000-0002-0000-0000-000003000000}">
      <formula1>Sector</formula1>
    </dataValidation>
    <dataValidation type="whole" operator="greaterThanOrEqual" allowBlank="1" showInputMessage="1" showErrorMessage="1" errorTitle="Error" error="Registre solo números (no guiones, comas o texto)" sqref="Y20:Y225 Y14:Y18 X14:X225 V14:V193 AE14:AG346 AA14:AA346 X226:Y346 V199:V346" xr:uid="{00000000-0002-0000-0000-000004000000}">
      <formula1>0</formula1>
    </dataValidation>
    <dataValidation type="date" allowBlank="1" showInputMessage="1" showErrorMessage="1" errorTitle="Error" error="La fecha de suscripción debe estar entre el 1/01/2021 a 30/04/2021." sqref="AB14:AB172 AB226:AB346" xr:uid="{00000000-0002-0000-0000-000005000000}">
      <formula1>44197</formula1>
      <formula2>44316</formula2>
    </dataValidation>
    <dataValidation type="list" allowBlank="1" showInputMessage="1" showErrorMessage="1" sqref="R14:R346" xr:uid="{00000000-0002-0000-0000-000006000000}">
      <formula1>naturaleza</formula1>
    </dataValidation>
    <dataValidation type="list" showInputMessage="1" showErrorMessage="1" errorTitle="Tipo de contrato no permitido" error="El tipo de contrato debe corresponder a un número. Consulte el instructivo para más información_x000a_" sqref="E14:E346" xr:uid="{00000000-0002-0000-0000-000007000000}">
      <formula1>tipo</formula1>
    </dataValidation>
    <dataValidation type="list" allowBlank="1" showInputMessage="1" showErrorMessage="1" errorTitle="Error " error="Debe seleccionar una opción dentro de la lista_x000a_" sqref="F14:F346" xr:uid="{00000000-0002-0000-0000-000008000000}">
      <formula1>modal</formula1>
    </dataValidation>
    <dataValidation type="whole" operator="lessThanOrEqual" allowBlank="1" showInputMessage="1" showErrorMessage="1" error="Registre valor negativo" sqref="W14:W346" xr:uid="{00000000-0002-0000-0000-000009000000}">
      <formula1>0</formula1>
    </dataValidation>
    <dataValidation type="whole" operator="greaterThan" allowBlank="1" showInputMessage="1" showErrorMessage="1" error="Registre vigencia" sqref="B14:B346" xr:uid="{00000000-0002-0000-0000-00000A000000}">
      <formula1>0</formula1>
    </dataValidation>
    <dataValidation type="whole" operator="greaterThanOrEqual" allowBlank="1" showInputMessage="1" showErrorMessage="1" error="Registre solo números (no guiones, comas o texto)" sqref="AK14:AK346" xr:uid="{00000000-0002-0000-0000-00000B000000}">
      <formula1>0</formula1>
    </dataValidation>
    <dataValidation operator="greaterThan" allowBlank="1" showErrorMessage="1" errorTitle="Error" error="Debe digitar un número._x000a_" sqref="O14:O346 N14" xr:uid="{00000000-0002-0000-0000-00000C000000}"/>
    <dataValidation type="list" allowBlank="1" showInputMessage="1" showErrorMessage="1" errorTitle="Error" error="Debe seleccionar un item de la lista_x000a_" sqref="I14:I346" xr:uid="{00000000-0002-0000-0000-00000D000000}">
      <formula1>afectacion</formula1>
    </dataValidation>
    <dataValidation type="list" allowBlank="1" showInputMessage="1" showErrorMessage="1" sqref="G14:G346" xr:uid="{00000000-0002-0000-0000-00000E000000}">
      <formula1>IF(F14="Selección abreviada",sa,IF(F14="Contratación directa",cd,IF(F14="Régimen especial",re,na)))</formula1>
    </dataValidation>
    <dataValidation type="list" allowBlank="1" showInputMessage="1" showErrorMessage="1" sqref="K14:K346" xr:uid="{00000000-0002-0000-0000-00000F000000}">
      <formula1>IF(I14="Inversión",programanue,na)</formula1>
    </dataValidation>
    <dataValidation type="date" operator="greaterThanOrEqual" allowBlank="1" showInputMessage="1" showErrorMessage="1" errorTitle="ERROR" error="La fecha de cesión debe ser mayor a la fecha de inicio." sqref="AJ14:AJ346" xr:uid="{00000000-0002-0000-0000-000010000000}">
      <formula1>AB14</formula1>
    </dataValidation>
  </dataValidations>
  <hyperlinks>
    <hyperlink ref="D14" r:id="rId1" xr:uid="{00000000-0004-0000-0000-000000000000}"/>
    <hyperlink ref="D15" r:id="rId2" xr:uid="{00000000-0004-0000-0000-000001000000}"/>
    <hyperlink ref="D16" r:id="rId3" xr:uid="{00000000-0004-0000-0000-000002000000}"/>
    <hyperlink ref="D17" r:id="rId4" xr:uid="{00000000-0004-0000-0000-000003000000}"/>
    <hyperlink ref="D18" r:id="rId5" xr:uid="{00000000-0004-0000-0000-000004000000}"/>
    <hyperlink ref="D19" r:id="rId6" xr:uid="{00000000-0004-0000-0000-000005000000}"/>
    <hyperlink ref="D20" r:id="rId7" xr:uid="{00000000-0004-0000-0000-000006000000}"/>
    <hyperlink ref="D21" r:id="rId8" xr:uid="{00000000-0004-0000-0000-000007000000}"/>
    <hyperlink ref="D22" r:id="rId9" xr:uid="{00000000-0004-0000-0000-000008000000}"/>
    <hyperlink ref="D23" r:id="rId10" xr:uid="{00000000-0004-0000-0000-000009000000}"/>
    <hyperlink ref="D24" r:id="rId11" xr:uid="{00000000-0004-0000-0000-00000A000000}"/>
    <hyperlink ref="D25" r:id="rId12" xr:uid="{00000000-0004-0000-0000-00000B000000}"/>
    <hyperlink ref="D26" r:id="rId13" xr:uid="{00000000-0004-0000-0000-00000C000000}"/>
    <hyperlink ref="D27" r:id="rId14" xr:uid="{00000000-0004-0000-0000-00000D000000}"/>
    <hyperlink ref="D28" r:id="rId15" xr:uid="{00000000-0004-0000-0000-00000E000000}"/>
    <hyperlink ref="D29" r:id="rId16" xr:uid="{00000000-0004-0000-0000-00000F000000}"/>
    <hyperlink ref="D30" r:id="rId17" xr:uid="{00000000-0004-0000-0000-000010000000}"/>
    <hyperlink ref="D31" r:id="rId18" xr:uid="{00000000-0004-0000-0000-000011000000}"/>
    <hyperlink ref="D32" r:id="rId19" xr:uid="{00000000-0004-0000-0000-000012000000}"/>
    <hyperlink ref="D33" r:id="rId20" xr:uid="{00000000-0004-0000-0000-000013000000}"/>
    <hyperlink ref="D34" r:id="rId21" xr:uid="{00000000-0004-0000-0000-000014000000}"/>
    <hyperlink ref="D35" r:id="rId22" xr:uid="{00000000-0004-0000-0000-000015000000}"/>
    <hyperlink ref="D36" r:id="rId23" xr:uid="{00000000-0004-0000-0000-000016000000}"/>
    <hyperlink ref="D37" r:id="rId24" xr:uid="{00000000-0004-0000-0000-000017000000}"/>
    <hyperlink ref="D38" r:id="rId25" xr:uid="{00000000-0004-0000-0000-000018000000}"/>
    <hyperlink ref="D39" r:id="rId26" xr:uid="{00000000-0004-0000-0000-000019000000}"/>
    <hyperlink ref="D40" r:id="rId27" xr:uid="{00000000-0004-0000-0000-00001A000000}"/>
    <hyperlink ref="D41" r:id="rId28" xr:uid="{00000000-0004-0000-0000-00001B000000}"/>
    <hyperlink ref="D42" r:id="rId29" xr:uid="{00000000-0004-0000-0000-00001C000000}"/>
    <hyperlink ref="D43" r:id="rId30" xr:uid="{00000000-0004-0000-0000-00001D000000}"/>
    <hyperlink ref="D44" r:id="rId31" xr:uid="{00000000-0004-0000-0000-00001E000000}"/>
    <hyperlink ref="D45" r:id="rId32" xr:uid="{00000000-0004-0000-0000-00001F000000}"/>
    <hyperlink ref="D46" r:id="rId33" xr:uid="{00000000-0004-0000-0000-000020000000}"/>
    <hyperlink ref="D47" r:id="rId34" xr:uid="{00000000-0004-0000-0000-000021000000}"/>
    <hyperlink ref="D48" r:id="rId35" xr:uid="{00000000-0004-0000-0000-000022000000}"/>
    <hyperlink ref="D49" r:id="rId36" xr:uid="{00000000-0004-0000-0000-000023000000}"/>
    <hyperlink ref="D50" r:id="rId37" xr:uid="{00000000-0004-0000-0000-000024000000}"/>
    <hyperlink ref="D51" r:id="rId38" xr:uid="{00000000-0004-0000-0000-000025000000}"/>
    <hyperlink ref="D52" r:id="rId39" xr:uid="{00000000-0004-0000-0000-000026000000}"/>
    <hyperlink ref="D53" r:id="rId40" xr:uid="{00000000-0004-0000-0000-000027000000}"/>
    <hyperlink ref="D54" r:id="rId41" xr:uid="{00000000-0004-0000-0000-000028000000}"/>
    <hyperlink ref="D55" r:id="rId42" xr:uid="{00000000-0004-0000-0000-000029000000}"/>
    <hyperlink ref="D56" r:id="rId43" xr:uid="{00000000-0004-0000-0000-00002A000000}"/>
    <hyperlink ref="D57" r:id="rId44" xr:uid="{00000000-0004-0000-0000-00002B000000}"/>
    <hyperlink ref="D58" r:id="rId45" xr:uid="{00000000-0004-0000-0000-00002C000000}"/>
    <hyperlink ref="D59" r:id="rId46" xr:uid="{00000000-0004-0000-0000-00002D000000}"/>
    <hyperlink ref="D60" r:id="rId47" xr:uid="{00000000-0004-0000-0000-00002E000000}"/>
    <hyperlink ref="D61" r:id="rId48" xr:uid="{00000000-0004-0000-0000-00002F000000}"/>
    <hyperlink ref="D62" r:id="rId49" xr:uid="{00000000-0004-0000-0000-000030000000}"/>
    <hyperlink ref="D63" r:id="rId50" xr:uid="{00000000-0004-0000-0000-000031000000}"/>
    <hyperlink ref="D64" r:id="rId51" xr:uid="{00000000-0004-0000-0000-000032000000}"/>
    <hyperlink ref="D65" r:id="rId52" xr:uid="{00000000-0004-0000-0000-000033000000}"/>
    <hyperlink ref="D66" r:id="rId53" xr:uid="{00000000-0004-0000-0000-000034000000}"/>
    <hyperlink ref="D67" r:id="rId54" xr:uid="{00000000-0004-0000-0000-000035000000}"/>
    <hyperlink ref="D68" r:id="rId55" xr:uid="{00000000-0004-0000-0000-000036000000}"/>
    <hyperlink ref="D69" r:id="rId56" xr:uid="{00000000-0004-0000-0000-000037000000}"/>
    <hyperlink ref="D70" r:id="rId57" xr:uid="{00000000-0004-0000-0000-000038000000}"/>
    <hyperlink ref="D71" r:id="rId58" xr:uid="{00000000-0004-0000-0000-000039000000}"/>
    <hyperlink ref="D72" r:id="rId59" xr:uid="{00000000-0004-0000-0000-00003A000000}"/>
    <hyperlink ref="D73" r:id="rId60" xr:uid="{00000000-0004-0000-0000-00003B000000}"/>
    <hyperlink ref="D74" r:id="rId61" xr:uid="{00000000-0004-0000-0000-00003C000000}"/>
    <hyperlink ref="D75" r:id="rId62" xr:uid="{00000000-0004-0000-0000-00003D000000}"/>
    <hyperlink ref="D76" r:id="rId63" xr:uid="{00000000-0004-0000-0000-00003E000000}"/>
    <hyperlink ref="D77" r:id="rId64" xr:uid="{00000000-0004-0000-0000-00003F000000}"/>
    <hyperlink ref="D78" r:id="rId65" xr:uid="{00000000-0004-0000-0000-000040000000}"/>
    <hyperlink ref="D79" r:id="rId66" xr:uid="{00000000-0004-0000-0000-000041000000}"/>
    <hyperlink ref="D80" r:id="rId67" xr:uid="{00000000-0004-0000-0000-000042000000}"/>
    <hyperlink ref="D81" r:id="rId68" xr:uid="{00000000-0004-0000-0000-000043000000}"/>
    <hyperlink ref="D82" r:id="rId69" xr:uid="{00000000-0004-0000-0000-000044000000}"/>
    <hyperlink ref="D83" r:id="rId70" xr:uid="{00000000-0004-0000-0000-000045000000}"/>
    <hyperlink ref="D84" r:id="rId71" xr:uid="{00000000-0004-0000-0000-000046000000}"/>
    <hyperlink ref="D85" r:id="rId72" xr:uid="{00000000-0004-0000-0000-000047000000}"/>
    <hyperlink ref="D86" r:id="rId73" xr:uid="{00000000-0004-0000-0000-000048000000}"/>
    <hyperlink ref="D87" r:id="rId74" xr:uid="{00000000-0004-0000-0000-000049000000}"/>
    <hyperlink ref="D88" r:id="rId75" xr:uid="{00000000-0004-0000-0000-00004A000000}"/>
    <hyperlink ref="D89" r:id="rId76" xr:uid="{00000000-0004-0000-0000-00004B000000}"/>
    <hyperlink ref="D90" r:id="rId77" xr:uid="{00000000-0004-0000-0000-00004C000000}"/>
    <hyperlink ref="D91" r:id="rId78" xr:uid="{00000000-0004-0000-0000-00004D000000}"/>
    <hyperlink ref="D92" r:id="rId79" xr:uid="{00000000-0004-0000-0000-00004E000000}"/>
    <hyperlink ref="D93" r:id="rId80" xr:uid="{00000000-0004-0000-0000-00004F000000}"/>
    <hyperlink ref="D94" r:id="rId81" xr:uid="{00000000-0004-0000-0000-000050000000}"/>
    <hyperlink ref="D95" r:id="rId82" xr:uid="{00000000-0004-0000-0000-000051000000}"/>
    <hyperlink ref="D96" r:id="rId83" xr:uid="{00000000-0004-0000-0000-000052000000}"/>
    <hyperlink ref="D97" r:id="rId84" xr:uid="{00000000-0004-0000-0000-000053000000}"/>
    <hyperlink ref="D98" r:id="rId85" xr:uid="{00000000-0004-0000-0000-000054000000}"/>
    <hyperlink ref="D99" r:id="rId86" xr:uid="{00000000-0004-0000-0000-000055000000}"/>
    <hyperlink ref="D100" r:id="rId87" xr:uid="{00000000-0004-0000-0000-000056000000}"/>
    <hyperlink ref="D101" r:id="rId88" xr:uid="{00000000-0004-0000-0000-000057000000}"/>
    <hyperlink ref="D102" r:id="rId89" xr:uid="{00000000-0004-0000-0000-000058000000}"/>
    <hyperlink ref="D103" r:id="rId90" xr:uid="{00000000-0004-0000-0000-000059000000}"/>
    <hyperlink ref="D104" r:id="rId91" xr:uid="{00000000-0004-0000-0000-00005A000000}"/>
    <hyperlink ref="D105" r:id="rId92" xr:uid="{00000000-0004-0000-0000-00005B000000}"/>
    <hyperlink ref="D106" r:id="rId93" xr:uid="{00000000-0004-0000-0000-00005C000000}"/>
    <hyperlink ref="D107" r:id="rId94" xr:uid="{00000000-0004-0000-0000-00005D000000}"/>
    <hyperlink ref="D108" r:id="rId95" xr:uid="{00000000-0004-0000-0000-00005E000000}"/>
    <hyperlink ref="D109" r:id="rId96" xr:uid="{00000000-0004-0000-0000-00005F000000}"/>
    <hyperlink ref="D110" r:id="rId97" xr:uid="{00000000-0004-0000-0000-000060000000}"/>
    <hyperlink ref="D111" r:id="rId98" xr:uid="{00000000-0004-0000-0000-000061000000}"/>
    <hyperlink ref="D112" r:id="rId99" xr:uid="{00000000-0004-0000-0000-000062000000}"/>
    <hyperlink ref="D113" r:id="rId100" xr:uid="{00000000-0004-0000-0000-000063000000}"/>
    <hyperlink ref="D114" r:id="rId101" xr:uid="{00000000-0004-0000-0000-000064000000}"/>
    <hyperlink ref="D115" r:id="rId102" xr:uid="{00000000-0004-0000-0000-000065000000}"/>
    <hyperlink ref="D116" r:id="rId103" xr:uid="{00000000-0004-0000-0000-000066000000}"/>
    <hyperlink ref="D117" r:id="rId104" xr:uid="{00000000-0004-0000-0000-000067000000}"/>
    <hyperlink ref="D118" r:id="rId105" xr:uid="{00000000-0004-0000-0000-000068000000}"/>
    <hyperlink ref="D119" r:id="rId106" xr:uid="{00000000-0004-0000-0000-000069000000}"/>
    <hyperlink ref="D120" r:id="rId107" xr:uid="{00000000-0004-0000-0000-00006A000000}"/>
    <hyperlink ref="D121" r:id="rId108" xr:uid="{00000000-0004-0000-0000-00006B000000}"/>
    <hyperlink ref="D122" r:id="rId109" xr:uid="{00000000-0004-0000-0000-00006C000000}"/>
    <hyperlink ref="D123" r:id="rId110" xr:uid="{00000000-0004-0000-0000-00006D000000}"/>
    <hyperlink ref="D124" r:id="rId111" xr:uid="{00000000-0004-0000-0000-00006E000000}"/>
    <hyperlink ref="D125" r:id="rId112" xr:uid="{00000000-0004-0000-0000-00006F000000}"/>
    <hyperlink ref="D126" r:id="rId113" xr:uid="{00000000-0004-0000-0000-000070000000}"/>
    <hyperlink ref="D127" r:id="rId114" xr:uid="{00000000-0004-0000-0000-000071000000}"/>
    <hyperlink ref="D128" r:id="rId115" xr:uid="{00000000-0004-0000-0000-000072000000}"/>
    <hyperlink ref="D129" r:id="rId116" xr:uid="{00000000-0004-0000-0000-000073000000}"/>
    <hyperlink ref="D130" r:id="rId117" xr:uid="{00000000-0004-0000-0000-000074000000}"/>
    <hyperlink ref="D131" r:id="rId118" xr:uid="{00000000-0004-0000-0000-000075000000}"/>
    <hyperlink ref="D132" r:id="rId119" xr:uid="{00000000-0004-0000-0000-000076000000}"/>
    <hyperlink ref="D133" r:id="rId120" xr:uid="{00000000-0004-0000-0000-000077000000}"/>
    <hyperlink ref="D134" r:id="rId121" xr:uid="{00000000-0004-0000-0000-000078000000}"/>
    <hyperlink ref="D135" r:id="rId122" xr:uid="{00000000-0004-0000-0000-000079000000}"/>
    <hyperlink ref="D136" r:id="rId123" xr:uid="{00000000-0004-0000-0000-00007A000000}"/>
    <hyperlink ref="D137" r:id="rId124" xr:uid="{00000000-0004-0000-0000-00007B000000}"/>
    <hyperlink ref="D138" r:id="rId125" xr:uid="{00000000-0004-0000-0000-00007C000000}"/>
    <hyperlink ref="D139" r:id="rId126" xr:uid="{00000000-0004-0000-0000-00007D000000}"/>
    <hyperlink ref="D140" r:id="rId127" xr:uid="{00000000-0004-0000-0000-00007E000000}"/>
    <hyperlink ref="D141" r:id="rId128" xr:uid="{00000000-0004-0000-0000-00007F000000}"/>
    <hyperlink ref="D142" r:id="rId129" xr:uid="{00000000-0004-0000-0000-000080000000}"/>
    <hyperlink ref="D143" r:id="rId130" xr:uid="{00000000-0004-0000-0000-000081000000}"/>
    <hyperlink ref="D144" r:id="rId131" xr:uid="{00000000-0004-0000-0000-000082000000}"/>
    <hyperlink ref="D145" r:id="rId132" xr:uid="{00000000-0004-0000-0000-000083000000}"/>
    <hyperlink ref="D146" r:id="rId133" xr:uid="{00000000-0004-0000-0000-000084000000}"/>
    <hyperlink ref="D147" r:id="rId134" xr:uid="{00000000-0004-0000-0000-000085000000}"/>
    <hyperlink ref="D148" r:id="rId135" xr:uid="{00000000-0004-0000-0000-000086000000}"/>
    <hyperlink ref="D149" r:id="rId136" xr:uid="{00000000-0004-0000-0000-000087000000}"/>
    <hyperlink ref="D150" r:id="rId137" xr:uid="{00000000-0004-0000-0000-000088000000}"/>
    <hyperlink ref="D151" r:id="rId138" xr:uid="{00000000-0004-0000-0000-000089000000}"/>
    <hyperlink ref="D152" r:id="rId139" xr:uid="{00000000-0004-0000-0000-00008A000000}"/>
    <hyperlink ref="D153" r:id="rId140" xr:uid="{00000000-0004-0000-0000-00008B000000}"/>
    <hyperlink ref="D154" r:id="rId141" xr:uid="{00000000-0004-0000-0000-00008C000000}"/>
    <hyperlink ref="D155" r:id="rId142" xr:uid="{00000000-0004-0000-0000-00008D000000}"/>
    <hyperlink ref="D156" r:id="rId143" xr:uid="{00000000-0004-0000-0000-00008E000000}"/>
    <hyperlink ref="D157" r:id="rId144" xr:uid="{00000000-0004-0000-0000-00008F000000}"/>
    <hyperlink ref="D158" r:id="rId145" xr:uid="{00000000-0004-0000-0000-000090000000}"/>
    <hyperlink ref="D159" r:id="rId146" xr:uid="{00000000-0004-0000-0000-000091000000}"/>
    <hyperlink ref="D160" r:id="rId147" xr:uid="{00000000-0004-0000-0000-000092000000}"/>
    <hyperlink ref="D161" r:id="rId148" xr:uid="{00000000-0004-0000-0000-000093000000}"/>
    <hyperlink ref="D162" r:id="rId149" xr:uid="{00000000-0004-0000-0000-000094000000}"/>
    <hyperlink ref="D163" r:id="rId150" xr:uid="{00000000-0004-0000-0000-000095000000}"/>
    <hyperlink ref="D164" r:id="rId151" xr:uid="{00000000-0004-0000-0000-000096000000}"/>
    <hyperlink ref="D165" r:id="rId152" xr:uid="{00000000-0004-0000-0000-000097000000}"/>
    <hyperlink ref="D166" r:id="rId153" xr:uid="{00000000-0004-0000-0000-000098000000}"/>
    <hyperlink ref="D167" r:id="rId154" xr:uid="{00000000-0004-0000-0000-000099000000}"/>
    <hyperlink ref="D168" r:id="rId155" xr:uid="{00000000-0004-0000-0000-00009A000000}"/>
    <hyperlink ref="D169" r:id="rId156" xr:uid="{00000000-0004-0000-0000-00009B000000}"/>
    <hyperlink ref="D170" r:id="rId157" xr:uid="{00000000-0004-0000-0000-00009C000000}"/>
    <hyperlink ref="D171" r:id="rId158" xr:uid="{00000000-0004-0000-0000-00009D000000}"/>
    <hyperlink ref="D172" r:id="rId159" xr:uid="{00000000-0004-0000-0000-00009E000000}"/>
    <hyperlink ref="D173" r:id="rId160" xr:uid="{00000000-0004-0000-0000-00009F000000}"/>
    <hyperlink ref="D174" r:id="rId161" xr:uid="{00000000-0004-0000-0000-0000A0000000}"/>
    <hyperlink ref="D176" r:id="rId162" xr:uid="{00000000-0004-0000-0000-0000A1000000}"/>
    <hyperlink ref="D177" r:id="rId163" xr:uid="{00000000-0004-0000-0000-0000A2000000}"/>
    <hyperlink ref="D178" r:id="rId164" xr:uid="{00000000-0004-0000-0000-0000A3000000}"/>
    <hyperlink ref="D179" r:id="rId165" xr:uid="{00000000-0004-0000-0000-0000A4000000}"/>
    <hyperlink ref="D180" r:id="rId166" xr:uid="{00000000-0004-0000-0000-0000A5000000}"/>
    <hyperlink ref="D181" r:id="rId167" xr:uid="{00000000-0004-0000-0000-0000A6000000}"/>
    <hyperlink ref="D182" r:id="rId168" xr:uid="{00000000-0004-0000-0000-0000A7000000}"/>
    <hyperlink ref="D183" r:id="rId169" xr:uid="{00000000-0004-0000-0000-0000A8000000}"/>
    <hyperlink ref="D184" r:id="rId170" xr:uid="{00000000-0004-0000-0000-0000A9000000}"/>
    <hyperlink ref="D185" r:id="rId171" xr:uid="{00000000-0004-0000-0000-0000AA000000}"/>
    <hyperlink ref="D186" r:id="rId172" xr:uid="{00000000-0004-0000-0000-0000AB000000}"/>
    <hyperlink ref="D187" r:id="rId173" xr:uid="{00000000-0004-0000-0000-0000AC000000}"/>
    <hyperlink ref="D188" r:id="rId174" xr:uid="{00000000-0004-0000-0000-0000AD000000}"/>
    <hyperlink ref="D189" r:id="rId175" xr:uid="{00000000-0004-0000-0000-0000AE000000}"/>
    <hyperlink ref="D190" r:id="rId176" xr:uid="{00000000-0004-0000-0000-0000AF000000}"/>
    <hyperlink ref="D191" r:id="rId177" xr:uid="{00000000-0004-0000-0000-0000B0000000}"/>
    <hyperlink ref="D192" r:id="rId178" xr:uid="{00000000-0004-0000-0000-0000B1000000}"/>
    <hyperlink ref="D193" r:id="rId179" xr:uid="{00000000-0004-0000-0000-0000B2000000}"/>
    <hyperlink ref="D194" r:id="rId180" xr:uid="{00000000-0004-0000-0000-0000B3000000}"/>
    <hyperlink ref="D195" r:id="rId181" xr:uid="{00000000-0004-0000-0000-0000B4000000}"/>
    <hyperlink ref="D196" r:id="rId182" xr:uid="{00000000-0004-0000-0000-0000B5000000}"/>
    <hyperlink ref="D197" r:id="rId183" display="https://www.contratos.gov.co/consultas/detalleProceso.do?numConstancia=21-22-26783&amp;g-recaptcha-response=03AGdBq27pVk2-k35xlH902ev7w1Y-gw-g1L1sqnpBfMSNSZN4e6vejHphwH7nHxEA1lLpfx_H5EVb7vY4GcB_nao-d5dTAKI3eZZNSWiCRzewmufbUr0w7Bhgh--OkJdTxJbTIVFWE8k281AnnFzj_J0ZSF7jq3FLcxsWsX3gj9cDJ-ptjAZ5HBJWmMk3hQ6Holn_frcO7pLtc9NO1d5soDLgxomiSq9xUoNLhASbM10ZcYAfm40VpA7VAGL8knT__SSp8pxWkVo0Xy7OocIdGQrGYPuTAtVKzdr5evLjbECDMUTLlzqgcUb6KH6JId9UsRIcFmE4GQcf1N2zMqvqmTQh3xRbsMQU-krsuO_QwocKrm2BHxx94vX_OSfvgXvPWWAgYk7sbMtgLBc3ZLgpKeDJCsTnExUOluxYbhd97V8A_gCB5eduLae3Lr0hXWdt7YFIFiuMCajOdVvEwzPaNidXioary8ICbXU6FCymWbXydh8lrRREI4g" xr:uid="{00000000-0004-0000-0000-0000B6000000}"/>
    <hyperlink ref="D198" r:id="rId184" xr:uid="{00000000-0004-0000-0000-0000B7000000}"/>
    <hyperlink ref="D199" r:id="rId185" xr:uid="{00000000-0004-0000-0000-0000B8000000}"/>
    <hyperlink ref="D204" r:id="rId186" display="https://www.contratos.gov.co/consultas/detalleProceso.do?numConstancia=21-22-27019&amp;g-recaptcha-response=03AGdBq247XOumRpgtM7TRt_tTRPLf22SgcGy-Zd8UBz0vgQPv6osOJtNg8N6JnzQJZxgHUu-57B-T6bodXFfX65P9Zzg022Txc_VaIHfGsdYeOGBBbfkQl2ggckxpcP38kImIBx9bjyEDKY3818YLE_5iB3CsUiXt_UWNKyzNG90J2J06WoFWYec14CEvyc0uLrkHNQ91vv3VSVdQ929Lb3JJPVaBOu6-UCA4L_kpT9GwGQb505_IKvicjYfnKWc2MLC6YUWUQguwxfkJmMSGGTEbdw9wONgpoImIR4qAuUPrYysK7fad1lS2xYk6tA00KyAw12xn0N8cUkLXIoYm3gKbNmmnKu-M6JHBWQ5rGxpRrOKD-dG8Z777fdEfsPR7pb6hOj72LtxZt3ZTGGgMxOBO7hfJtCumVoWp3HNIfpFe-8ONL-dkUM4gNMkqtFuQfRgoS-4bBUPvatA1IWg81Ckvz4d1iCaTzQ" xr:uid="{00000000-0004-0000-0000-0000B9000000}"/>
    <hyperlink ref="D205" r:id="rId187" display="https://www.contratos.gov.co/consultas/detalleProceso.do?numConstancia=21-22-27096&amp;g-recaptcha-response=03AGdBq26q37fjinIq-3PQsKDJ43cQ4pUw1E9qJETUsZzcK-QCIn7iA-A_H3ILdTsvwD4Xj2ggyfXYLY2Vu4sEHGU65EkES5tqtJ7XUbZ8RcTAj48ByO9s-NfOGlC8cCTwhHSdb1eivZARlCOoXnijBD_j3SAlLTcNESGJYJbGyNrcskfBWV3tavBVTMEuy4xHQiUxjVBgEPgDLBWHxpb4tt-EPHpSL545aaIk4bm-HcXvcWkphuIPZlVrSqywX9qhucck-nBUXp3r1axDTbI7P2ZJpXJ4YyttJUhQrkhJ4x3Bpe7yTupmrkecoMvkxhLdfN0D09dhJIaoOzvzQ4S8CQVm191B6C6OGAx2sURtub5FQvw4MfpgHWwW5CtK0XNg6jfHnoTVHwvQ8fG1NQ3LauP4gvRBzb9lwefCFiACq0A6aXyuPVbijuy3qiUrFjKLhQh1AmaOZYeFYCcW9VSls8LSR0bX2T-iww" xr:uid="{00000000-0004-0000-0000-0000BA000000}"/>
    <hyperlink ref="D206" r:id="rId188" xr:uid="{00000000-0004-0000-0000-0000BB000000}"/>
    <hyperlink ref="D207" r:id="rId189" xr:uid="{00000000-0004-0000-0000-0000BC000000}"/>
    <hyperlink ref="D208" r:id="rId190" xr:uid="{00000000-0004-0000-0000-0000BD000000}"/>
    <hyperlink ref="D209" r:id="rId191" xr:uid="{00000000-0004-0000-0000-0000BE000000}"/>
    <hyperlink ref="D210" r:id="rId192" xr:uid="{00000000-0004-0000-0000-0000BF000000}"/>
    <hyperlink ref="D211" r:id="rId193" xr:uid="{00000000-0004-0000-0000-0000C0000000}"/>
    <hyperlink ref="D212" r:id="rId194" xr:uid="{00000000-0004-0000-0000-0000C1000000}"/>
    <hyperlink ref="D213" r:id="rId195" display="mailto:eri2411bejarano@gmail.com" xr:uid="{00000000-0004-0000-0000-0000C2000000}"/>
    <hyperlink ref="D214" r:id="rId196" display="mailto:eri2411bejarano@gmail.com" xr:uid="{00000000-0004-0000-0000-0000C3000000}"/>
    <hyperlink ref="D215" r:id="rId197" display="mailto:eri2411bejarano@gmail.com" xr:uid="{00000000-0004-0000-0000-0000C4000000}"/>
    <hyperlink ref="D216" r:id="rId198" xr:uid="{00000000-0004-0000-0000-0000C5000000}"/>
    <hyperlink ref="D217" r:id="rId199" xr:uid="{00000000-0004-0000-0000-0000C6000000}"/>
    <hyperlink ref="D218" r:id="rId200" xr:uid="{00000000-0004-0000-0000-0000C7000000}"/>
    <hyperlink ref="D219" r:id="rId201" xr:uid="{00000000-0004-0000-0000-0000C8000000}"/>
    <hyperlink ref="D220" r:id="rId202" xr:uid="{00000000-0004-0000-0000-0000C9000000}"/>
    <hyperlink ref="D221" r:id="rId203" xr:uid="{00000000-0004-0000-0000-0000CA000000}"/>
    <hyperlink ref="D222" r:id="rId204" xr:uid="{00000000-0004-0000-0000-0000CB000000}"/>
    <hyperlink ref="D223" r:id="rId205" xr:uid="{00000000-0004-0000-0000-0000CC000000}"/>
    <hyperlink ref="D224" r:id="rId206" xr:uid="{00000000-0004-0000-0000-0000CD000000}"/>
    <hyperlink ref="D225" r:id="rId207" xr:uid="{00000000-0004-0000-0000-0000CE000000}"/>
    <hyperlink ref="D226" r:id="rId208" xr:uid="{00000000-0004-0000-0000-0000CF000000}"/>
    <hyperlink ref="D227" r:id="rId209" xr:uid="{00000000-0004-0000-0000-0000D0000000}"/>
    <hyperlink ref="D228" r:id="rId210" xr:uid="{00000000-0004-0000-0000-0000D1000000}"/>
    <hyperlink ref="D229" r:id="rId211" xr:uid="{00000000-0004-0000-0000-0000D2000000}"/>
    <hyperlink ref="D230" r:id="rId212" xr:uid="{00000000-0004-0000-0000-0000D3000000}"/>
    <hyperlink ref="D231" r:id="rId213" xr:uid="{00000000-0004-0000-0000-0000D4000000}"/>
    <hyperlink ref="D232" r:id="rId214" xr:uid="{00000000-0004-0000-0000-0000D5000000}"/>
    <hyperlink ref="D233" r:id="rId215" xr:uid="{00000000-0004-0000-0000-0000D6000000}"/>
    <hyperlink ref="D234" r:id="rId216" xr:uid="{00000000-0004-0000-0000-0000D7000000}"/>
    <hyperlink ref="D175" r:id="rId217" xr:uid="{00000000-0004-0000-0000-0000D8000000}"/>
    <hyperlink ref="D200" r:id="rId218" xr:uid="{00000000-0004-0000-0000-0000D9000000}"/>
    <hyperlink ref="D201" r:id="rId219" xr:uid="{00000000-0004-0000-0000-0000DA000000}"/>
    <hyperlink ref="D202" r:id="rId220" xr:uid="{00000000-0004-0000-0000-0000DB000000}"/>
    <hyperlink ref="D203" r:id="rId221" xr:uid="{00000000-0004-0000-0000-0000DC000000}"/>
    <hyperlink ref="D235" r:id="rId222" xr:uid="{00000000-0004-0000-0000-0000DD000000}"/>
    <hyperlink ref="D236" r:id="rId223" xr:uid="{00000000-0004-0000-0000-0000DE000000}"/>
    <hyperlink ref="D237" r:id="rId224" xr:uid="{00000000-0004-0000-0000-0000DF000000}"/>
    <hyperlink ref="D238" r:id="rId225" xr:uid="{00000000-0004-0000-0000-0000E0000000}"/>
    <hyperlink ref="D239" r:id="rId226" xr:uid="{00000000-0004-0000-0000-0000E1000000}"/>
    <hyperlink ref="D240" r:id="rId227" xr:uid="{00000000-0004-0000-0000-0000E2000000}"/>
    <hyperlink ref="D241" r:id="rId228" xr:uid="{00000000-0004-0000-0000-0000E3000000}"/>
    <hyperlink ref="D244" r:id="rId229" xr:uid="{00000000-0004-0000-0000-0000E4000000}"/>
    <hyperlink ref="D242" r:id="rId230" xr:uid="{00000000-0004-0000-0000-0000E5000000}"/>
    <hyperlink ref="D245" r:id="rId231" xr:uid="{00000000-0004-0000-0000-0000E6000000}"/>
    <hyperlink ref="D243" r:id="rId232" xr:uid="{00000000-0004-0000-0000-0000E7000000}"/>
    <hyperlink ref="D247" r:id="rId233" xr:uid="{00000000-0004-0000-0000-0000E8000000}"/>
    <hyperlink ref="D272" r:id="rId234" xr:uid="{00000000-0004-0000-0000-0000E9000000}"/>
    <hyperlink ref="D254" r:id="rId235" xr:uid="{00000000-0004-0000-0000-0000EA000000}"/>
    <hyperlink ref="D280" r:id="rId236" xr:uid="{00000000-0004-0000-0000-0000EB000000}"/>
    <hyperlink ref="D285" r:id="rId237" xr:uid="{00000000-0004-0000-0000-0000EC000000}"/>
    <hyperlink ref="D286" r:id="rId238" xr:uid="{00000000-0004-0000-0000-0000ED000000}"/>
    <hyperlink ref="D260" r:id="rId239" xr:uid="{00000000-0004-0000-0000-0000EE000000}"/>
    <hyperlink ref="D256" r:id="rId240" xr:uid="{00000000-0004-0000-0000-0000EF000000}"/>
    <hyperlink ref="D297" r:id="rId241" xr:uid="{00000000-0004-0000-0000-0000F0000000}"/>
    <hyperlink ref="D298" r:id="rId242" xr:uid="{00000000-0004-0000-0000-0000F1000000}"/>
    <hyperlink ref="D299" r:id="rId243" xr:uid="{00000000-0004-0000-0000-0000F2000000}"/>
    <hyperlink ref="D281" r:id="rId244" xr:uid="{00000000-0004-0000-0000-0000F3000000}"/>
    <hyperlink ref="D282" r:id="rId245" xr:uid="{00000000-0004-0000-0000-0000F4000000}"/>
    <hyperlink ref="D283" r:id="rId246" xr:uid="{00000000-0004-0000-0000-0000F5000000}"/>
    <hyperlink ref="D246" r:id="rId247" xr:uid="{00000000-0004-0000-0000-0000F6000000}"/>
    <hyperlink ref="D248" r:id="rId248" xr:uid="{00000000-0004-0000-0000-0000F7000000}"/>
    <hyperlink ref="D249" r:id="rId249" xr:uid="{00000000-0004-0000-0000-0000F8000000}"/>
    <hyperlink ref="D250" r:id="rId250" xr:uid="{00000000-0004-0000-0000-0000F9000000}"/>
    <hyperlink ref="D251" r:id="rId251" xr:uid="{00000000-0004-0000-0000-0000FA000000}"/>
    <hyperlink ref="D253" r:id="rId252" xr:uid="{00000000-0004-0000-0000-0000FB000000}"/>
    <hyperlink ref="D255" r:id="rId253" xr:uid="{00000000-0004-0000-0000-0000FC000000}"/>
    <hyperlink ref="D257" r:id="rId254" xr:uid="{00000000-0004-0000-0000-0000FD000000}"/>
    <hyperlink ref="D258" r:id="rId255" xr:uid="{00000000-0004-0000-0000-0000FE000000}"/>
    <hyperlink ref="D259" r:id="rId256" xr:uid="{00000000-0004-0000-0000-0000FF000000}"/>
    <hyperlink ref="D261" r:id="rId257" xr:uid="{00000000-0004-0000-0000-000000010000}"/>
    <hyperlink ref="D262" r:id="rId258" xr:uid="{00000000-0004-0000-0000-000001010000}"/>
    <hyperlink ref="D263" r:id="rId259" xr:uid="{00000000-0004-0000-0000-000002010000}"/>
    <hyperlink ref="D264" r:id="rId260" xr:uid="{00000000-0004-0000-0000-000003010000}"/>
    <hyperlink ref="D265" r:id="rId261" xr:uid="{00000000-0004-0000-0000-000004010000}"/>
    <hyperlink ref="D267" r:id="rId262" xr:uid="{00000000-0004-0000-0000-000005010000}"/>
    <hyperlink ref="D266" r:id="rId263" xr:uid="{00000000-0004-0000-0000-000006010000}"/>
    <hyperlink ref="D268" r:id="rId264" xr:uid="{00000000-0004-0000-0000-000007010000}"/>
    <hyperlink ref="D269" r:id="rId265" xr:uid="{00000000-0004-0000-0000-000008010000}"/>
    <hyperlink ref="D270" r:id="rId266" xr:uid="{00000000-0004-0000-0000-000009010000}"/>
    <hyperlink ref="D271" r:id="rId267" xr:uid="{00000000-0004-0000-0000-00000A010000}"/>
    <hyperlink ref="D273" r:id="rId268" xr:uid="{00000000-0004-0000-0000-00000B010000}"/>
    <hyperlink ref="D274" r:id="rId269" xr:uid="{00000000-0004-0000-0000-00000C010000}"/>
    <hyperlink ref="D275" r:id="rId270" xr:uid="{00000000-0004-0000-0000-00000D010000}"/>
    <hyperlink ref="D276" r:id="rId271" xr:uid="{00000000-0004-0000-0000-00000E010000}"/>
    <hyperlink ref="D277" r:id="rId272" xr:uid="{00000000-0004-0000-0000-00000F010000}"/>
    <hyperlink ref="D278" r:id="rId273" xr:uid="{00000000-0004-0000-0000-000010010000}"/>
    <hyperlink ref="D279" r:id="rId274" xr:uid="{00000000-0004-0000-0000-000011010000}"/>
    <hyperlink ref="D284" r:id="rId275" xr:uid="{00000000-0004-0000-0000-000012010000}"/>
    <hyperlink ref="D287" r:id="rId276" xr:uid="{00000000-0004-0000-0000-000013010000}"/>
    <hyperlink ref="D288" r:id="rId277" xr:uid="{00000000-0004-0000-0000-000014010000}"/>
    <hyperlink ref="D289" r:id="rId278" xr:uid="{00000000-0004-0000-0000-000015010000}"/>
    <hyperlink ref="D290" r:id="rId279" xr:uid="{00000000-0004-0000-0000-000016010000}"/>
    <hyperlink ref="D301" r:id="rId280" xr:uid="{00000000-0004-0000-0000-000017010000}"/>
    <hyperlink ref="D302" r:id="rId281" xr:uid="{00000000-0004-0000-0000-000018010000}"/>
    <hyperlink ref="D303" r:id="rId282" xr:uid="{00000000-0004-0000-0000-000019010000}"/>
    <hyperlink ref="D304" r:id="rId283" xr:uid="{00000000-0004-0000-0000-00001A010000}"/>
    <hyperlink ref="D305" r:id="rId284" xr:uid="{00000000-0004-0000-0000-00001B010000}"/>
    <hyperlink ref="D306" r:id="rId285" xr:uid="{00000000-0004-0000-0000-00001C010000}"/>
    <hyperlink ref="D309" r:id="rId286" xr:uid="{00000000-0004-0000-0000-00001D010000}"/>
    <hyperlink ref="D310" r:id="rId287" xr:uid="{00000000-0004-0000-0000-00001E010000}"/>
    <hyperlink ref="D311" r:id="rId288" xr:uid="{00000000-0004-0000-0000-00001F010000}"/>
    <hyperlink ref="D312" r:id="rId289" xr:uid="{00000000-0004-0000-0000-000020010000}"/>
    <hyperlink ref="D313" r:id="rId290" xr:uid="{00000000-0004-0000-0000-000021010000}"/>
    <hyperlink ref="D314" r:id="rId291" xr:uid="{00000000-0004-0000-0000-000022010000}"/>
    <hyperlink ref="D315" r:id="rId292" xr:uid="{00000000-0004-0000-0000-000023010000}"/>
    <hyperlink ref="D316" r:id="rId293" xr:uid="{00000000-0004-0000-0000-000024010000}"/>
    <hyperlink ref="D317" r:id="rId294" xr:uid="{00000000-0004-0000-0000-000025010000}"/>
    <hyperlink ref="D318" r:id="rId295" xr:uid="{00000000-0004-0000-0000-000026010000}"/>
    <hyperlink ref="D319" r:id="rId296" xr:uid="{00000000-0004-0000-0000-000027010000}"/>
    <hyperlink ref="D320" r:id="rId297" xr:uid="{00000000-0004-0000-0000-000028010000}"/>
    <hyperlink ref="D324" r:id="rId298" xr:uid="{00000000-0004-0000-0000-000029010000}"/>
    <hyperlink ref="D325" r:id="rId299" xr:uid="{00000000-0004-0000-0000-00002A010000}"/>
    <hyperlink ref="D331" r:id="rId300" xr:uid="{00000000-0004-0000-0000-00002B010000}"/>
    <hyperlink ref="D332" r:id="rId301" xr:uid="{00000000-0004-0000-0000-00002C010000}"/>
    <hyperlink ref="D333" r:id="rId302" xr:uid="{00000000-0004-0000-0000-00002D010000}"/>
    <hyperlink ref="D335" r:id="rId303" xr:uid="{00000000-0004-0000-0000-00002E010000}"/>
    <hyperlink ref="D336" r:id="rId304" xr:uid="{00000000-0004-0000-0000-00002F010000}"/>
    <hyperlink ref="D322" r:id="rId305" xr:uid="{00000000-0004-0000-0000-000030010000}"/>
    <hyperlink ref="D323" r:id="rId306" xr:uid="{00000000-0004-0000-0000-000031010000}"/>
    <hyperlink ref="D326" r:id="rId307" xr:uid="{00000000-0004-0000-0000-000032010000}"/>
    <hyperlink ref="D329" r:id="rId308" xr:uid="{00000000-0004-0000-0000-000033010000}"/>
    <hyperlink ref="D337" r:id="rId309" xr:uid="{00000000-0004-0000-0000-000034010000}"/>
    <hyperlink ref="D338" r:id="rId310" xr:uid="{00000000-0004-0000-0000-000035010000}"/>
    <hyperlink ref="D339" r:id="rId311" xr:uid="{00000000-0004-0000-0000-000036010000}"/>
    <hyperlink ref="D340" r:id="rId312" xr:uid="{00000000-0004-0000-0000-000037010000}"/>
    <hyperlink ref="D341" r:id="rId313" xr:uid="{00000000-0004-0000-0000-000038010000}"/>
    <hyperlink ref="D342" r:id="rId314" xr:uid="{00000000-0004-0000-0000-000039010000}"/>
    <hyperlink ref="D343" r:id="rId315" xr:uid="{00000000-0004-0000-0000-00003A010000}"/>
    <hyperlink ref="D346" r:id="rId316" xr:uid="{00000000-0004-0000-0000-00003B010000}"/>
    <hyperlink ref="D300" r:id="rId317" xr:uid="{00000000-0004-0000-0000-00003C010000}"/>
    <hyperlink ref="D307:D308" r:id="rId318" display="https://community.secop.gov.co/Public/Tendering/OpportunityDetail/Index?noticeUID=CO1.NTC.2441815&amp;isFromPublicArea=True&amp;isModal=False_x000a_" xr:uid="{00000000-0004-0000-0000-00003D010000}"/>
    <hyperlink ref="D328" r:id="rId319" xr:uid="{00000000-0004-0000-0000-00003E010000}"/>
    <hyperlink ref="D330" r:id="rId320" xr:uid="{00000000-0004-0000-0000-00003F010000}"/>
    <hyperlink ref="D334" r:id="rId321" xr:uid="{00000000-0004-0000-0000-000040010000}"/>
    <hyperlink ref="D344" r:id="rId322" xr:uid="{00000000-0004-0000-0000-000041010000}"/>
    <hyperlink ref="D345" r:id="rId323" xr:uid="{00000000-0004-0000-0000-000042010000}"/>
    <hyperlink ref="D321" r:id="rId324" xr:uid="{00000000-0004-0000-0000-000043010000}"/>
    <hyperlink ref="D292" r:id="rId325" xr:uid="{00000000-0004-0000-0000-000044010000}"/>
    <hyperlink ref="D327" r:id="rId326" xr:uid="{00000000-0004-0000-0000-000045010000}"/>
    <hyperlink ref="AJ10" r:id="rId327" xr:uid="{35C811AC-93FF-4978-9158-1DBE99EC5B08}"/>
  </hyperlinks>
  <pageMargins left="0.7" right="0.7" top="0.75" bottom="0.75" header="0.3" footer="0.3"/>
  <pageSetup orientation="portrait" r:id="rId328"/>
  <drawing r:id="rId329"/>
  <legacyDrawing r:id="rId330"/>
  <controls>
    <mc:AlternateContent xmlns:mc="http://schemas.openxmlformats.org/markup-compatibility/2006">
      <mc:Choice Requires="x14">
        <control shapeId="11274" r:id="rId331" name="CommandButton1">
          <controlPr autoLine="0" r:id="rId332">
            <anchor moveWithCells="1">
              <from>
                <xdr:col>14</xdr:col>
                <xdr:colOff>0</xdr:colOff>
                <xdr:row>9</xdr:row>
                <xdr:rowOff>0</xdr:rowOff>
              </from>
              <to>
                <xdr:col>14</xdr:col>
                <xdr:colOff>1028700</xdr:colOff>
                <xdr:row>10</xdr:row>
                <xdr:rowOff>85725</xdr:rowOff>
              </to>
            </anchor>
          </controlPr>
        </control>
      </mc:Choice>
      <mc:Fallback>
        <control shapeId="11274" r:id="rId331"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3:I636"/>
  <sheetViews>
    <sheetView workbookViewId="0">
      <selection activeCell="B32" sqref="B32"/>
    </sheetView>
  </sheetViews>
  <sheetFormatPr baseColWidth="10" defaultColWidth="11.42578125" defaultRowHeight="15" x14ac:dyDescent="0.25"/>
  <cols>
    <col min="1" max="1" width="11.42578125" style="35"/>
    <col min="2" max="2" width="32.7109375" style="98" customWidth="1"/>
    <col min="3" max="4" width="34.42578125" style="74" customWidth="1"/>
    <col min="5" max="5" width="37" style="74" customWidth="1"/>
    <col min="6" max="6" width="34.42578125" style="74" customWidth="1"/>
    <col min="7" max="7" width="37.7109375" style="74" customWidth="1"/>
    <col min="8" max="8" width="34.85546875" style="35" customWidth="1"/>
    <col min="9" max="16384" width="11.42578125" style="35"/>
  </cols>
  <sheetData>
    <row r="3" spans="2:9" ht="15.75" x14ac:dyDescent="0.25">
      <c r="B3" s="283" t="s">
        <v>343</v>
      </c>
      <c r="C3" s="283"/>
      <c r="D3" s="283"/>
      <c r="E3" s="283"/>
      <c r="F3" s="283"/>
      <c r="G3" s="283"/>
      <c r="H3" s="283"/>
    </row>
    <row r="4" spans="2:9" ht="15.75" x14ac:dyDescent="0.25">
      <c r="B4" s="283">
        <v>2021</v>
      </c>
      <c r="C4" s="283"/>
      <c r="D4" s="283"/>
      <c r="E4" s="283"/>
      <c r="F4" s="283"/>
      <c r="G4" s="283"/>
      <c r="H4" s="283"/>
    </row>
    <row r="5" spans="2:9" ht="15.75" x14ac:dyDescent="0.25">
      <c r="B5" s="283"/>
      <c r="C5" s="283"/>
      <c r="D5" s="283"/>
      <c r="E5" s="283"/>
      <c r="F5" s="283"/>
      <c r="G5" s="283"/>
      <c r="H5" s="283"/>
    </row>
    <row r="6" spans="2:9" ht="15.75" x14ac:dyDescent="0.25">
      <c r="B6" s="106" t="s">
        <v>37</v>
      </c>
      <c r="C6" s="281"/>
      <c r="D6" s="282"/>
      <c r="E6" s="105" t="s">
        <v>39</v>
      </c>
      <c r="F6" s="284"/>
      <c r="G6" s="284"/>
      <c r="H6" s="107"/>
      <c r="I6" s="52"/>
    </row>
    <row r="7" spans="2:9" ht="15.75" x14ac:dyDescent="0.25">
      <c r="B7" s="106" t="s">
        <v>342</v>
      </c>
      <c r="C7" s="281"/>
      <c r="D7" s="282"/>
      <c r="E7" s="105" t="s">
        <v>341</v>
      </c>
      <c r="F7" s="281"/>
      <c r="G7" s="282"/>
      <c r="H7" s="104"/>
      <c r="I7" s="52"/>
    </row>
    <row r="8" spans="2:9" s="52" customFormat="1" x14ac:dyDescent="0.25">
      <c r="B8" s="103"/>
      <c r="C8" s="102"/>
      <c r="D8" s="102"/>
      <c r="E8" s="102"/>
      <c r="F8" s="102"/>
      <c r="G8" s="102"/>
      <c r="H8" s="101"/>
    </row>
    <row r="9" spans="2:9" s="52" customFormat="1" x14ac:dyDescent="0.25">
      <c r="B9" s="103"/>
      <c r="C9" s="102"/>
      <c r="D9" s="102"/>
      <c r="E9" s="102"/>
      <c r="F9" s="102"/>
      <c r="G9" s="102"/>
      <c r="H9" s="101"/>
    </row>
    <row r="10" spans="2:9" s="52" customFormat="1" ht="32.25" customHeight="1" x14ac:dyDescent="0.25">
      <c r="B10" s="280" t="s">
        <v>430</v>
      </c>
      <c r="C10" s="280"/>
      <c r="D10" s="280"/>
      <c r="E10" s="280"/>
      <c r="F10" s="280"/>
      <c r="G10" s="280"/>
      <c r="H10" s="101"/>
    </row>
    <row r="11" spans="2:9" s="52" customFormat="1" x14ac:dyDescent="0.25">
      <c r="B11" s="103"/>
      <c r="C11" s="102"/>
      <c r="D11" s="102"/>
      <c r="E11" s="102"/>
      <c r="F11" s="102"/>
      <c r="G11" s="102"/>
      <c r="H11" s="101"/>
    </row>
    <row r="12" spans="2:9" ht="45" x14ac:dyDescent="0.25">
      <c r="B12" s="132" t="s">
        <v>340</v>
      </c>
      <c r="C12" s="133" t="s">
        <v>431</v>
      </c>
      <c r="D12" s="133" t="s">
        <v>432</v>
      </c>
      <c r="E12" s="132" t="s">
        <v>339</v>
      </c>
      <c r="F12" s="132" t="s">
        <v>338</v>
      </c>
      <c r="G12" s="132" t="s">
        <v>337</v>
      </c>
    </row>
    <row r="13" spans="2:9" s="96" customFormat="1" ht="30" customHeight="1" x14ac:dyDescent="0.25">
      <c r="B13" s="236">
        <v>32334962018</v>
      </c>
      <c r="C13" s="236">
        <v>7024593976</v>
      </c>
      <c r="D13" s="236">
        <v>5096774121</v>
      </c>
      <c r="E13" s="237">
        <v>44214</v>
      </c>
      <c r="F13" s="237">
        <v>44551</v>
      </c>
      <c r="G13" s="131">
        <v>73</v>
      </c>
    </row>
    <row r="14" spans="2:9" ht="30" customHeight="1" x14ac:dyDescent="0.25">
      <c r="B14" s="129"/>
      <c r="C14" s="129"/>
      <c r="D14" s="129"/>
      <c r="E14" s="130"/>
      <c r="F14" s="130"/>
      <c r="G14" s="131"/>
    </row>
    <row r="636" spans="1:2" x14ac:dyDescent="0.25">
      <c r="A636" s="100"/>
      <c r="B636" s="99"/>
    </row>
  </sheetData>
  <mergeCells count="8">
    <mergeCell ref="B10:G10"/>
    <mergeCell ref="C7:D7"/>
    <mergeCell ref="F7:G7"/>
    <mergeCell ref="B3:H3"/>
    <mergeCell ref="B4:H4"/>
    <mergeCell ref="B5:H5"/>
    <mergeCell ref="C6:D6"/>
    <mergeCell ref="F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X52"/>
  <sheetViews>
    <sheetView showGridLines="0" zoomScale="90" zoomScaleNormal="90" workbookViewId="0">
      <selection activeCell="N28" sqref="N28:P29"/>
    </sheetView>
  </sheetViews>
  <sheetFormatPr baseColWidth="10" defaultColWidth="11.42578125" defaultRowHeight="15" x14ac:dyDescent="0.25"/>
  <cols>
    <col min="1" max="1" width="11.42578125" style="35"/>
    <col min="2" max="2" width="6.42578125" style="35" customWidth="1"/>
    <col min="3" max="3" width="21.85546875" style="35" customWidth="1"/>
    <col min="4" max="4" width="17.85546875" style="35" customWidth="1"/>
    <col min="5" max="5" width="19" style="35" customWidth="1"/>
    <col min="6" max="6" width="18" style="35" customWidth="1"/>
    <col min="7" max="7" width="17.140625" style="35" customWidth="1"/>
    <col min="8" max="8" width="19.42578125" style="35" customWidth="1"/>
    <col min="9" max="9" width="14.7109375" style="35" customWidth="1"/>
    <col min="10" max="10" width="18.28515625" style="35" customWidth="1"/>
    <col min="11" max="11" width="12.42578125" style="35" customWidth="1"/>
    <col min="12" max="12" width="16.28515625" style="98" customWidth="1"/>
    <col min="13" max="13" width="14.28515625" style="98" customWidth="1"/>
    <col min="14" max="14" width="15.7109375" style="108" customWidth="1"/>
    <col min="15" max="15" width="17.7109375" style="98" customWidth="1"/>
    <col min="16" max="16" width="15.42578125" style="98" customWidth="1"/>
    <col min="17" max="17" width="12.42578125" style="108" customWidth="1"/>
    <col min="18" max="18" width="13.42578125" style="109" customWidth="1"/>
    <col min="19" max="19" width="12.85546875" style="108" customWidth="1"/>
    <col min="20" max="20" width="12.42578125" style="35" bestFit="1" customWidth="1"/>
    <col min="21" max="21" width="13.7109375" style="35" customWidth="1"/>
    <col min="22" max="16384" width="11.42578125" style="35"/>
  </cols>
  <sheetData>
    <row r="1" spans="1:24" x14ac:dyDescent="0.25">
      <c r="N1" s="35"/>
    </row>
    <row r="2" spans="1:24" ht="15.75" x14ac:dyDescent="0.25">
      <c r="E2" s="283" t="s">
        <v>356</v>
      </c>
      <c r="F2" s="283"/>
      <c r="G2" s="283"/>
      <c r="H2" s="283"/>
      <c r="I2" s="283"/>
      <c r="J2" s="283"/>
      <c r="K2" s="283"/>
      <c r="L2" s="283"/>
      <c r="M2" s="283"/>
      <c r="N2" s="283"/>
      <c r="O2" s="283"/>
      <c r="P2" s="283"/>
      <c r="Q2" s="283"/>
      <c r="R2" s="283"/>
      <c r="S2" s="283"/>
    </row>
    <row r="3" spans="1:24" ht="15.75" x14ac:dyDescent="0.25">
      <c r="E3" s="283" t="s">
        <v>433</v>
      </c>
      <c r="F3" s="283"/>
      <c r="G3" s="283"/>
      <c r="H3" s="283"/>
      <c r="I3" s="283"/>
      <c r="J3" s="283"/>
      <c r="K3" s="283"/>
      <c r="L3" s="283"/>
      <c r="M3" s="283"/>
      <c r="N3" s="283"/>
      <c r="O3" s="283"/>
      <c r="P3" s="283"/>
      <c r="Q3" s="283"/>
      <c r="R3" s="283"/>
      <c r="S3" s="283"/>
    </row>
    <row r="4" spans="1:24" ht="7.5" customHeight="1" x14ac:dyDescent="0.25">
      <c r="E4" s="142"/>
      <c r="F4" s="142"/>
      <c r="G4" s="142"/>
      <c r="H4" s="142"/>
      <c r="I4" s="142"/>
      <c r="J4" s="142"/>
      <c r="K4" s="142"/>
      <c r="L4" s="142"/>
      <c r="M4" s="142"/>
      <c r="N4" s="142"/>
      <c r="O4" s="142"/>
      <c r="P4" s="142"/>
      <c r="Q4" s="142"/>
      <c r="R4" s="142"/>
      <c r="S4" s="142"/>
    </row>
    <row r="5" spans="1:24" s="145" customFormat="1" ht="15.75" x14ac:dyDescent="0.25">
      <c r="C5" s="296" t="s">
        <v>389</v>
      </c>
      <c r="D5" s="296"/>
      <c r="E5" s="296"/>
      <c r="F5" s="296"/>
      <c r="G5" s="296"/>
      <c r="H5" s="296"/>
      <c r="I5" s="296"/>
      <c r="J5" s="296"/>
      <c r="K5" s="296"/>
      <c r="L5" s="296"/>
      <c r="M5" s="296"/>
      <c r="N5" s="296"/>
      <c r="O5" s="296"/>
      <c r="P5" s="296"/>
      <c r="Q5" s="296"/>
      <c r="R5" s="146"/>
      <c r="S5" s="146"/>
    </row>
    <row r="6" spans="1:24" s="145" customFormat="1" ht="15.75" x14ac:dyDescent="0.25">
      <c r="C6" s="296"/>
      <c r="D6" s="296"/>
      <c r="E6" s="296"/>
      <c r="F6" s="296"/>
      <c r="G6" s="296"/>
      <c r="H6" s="296"/>
      <c r="I6" s="296"/>
      <c r="J6" s="296"/>
      <c r="K6" s="296"/>
      <c r="L6" s="296"/>
      <c r="M6" s="296"/>
      <c r="N6" s="296"/>
      <c r="O6" s="296"/>
      <c r="P6" s="296"/>
      <c r="Q6" s="296"/>
      <c r="R6" s="146"/>
      <c r="S6" s="146"/>
    </row>
    <row r="7" spans="1:24" ht="11.25" customHeight="1" x14ac:dyDescent="0.25">
      <c r="C7" s="143"/>
      <c r="D7" s="143"/>
      <c r="E7" s="143"/>
      <c r="F7" s="143"/>
      <c r="G7" s="143"/>
      <c r="H7" s="143"/>
      <c r="I7" s="143"/>
      <c r="J7" s="143"/>
      <c r="K7" s="143"/>
      <c r="L7" s="143"/>
      <c r="M7" s="143"/>
      <c r="N7" s="143"/>
      <c r="O7" s="143"/>
      <c r="P7" s="143"/>
      <c r="Q7" s="143"/>
      <c r="R7" s="142"/>
      <c r="S7" s="142"/>
    </row>
    <row r="8" spans="1:24" ht="15.75" x14ac:dyDescent="0.25">
      <c r="C8" s="286" t="s">
        <v>434</v>
      </c>
      <c r="D8" s="286"/>
      <c r="E8" s="286"/>
      <c r="F8" s="286"/>
      <c r="G8" s="286"/>
      <c r="H8" s="286"/>
      <c r="I8" s="286"/>
      <c r="J8" s="286"/>
      <c r="K8" s="286"/>
      <c r="L8" s="286"/>
      <c r="M8" s="286"/>
      <c r="N8" s="286"/>
      <c r="O8" s="286"/>
      <c r="P8" s="286"/>
      <c r="Q8" s="286"/>
      <c r="R8" s="122"/>
      <c r="S8" s="122"/>
      <c r="T8" s="122"/>
      <c r="U8" s="122"/>
      <c r="V8" s="122"/>
      <c r="W8" s="122"/>
      <c r="X8" s="114"/>
    </row>
    <row r="9" spans="1:24" ht="15.75" x14ac:dyDescent="0.25">
      <c r="C9" s="286"/>
      <c r="D9" s="286"/>
      <c r="E9" s="286"/>
      <c r="F9" s="286"/>
      <c r="G9" s="286"/>
      <c r="H9" s="286"/>
      <c r="I9" s="286"/>
      <c r="J9" s="286"/>
      <c r="K9" s="286"/>
      <c r="L9" s="286"/>
      <c r="M9" s="286"/>
      <c r="N9" s="286"/>
      <c r="O9" s="286"/>
      <c r="P9" s="286"/>
      <c r="Q9" s="286"/>
      <c r="R9" s="122"/>
      <c r="S9" s="122"/>
      <c r="T9" s="122"/>
      <c r="U9" s="122"/>
      <c r="V9" s="122"/>
      <c r="W9" s="122"/>
      <c r="X9" s="114"/>
    </row>
    <row r="10" spans="1:24" s="52" customFormat="1" ht="15.75" x14ac:dyDescent="0.25">
      <c r="C10" s="295"/>
      <c r="D10" s="295"/>
      <c r="E10" s="295"/>
      <c r="F10" s="295"/>
      <c r="G10" s="295"/>
      <c r="H10" s="295"/>
      <c r="I10" s="295"/>
      <c r="J10" s="295"/>
      <c r="K10" s="295"/>
      <c r="L10" s="295"/>
      <c r="M10" s="295"/>
      <c r="N10" s="295"/>
      <c r="O10" s="295"/>
      <c r="P10" s="295"/>
      <c r="Q10" s="295"/>
      <c r="R10" s="123"/>
      <c r="S10" s="123"/>
      <c r="T10" s="123"/>
      <c r="U10" s="123"/>
      <c r="V10" s="123"/>
      <c r="W10" s="123"/>
      <c r="X10" s="114"/>
    </row>
    <row r="11" spans="1:24" ht="17.25" customHeight="1" x14ac:dyDescent="0.25">
      <c r="C11" s="287" t="s">
        <v>37</v>
      </c>
      <c r="D11" s="291" t="s">
        <v>348</v>
      </c>
      <c r="E11" s="289" t="s">
        <v>355</v>
      </c>
      <c r="F11" s="289"/>
      <c r="G11" s="289"/>
      <c r="H11" s="289"/>
      <c r="I11" s="289"/>
      <c r="J11" s="289" t="s">
        <v>390</v>
      </c>
      <c r="K11" s="289"/>
      <c r="L11" s="289"/>
      <c r="M11" s="289"/>
      <c r="N11" s="289"/>
      <c r="O11" s="289"/>
      <c r="P11" s="289"/>
      <c r="Q11" s="289"/>
      <c r="R11" s="122"/>
      <c r="S11" s="122"/>
      <c r="T11" s="122"/>
      <c r="U11" s="122"/>
      <c r="V11" s="122"/>
      <c r="W11" s="122"/>
      <c r="X11" s="114"/>
    </row>
    <row r="12" spans="1:24" ht="37.5" customHeight="1" x14ac:dyDescent="0.25">
      <c r="C12" s="287"/>
      <c r="D12" s="292"/>
      <c r="E12" s="288" t="s">
        <v>353</v>
      </c>
      <c r="F12" s="288"/>
      <c r="G12" s="288" t="s">
        <v>352</v>
      </c>
      <c r="H12" s="288"/>
      <c r="I12" s="288"/>
      <c r="J12" s="294" t="s">
        <v>351</v>
      </c>
      <c r="K12" s="294"/>
      <c r="L12" s="294" t="s">
        <v>391</v>
      </c>
      <c r="M12" s="294"/>
      <c r="N12" s="294" t="s">
        <v>392</v>
      </c>
      <c r="O12" s="294"/>
      <c r="P12" s="294" t="s">
        <v>393</v>
      </c>
      <c r="Q12" s="294"/>
      <c r="R12" s="290"/>
      <c r="S12" s="290"/>
      <c r="T12" s="290"/>
      <c r="U12" s="290"/>
      <c r="V12" s="290"/>
      <c r="W12" s="290"/>
      <c r="X12" s="114"/>
    </row>
    <row r="13" spans="1:24" ht="25.5" x14ac:dyDescent="0.25">
      <c r="A13" s="52"/>
      <c r="B13" s="52"/>
      <c r="C13" s="287"/>
      <c r="D13" s="293"/>
      <c r="E13" s="138" t="s">
        <v>345</v>
      </c>
      <c r="F13" s="139" t="s">
        <v>344</v>
      </c>
      <c r="G13" s="138" t="s">
        <v>350</v>
      </c>
      <c r="H13" s="138" t="s">
        <v>349</v>
      </c>
      <c r="I13" s="139" t="s">
        <v>344</v>
      </c>
      <c r="J13" s="138" t="s">
        <v>388</v>
      </c>
      <c r="K13" s="139" t="s">
        <v>344</v>
      </c>
      <c r="L13" s="138" t="s">
        <v>388</v>
      </c>
      <c r="M13" s="139" t="s">
        <v>344</v>
      </c>
      <c r="N13" s="138" t="s">
        <v>388</v>
      </c>
      <c r="O13" s="139" t="s">
        <v>344</v>
      </c>
      <c r="P13" s="138" t="s">
        <v>388</v>
      </c>
      <c r="Q13" s="139" t="s">
        <v>344</v>
      </c>
      <c r="R13" s="121"/>
      <c r="S13" s="120"/>
      <c r="T13" s="121"/>
      <c r="U13" s="120"/>
      <c r="V13" s="121"/>
      <c r="W13" s="120"/>
      <c r="X13" s="114"/>
    </row>
    <row r="14" spans="1:24" s="52" customFormat="1" x14ac:dyDescent="0.25">
      <c r="C14" s="134" t="s">
        <v>1458</v>
      </c>
      <c r="D14" s="135">
        <v>2021</v>
      </c>
      <c r="E14" s="135">
        <v>101</v>
      </c>
      <c r="F14" s="236">
        <v>5096774121</v>
      </c>
      <c r="G14" s="135">
        <v>155</v>
      </c>
      <c r="H14" s="135">
        <v>200</v>
      </c>
      <c r="I14" s="236">
        <v>1544476887</v>
      </c>
      <c r="J14" s="135">
        <v>231</v>
      </c>
      <c r="K14" s="236">
        <v>2331046111</v>
      </c>
      <c r="L14" s="135">
        <v>26</v>
      </c>
      <c r="M14" s="236">
        <v>2656847303</v>
      </c>
      <c r="N14" s="135"/>
      <c r="O14" s="236"/>
      <c r="P14" s="135">
        <v>1</v>
      </c>
      <c r="Q14" s="236">
        <v>1518476451</v>
      </c>
      <c r="R14" s="111"/>
      <c r="S14" s="110"/>
      <c r="T14" s="114"/>
      <c r="U14" s="114"/>
      <c r="V14" s="114"/>
      <c r="W14" s="114"/>
      <c r="X14" s="114"/>
    </row>
    <row r="15" spans="1:24" s="52" customFormat="1" x14ac:dyDescent="0.25">
      <c r="C15" s="134"/>
      <c r="D15" s="134"/>
      <c r="E15" s="135"/>
      <c r="F15" s="135"/>
      <c r="G15" s="135"/>
      <c r="H15" s="135"/>
      <c r="I15" s="135"/>
      <c r="J15" s="135"/>
      <c r="K15" s="135"/>
      <c r="L15" s="135"/>
      <c r="M15" s="135"/>
      <c r="N15" s="135"/>
      <c r="O15" s="135"/>
      <c r="P15" s="135"/>
      <c r="Q15" s="135"/>
      <c r="R15" s="111"/>
      <c r="S15" s="110"/>
      <c r="T15" s="114"/>
      <c r="U15" s="114"/>
      <c r="V15" s="114"/>
      <c r="W15" s="114"/>
      <c r="X15" s="114"/>
    </row>
    <row r="16" spans="1:24" s="52" customFormat="1" ht="15.75" x14ac:dyDescent="0.25">
      <c r="E16" s="117"/>
      <c r="F16" s="117"/>
      <c r="G16" s="119"/>
      <c r="H16" s="119"/>
      <c r="I16" s="119"/>
      <c r="J16" s="119"/>
      <c r="K16" s="119"/>
      <c r="L16" s="118"/>
      <c r="M16" s="118"/>
      <c r="N16" s="117"/>
      <c r="O16" s="116"/>
      <c r="P16" s="116"/>
      <c r="Q16" s="115"/>
      <c r="R16" s="111"/>
      <c r="S16" s="110"/>
      <c r="T16" s="114"/>
      <c r="U16" s="114"/>
      <c r="V16" s="114"/>
      <c r="W16" s="114"/>
      <c r="X16" s="114"/>
    </row>
    <row r="17" spans="1:20" ht="16.5" customHeight="1" x14ac:dyDescent="0.25">
      <c r="A17" s="52"/>
      <c r="B17" s="52"/>
      <c r="C17" s="297"/>
      <c r="D17" s="297"/>
      <c r="E17" s="297"/>
      <c r="F17" s="297"/>
      <c r="G17" s="297"/>
      <c r="H17" s="297"/>
      <c r="I17" s="297"/>
      <c r="J17" s="297"/>
      <c r="K17" s="297"/>
      <c r="L17" s="297"/>
      <c r="M17" s="297"/>
      <c r="N17" s="297"/>
      <c r="O17" s="297"/>
      <c r="P17" s="297"/>
      <c r="Q17" s="297"/>
      <c r="R17" s="113"/>
      <c r="S17" s="112"/>
      <c r="T17" s="52"/>
    </row>
    <row r="18" spans="1:20" ht="15" customHeight="1" x14ac:dyDescent="0.25">
      <c r="A18" s="52"/>
      <c r="B18" s="52"/>
      <c r="C18" s="298" t="s">
        <v>435</v>
      </c>
      <c r="D18" s="298"/>
      <c r="E18" s="298"/>
      <c r="F18" s="298"/>
      <c r="G18" s="298"/>
      <c r="H18" s="298"/>
      <c r="I18" s="298"/>
      <c r="J18" s="298"/>
      <c r="K18" s="298"/>
      <c r="L18" s="298"/>
      <c r="M18" s="298"/>
      <c r="N18" s="298"/>
      <c r="O18" s="298"/>
      <c r="P18" s="298"/>
      <c r="Q18" s="298"/>
      <c r="R18" s="286"/>
      <c r="S18" s="286"/>
      <c r="T18" s="286"/>
    </row>
    <row r="19" spans="1:20" ht="15" customHeight="1" x14ac:dyDescent="0.25"/>
    <row r="20" spans="1:20" ht="24.75" customHeight="1" x14ac:dyDescent="0.25">
      <c r="C20" s="287" t="s">
        <v>37</v>
      </c>
      <c r="D20" s="291" t="s">
        <v>348</v>
      </c>
      <c r="E20" s="299" t="s">
        <v>347</v>
      </c>
      <c r="F20" s="300"/>
      <c r="G20" s="300"/>
      <c r="H20" s="300"/>
      <c r="I20" s="300"/>
      <c r="J20" s="300"/>
      <c r="K20" s="300"/>
      <c r="L20" s="300"/>
      <c r="M20" s="300"/>
      <c r="N20" s="300"/>
      <c r="O20" s="300"/>
      <c r="P20" s="300"/>
      <c r="Q20" s="300"/>
      <c r="R20" s="301"/>
      <c r="S20" s="302" t="s">
        <v>346</v>
      </c>
      <c r="T20" s="302"/>
    </row>
    <row r="21" spans="1:20" ht="45" customHeight="1" x14ac:dyDescent="0.25">
      <c r="C21" s="287"/>
      <c r="D21" s="292"/>
      <c r="E21" s="288" t="s">
        <v>83</v>
      </c>
      <c r="F21" s="288"/>
      <c r="G21" s="288" t="s">
        <v>29</v>
      </c>
      <c r="H21" s="288"/>
      <c r="I21" s="288" t="s">
        <v>86</v>
      </c>
      <c r="J21" s="288"/>
      <c r="K21" s="288" t="s">
        <v>89</v>
      </c>
      <c r="L21" s="288"/>
      <c r="M21" s="288" t="s">
        <v>91</v>
      </c>
      <c r="N21" s="288"/>
      <c r="O21" s="288" t="s">
        <v>92</v>
      </c>
      <c r="P21" s="288"/>
      <c r="Q21" s="288" t="s">
        <v>93</v>
      </c>
      <c r="R21" s="288"/>
      <c r="S21" s="302"/>
      <c r="T21" s="302"/>
    </row>
    <row r="22" spans="1:20" ht="25.5" x14ac:dyDescent="0.25">
      <c r="C22" s="287"/>
      <c r="D22" s="293"/>
      <c r="E22" s="138" t="s">
        <v>345</v>
      </c>
      <c r="F22" s="139" t="s">
        <v>344</v>
      </c>
      <c r="G22" s="138" t="s">
        <v>345</v>
      </c>
      <c r="H22" s="139" t="s">
        <v>344</v>
      </c>
      <c r="I22" s="138" t="s">
        <v>345</v>
      </c>
      <c r="J22" s="139" t="s">
        <v>344</v>
      </c>
      <c r="K22" s="138" t="s">
        <v>345</v>
      </c>
      <c r="L22" s="139" t="s">
        <v>344</v>
      </c>
      <c r="M22" s="138" t="s">
        <v>345</v>
      </c>
      <c r="N22" s="139" t="s">
        <v>344</v>
      </c>
      <c r="O22" s="138" t="s">
        <v>345</v>
      </c>
      <c r="P22" s="139" t="s">
        <v>344</v>
      </c>
      <c r="Q22" s="138" t="s">
        <v>345</v>
      </c>
      <c r="R22" s="139" t="s">
        <v>344</v>
      </c>
      <c r="S22" s="138" t="s">
        <v>345</v>
      </c>
      <c r="T22" s="139" t="s">
        <v>344</v>
      </c>
    </row>
    <row r="23" spans="1:20" ht="15.75" x14ac:dyDescent="0.25">
      <c r="C23" s="134" t="s">
        <v>1458</v>
      </c>
      <c r="D23" s="135">
        <v>2021</v>
      </c>
      <c r="E23" s="135">
        <v>0</v>
      </c>
      <c r="F23" s="236">
        <v>0</v>
      </c>
      <c r="G23" s="135">
        <v>2</v>
      </c>
      <c r="H23" s="236">
        <v>221244114</v>
      </c>
      <c r="I23" s="135">
        <v>10</v>
      </c>
      <c r="J23" s="236">
        <v>167754102</v>
      </c>
      <c r="K23" s="135">
        <v>15</v>
      </c>
      <c r="L23" s="236">
        <v>2494078787</v>
      </c>
      <c r="M23" s="135">
        <v>1</v>
      </c>
      <c r="N23" s="236">
        <v>1518476451</v>
      </c>
      <c r="O23" s="136"/>
      <c r="P23" s="137"/>
      <c r="Q23" s="136"/>
      <c r="R23" s="137"/>
      <c r="S23" s="135">
        <v>73</v>
      </c>
      <c r="T23" s="236">
        <v>695220667</v>
      </c>
    </row>
    <row r="24" spans="1:20" ht="15.75" x14ac:dyDescent="0.25">
      <c r="C24" s="134"/>
      <c r="D24" s="134"/>
      <c r="E24" s="136"/>
      <c r="F24" s="137"/>
      <c r="G24" s="136"/>
      <c r="H24" s="137"/>
      <c r="I24" s="136"/>
      <c r="J24" s="137"/>
      <c r="K24" s="136"/>
      <c r="L24" s="137"/>
      <c r="M24" s="136"/>
      <c r="N24" s="137"/>
      <c r="O24" s="136"/>
      <c r="P24" s="137"/>
      <c r="Q24" s="136"/>
      <c r="R24" s="137"/>
      <c r="S24" s="136"/>
      <c r="T24" s="137"/>
    </row>
    <row r="25" spans="1:20" ht="15.75" x14ac:dyDescent="0.25">
      <c r="C25" s="114"/>
      <c r="D25" s="114"/>
      <c r="E25" s="125"/>
      <c r="F25" s="124"/>
      <c r="G25" s="125"/>
      <c r="H25" s="124"/>
      <c r="I25" s="125"/>
      <c r="J25" s="124"/>
      <c r="K25" s="125"/>
      <c r="L25" s="124"/>
      <c r="M25" s="125"/>
      <c r="N25" s="124"/>
      <c r="O25" s="125"/>
      <c r="P25" s="124"/>
      <c r="Q25" s="125"/>
      <c r="R25" s="124"/>
      <c r="S25" s="125"/>
      <c r="T25" s="124"/>
    </row>
    <row r="26" spans="1:20" ht="19.5" customHeight="1" x14ac:dyDescent="0.25"/>
    <row r="27" spans="1:20" ht="31.5" customHeight="1" x14ac:dyDescent="0.25">
      <c r="C27" s="285" t="s">
        <v>394</v>
      </c>
      <c r="D27" s="285"/>
      <c r="E27" s="285"/>
      <c r="F27" s="285"/>
      <c r="G27" s="285"/>
      <c r="H27" s="285"/>
      <c r="I27" s="285"/>
      <c r="J27" s="285"/>
      <c r="K27" s="285"/>
      <c r="L27" s="285"/>
      <c r="N27" s="335"/>
    </row>
    <row r="29" spans="1:20" ht="15.75" x14ac:dyDescent="0.25">
      <c r="C29" s="287" t="s">
        <v>37</v>
      </c>
      <c r="D29" s="289" t="s">
        <v>379</v>
      </c>
      <c r="E29" s="289"/>
      <c r="F29" s="289"/>
      <c r="G29" s="289"/>
      <c r="H29" s="289"/>
      <c r="I29" s="289"/>
      <c r="J29" s="122"/>
      <c r="K29" s="122"/>
      <c r="L29" s="122"/>
    </row>
    <row r="30" spans="1:20" x14ac:dyDescent="0.25">
      <c r="C30" s="287"/>
      <c r="D30" s="288" t="s">
        <v>83</v>
      </c>
      <c r="E30" s="288"/>
      <c r="F30" s="288" t="s">
        <v>89</v>
      </c>
      <c r="G30" s="288"/>
      <c r="H30" s="288" t="s">
        <v>91</v>
      </c>
      <c r="I30" s="288"/>
      <c r="J30" s="52"/>
      <c r="K30" s="140"/>
      <c r="L30" s="140"/>
    </row>
    <row r="31" spans="1:20" ht="25.5" x14ac:dyDescent="0.25">
      <c r="C31" s="287"/>
      <c r="D31" s="138" t="s">
        <v>395</v>
      </c>
      <c r="E31" s="138" t="s">
        <v>360</v>
      </c>
      <c r="F31" s="138" t="s">
        <v>395</v>
      </c>
      <c r="G31" s="138" t="s">
        <v>360</v>
      </c>
      <c r="H31" s="138" t="s">
        <v>395</v>
      </c>
      <c r="I31" s="138" t="s">
        <v>360</v>
      </c>
      <c r="J31" s="141"/>
      <c r="K31" s="112"/>
      <c r="L31" s="141"/>
      <c r="O31" s="109"/>
      <c r="P31" s="108"/>
      <c r="Q31" s="35"/>
      <c r="R31" s="35"/>
      <c r="S31" s="35"/>
    </row>
    <row r="32" spans="1:20" x14ac:dyDescent="0.25">
      <c r="C32" s="134" t="s">
        <v>1458</v>
      </c>
      <c r="D32" s="134"/>
      <c r="E32" s="134"/>
      <c r="F32" s="134" t="s">
        <v>1102</v>
      </c>
      <c r="G32" s="238">
        <v>4</v>
      </c>
      <c r="H32" s="134" t="s">
        <v>1134</v>
      </c>
      <c r="I32" s="238">
        <v>12</v>
      </c>
      <c r="J32" s="98"/>
      <c r="K32" s="108"/>
      <c r="O32" s="109"/>
      <c r="P32" s="108"/>
      <c r="Q32" s="35"/>
      <c r="R32" s="35"/>
      <c r="S32" s="35"/>
    </row>
    <row r="33" spans="3:19" x14ac:dyDescent="0.25">
      <c r="C33" s="134" t="s">
        <v>1458</v>
      </c>
      <c r="D33" s="134"/>
      <c r="E33" s="134"/>
      <c r="F33" s="134" t="s">
        <v>1106</v>
      </c>
      <c r="G33" s="238">
        <v>4</v>
      </c>
      <c r="H33" s="134"/>
      <c r="I33" s="134"/>
      <c r="J33" s="98"/>
      <c r="K33" s="108"/>
      <c r="O33" s="109"/>
      <c r="P33" s="108"/>
      <c r="Q33" s="35"/>
      <c r="R33" s="35"/>
      <c r="S33" s="35"/>
    </row>
    <row r="34" spans="3:19" x14ac:dyDescent="0.25">
      <c r="C34" s="134" t="s">
        <v>1458</v>
      </c>
      <c r="D34" s="134"/>
      <c r="E34" s="134"/>
      <c r="F34" s="134" t="s">
        <v>1128</v>
      </c>
      <c r="G34" s="238">
        <v>9</v>
      </c>
      <c r="H34" s="134"/>
      <c r="I34" s="134"/>
      <c r="J34" s="98"/>
      <c r="K34" s="108"/>
      <c r="O34" s="109"/>
      <c r="P34" s="108"/>
      <c r="Q34" s="35"/>
      <c r="R34" s="35"/>
      <c r="S34" s="35"/>
    </row>
    <row r="35" spans="3:19" x14ac:dyDescent="0.25">
      <c r="C35" s="134" t="s">
        <v>1458</v>
      </c>
      <c r="D35" s="134"/>
      <c r="E35" s="134"/>
      <c r="F35" s="134" t="s">
        <v>1138</v>
      </c>
      <c r="G35" s="238">
        <v>2</v>
      </c>
      <c r="H35" s="134"/>
      <c r="I35" s="134"/>
      <c r="J35" s="98"/>
      <c r="K35" s="108"/>
      <c r="O35" s="109"/>
      <c r="P35" s="108"/>
      <c r="Q35" s="35"/>
      <c r="R35" s="35"/>
      <c r="S35" s="35"/>
    </row>
    <row r="36" spans="3:19" x14ac:dyDescent="0.25">
      <c r="C36" s="134" t="s">
        <v>1458</v>
      </c>
      <c r="D36" s="134"/>
      <c r="E36" s="134"/>
      <c r="F36" s="134" t="s">
        <v>1143</v>
      </c>
      <c r="G36" s="238">
        <v>5</v>
      </c>
      <c r="H36" s="134"/>
      <c r="I36" s="134"/>
      <c r="J36" s="98"/>
      <c r="K36" s="108"/>
      <c r="O36" s="109"/>
      <c r="P36" s="108"/>
      <c r="Q36" s="35"/>
      <c r="R36" s="35"/>
      <c r="S36" s="35"/>
    </row>
    <row r="37" spans="3:19" x14ac:dyDescent="0.25">
      <c r="C37" s="134"/>
      <c r="D37" s="134"/>
      <c r="E37" s="134"/>
      <c r="F37" s="134"/>
      <c r="G37" s="238"/>
      <c r="H37" s="134"/>
      <c r="I37" s="134"/>
      <c r="J37" s="98"/>
      <c r="K37" s="108"/>
      <c r="O37" s="109"/>
      <c r="P37" s="108"/>
      <c r="Q37" s="35"/>
      <c r="R37" s="35"/>
      <c r="S37" s="35"/>
    </row>
    <row r="38" spans="3:19" x14ac:dyDescent="0.25">
      <c r="C38" s="134"/>
      <c r="D38" s="134"/>
      <c r="E38" s="134"/>
      <c r="F38" s="134"/>
      <c r="G38" s="238"/>
      <c r="H38" s="134"/>
      <c r="I38" s="134"/>
      <c r="J38" s="98"/>
      <c r="K38" s="108"/>
      <c r="O38" s="109"/>
      <c r="P38" s="108"/>
      <c r="Q38" s="35"/>
      <c r="R38" s="35"/>
      <c r="S38" s="35"/>
    </row>
    <row r="39" spans="3:19" x14ac:dyDescent="0.25">
      <c r="C39" s="134"/>
      <c r="D39" s="134"/>
      <c r="E39" s="134"/>
      <c r="F39" s="134"/>
      <c r="G39" s="238"/>
      <c r="H39" s="134"/>
      <c r="I39" s="134"/>
      <c r="J39" s="98"/>
      <c r="K39" s="108"/>
      <c r="O39" s="109"/>
      <c r="P39" s="108"/>
      <c r="Q39" s="35"/>
      <c r="R39" s="35"/>
      <c r="S39" s="35"/>
    </row>
    <row r="40" spans="3:19" x14ac:dyDescent="0.25">
      <c r="C40" s="134"/>
      <c r="D40" s="134"/>
      <c r="E40" s="134"/>
      <c r="F40" s="134"/>
      <c r="G40" s="238"/>
      <c r="H40" s="134"/>
      <c r="I40" s="134"/>
      <c r="J40" s="98"/>
      <c r="K40" s="108"/>
      <c r="O40" s="109"/>
      <c r="P40" s="108"/>
      <c r="Q40" s="35"/>
      <c r="R40" s="35"/>
      <c r="S40" s="35"/>
    </row>
    <row r="41" spans="3:19" x14ac:dyDescent="0.25">
      <c r="C41" s="134"/>
      <c r="D41" s="134"/>
      <c r="E41" s="134"/>
      <c r="F41" s="134"/>
      <c r="G41" s="238"/>
      <c r="H41" s="134"/>
      <c r="I41" s="134"/>
      <c r="J41" s="98"/>
      <c r="K41" s="108"/>
      <c r="O41" s="109"/>
      <c r="P41" s="108"/>
      <c r="Q41" s="35"/>
      <c r="R41" s="35"/>
      <c r="S41" s="35"/>
    </row>
    <row r="42" spans="3:19" x14ac:dyDescent="0.25">
      <c r="C42" s="134"/>
      <c r="D42" s="134"/>
      <c r="E42" s="134"/>
      <c r="F42" s="134"/>
      <c r="G42" s="134"/>
      <c r="H42" s="134"/>
      <c r="I42" s="134"/>
      <c r="J42" s="98"/>
      <c r="K42" s="108"/>
      <c r="O42" s="109"/>
      <c r="P42" s="108"/>
      <c r="Q42" s="35"/>
      <c r="R42" s="35"/>
      <c r="S42" s="35"/>
    </row>
    <row r="43" spans="3:19" x14ac:dyDescent="0.25">
      <c r="C43" s="134"/>
      <c r="D43" s="134"/>
      <c r="E43" s="134"/>
      <c r="F43" s="134"/>
      <c r="G43" s="134"/>
      <c r="H43" s="134"/>
      <c r="I43" s="134"/>
      <c r="J43" s="98"/>
      <c r="K43" s="108"/>
      <c r="O43" s="109"/>
      <c r="P43" s="108"/>
      <c r="Q43" s="35"/>
      <c r="R43" s="35"/>
      <c r="S43" s="35"/>
    </row>
    <row r="44" spans="3:19" x14ac:dyDescent="0.25">
      <c r="C44" s="134"/>
      <c r="D44" s="134"/>
      <c r="E44" s="134"/>
      <c r="F44" s="134"/>
      <c r="G44" s="134"/>
      <c r="H44" s="134"/>
      <c r="I44" s="134"/>
      <c r="J44" s="98"/>
      <c r="K44" s="108"/>
      <c r="O44" s="109"/>
      <c r="P44" s="108"/>
      <c r="Q44" s="35"/>
      <c r="R44" s="35"/>
      <c r="S44" s="35"/>
    </row>
    <row r="45" spans="3:19" x14ac:dyDescent="0.25">
      <c r="C45" s="134"/>
      <c r="D45" s="134"/>
      <c r="E45" s="134"/>
      <c r="F45" s="134"/>
      <c r="G45" s="134"/>
      <c r="H45" s="134"/>
      <c r="I45" s="134"/>
      <c r="J45" s="98"/>
      <c r="K45" s="108"/>
      <c r="O45" s="109"/>
      <c r="P45" s="108"/>
      <c r="Q45" s="35"/>
      <c r="R45" s="35"/>
      <c r="S45" s="35"/>
    </row>
    <row r="46" spans="3:19" x14ac:dyDescent="0.25">
      <c r="C46" s="134"/>
      <c r="D46" s="134"/>
      <c r="E46" s="134"/>
      <c r="F46" s="134"/>
      <c r="G46" s="134"/>
      <c r="H46" s="134"/>
      <c r="I46" s="134"/>
      <c r="J46" s="98"/>
      <c r="K46" s="108"/>
      <c r="O46" s="109"/>
      <c r="P46" s="108"/>
      <c r="Q46" s="35"/>
      <c r="R46" s="35"/>
      <c r="S46" s="35"/>
    </row>
    <row r="47" spans="3:19" x14ac:dyDescent="0.25">
      <c r="C47" s="134"/>
      <c r="D47" s="134"/>
      <c r="E47" s="134"/>
      <c r="F47" s="134"/>
      <c r="G47" s="134"/>
      <c r="H47" s="134"/>
      <c r="I47" s="134"/>
      <c r="J47" s="98"/>
      <c r="K47" s="108"/>
      <c r="O47" s="109"/>
      <c r="P47" s="108"/>
      <c r="Q47" s="35"/>
      <c r="R47" s="35"/>
      <c r="S47" s="35"/>
    </row>
    <row r="48" spans="3:19" x14ac:dyDescent="0.25">
      <c r="C48" s="134"/>
      <c r="D48" s="134"/>
      <c r="E48" s="134"/>
      <c r="F48" s="134"/>
      <c r="G48" s="134"/>
      <c r="H48" s="134"/>
      <c r="I48" s="134"/>
      <c r="J48" s="98"/>
      <c r="K48" s="108"/>
      <c r="O48" s="109"/>
      <c r="P48" s="108"/>
      <c r="Q48" s="35"/>
      <c r="R48" s="35"/>
      <c r="S48" s="35"/>
    </row>
    <row r="50" spans="3:6" x14ac:dyDescent="0.25">
      <c r="C50" s="286"/>
      <c r="D50" s="286"/>
      <c r="E50" s="286"/>
      <c r="F50" s="286"/>
    </row>
    <row r="51" spans="3:6" x14ac:dyDescent="0.25">
      <c r="C51" s="286"/>
      <c r="D51" s="286"/>
      <c r="E51" s="286"/>
      <c r="F51" s="286"/>
    </row>
    <row r="52" spans="3:6" x14ac:dyDescent="0.25">
      <c r="C52" s="286"/>
      <c r="D52" s="286"/>
      <c r="E52" s="286"/>
      <c r="F52" s="286"/>
    </row>
  </sheetData>
  <mergeCells count="39">
    <mergeCell ref="C17:Q17"/>
    <mergeCell ref="R18:T18"/>
    <mergeCell ref="C20:C22"/>
    <mergeCell ref="D20:D22"/>
    <mergeCell ref="J12:K12"/>
    <mergeCell ref="C18:Q18"/>
    <mergeCell ref="P12:Q12"/>
    <mergeCell ref="E20:R20"/>
    <mergeCell ref="S20:T21"/>
    <mergeCell ref="E21:F21"/>
    <mergeCell ref="G21:H21"/>
    <mergeCell ref="I21:J21"/>
    <mergeCell ref="K21:L21"/>
    <mergeCell ref="M21:N21"/>
    <mergeCell ref="O21:P21"/>
    <mergeCell ref="Q21:R21"/>
    <mergeCell ref="V12:W12"/>
    <mergeCell ref="E2:S2"/>
    <mergeCell ref="E3:S3"/>
    <mergeCell ref="C8:Q9"/>
    <mergeCell ref="C11:C13"/>
    <mergeCell ref="D11:D13"/>
    <mergeCell ref="E11:I11"/>
    <mergeCell ref="J11:Q11"/>
    <mergeCell ref="E12:F12"/>
    <mergeCell ref="G12:I12"/>
    <mergeCell ref="T12:U12"/>
    <mergeCell ref="L12:M12"/>
    <mergeCell ref="N12:O12"/>
    <mergeCell ref="R12:S12"/>
    <mergeCell ref="C10:Q10"/>
    <mergeCell ref="C5:Q6"/>
    <mergeCell ref="C27:L27"/>
    <mergeCell ref="C50:F52"/>
    <mergeCell ref="C29:C31"/>
    <mergeCell ref="D30:E30"/>
    <mergeCell ref="F30:G30"/>
    <mergeCell ref="H30:I30"/>
    <mergeCell ref="D29:I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1"/>
  <dimension ref="B1:E105"/>
  <sheetViews>
    <sheetView topLeftCell="A46" zoomScale="106" zoomScaleNormal="106" workbookViewId="0">
      <selection activeCell="B11" sqref="B11:D11"/>
    </sheetView>
  </sheetViews>
  <sheetFormatPr baseColWidth="10" defaultColWidth="11.42578125" defaultRowHeight="15" x14ac:dyDescent="0.25"/>
  <cols>
    <col min="1" max="1" width="8" style="35" customWidth="1"/>
    <col min="2" max="2" width="7.28515625" style="35" customWidth="1"/>
    <col min="3" max="3" width="34.85546875" style="35" customWidth="1"/>
    <col min="4" max="4" width="84.28515625" style="35" customWidth="1"/>
    <col min="5" max="16384" width="11.42578125" style="35"/>
  </cols>
  <sheetData>
    <row r="1" spans="2:4" ht="15.75" thickBot="1" x14ac:dyDescent="0.3"/>
    <row r="2" spans="2:4" ht="29.25" customHeight="1" x14ac:dyDescent="0.25">
      <c r="B2" s="303" t="s">
        <v>376</v>
      </c>
      <c r="C2" s="304"/>
      <c r="D2" s="305"/>
    </row>
    <row r="3" spans="2:4" ht="259.5" customHeight="1" x14ac:dyDescent="0.25">
      <c r="B3" s="306" t="s">
        <v>466</v>
      </c>
      <c r="C3" s="307"/>
      <c r="D3" s="308"/>
    </row>
    <row r="4" spans="2:4" ht="67.5" customHeight="1" x14ac:dyDescent="0.25">
      <c r="B4" s="312" t="s">
        <v>481</v>
      </c>
      <c r="C4" s="313"/>
      <c r="D4" s="314"/>
    </row>
    <row r="5" spans="2:4" ht="44.25" customHeight="1" x14ac:dyDescent="0.25">
      <c r="B5" s="309" t="s">
        <v>483</v>
      </c>
      <c r="C5" s="310"/>
      <c r="D5" s="311"/>
    </row>
    <row r="6" spans="2:4" ht="25.5" customHeight="1" x14ac:dyDescent="0.25">
      <c r="B6" s="309" t="s">
        <v>377</v>
      </c>
      <c r="C6" s="310"/>
      <c r="D6" s="311"/>
    </row>
    <row r="7" spans="2:4" ht="50.25" customHeight="1" x14ac:dyDescent="0.25">
      <c r="B7" s="309" t="s">
        <v>467</v>
      </c>
      <c r="C7" s="310"/>
      <c r="D7" s="311"/>
    </row>
    <row r="8" spans="2:4" ht="25.5" customHeight="1" x14ac:dyDescent="0.25">
      <c r="B8" s="312" t="s">
        <v>436</v>
      </c>
      <c r="C8" s="313"/>
      <c r="D8" s="314"/>
    </row>
    <row r="9" spans="2:4" ht="60.75" customHeight="1" x14ac:dyDescent="0.25">
      <c r="B9" s="312" t="s">
        <v>437</v>
      </c>
      <c r="C9" s="313"/>
      <c r="D9" s="314"/>
    </row>
    <row r="10" spans="2:4" ht="55.5" customHeight="1" x14ac:dyDescent="0.25">
      <c r="B10" s="309" t="s">
        <v>473</v>
      </c>
      <c r="C10" s="310"/>
      <c r="D10" s="311"/>
    </row>
    <row r="11" spans="2:4" ht="53.25" customHeight="1" thickBot="1" x14ac:dyDescent="0.3">
      <c r="B11" s="329" t="s">
        <v>438</v>
      </c>
      <c r="C11" s="330"/>
      <c r="D11" s="331"/>
    </row>
    <row r="13" spans="2:4" ht="15.75" thickBot="1" x14ac:dyDescent="0.3">
      <c r="B13" s="320" t="s">
        <v>36</v>
      </c>
      <c r="C13" s="321"/>
      <c r="D13" s="322"/>
    </row>
    <row r="14" spans="2:4" ht="15.75" thickBot="1" x14ac:dyDescent="0.3">
      <c r="B14" s="155">
        <v>1</v>
      </c>
      <c r="C14" s="156" t="s">
        <v>37</v>
      </c>
      <c r="D14" s="156" t="s">
        <v>38</v>
      </c>
    </row>
    <row r="15" spans="2:4" ht="15.75" thickBot="1" x14ac:dyDescent="0.3">
      <c r="B15" s="155">
        <v>2</v>
      </c>
      <c r="C15" s="156" t="s">
        <v>39</v>
      </c>
      <c r="D15" s="156" t="s">
        <v>259</v>
      </c>
    </row>
    <row r="16" spans="2:4" ht="26.25" thickBot="1" x14ac:dyDescent="0.3">
      <c r="B16" s="155">
        <v>3</v>
      </c>
      <c r="C16" s="156" t="s">
        <v>40</v>
      </c>
      <c r="D16" s="1" t="s">
        <v>474</v>
      </c>
    </row>
    <row r="17" spans="2:5" ht="26.25" thickBot="1" x14ac:dyDescent="0.3">
      <c r="B17" s="155">
        <v>4</v>
      </c>
      <c r="C17" s="156" t="s">
        <v>171</v>
      </c>
      <c r="D17" s="1" t="s">
        <v>475</v>
      </c>
    </row>
    <row r="18" spans="2:5" ht="26.25" thickBot="1" x14ac:dyDescent="0.3">
      <c r="B18" s="155">
        <v>5</v>
      </c>
      <c r="C18" s="156" t="s">
        <v>41</v>
      </c>
      <c r="D18" s="1" t="s">
        <v>476</v>
      </c>
    </row>
    <row r="19" spans="2:5" ht="25.5" x14ac:dyDescent="0.25">
      <c r="B19" s="155">
        <v>6</v>
      </c>
      <c r="C19" s="156" t="s">
        <v>172</v>
      </c>
      <c r="D19" s="1" t="s">
        <v>477</v>
      </c>
    </row>
    <row r="20" spans="2:5" ht="39" thickBot="1" x14ac:dyDescent="0.3">
      <c r="B20" s="155">
        <v>7</v>
      </c>
      <c r="C20" s="156" t="s">
        <v>42</v>
      </c>
      <c r="D20" s="1" t="s">
        <v>478</v>
      </c>
    </row>
    <row r="21" spans="2:5" ht="26.25" thickBot="1" x14ac:dyDescent="0.3">
      <c r="B21" s="155">
        <v>8</v>
      </c>
      <c r="C21" s="156" t="s">
        <v>173</v>
      </c>
      <c r="D21" s="1" t="s">
        <v>439</v>
      </c>
    </row>
    <row r="22" spans="2:5" ht="39" thickBot="1" x14ac:dyDescent="0.3">
      <c r="B22" s="155">
        <v>9</v>
      </c>
      <c r="C22" s="156" t="s">
        <v>378</v>
      </c>
      <c r="D22" s="156" t="s">
        <v>169</v>
      </c>
    </row>
    <row r="23" spans="2:5" ht="15.75" thickBot="1" x14ac:dyDescent="0.3">
      <c r="B23" s="157"/>
      <c r="C23" s="157"/>
      <c r="D23" s="157"/>
    </row>
    <row r="24" spans="2:5" ht="15.75" thickBot="1" x14ac:dyDescent="0.3">
      <c r="B24" s="323" t="s">
        <v>43</v>
      </c>
      <c r="C24" s="324"/>
      <c r="D24" s="325"/>
    </row>
    <row r="25" spans="2:5" ht="25.5" x14ac:dyDescent="0.25">
      <c r="B25" s="315">
        <v>1</v>
      </c>
      <c r="C25" s="326" t="s">
        <v>44</v>
      </c>
      <c r="D25" s="158" t="s">
        <v>440</v>
      </c>
      <c r="E25" s="82"/>
    </row>
    <row r="26" spans="2:5" ht="39" thickBot="1" x14ac:dyDescent="0.3">
      <c r="B26" s="317"/>
      <c r="C26" s="328"/>
      <c r="D26" s="156" t="s">
        <v>441</v>
      </c>
    </row>
    <row r="27" spans="2:5" ht="15.75" thickBot="1" x14ac:dyDescent="0.3">
      <c r="B27" s="155">
        <v>2</v>
      </c>
      <c r="C27" s="156" t="s">
        <v>4</v>
      </c>
      <c r="D27" s="156" t="s">
        <v>428</v>
      </c>
    </row>
    <row r="28" spans="2:5" ht="26.25" thickBot="1" x14ac:dyDescent="0.3">
      <c r="B28" s="315">
        <v>3</v>
      </c>
      <c r="C28" s="156" t="s">
        <v>45</v>
      </c>
      <c r="D28" s="156" t="s">
        <v>468</v>
      </c>
    </row>
    <row r="29" spans="2:5" ht="15.75" thickBot="1" x14ac:dyDescent="0.3">
      <c r="B29" s="317"/>
      <c r="C29" s="156" t="s">
        <v>361</v>
      </c>
      <c r="D29" s="161" t="s">
        <v>469</v>
      </c>
    </row>
    <row r="30" spans="2:5" ht="38.25" x14ac:dyDescent="0.25">
      <c r="B30" s="315">
        <v>4</v>
      </c>
      <c r="C30" s="326" t="s">
        <v>46</v>
      </c>
      <c r="D30" s="159" t="s">
        <v>484</v>
      </c>
    </row>
    <row r="31" spans="2:5" ht="26.25" thickBot="1" x14ac:dyDescent="0.3">
      <c r="B31" s="316"/>
      <c r="C31" s="328"/>
      <c r="D31" s="156" t="s">
        <v>442</v>
      </c>
    </row>
    <row r="32" spans="2:5" ht="39" thickBot="1" x14ac:dyDescent="0.3">
      <c r="B32" s="316"/>
      <c r="C32" s="156" t="s">
        <v>47</v>
      </c>
      <c r="D32" s="156" t="s">
        <v>396</v>
      </c>
    </row>
    <row r="33" spans="2:4" ht="51.75" thickBot="1" x14ac:dyDescent="0.3">
      <c r="B33" s="316"/>
      <c r="C33" s="156" t="s">
        <v>48</v>
      </c>
      <c r="D33" s="156" t="s">
        <v>397</v>
      </c>
    </row>
    <row r="34" spans="2:4" ht="38.25" x14ac:dyDescent="0.25">
      <c r="B34" s="316"/>
      <c r="C34" s="326" t="s">
        <v>49</v>
      </c>
      <c r="D34" s="159" t="s">
        <v>398</v>
      </c>
    </row>
    <row r="35" spans="2:4" ht="26.25" thickBot="1" x14ac:dyDescent="0.3">
      <c r="B35" s="316"/>
      <c r="C35" s="328"/>
      <c r="D35" s="156" t="s">
        <v>399</v>
      </c>
    </row>
    <row r="36" spans="2:4" ht="39" thickBot="1" x14ac:dyDescent="0.3">
      <c r="B36" s="316"/>
      <c r="C36" s="156" t="s">
        <v>50</v>
      </c>
      <c r="D36" s="156" t="s">
        <v>400</v>
      </c>
    </row>
    <row r="37" spans="2:4" ht="39" thickBot="1" x14ac:dyDescent="0.3">
      <c r="B37" s="316"/>
      <c r="C37" s="156" t="s">
        <v>51</v>
      </c>
      <c r="D37" s="156" t="s">
        <v>372</v>
      </c>
    </row>
    <row r="38" spans="2:4" ht="51.75" thickBot="1" x14ac:dyDescent="0.3">
      <c r="B38" s="316"/>
      <c r="C38" s="156" t="s">
        <v>52</v>
      </c>
      <c r="D38" s="156" t="s">
        <v>401</v>
      </c>
    </row>
    <row r="39" spans="2:4" ht="39" thickBot="1" x14ac:dyDescent="0.3">
      <c r="B39" s="316"/>
      <c r="C39" s="156" t="s">
        <v>53</v>
      </c>
      <c r="D39" s="156" t="s">
        <v>402</v>
      </c>
    </row>
    <row r="40" spans="2:4" ht="26.25" thickBot="1" x14ac:dyDescent="0.3">
      <c r="B40" s="316"/>
      <c r="C40" s="156" t="s">
        <v>54</v>
      </c>
      <c r="D40" s="156" t="s">
        <v>403</v>
      </c>
    </row>
    <row r="41" spans="2:4" ht="26.25" thickBot="1" x14ac:dyDescent="0.3">
      <c r="B41" s="316"/>
      <c r="C41" s="156" t="s">
        <v>55</v>
      </c>
      <c r="D41" s="156" t="s">
        <v>373</v>
      </c>
    </row>
    <row r="42" spans="2:4" ht="51.75" thickBot="1" x14ac:dyDescent="0.3">
      <c r="B42" s="316"/>
      <c r="C42" s="156" t="s">
        <v>28</v>
      </c>
      <c r="D42" s="156" t="s">
        <v>374</v>
      </c>
    </row>
    <row r="43" spans="2:4" ht="39" thickBot="1" x14ac:dyDescent="0.3">
      <c r="B43" s="316"/>
      <c r="C43" s="156" t="s">
        <v>56</v>
      </c>
      <c r="D43" s="156" t="s">
        <v>57</v>
      </c>
    </row>
    <row r="44" spans="2:4" ht="26.25" thickBot="1" x14ac:dyDescent="0.3">
      <c r="B44" s="316"/>
      <c r="C44" s="156" t="s">
        <v>58</v>
      </c>
      <c r="D44" s="156" t="s">
        <v>404</v>
      </c>
    </row>
    <row r="45" spans="2:4" ht="26.25" thickBot="1" x14ac:dyDescent="0.3">
      <c r="B45" s="316"/>
      <c r="C45" s="156" t="s">
        <v>59</v>
      </c>
      <c r="D45" s="156" t="s">
        <v>405</v>
      </c>
    </row>
    <row r="46" spans="2:4" ht="115.5" thickBot="1" x14ac:dyDescent="0.3">
      <c r="B46" s="316"/>
      <c r="C46" s="156" t="s">
        <v>60</v>
      </c>
      <c r="D46" s="156" t="s">
        <v>406</v>
      </c>
    </row>
    <row r="47" spans="2:4" ht="39" thickBot="1" x14ac:dyDescent="0.3">
      <c r="B47" s="316"/>
      <c r="C47" s="156" t="s">
        <v>61</v>
      </c>
      <c r="D47" s="156" t="s">
        <v>407</v>
      </c>
    </row>
    <row r="48" spans="2:4" ht="51.75" thickBot="1" x14ac:dyDescent="0.3">
      <c r="B48" s="316"/>
      <c r="C48" s="156" t="s">
        <v>62</v>
      </c>
      <c r="D48" s="156" t="s">
        <v>408</v>
      </c>
    </row>
    <row r="49" spans="2:4" ht="51.75" thickBot="1" x14ac:dyDescent="0.3">
      <c r="B49" s="316"/>
      <c r="C49" s="156" t="s">
        <v>63</v>
      </c>
      <c r="D49" s="156" t="s">
        <v>409</v>
      </c>
    </row>
    <row r="50" spans="2:4" ht="26.25" thickBot="1" x14ac:dyDescent="0.3">
      <c r="B50" s="316"/>
      <c r="C50" s="156" t="s">
        <v>64</v>
      </c>
      <c r="D50" s="156" t="s">
        <v>410</v>
      </c>
    </row>
    <row r="51" spans="2:4" ht="15.75" thickBot="1" x14ac:dyDescent="0.3">
      <c r="B51" s="316"/>
      <c r="C51" s="156" t="s">
        <v>65</v>
      </c>
      <c r="D51" s="156" t="s">
        <v>411</v>
      </c>
    </row>
    <row r="52" spans="2:4" ht="51.75" thickBot="1" x14ac:dyDescent="0.3">
      <c r="B52" s="317"/>
      <c r="C52" s="1" t="s">
        <v>106</v>
      </c>
      <c r="D52" s="1" t="s">
        <v>482</v>
      </c>
    </row>
    <row r="53" spans="2:4" ht="25.5" x14ac:dyDescent="0.25">
      <c r="B53" s="315">
        <v>5</v>
      </c>
      <c r="C53" s="326" t="s">
        <v>6</v>
      </c>
      <c r="D53" s="159" t="s">
        <v>412</v>
      </c>
    </row>
    <row r="54" spans="2:4" ht="26.25" thickBot="1" x14ac:dyDescent="0.3">
      <c r="B54" s="316"/>
      <c r="C54" s="327"/>
      <c r="D54" s="1" t="s">
        <v>443</v>
      </c>
    </row>
    <row r="55" spans="2:4" ht="51.75" thickBot="1" x14ac:dyDescent="0.3">
      <c r="B55" s="317"/>
      <c r="C55" s="328"/>
      <c r="D55" s="156" t="s">
        <v>413</v>
      </c>
    </row>
    <row r="56" spans="2:4" ht="51.75" thickBot="1" x14ac:dyDescent="0.3">
      <c r="B56" s="155">
        <v>6</v>
      </c>
      <c r="C56" s="156" t="s">
        <v>7</v>
      </c>
      <c r="D56" s="1" t="s">
        <v>444</v>
      </c>
    </row>
    <row r="57" spans="2:4" ht="15.75" thickBot="1" x14ac:dyDescent="0.3">
      <c r="B57" s="155">
        <v>7</v>
      </c>
      <c r="C57" s="156" t="s">
        <v>8</v>
      </c>
      <c r="D57" s="156" t="s">
        <v>414</v>
      </c>
    </row>
    <row r="58" spans="2:4" ht="39" thickBot="1" x14ac:dyDescent="0.3">
      <c r="B58" s="315">
        <v>8</v>
      </c>
      <c r="C58" s="156" t="s">
        <v>9</v>
      </c>
      <c r="D58" s="1" t="s">
        <v>445</v>
      </c>
    </row>
    <row r="59" spans="2:4" ht="26.25" thickBot="1" x14ac:dyDescent="0.3">
      <c r="B59" s="316"/>
      <c r="C59" s="159" t="s">
        <v>271</v>
      </c>
      <c r="D59" s="169" t="s">
        <v>479</v>
      </c>
    </row>
    <row r="60" spans="2:4" ht="25.5" x14ac:dyDescent="0.25">
      <c r="B60" s="316"/>
      <c r="C60" s="318" t="s">
        <v>10</v>
      </c>
      <c r="D60" s="178" t="s">
        <v>446</v>
      </c>
    </row>
    <row r="61" spans="2:4" ht="64.5" thickBot="1" x14ac:dyDescent="0.3">
      <c r="B61" s="317"/>
      <c r="C61" s="319"/>
      <c r="D61" s="83" t="s">
        <v>485</v>
      </c>
    </row>
    <row r="62" spans="2:4" ht="26.25" thickBot="1" x14ac:dyDescent="0.3">
      <c r="B62" s="155">
        <v>9</v>
      </c>
      <c r="C62" s="156" t="s">
        <v>12</v>
      </c>
      <c r="D62" s="1" t="s">
        <v>447</v>
      </c>
    </row>
    <row r="63" spans="2:4" ht="26.25" thickBot="1" x14ac:dyDescent="0.3">
      <c r="B63" s="160">
        <v>10</v>
      </c>
      <c r="C63" s="156" t="s">
        <v>360</v>
      </c>
      <c r="D63" s="156" t="s">
        <v>415</v>
      </c>
    </row>
    <row r="64" spans="2:4" ht="39" thickBot="1" x14ac:dyDescent="0.3">
      <c r="B64" s="315">
        <v>11</v>
      </c>
      <c r="C64" s="156" t="s">
        <v>66</v>
      </c>
      <c r="D64" s="156" t="s">
        <v>416</v>
      </c>
    </row>
    <row r="65" spans="2:4" ht="64.5" thickBot="1" x14ac:dyDescent="0.3">
      <c r="B65" s="316"/>
      <c r="C65" s="156" t="s">
        <v>67</v>
      </c>
      <c r="D65" s="156" t="s">
        <v>426</v>
      </c>
    </row>
    <row r="66" spans="2:4" ht="15.75" thickBot="1" x14ac:dyDescent="0.3">
      <c r="B66" s="316"/>
      <c r="C66" s="156" t="s">
        <v>354</v>
      </c>
      <c r="D66" s="161" t="s">
        <v>418</v>
      </c>
    </row>
    <row r="67" spans="2:4" ht="51.75" thickBot="1" x14ac:dyDescent="0.3">
      <c r="B67" s="316"/>
      <c r="C67" s="156" t="s">
        <v>371</v>
      </c>
      <c r="D67" s="162" t="s">
        <v>419</v>
      </c>
    </row>
    <row r="68" spans="2:4" ht="102.75" thickBot="1" x14ac:dyDescent="0.3">
      <c r="B68" s="316"/>
      <c r="C68" s="156" t="s">
        <v>359</v>
      </c>
      <c r="D68" s="162" t="s">
        <v>427</v>
      </c>
    </row>
    <row r="69" spans="2:4" ht="26.25" thickBot="1" x14ac:dyDescent="0.3">
      <c r="B69" s="317"/>
      <c r="C69" s="156" t="s">
        <v>358</v>
      </c>
      <c r="D69" s="162" t="s">
        <v>420</v>
      </c>
    </row>
    <row r="70" spans="2:4" x14ac:dyDescent="0.25">
      <c r="B70" s="163"/>
      <c r="C70" s="164"/>
      <c r="D70" s="164"/>
    </row>
    <row r="71" spans="2:4" ht="15.75" thickBot="1" x14ac:dyDescent="0.3">
      <c r="B71" s="157"/>
      <c r="C71" s="157"/>
      <c r="D71" s="157"/>
    </row>
    <row r="72" spans="2:4" ht="15.75" thickBot="1" x14ac:dyDescent="0.3">
      <c r="B72" s="323" t="s">
        <v>68</v>
      </c>
      <c r="C72" s="324"/>
      <c r="D72" s="325"/>
    </row>
    <row r="73" spans="2:4" ht="25.5" x14ac:dyDescent="0.25">
      <c r="B73" s="315">
        <v>12</v>
      </c>
      <c r="C73" s="326" t="s">
        <v>69</v>
      </c>
      <c r="D73" s="159" t="s">
        <v>421</v>
      </c>
    </row>
    <row r="74" spans="2:4" ht="51" x14ac:dyDescent="0.25">
      <c r="B74" s="316"/>
      <c r="C74" s="327"/>
      <c r="D74" s="159" t="s">
        <v>429</v>
      </c>
    </row>
    <row r="75" spans="2:4" ht="15.75" thickBot="1" x14ac:dyDescent="0.3">
      <c r="B75" s="317"/>
      <c r="C75" s="328"/>
      <c r="D75" s="156" t="s">
        <v>422</v>
      </c>
    </row>
    <row r="76" spans="2:4" ht="26.25" thickBot="1" x14ac:dyDescent="0.3">
      <c r="B76" s="165">
        <v>13</v>
      </c>
      <c r="C76" s="166" t="s">
        <v>14</v>
      </c>
      <c r="D76" s="161" t="s">
        <v>448</v>
      </c>
    </row>
    <row r="77" spans="2:4" ht="25.5" x14ac:dyDescent="0.25">
      <c r="B77" s="315">
        <v>14</v>
      </c>
      <c r="C77" s="326" t="s">
        <v>70</v>
      </c>
      <c r="D77" s="2" t="s">
        <v>449</v>
      </c>
    </row>
    <row r="78" spans="2:4" ht="15.75" thickBot="1" x14ac:dyDescent="0.3">
      <c r="B78" s="317"/>
      <c r="C78" s="328"/>
      <c r="D78" s="156" t="s">
        <v>423</v>
      </c>
    </row>
    <row r="79" spans="2:4" ht="26.25" thickBot="1" x14ac:dyDescent="0.3">
      <c r="B79" s="155">
        <v>15</v>
      </c>
      <c r="C79" s="156" t="s">
        <v>71</v>
      </c>
      <c r="D79" s="1" t="s">
        <v>450</v>
      </c>
    </row>
    <row r="80" spans="2:4" ht="25.5" x14ac:dyDescent="0.25">
      <c r="B80" s="315">
        <v>16</v>
      </c>
      <c r="C80" s="332" t="s">
        <v>72</v>
      </c>
      <c r="D80" s="159" t="s">
        <v>424</v>
      </c>
    </row>
    <row r="81" spans="2:5" ht="76.5" x14ac:dyDescent="0.25">
      <c r="B81" s="316"/>
      <c r="C81" s="333"/>
      <c r="D81" s="2" t="s">
        <v>480</v>
      </c>
    </row>
    <row r="82" spans="2:5" ht="42" customHeight="1" x14ac:dyDescent="0.25">
      <c r="B82" s="316"/>
      <c r="C82" s="333"/>
      <c r="D82" s="2" t="s">
        <v>451</v>
      </c>
    </row>
    <row r="83" spans="2:5" ht="26.25" thickBot="1" x14ac:dyDescent="0.3">
      <c r="B83" s="317"/>
      <c r="C83" s="334"/>
      <c r="D83" s="1" t="s">
        <v>452</v>
      </c>
    </row>
    <row r="84" spans="2:5" ht="26.25" thickBot="1" x14ac:dyDescent="0.3">
      <c r="B84" s="167">
        <v>17</v>
      </c>
      <c r="C84" s="168" t="s">
        <v>73</v>
      </c>
      <c r="D84" s="1" t="s">
        <v>453</v>
      </c>
    </row>
    <row r="85" spans="2:5" ht="15.75" thickBot="1" x14ac:dyDescent="0.3">
      <c r="B85" s="157"/>
      <c r="C85" s="157"/>
      <c r="D85" s="157"/>
    </row>
    <row r="86" spans="2:5" ht="15.75" thickBot="1" x14ac:dyDescent="0.3">
      <c r="B86" s="323" t="s">
        <v>74</v>
      </c>
      <c r="C86" s="324"/>
      <c r="D86" s="325"/>
    </row>
    <row r="87" spans="2:5" ht="25.5" x14ac:dyDescent="0.25">
      <c r="B87" s="315">
        <v>18</v>
      </c>
      <c r="C87" s="326" t="s">
        <v>375</v>
      </c>
      <c r="D87" s="159" t="s">
        <v>425</v>
      </c>
    </row>
    <row r="88" spans="2:5" ht="26.25" thickBot="1" x14ac:dyDescent="0.3">
      <c r="B88" s="317"/>
      <c r="C88" s="328"/>
      <c r="D88" s="156" t="s">
        <v>454</v>
      </c>
    </row>
    <row r="89" spans="2:5" ht="39" thickBot="1" x14ac:dyDescent="0.3">
      <c r="B89" s="155">
        <v>19</v>
      </c>
      <c r="C89" s="156" t="s">
        <v>75</v>
      </c>
      <c r="D89" s="170" t="s">
        <v>456</v>
      </c>
      <c r="E89" s="82"/>
    </row>
    <row r="90" spans="2:5" ht="26.25" thickBot="1" x14ac:dyDescent="0.3">
      <c r="B90" s="155">
        <v>20</v>
      </c>
      <c r="C90" s="156" t="s">
        <v>76</v>
      </c>
      <c r="D90" s="1" t="s">
        <v>457</v>
      </c>
    </row>
    <row r="91" spans="2:5" ht="26.25" thickBot="1" x14ac:dyDescent="0.3">
      <c r="B91" s="155">
        <v>21</v>
      </c>
      <c r="C91" s="156" t="s">
        <v>21</v>
      </c>
      <c r="D91" s="1" t="s">
        <v>459</v>
      </c>
    </row>
    <row r="92" spans="2:5" ht="15.75" thickBot="1" x14ac:dyDescent="0.3">
      <c r="B92" s="155">
        <v>22</v>
      </c>
      <c r="C92" s="156" t="s">
        <v>193</v>
      </c>
      <c r="D92" s="83" t="s">
        <v>458</v>
      </c>
    </row>
    <row r="93" spans="2:5" ht="26.25" thickBot="1" x14ac:dyDescent="0.3">
      <c r="B93" s="155">
        <v>23</v>
      </c>
      <c r="C93" s="156" t="s">
        <v>77</v>
      </c>
      <c r="D93" s="1" t="s">
        <v>455</v>
      </c>
    </row>
    <row r="94" spans="2:5" ht="15.75" thickBot="1" x14ac:dyDescent="0.3">
      <c r="B94" s="163"/>
      <c r="C94" s="164"/>
      <c r="D94" s="164"/>
    </row>
    <row r="95" spans="2:5" ht="15.75" thickBot="1" x14ac:dyDescent="0.3">
      <c r="B95" s="323" t="s">
        <v>260</v>
      </c>
      <c r="C95" s="324"/>
      <c r="D95" s="325"/>
    </row>
    <row r="96" spans="2:5" ht="51.75" thickBot="1" x14ac:dyDescent="0.3">
      <c r="B96" s="155">
        <v>24</v>
      </c>
      <c r="C96" s="156" t="s">
        <v>257</v>
      </c>
      <c r="D96" s="83" t="s">
        <v>460</v>
      </c>
    </row>
    <row r="97" spans="2:5" ht="15.75" thickBot="1" x14ac:dyDescent="0.3">
      <c r="B97" s="155">
        <v>25</v>
      </c>
      <c r="C97" s="156" t="s">
        <v>253</v>
      </c>
      <c r="D97" s="83" t="s">
        <v>461</v>
      </c>
    </row>
    <row r="98" spans="2:5" ht="26.25" thickBot="1" x14ac:dyDescent="0.3">
      <c r="B98" s="155">
        <v>26</v>
      </c>
      <c r="C98" s="156" t="s">
        <v>254</v>
      </c>
      <c r="D98" s="83" t="s">
        <v>462</v>
      </c>
    </row>
    <row r="99" spans="2:5" ht="26.25" thickBot="1" x14ac:dyDescent="0.3">
      <c r="B99" s="155">
        <v>27</v>
      </c>
      <c r="C99" s="156" t="s">
        <v>255</v>
      </c>
      <c r="D99" s="83" t="s">
        <v>463</v>
      </c>
    </row>
    <row r="100" spans="2:5" ht="15.75" thickBot="1" x14ac:dyDescent="0.3">
      <c r="B100" s="163"/>
      <c r="C100" s="164"/>
      <c r="D100" s="164"/>
    </row>
    <row r="101" spans="2:5" ht="15.75" thickBot="1" x14ac:dyDescent="0.3">
      <c r="B101" s="323" t="s">
        <v>357</v>
      </c>
      <c r="C101" s="324"/>
      <c r="D101" s="325"/>
    </row>
    <row r="102" spans="2:5" ht="26.25" thickBot="1" x14ac:dyDescent="0.3">
      <c r="B102" s="155">
        <v>28</v>
      </c>
      <c r="C102" s="156" t="s">
        <v>78</v>
      </c>
      <c r="D102" s="1" t="s">
        <v>464</v>
      </c>
    </row>
    <row r="103" spans="2:5" ht="15.75" thickBot="1" x14ac:dyDescent="0.3">
      <c r="B103" s="163"/>
      <c r="C103" s="164"/>
      <c r="D103" s="164"/>
      <c r="E103" s="52"/>
    </row>
    <row r="104" spans="2:5" ht="15.75" thickBot="1" x14ac:dyDescent="0.3">
      <c r="B104" s="323" t="s">
        <v>261</v>
      </c>
      <c r="C104" s="324"/>
      <c r="D104" s="325"/>
      <c r="E104" s="52"/>
    </row>
    <row r="105" spans="2:5" ht="64.5" thickBot="1" x14ac:dyDescent="0.3">
      <c r="B105" s="155">
        <v>29</v>
      </c>
      <c r="C105" s="156" t="s">
        <v>79</v>
      </c>
      <c r="D105" s="1" t="s">
        <v>465</v>
      </c>
    </row>
  </sheetData>
  <mergeCells count="36">
    <mergeCell ref="B77:B78"/>
    <mergeCell ref="C77:C78"/>
    <mergeCell ref="B72:D72"/>
    <mergeCell ref="B104:D104"/>
    <mergeCell ref="B86:D86"/>
    <mergeCell ref="B87:B88"/>
    <mergeCell ref="C87:C88"/>
    <mergeCell ref="B101:D101"/>
    <mergeCell ref="B95:D95"/>
    <mergeCell ref="B73:B75"/>
    <mergeCell ref="C73:C75"/>
    <mergeCell ref="C80:C83"/>
    <mergeCell ref="B80:B83"/>
    <mergeCell ref="B58:B61"/>
    <mergeCell ref="C60:C61"/>
    <mergeCell ref="B64:B69"/>
    <mergeCell ref="B9:D9"/>
    <mergeCell ref="B13:D13"/>
    <mergeCell ref="B24:D24"/>
    <mergeCell ref="B53:B55"/>
    <mergeCell ref="C53:C55"/>
    <mergeCell ref="C34:C35"/>
    <mergeCell ref="C30:C31"/>
    <mergeCell ref="B28:B29"/>
    <mergeCell ref="B25:B26"/>
    <mergeCell ref="C25:C26"/>
    <mergeCell ref="B30:B52"/>
    <mergeCell ref="B11:D11"/>
    <mergeCell ref="B2:D2"/>
    <mergeCell ref="B3:D3"/>
    <mergeCell ref="B10:D10"/>
    <mergeCell ref="B4:D4"/>
    <mergeCell ref="B5:D5"/>
    <mergeCell ref="B6:D6"/>
    <mergeCell ref="B8:D8"/>
    <mergeCell ref="B7:D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E59"/>
  <sheetViews>
    <sheetView topLeftCell="C46" workbookViewId="0">
      <selection activeCell="D15" sqref="D15"/>
    </sheetView>
  </sheetViews>
  <sheetFormatPr baseColWidth="10" defaultRowHeight="15" x14ac:dyDescent="0.25"/>
  <cols>
    <col min="2" max="2" width="56.5703125" customWidth="1"/>
    <col min="3" max="3" width="10.7109375" customWidth="1"/>
    <col min="4" max="4" width="74.28515625" customWidth="1"/>
    <col min="5" max="5" width="70.140625" bestFit="1" customWidth="1"/>
  </cols>
  <sheetData>
    <row r="1" spans="1:5" ht="15.75" thickBot="1" x14ac:dyDescent="0.3"/>
    <row r="2" spans="1:5" ht="31.5" customHeight="1" x14ac:dyDescent="0.3">
      <c r="B2" s="60" t="s">
        <v>273</v>
      </c>
      <c r="C2" s="154" t="s">
        <v>262</v>
      </c>
      <c r="D2" s="61" t="s">
        <v>272</v>
      </c>
      <c r="E2" s="62" t="s">
        <v>471</v>
      </c>
    </row>
    <row r="3" spans="1:5" ht="30" x14ac:dyDescent="0.25">
      <c r="A3" s="57" t="s">
        <v>331</v>
      </c>
      <c r="B3" s="148" t="s">
        <v>268</v>
      </c>
      <c r="C3" s="63">
        <v>1</v>
      </c>
      <c r="D3" s="64" t="s">
        <v>196</v>
      </c>
      <c r="E3" s="149" t="s">
        <v>239</v>
      </c>
    </row>
    <row r="4" spans="1:5" ht="30" x14ac:dyDescent="0.25">
      <c r="A4" s="57" t="s">
        <v>332</v>
      </c>
      <c r="B4" s="148" t="s">
        <v>268</v>
      </c>
      <c r="C4" s="63">
        <f>+C3+1</f>
        <v>2</v>
      </c>
      <c r="D4" s="64" t="s">
        <v>197</v>
      </c>
      <c r="E4" s="149" t="s">
        <v>239</v>
      </c>
    </row>
    <row r="5" spans="1:5" ht="30" x14ac:dyDescent="0.25">
      <c r="A5" s="57"/>
      <c r="B5" s="148" t="s">
        <v>268</v>
      </c>
      <c r="C5" s="63">
        <f t="shared" ref="C5:C28" si="0">+C4+1</f>
        <v>3</v>
      </c>
      <c r="D5" s="64" t="s">
        <v>198</v>
      </c>
      <c r="E5" s="149" t="s">
        <v>239</v>
      </c>
    </row>
    <row r="6" spans="1:5" ht="33" x14ac:dyDescent="0.25">
      <c r="A6" s="57"/>
      <c r="B6" s="148" t="s">
        <v>268</v>
      </c>
      <c r="C6" s="63">
        <f t="shared" si="0"/>
        <v>4</v>
      </c>
      <c r="D6" s="64" t="s">
        <v>199</v>
      </c>
      <c r="E6" s="149" t="s">
        <v>239</v>
      </c>
    </row>
    <row r="7" spans="1:5" ht="33" x14ac:dyDescent="0.25">
      <c r="A7" s="57"/>
      <c r="B7" s="148" t="s">
        <v>268</v>
      </c>
      <c r="C7" s="63">
        <f t="shared" si="0"/>
        <v>5</v>
      </c>
      <c r="D7" s="64" t="s">
        <v>200</v>
      </c>
      <c r="E7" s="149" t="s">
        <v>239</v>
      </c>
    </row>
    <row r="8" spans="1:5" ht="30" x14ac:dyDescent="0.25">
      <c r="A8" s="57"/>
      <c r="B8" s="148" t="s">
        <v>268</v>
      </c>
      <c r="C8" s="63">
        <f t="shared" si="0"/>
        <v>6</v>
      </c>
      <c r="D8" s="64" t="s">
        <v>195</v>
      </c>
      <c r="E8" s="149" t="s">
        <v>239</v>
      </c>
    </row>
    <row r="9" spans="1:5" ht="30" x14ac:dyDescent="0.25">
      <c r="A9" s="57"/>
      <c r="B9" s="148" t="s">
        <v>268</v>
      </c>
      <c r="C9" s="63">
        <f t="shared" si="0"/>
        <v>7</v>
      </c>
      <c r="D9" s="64" t="s">
        <v>201</v>
      </c>
      <c r="E9" s="149" t="s">
        <v>239</v>
      </c>
    </row>
    <row r="10" spans="1:5" ht="30" x14ac:dyDescent="0.25">
      <c r="A10" s="57"/>
      <c r="B10" s="148" t="s">
        <v>268</v>
      </c>
      <c r="C10" s="63">
        <f t="shared" si="0"/>
        <v>8</v>
      </c>
      <c r="D10" s="64" t="s">
        <v>202</v>
      </c>
      <c r="E10" s="149" t="s">
        <v>239</v>
      </c>
    </row>
    <row r="11" spans="1:5" ht="30" x14ac:dyDescent="0.25">
      <c r="A11" s="57"/>
      <c r="B11" s="148" t="s">
        <v>268</v>
      </c>
      <c r="C11" s="63">
        <f t="shared" si="0"/>
        <v>9</v>
      </c>
      <c r="D11" s="64" t="s">
        <v>203</v>
      </c>
      <c r="E11" s="149" t="s">
        <v>239</v>
      </c>
    </row>
    <row r="12" spans="1:5" ht="30" x14ac:dyDescent="0.25">
      <c r="A12" s="57"/>
      <c r="B12" s="148" t="s">
        <v>268</v>
      </c>
      <c r="C12" s="63">
        <f t="shared" si="0"/>
        <v>10</v>
      </c>
      <c r="D12" s="64" t="s">
        <v>204</v>
      </c>
      <c r="E12" s="149" t="s">
        <v>239</v>
      </c>
    </row>
    <row r="13" spans="1:5" ht="30" x14ac:dyDescent="0.25">
      <c r="A13" s="57"/>
      <c r="B13" s="148" t="s">
        <v>268</v>
      </c>
      <c r="C13" s="63">
        <f t="shared" si="0"/>
        <v>11</v>
      </c>
      <c r="D13" s="64" t="s">
        <v>205</v>
      </c>
      <c r="E13" s="149" t="s">
        <v>239</v>
      </c>
    </row>
    <row r="14" spans="1:5" ht="30" x14ac:dyDescent="0.25">
      <c r="A14" s="57"/>
      <c r="B14" s="148" t="s">
        <v>268</v>
      </c>
      <c r="C14" s="63">
        <f t="shared" si="0"/>
        <v>12</v>
      </c>
      <c r="D14" s="64" t="s">
        <v>206</v>
      </c>
      <c r="E14" s="149" t="s">
        <v>239</v>
      </c>
    </row>
    <row r="15" spans="1:5" ht="33" x14ac:dyDescent="0.25">
      <c r="A15" s="57"/>
      <c r="B15" s="148" t="s">
        <v>268</v>
      </c>
      <c r="C15" s="63">
        <f t="shared" si="0"/>
        <v>13</v>
      </c>
      <c r="D15" s="64" t="s">
        <v>207</v>
      </c>
      <c r="E15" s="149" t="s">
        <v>239</v>
      </c>
    </row>
    <row r="16" spans="1:5" ht="30" x14ac:dyDescent="0.25">
      <c r="A16" s="57"/>
      <c r="B16" s="148" t="s">
        <v>268</v>
      </c>
      <c r="C16" s="63">
        <f t="shared" si="0"/>
        <v>14</v>
      </c>
      <c r="D16" s="64" t="s">
        <v>208</v>
      </c>
      <c r="E16" s="149" t="s">
        <v>239</v>
      </c>
    </row>
    <row r="17" spans="1:5" ht="30" x14ac:dyDescent="0.25">
      <c r="A17" s="57"/>
      <c r="B17" s="148" t="s">
        <v>268</v>
      </c>
      <c r="C17" s="63">
        <f t="shared" si="0"/>
        <v>15</v>
      </c>
      <c r="D17" s="64" t="s">
        <v>209</v>
      </c>
      <c r="E17" s="149" t="s">
        <v>239</v>
      </c>
    </row>
    <row r="18" spans="1:5" ht="33" x14ac:dyDescent="0.25">
      <c r="A18" s="57"/>
      <c r="B18" s="148" t="s">
        <v>268</v>
      </c>
      <c r="C18" s="63">
        <f t="shared" si="0"/>
        <v>16</v>
      </c>
      <c r="D18" s="64" t="s">
        <v>210</v>
      </c>
      <c r="E18" s="149" t="s">
        <v>239</v>
      </c>
    </row>
    <row r="19" spans="1:5" ht="33" x14ac:dyDescent="0.25">
      <c r="A19" s="57"/>
      <c r="B19" s="148" t="s">
        <v>268</v>
      </c>
      <c r="C19" s="63">
        <f t="shared" si="0"/>
        <v>17</v>
      </c>
      <c r="D19" s="64" t="s">
        <v>211</v>
      </c>
      <c r="E19" s="149" t="s">
        <v>239</v>
      </c>
    </row>
    <row r="20" spans="1:5" ht="30" x14ac:dyDescent="0.25">
      <c r="A20" s="57"/>
      <c r="B20" s="148" t="s">
        <v>268</v>
      </c>
      <c r="C20" s="63">
        <f t="shared" si="0"/>
        <v>18</v>
      </c>
      <c r="D20" s="64" t="s">
        <v>212</v>
      </c>
      <c r="E20" s="149" t="s">
        <v>239</v>
      </c>
    </row>
    <row r="21" spans="1:5" ht="30" x14ac:dyDescent="0.25">
      <c r="A21" s="57"/>
      <c r="B21" s="148" t="s">
        <v>268</v>
      </c>
      <c r="C21" s="63">
        <f t="shared" si="0"/>
        <v>19</v>
      </c>
      <c r="D21" s="64" t="s">
        <v>213</v>
      </c>
      <c r="E21" s="149" t="s">
        <v>239</v>
      </c>
    </row>
    <row r="22" spans="1:5" ht="33" x14ac:dyDescent="0.25">
      <c r="A22" s="57"/>
      <c r="B22" s="148" t="s">
        <v>268</v>
      </c>
      <c r="C22" s="63">
        <f t="shared" si="0"/>
        <v>20</v>
      </c>
      <c r="D22" s="64" t="s">
        <v>214</v>
      </c>
      <c r="E22" s="149" t="s">
        <v>239</v>
      </c>
    </row>
    <row r="23" spans="1:5" ht="33" x14ac:dyDescent="0.25">
      <c r="A23" s="57"/>
      <c r="B23" s="148" t="s">
        <v>268</v>
      </c>
      <c r="C23" s="63">
        <f t="shared" si="0"/>
        <v>21</v>
      </c>
      <c r="D23" s="64" t="s">
        <v>215</v>
      </c>
      <c r="E23" s="149" t="s">
        <v>239</v>
      </c>
    </row>
    <row r="24" spans="1:5" ht="30" x14ac:dyDescent="0.25">
      <c r="A24" s="57"/>
      <c r="B24" s="148" t="s">
        <v>268</v>
      </c>
      <c r="C24" s="63">
        <f t="shared" si="0"/>
        <v>22</v>
      </c>
      <c r="D24" s="64" t="s">
        <v>216</v>
      </c>
      <c r="E24" s="149" t="s">
        <v>239</v>
      </c>
    </row>
    <row r="25" spans="1:5" ht="30" x14ac:dyDescent="0.25">
      <c r="A25" s="57"/>
      <c r="B25" s="148" t="s">
        <v>268</v>
      </c>
      <c r="C25" s="63">
        <f t="shared" si="0"/>
        <v>23</v>
      </c>
      <c r="D25" s="64" t="s">
        <v>333</v>
      </c>
      <c r="E25" s="149" t="s">
        <v>239</v>
      </c>
    </row>
    <row r="26" spans="1:5" ht="30" x14ac:dyDescent="0.25">
      <c r="A26" s="57"/>
      <c r="B26" s="148" t="s">
        <v>268</v>
      </c>
      <c r="C26" s="63">
        <f t="shared" si="0"/>
        <v>24</v>
      </c>
      <c r="D26" s="64" t="s">
        <v>334</v>
      </c>
      <c r="E26" s="149" t="s">
        <v>239</v>
      </c>
    </row>
    <row r="27" spans="1:5" ht="30" x14ac:dyDescent="0.25">
      <c r="A27" s="57"/>
      <c r="B27" s="148" t="s">
        <v>268</v>
      </c>
      <c r="C27" s="63">
        <f t="shared" si="0"/>
        <v>25</v>
      </c>
      <c r="D27" s="64" t="s">
        <v>335</v>
      </c>
      <c r="E27" s="149" t="s">
        <v>239</v>
      </c>
    </row>
    <row r="28" spans="1:5" ht="30" x14ac:dyDescent="0.25">
      <c r="A28" s="57"/>
      <c r="B28" s="148" t="s">
        <v>268</v>
      </c>
      <c r="C28" s="63">
        <f t="shared" si="0"/>
        <v>26</v>
      </c>
      <c r="D28" s="64" t="s">
        <v>336</v>
      </c>
      <c r="E28" s="149" t="s">
        <v>239</v>
      </c>
    </row>
    <row r="29" spans="1:5" ht="30" x14ac:dyDescent="0.25">
      <c r="A29" s="57"/>
      <c r="B29" s="148" t="s">
        <v>268</v>
      </c>
      <c r="C29" s="66">
        <v>27</v>
      </c>
      <c r="D29" s="67" t="s">
        <v>217</v>
      </c>
      <c r="E29" s="150" t="s">
        <v>266</v>
      </c>
    </row>
    <row r="30" spans="1:5" ht="30" x14ac:dyDescent="0.25">
      <c r="A30" s="57"/>
      <c r="B30" s="148" t="s">
        <v>268</v>
      </c>
      <c r="C30" s="66">
        <f>+C29+1</f>
        <v>28</v>
      </c>
      <c r="D30" s="67" t="s">
        <v>218</v>
      </c>
      <c r="E30" s="150" t="s">
        <v>266</v>
      </c>
    </row>
    <row r="31" spans="1:5" ht="30" x14ac:dyDescent="0.25">
      <c r="A31" s="57"/>
      <c r="B31" s="148" t="s">
        <v>268</v>
      </c>
      <c r="C31" s="66">
        <f t="shared" ref="C31:C40" si="1">+C30+1</f>
        <v>29</v>
      </c>
      <c r="D31" s="67" t="s">
        <v>219</v>
      </c>
      <c r="E31" s="150" t="s">
        <v>266</v>
      </c>
    </row>
    <row r="32" spans="1:5" ht="30" x14ac:dyDescent="0.25">
      <c r="A32" s="57"/>
      <c r="B32" s="148" t="s">
        <v>268</v>
      </c>
      <c r="C32" s="66">
        <f t="shared" si="1"/>
        <v>30</v>
      </c>
      <c r="D32" s="67" t="s">
        <v>220</v>
      </c>
      <c r="E32" s="150" t="s">
        <v>266</v>
      </c>
    </row>
    <row r="33" spans="1:5" ht="30" x14ac:dyDescent="0.25">
      <c r="A33" s="57"/>
      <c r="B33" s="148" t="s">
        <v>268</v>
      </c>
      <c r="C33" s="66">
        <f t="shared" si="1"/>
        <v>31</v>
      </c>
      <c r="D33" s="67" t="s">
        <v>221</v>
      </c>
      <c r="E33" s="150" t="s">
        <v>266</v>
      </c>
    </row>
    <row r="34" spans="1:5" ht="30" x14ac:dyDescent="0.25">
      <c r="A34" s="57"/>
      <c r="B34" s="148" t="s">
        <v>268</v>
      </c>
      <c r="C34" s="66">
        <f t="shared" si="1"/>
        <v>32</v>
      </c>
      <c r="D34" s="67" t="s">
        <v>222</v>
      </c>
      <c r="E34" s="150" t="s">
        <v>266</v>
      </c>
    </row>
    <row r="35" spans="1:5" ht="30" x14ac:dyDescent="0.25">
      <c r="A35" s="57"/>
      <c r="B35" s="148" t="s">
        <v>268</v>
      </c>
      <c r="C35" s="66">
        <f t="shared" si="1"/>
        <v>33</v>
      </c>
      <c r="D35" s="67" t="s">
        <v>223</v>
      </c>
      <c r="E35" s="150" t="s">
        <v>266</v>
      </c>
    </row>
    <row r="36" spans="1:5" ht="30" x14ac:dyDescent="0.25">
      <c r="A36" s="57"/>
      <c r="B36" s="148" t="s">
        <v>268</v>
      </c>
      <c r="C36" s="66">
        <f t="shared" si="1"/>
        <v>34</v>
      </c>
      <c r="D36" s="67" t="s">
        <v>224</v>
      </c>
      <c r="E36" s="150" t="s">
        <v>266</v>
      </c>
    </row>
    <row r="37" spans="1:5" ht="30" x14ac:dyDescent="0.25">
      <c r="A37" s="57"/>
      <c r="B37" s="148" t="s">
        <v>268</v>
      </c>
      <c r="C37" s="66">
        <f t="shared" si="1"/>
        <v>35</v>
      </c>
      <c r="D37" s="67" t="s">
        <v>225</v>
      </c>
      <c r="E37" s="150" t="s">
        <v>266</v>
      </c>
    </row>
    <row r="38" spans="1:5" ht="30" x14ac:dyDescent="0.25">
      <c r="A38" s="57"/>
      <c r="B38" s="148" t="s">
        <v>268</v>
      </c>
      <c r="C38" s="66">
        <f t="shared" si="1"/>
        <v>36</v>
      </c>
      <c r="D38" s="67" t="s">
        <v>226</v>
      </c>
      <c r="E38" s="150" t="s">
        <v>266</v>
      </c>
    </row>
    <row r="39" spans="1:5" ht="30" x14ac:dyDescent="0.25">
      <c r="A39" s="57"/>
      <c r="B39" s="148" t="s">
        <v>268</v>
      </c>
      <c r="C39" s="66">
        <f t="shared" si="1"/>
        <v>37</v>
      </c>
      <c r="D39" s="67" t="s">
        <v>227</v>
      </c>
      <c r="E39" s="150" t="s">
        <v>266</v>
      </c>
    </row>
    <row r="40" spans="1:5" ht="30" x14ac:dyDescent="0.25">
      <c r="A40" s="57"/>
      <c r="B40" s="148" t="s">
        <v>268</v>
      </c>
      <c r="C40" s="66">
        <f t="shared" si="1"/>
        <v>38</v>
      </c>
      <c r="D40" s="67" t="s">
        <v>228</v>
      </c>
      <c r="E40" s="150" t="s">
        <v>266</v>
      </c>
    </row>
    <row r="41" spans="1:5" ht="30" x14ac:dyDescent="0.25">
      <c r="A41" s="57"/>
      <c r="B41" s="148" t="s">
        <v>268</v>
      </c>
      <c r="C41" s="68">
        <v>39</v>
      </c>
      <c r="D41" s="69" t="s">
        <v>229</v>
      </c>
      <c r="E41" s="151" t="s">
        <v>240</v>
      </c>
    </row>
    <row r="42" spans="1:5" ht="33" x14ac:dyDescent="0.25">
      <c r="A42" s="57"/>
      <c r="B42" s="148" t="s">
        <v>268</v>
      </c>
      <c r="C42" s="68">
        <f>+C41+1</f>
        <v>40</v>
      </c>
      <c r="D42" s="69" t="s">
        <v>230</v>
      </c>
      <c r="E42" s="151" t="s">
        <v>240</v>
      </c>
    </row>
    <row r="43" spans="1:5" ht="30" x14ac:dyDescent="0.25">
      <c r="A43" s="57"/>
      <c r="B43" s="148" t="s">
        <v>268</v>
      </c>
      <c r="C43" s="68">
        <f t="shared" ref="C43:C50" si="2">+C42+1</f>
        <v>41</v>
      </c>
      <c r="D43" s="69" t="s">
        <v>231</v>
      </c>
      <c r="E43" s="151" t="s">
        <v>240</v>
      </c>
    </row>
    <row r="44" spans="1:5" ht="33" x14ac:dyDescent="0.25">
      <c r="A44" s="57"/>
      <c r="B44" s="148" t="s">
        <v>268</v>
      </c>
      <c r="C44" s="68">
        <f t="shared" si="2"/>
        <v>42</v>
      </c>
      <c r="D44" s="69" t="s">
        <v>232</v>
      </c>
      <c r="E44" s="151" t="s">
        <v>240</v>
      </c>
    </row>
    <row r="45" spans="1:5" ht="33" x14ac:dyDescent="0.25">
      <c r="A45" s="57"/>
      <c r="B45" s="148" t="s">
        <v>268</v>
      </c>
      <c r="C45" s="68">
        <f t="shared" si="2"/>
        <v>43</v>
      </c>
      <c r="D45" s="69" t="s">
        <v>233</v>
      </c>
      <c r="E45" s="151" t="s">
        <v>240</v>
      </c>
    </row>
    <row r="46" spans="1:5" ht="30" x14ac:dyDescent="0.25">
      <c r="A46" s="57"/>
      <c r="B46" s="148" t="s">
        <v>268</v>
      </c>
      <c r="C46" s="68">
        <f t="shared" si="2"/>
        <v>44</v>
      </c>
      <c r="D46" s="69" t="s">
        <v>234</v>
      </c>
      <c r="E46" s="151" t="s">
        <v>240</v>
      </c>
    </row>
    <row r="47" spans="1:5" ht="30" x14ac:dyDescent="0.25">
      <c r="A47" s="57"/>
      <c r="B47" s="148" t="s">
        <v>268</v>
      </c>
      <c r="C47" s="68">
        <f t="shared" si="2"/>
        <v>45</v>
      </c>
      <c r="D47" s="69" t="s">
        <v>235</v>
      </c>
      <c r="E47" s="151" t="s">
        <v>240</v>
      </c>
    </row>
    <row r="48" spans="1:5" ht="30" x14ac:dyDescent="0.25">
      <c r="A48" s="57"/>
      <c r="B48" s="148" t="s">
        <v>268</v>
      </c>
      <c r="C48" s="68">
        <f t="shared" si="2"/>
        <v>46</v>
      </c>
      <c r="D48" s="69" t="s">
        <v>236</v>
      </c>
      <c r="E48" s="151" t="s">
        <v>240</v>
      </c>
    </row>
    <row r="49" spans="1:5" ht="30" x14ac:dyDescent="0.25">
      <c r="A49" s="57"/>
      <c r="B49" s="148" t="s">
        <v>268</v>
      </c>
      <c r="C49" s="68">
        <f t="shared" si="2"/>
        <v>47</v>
      </c>
      <c r="D49" s="69" t="s">
        <v>237</v>
      </c>
      <c r="E49" s="151" t="s">
        <v>240</v>
      </c>
    </row>
    <row r="50" spans="1:5" ht="30" x14ac:dyDescent="0.25">
      <c r="A50" s="57"/>
      <c r="B50" s="148" t="s">
        <v>268</v>
      </c>
      <c r="C50" s="68">
        <f t="shared" si="2"/>
        <v>48</v>
      </c>
      <c r="D50" s="69" t="s">
        <v>238</v>
      </c>
      <c r="E50" s="151" t="s">
        <v>240</v>
      </c>
    </row>
    <row r="51" spans="1:5" ht="30" x14ac:dyDescent="0.25">
      <c r="A51" s="57"/>
      <c r="B51" s="148" t="s">
        <v>268</v>
      </c>
      <c r="C51" s="71">
        <v>49</v>
      </c>
      <c r="D51" s="72" t="s">
        <v>242</v>
      </c>
      <c r="E51" s="152" t="s">
        <v>241</v>
      </c>
    </row>
    <row r="52" spans="1:5" ht="30" x14ac:dyDescent="0.25">
      <c r="A52" s="57"/>
      <c r="B52" s="148" t="s">
        <v>268</v>
      </c>
      <c r="C52" s="71">
        <f>+C51+1</f>
        <v>50</v>
      </c>
      <c r="D52" s="72" t="s">
        <v>243</v>
      </c>
      <c r="E52" s="152" t="s">
        <v>241</v>
      </c>
    </row>
    <row r="53" spans="1:5" ht="30" x14ac:dyDescent="0.25">
      <c r="A53" s="57"/>
      <c r="B53" s="148" t="s">
        <v>268</v>
      </c>
      <c r="C53" s="171">
        <v>51</v>
      </c>
      <c r="D53" s="172" t="s">
        <v>245</v>
      </c>
      <c r="E53" s="173" t="s">
        <v>244</v>
      </c>
    </row>
    <row r="54" spans="1:5" ht="30" x14ac:dyDescent="0.25">
      <c r="A54" s="57"/>
      <c r="B54" s="148" t="s">
        <v>268</v>
      </c>
      <c r="C54" s="174">
        <f>+C53+1</f>
        <v>52</v>
      </c>
      <c r="D54" s="172" t="s">
        <v>246</v>
      </c>
      <c r="E54" s="173" t="s">
        <v>244</v>
      </c>
    </row>
    <row r="55" spans="1:5" ht="30" x14ac:dyDescent="0.25">
      <c r="A55" s="57"/>
      <c r="B55" s="148" t="s">
        <v>268</v>
      </c>
      <c r="C55" s="174">
        <f t="shared" ref="C55:C59" si="3">+C54+1</f>
        <v>53</v>
      </c>
      <c r="D55" s="172" t="s">
        <v>247</v>
      </c>
      <c r="E55" s="173" t="s">
        <v>244</v>
      </c>
    </row>
    <row r="56" spans="1:5" ht="30" x14ac:dyDescent="0.25">
      <c r="A56" s="57"/>
      <c r="B56" s="148" t="s">
        <v>268</v>
      </c>
      <c r="C56" s="174">
        <f t="shared" si="3"/>
        <v>54</v>
      </c>
      <c r="D56" s="172" t="s">
        <v>248</v>
      </c>
      <c r="E56" s="173" t="s">
        <v>244</v>
      </c>
    </row>
    <row r="57" spans="1:5" ht="30" x14ac:dyDescent="0.25">
      <c r="A57" s="57"/>
      <c r="B57" s="148" t="s">
        <v>268</v>
      </c>
      <c r="C57" s="174">
        <f t="shared" si="3"/>
        <v>55</v>
      </c>
      <c r="D57" s="175" t="s">
        <v>249</v>
      </c>
      <c r="E57" s="173" t="s">
        <v>244</v>
      </c>
    </row>
    <row r="58" spans="1:5" ht="30" x14ac:dyDescent="0.25">
      <c r="A58" s="57"/>
      <c r="B58" s="148" t="s">
        <v>268</v>
      </c>
      <c r="C58" s="174">
        <f t="shared" si="3"/>
        <v>56</v>
      </c>
      <c r="D58" s="175" t="s">
        <v>250</v>
      </c>
      <c r="E58" s="173" t="s">
        <v>244</v>
      </c>
    </row>
    <row r="59" spans="1:5" ht="30.75" thickBot="1" x14ac:dyDescent="0.3">
      <c r="A59" s="57"/>
      <c r="B59" s="153" t="s">
        <v>268</v>
      </c>
      <c r="C59" s="174">
        <f t="shared" si="3"/>
        <v>57</v>
      </c>
      <c r="D59" s="176" t="s">
        <v>251</v>
      </c>
      <c r="E59" s="177" t="s">
        <v>244</v>
      </c>
    </row>
  </sheetData>
  <sheetProtection algorithmName="SHA-512" hashValue="yVxYgxJqnG1i2ZqQFgcpEndgYEOA9u7SfwiOTRPJYSvYAcbVTDbC+BraFk+bbwur8GLKDzcVCBMTb3utgr1KUg==" saltValue="mXDbLTBrajHX+U9heMkku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dimension ref="A1:F40"/>
  <sheetViews>
    <sheetView topLeftCell="A19" workbookViewId="0">
      <selection activeCell="C37" sqref="C37"/>
    </sheetView>
  </sheetViews>
  <sheetFormatPr baseColWidth="10" defaultRowHeight="15" x14ac:dyDescent="0.25"/>
  <cols>
    <col min="2" max="2" width="66.140625" customWidth="1"/>
    <col min="3" max="3" width="63.85546875" customWidth="1"/>
    <col min="4" max="4" width="15.42578125" bestFit="1" customWidth="1"/>
  </cols>
  <sheetData>
    <row r="1" spans="1:5" x14ac:dyDescent="0.25">
      <c r="B1" s="15" t="s">
        <v>80</v>
      </c>
      <c r="C1" s="3" t="s">
        <v>6</v>
      </c>
      <c r="D1" s="4" t="s">
        <v>81</v>
      </c>
      <c r="E1" t="s">
        <v>354</v>
      </c>
    </row>
    <row r="2" spans="1:5" ht="15.75" thickBot="1" x14ac:dyDescent="0.3">
      <c r="A2">
        <v>1</v>
      </c>
      <c r="B2" s="5" t="s">
        <v>82</v>
      </c>
      <c r="C2" s="6" t="s">
        <v>83</v>
      </c>
      <c r="D2" s="7" t="s">
        <v>84</v>
      </c>
      <c r="E2" s="5" t="s">
        <v>363</v>
      </c>
    </row>
    <row r="3" spans="1:5" x14ac:dyDescent="0.25">
      <c r="A3">
        <v>2</v>
      </c>
      <c r="B3" s="8" t="s">
        <v>48</v>
      </c>
      <c r="C3" s="9" t="s">
        <v>29</v>
      </c>
      <c r="D3" s="7" t="s">
        <v>85</v>
      </c>
      <c r="E3" s="5" t="s">
        <v>364</v>
      </c>
    </row>
    <row r="4" spans="1:5" x14ac:dyDescent="0.25">
      <c r="A4">
        <v>3</v>
      </c>
      <c r="B4" s="11" t="s">
        <v>49</v>
      </c>
      <c r="C4" s="9" t="s">
        <v>86</v>
      </c>
      <c r="D4" s="7" t="s">
        <v>87</v>
      </c>
      <c r="E4" s="5" t="s">
        <v>365</v>
      </c>
    </row>
    <row r="5" spans="1:5" ht="16.5" x14ac:dyDescent="0.3">
      <c r="A5">
        <v>4</v>
      </c>
      <c r="B5" s="12" t="s">
        <v>88</v>
      </c>
      <c r="C5" s="9" t="s">
        <v>89</v>
      </c>
      <c r="D5" s="13"/>
      <c r="E5" s="14" t="s">
        <v>366</v>
      </c>
    </row>
    <row r="6" spans="1:5" x14ac:dyDescent="0.25">
      <c r="A6">
        <v>5</v>
      </c>
      <c r="B6" s="10" t="s">
        <v>90</v>
      </c>
      <c r="C6" s="9" t="s">
        <v>91</v>
      </c>
      <c r="D6" s="10"/>
      <c r="E6" s="10"/>
    </row>
    <row r="7" spans="1:5" x14ac:dyDescent="0.25">
      <c r="A7">
        <v>6</v>
      </c>
      <c r="B7" s="10" t="s">
        <v>52</v>
      </c>
      <c r="C7" s="9" t="s">
        <v>92</v>
      </c>
      <c r="D7" s="10"/>
      <c r="E7" s="10"/>
    </row>
    <row r="8" spans="1:5" x14ac:dyDescent="0.25">
      <c r="A8">
        <v>7</v>
      </c>
      <c r="B8" s="10" t="s">
        <v>53</v>
      </c>
      <c r="C8" s="9" t="s">
        <v>93</v>
      </c>
      <c r="D8" s="10"/>
      <c r="E8" s="10"/>
    </row>
    <row r="9" spans="1:5" x14ac:dyDescent="0.25">
      <c r="A9">
        <v>8</v>
      </c>
      <c r="B9" s="10" t="s">
        <v>54</v>
      </c>
      <c r="C9" s="10"/>
      <c r="D9" s="10"/>
      <c r="E9" s="10"/>
    </row>
    <row r="10" spans="1:5" x14ac:dyDescent="0.25">
      <c r="A10">
        <v>9</v>
      </c>
      <c r="B10" s="10" t="s">
        <v>55</v>
      </c>
      <c r="C10" s="5"/>
      <c r="D10" s="10"/>
      <c r="E10" s="10"/>
    </row>
    <row r="11" spans="1:5" x14ac:dyDescent="0.25">
      <c r="A11">
        <v>10</v>
      </c>
      <c r="B11" s="10" t="s">
        <v>28</v>
      </c>
      <c r="C11" s="15" t="s">
        <v>89</v>
      </c>
      <c r="D11" s="10"/>
      <c r="E11" s="10"/>
    </row>
    <row r="12" spans="1:5" x14ac:dyDescent="0.25">
      <c r="A12">
        <v>11</v>
      </c>
      <c r="B12" s="10" t="s">
        <v>56</v>
      </c>
      <c r="C12" s="16" t="s">
        <v>94</v>
      </c>
      <c r="D12" s="10"/>
      <c r="E12" s="10"/>
    </row>
    <row r="13" spans="1:5" x14ac:dyDescent="0.25">
      <c r="A13">
        <v>12</v>
      </c>
      <c r="B13" s="10" t="s">
        <v>58</v>
      </c>
      <c r="C13" s="16" t="s">
        <v>95</v>
      </c>
      <c r="D13" s="10"/>
      <c r="E13" s="10"/>
    </row>
    <row r="14" spans="1:5" x14ac:dyDescent="0.25">
      <c r="A14">
        <v>13</v>
      </c>
      <c r="B14" s="10" t="s">
        <v>59</v>
      </c>
      <c r="C14" s="16" t="s">
        <v>96</v>
      </c>
      <c r="D14" s="10"/>
      <c r="E14" s="10"/>
    </row>
    <row r="15" spans="1:5" x14ac:dyDescent="0.25">
      <c r="A15">
        <v>14</v>
      </c>
      <c r="B15" s="10" t="s">
        <v>97</v>
      </c>
      <c r="C15" s="16" t="s">
        <v>98</v>
      </c>
      <c r="D15" s="10"/>
      <c r="E15" s="10"/>
    </row>
    <row r="16" spans="1:5" x14ac:dyDescent="0.25">
      <c r="A16">
        <v>15</v>
      </c>
      <c r="B16" s="10" t="s">
        <v>99</v>
      </c>
      <c r="C16" s="10"/>
      <c r="D16" s="10"/>
      <c r="E16" s="10"/>
    </row>
    <row r="17" spans="1:6" x14ac:dyDescent="0.25">
      <c r="A17">
        <v>16</v>
      </c>
      <c r="B17" s="10" t="s">
        <v>100</v>
      </c>
      <c r="C17" s="17" t="s">
        <v>101</v>
      </c>
      <c r="D17" s="10"/>
      <c r="E17" s="10"/>
    </row>
    <row r="18" spans="1:6" x14ac:dyDescent="0.25">
      <c r="A18">
        <v>17</v>
      </c>
      <c r="B18" s="10" t="s">
        <v>102</v>
      </c>
      <c r="C18" s="16" t="s">
        <v>103</v>
      </c>
      <c r="D18" s="10"/>
      <c r="E18" s="10"/>
    </row>
    <row r="19" spans="1:6" x14ac:dyDescent="0.25">
      <c r="A19">
        <v>18</v>
      </c>
      <c r="B19" s="10" t="s">
        <v>104</v>
      </c>
      <c r="C19" s="16" t="s">
        <v>105</v>
      </c>
      <c r="D19" s="10"/>
      <c r="E19" s="10"/>
    </row>
    <row r="20" spans="1:6" x14ac:dyDescent="0.25">
      <c r="A20">
        <v>19</v>
      </c>
      <c r="B20" s="10" t="s">
        <v>65</v>
      </c>
      <c r="C20" s="16" t="s">
        <v>100</v>
      </c>
      <c r="D20" s="10"/>
      <c r="E20" s="10"/>
    </row>
    <row r="21" spans="1:6" ht="36.75" customHeight="1" x14ac:dyDescent="0.25">
      <c r="A21" s="18">
        <v>20</v>
      </c>
      <c r="B21" s="18" t="s">
        <v>106</v>
      </c>
      <c r="C21" s="19" t="s">
        <v>107</v>
      </c>
      <c r="D21" s="18"/>
      <c r="E21" s="18"/>
      <c r="F21" s="18"/>
    </row>
    <row r="22" spans="1:6" x14ac:dyDescent="0.25">
      <c r="A22" s="18"/>
      <c r="B22" s="49" t="s">
        <v>174</v>
      </c>
      <c r="C22" s="19" t="s">
        <v>108</v>
      </c>
      <c r="D22" s="18"/>
      <c r="E22" s="18"/>
      <c r="F22" s="18"/>
    </row>
    <row r="23" spans="1:6" ht="45" x14ac:dyDescent="0.25">
      <c r="A23">
        <v>1</v>
      </c>
      <c r="B23" s="35" t="s">
        <v>188</v>
      </c>
      <c r="C23" s="19" t="s">
        <v>109</v>
      </c>
      <c r="D23" s="18"/>
      <c r="E23" s="18"/>
      <c r="F23" s="18"/>
    </row>
    <row r="24" spans="1:6" x14ac:dyDescent="0.25">
      <c r="A24" s="18">
        <f>+A23+1</f>
        <v>2</v>
      </c>
      <c r="B24" s="35" t="s">
        <v>189</v>
      </c>
      <c r="C24" s="19" t="s">
        <v>110</v>
      </c>
      <c r="D24" s="18"/>
      <c r="E24" s="18"/>
      <c r="F24" s="18"/>
    </row>
    <row r="25" spans="1:6" ht="45" x14ac:dyDescent="0.25">
      <c r="A25" s="18">
        <f t="shared" ref="A25:A38" si="0">+A24+1</f>
        <v>3</v>
      </c>
      <c r="B25" s="35" t="s">
        <v>190</v>
      </c>
      <c r="C25" s="19" t="s">
        <v>111</v>
      </c>
      <c r="D25" s="18"/>
      <c r="E25" s="18"/>
      <c r="F25" s="18"/>
    </row>
    <row r="26" spans="1:6" x14ac:dyDescent="0.25">
      <c r="A26" s="18">
        <f t="shared" si="0"/>
        <v>4</v>
      </c>
      <c r="B26" s="35" t="s">
        <v>175</v>
      </c>
      <c r="C26" s="19" t="s">
        <v>112</v>
      </c>
      <c r="D26" s="18"/>
      <c r="E26" s="18"/>
      <c r="F26" s="18"/>
    </row>
    <row r="27" spans="1:6" ht="30" x14ac:dyDescent="0.25">
      <c r="A27" s="18">
        <f t="shared" si="0"/>
        <v>5</v>
      </c>
      <c r="B27" s="35" t="s">
        <v>176</v>
      </c>
      <c r="C27" s="19" t="s">
        <v>113</v>
      </c>
      <c r="D27" s="18"/>
      <c r="E27" s="18"/>
      <c r="F27" s="18"/>
    </row>
    <row r="28" spans="1:6" x14ac:dyDescent="0.25">
      <c r="A28" s="18">
        <f t="shared" si="0"/>
        <v>6</v>
      </c>
      <c r="B28" s="35" t="s">
        <v>177</v>
      </c>
      <c r="C28" s="19"/>
      <c r="D28" s="18"/>
      <c r="E28" s="18"/>
      <c r="F28" s="18"/>
    </row>
    <row r="29" spans="1:6" x14ac:dyDescent="0.25">
      <c r="A29" s="18">
        <f t="shared" si="0"/>
        <v>7</v>
      </c>
      <c r="B29" s="35" t="s">
        <v>178</v>
      </c>
      <c r="C29" s="19"/>
    </row>
    <row r="30" spans="1:6" x14ac:dyDescent="0.25">
      <c r="A30" s="18">
        <f t="shared" si="0"/>
        <v>8</v>
      </c>
      <c r="B30" s="35" t="s">
        <v>179</v>
      </c>
      <c r="C30" s="16" t="s">
        <v>114</v>
      </c>
    </row>
    <row r="31" spans="1:6" x14ac:dyDescent="0.25">
      <c r="A31" s="18">
        <f t="shared" si="0"/>
        <v>9</v>
      </c>
      <c r="B31" s="35" t="s">
        <v>180</v>
      </c>
      <c r="C31" s="20" t="s">
        <v>115</v>
      </c>
    </row>
    <row r="32" spans="1:6" x14ac:dyDescent="0.25">
      <c r="A32" s="18">
        <f t="shared" si="0"/>
        <v>10</v>
      </c>
      <c r="B32" s="35" t="s">
        <v>181</v>
      </c>
    </row>
    <row r="33" spans="1:3" x14ac:dyDescent="0.25">
      <c r="A33" s="18">
        <f t="shared" si="0"/>
        <v>11</v>
      </c>
      <c r="B33" s="35" t="s">
        <v>182</v>
      </c>
      <c r="C33" t="s">
        <v>263</v>
      </c>
    </row>
    <row r="34" spans="1:3" x14ac:dyDescent="0.25">
      <c r="A34" s="18">
        <f t="shared" si="0"/>
        <v>12</v>
      </c>
      <c r="B34" s="35" t="s">
        <v>183</v>
      </c>
      <c r="C34" t="s">
        <v>264</v>
      </c>
    </row>
    <row r="35" spans="1:3" x14ac:dyDescent="0.25">
      <c r="A35" s="18">
        <f t="shared" si="0"/>
        <v>13</v>
      </c>
      <c r="B35" s="35" t="s">
        <v>184</v>
      </c>
    </row>
    <row r="36" spans="1:3" x14ac:dyDescent="0.25">
      <c r="A36" s="18">
        <f t="shared" si="0"/>
        <v>14</v>
      </c>
      <c r="B36" s="35" t="s">
        <v>185</v>
      </c>
      <c r="C36" t="s">
        <v>267</v>
      </c>
    </row>
    <row r="37" spans="1:3" x14ac:dyDescent="0.25">
      <c r="A37" s="18">
        <f t="shared" si="0"/>
        <v>15</v>
      </c>
      <c r="B37" s="35" t="s">
        <v>186</v>
      </c>
      <c r="C37" t="s">
        <v>268</v>
      </c>
    </row>
    <row r="38" spans="1:3" x14ac:dyDescent="0.25">
      <c r="A38" s="18">
        <f t="shared" si="0"/>
        <v>16</v>
      </c>
      <c r="B38" s="35" t="s">
        <v>187</v>
      </c>
      <c r="C38" s="48"/>
    </row>
    <row r="40" spans="1:3" x14ac:dyDescent="0.25">
      <c r="B40" t="s">
        <v>191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I104"/>
  <sheetViews>
    <sheetView workbookViewId="0">
      <selection activeCell="B2" sqref="B2"/>
    </sheetView>
  </sheetViews>
  <sheetFormatPr baseColWidth="10" defaultRowHeight="15" x14ac:dyDescent="0.25"/>
  <cols>
    <col min="3" max="3" width="13.85546875" customWidth="1"/>
    <col min="4" max="4" width="74.28515625" customWidth="1"/>
    <col min="5" max="5" width="70.140625" bestFit="1" customWidth="1"/>
  </cols>
  <sheetData>
    <row r="1" spans="1:9" ht="15.75" thickBot="1" x14ac:dyDescent="0.3"/>
    <row r="2" spans="1:9" ht="16.5" x14ac:dyDescent="0.3">
      <c r="B2" s="59" t="s">
        <v>273</v>
      </c>
      <c r="C2" s="60" t="s">
        <v>262</v>
      </c>
      <c r="D2" s="61" t="s">
        <v>272</v>
      </c>
      <c r="E2" s="62" t="s">
        <v>194</v>
      </c>
    </row>
    <row r="3" spans="1:9" ht="16.5" x14ac:dyDescent="0.3">
      <c r="B3" s="92" t="s">
        <v>267</v>
      </c>
      <c r="C3" s="84">
        <v>1</v>
      </c>
      <c r="D3" s="22" t="s">
        <v>116</v>
      </c>
      <c r="E3" s="28" t="s">
        <v>117</v>
      </c>
    </row>
    <row r="4" spans="1:9" ht="16.5" x14ac:dyDescent="0.3">
      <c r="A4" s="35"/>
      <c r="B4" s="92" t="s">
        <v>267</v>
      </c>
      <c r="C4" s="84">
        <v>2</v>
      </c>
      <c r="D4" s="22" t="s">
        <v>118</v>
      </c>
      <c r="E4" s="28" t="s">
        <v>117</v>
      </c>
      <c r="I4" s="50"/>
    </row>
    <row r="5" spans="1:9" ht="16.5" x14ac:dyDescent="0.3">
      <c r="A5" s="35"/>
      <c r="B5" s="92" t="s">
        <v>267</v>
      </c>
      <c r="C5" s="84">
        <v>3</v>
      </c>
      <c r="D5" s="22" t="s">
        <v>119</v>
      </c>
      <c r="E5" s="28" t="s">
        <v>117</v>
      </c>
    </row>
    <row r="6" spans="1:9" ht="16.5" x14ac:dyDescent="0.3">
      <c r="A6" s="35"/>
      <c r="B6" s="92" t="s">
        <v>267</v>
      </c>
      <c r="C6" s="84">
        <v>4</v>
      </c>
      <c r="D6" s="22" t="s">
        <v>120</v>
      </c>
      <c r="E6" s="28" t="s">
        <v>117</v>
      </c>
    </row>
    <row r="7" spans="1:9" ht="16.5" x14ac:dyDescent="0.3">
      <c r="A7" s="35"/>
      <c r="B7" s="92" t="s">
        <v>267</v>
      </c>
      <c r="C7" s="84">
        <v>5</v>
      </c>
      <c r="D7" s="22" t="s">
        <v>121</v>
      </c>
      <c r="E7" s="28" t="s">
        <v>117</v>
      </c>
    </row>
    <row r="8" spans="1:9" ht="16.5" x14ac:dyDescent="0.3">
      <c r="A8" s="35"/>
      <c r="B8" s="92" t="s">
        <v>267</v>
      </c>
      <c r="C8" s="84">
        <v>6</v>
      </c>
      <c r="D8" s="22" t="s">
        <v>122</v>
      </c>
      <c r="E8" s="28" t="s">
        <v>117</v>
      </c>
    </row>
    <row r="9" spans="1:9" ht="16.5" x14ac:dyDescent="0.3">
      <c r="A9" s="35"/>
      <c r="B9" s="92" t="s">
        <v>267</v>
      </c>
      <c r="C9" s="84">
        <v>7</v>
      </c>
      <c r="D9" s="22" t="s">
        <v>123</v>
      </c>
      <c r="E9" s="28" t="s">
        <v>117</v>
      </c>
    </row>
    <row r="10" spans="1:9" ht="16.5" x14ac:dyDescent="0.3">
      <c r="A10" s="35"/>
      <c r="B10" s="92" t="s">
        <v>267</v>
      </c>
      <c r="C10" s="84">
        <v>8</v>
      </c>
      <c r="D10" s="22" t="s">
        <v>124</v>
      </c>
      <c r="E10" s="28" t="s">
        <v>117</v>
      </c>
    </row>
    <row r="11" spans="1:9" ht="16.5" x14ac:dyDescent="0.3">
      <c r="A11" s="35"/>
      <c r="B11" s="92" t="s">
        <v>267</v>
      </c>
      <c r="C11" s="84">
        <v>9</v>
      </c>
      <c r="D11" s="22" t="s">
        <v>125</v>
      </c>
      <c r="E11" s="28" t="s">
        <v>117</v>
      </c>
    </row>
    <row r="12" spans="1:9" ht="16.5" x14ac:dyDescent="0.3">
      <c r="A12" s="35"/>
      <c r="B12" s="92" t="s">
        <v>267</v>
      </c>
      <c r="C12" s="84">
        <v>10</v>
      </c>
      <c r="D12" s="22" t="s">
        <v>126</v>
      </c>
      <c r="E12" s="28" t="s">
        <v>117</v>
      </c>
    </row>
    <row r="13" spans="1:9" ht="16.5" x14ac:dyDescent="0.3">
      <c r="A13" s="35"/>
      <c r="B13" s="92" t="s">
        <v>267</v>
      </c>
      <c r="C13" s="84">
        <v>11</v>
      </c>
      <c r="D13" s="22" t="s">
        <v>127</v>
      </c>
      <c r="E13" s="28" t="s">
        <v>117</v>
      </c>
    </row>
    <row r="14" spans="1:9" ht="16.5" x14ac:dyDescent="0.3">
      <c r="A14" s="35"/>
      <c r="B14" s="92" t="s">
        <v>267</v>
      </c>
      <c r="C14" s="84">
        <v>12</v>
      </c>
      <c r="D14" s="22" t="s">
        <v>128</v>
      </c>
      <c r="E14" s="28" t="s">
        <v>117</v>
      </c>
    </row>
    <row r="15" spans="1:9" ht="16.5" x14ac:dyDescent="0.3">
      <c r="A15" s="35"/>
      <c r="B15" s="92" t="s">
        <v>267</v>
      </c>
      <c r="C15" s="85">
        <v>13</v>
      </c>
      <c r="D15" s="23" t="s">
        <v>129</v>
      </c>
      <c r="E15" s="29" t="s">
        <v>130</v>
      </c>
    </row>
    <row r="16" spans="1:9" ht="16.5" x14ac:dyDescent="0.3">
      <c r="A16" s="35"/>
      <c r="B16" s="92" t="s">
        <v>267</v>
      </c>
      <c r="C16" s="85">
        <v>14</v>
      </c>
      <c r="D16" s="23" t="s">
        <v>131</v>
      </c>
      <c r="E16" s="29" t="s">
        <v>130</v>
      </c>
    </row>
    <row r="17" spans="1:5" ht="16.5" x14ac:dyDescent="0.3">
      <c r="A17" s="35"/>
      <c r="B17" s="92" t="s">
        <v>267</v>
      </c>
      <c r="C17" s="85">
        <v>15</v>
      </c>
      <c r="D17" s="23" t="s">
        <v>132</v>
      </c>
      <c r="E17" s="29" t="s">
        <v>130</v>
      </c>
    </row>
    <row r="18" spans="1:5" ht="16.5" x14ac:dyDescent="0.3">
      <c r="A18" s="35"/>
      <c r="B18" s="92" t="s">
        <v>267</v>
      </c>
      <c r="C18" s="85">
        <v>16</v>
      </c>
      <c r="D18" s="23" t="s">
        <v>133</v>
      </c>
      <c r="E18" s="29" t="s">
        <v>130</v>
      </c>
    </row>
    <row r="19" spans="1:5" ht="16.5" x14ac:dyDescent="0.3">
      <c r="A19" s="35"/>
      <c r="B19" s="92" t="s">
        <v>267</v>
      </c>
      <c r="C19" s="85">
        <v>17</v>
      </c>
      <c r="D19" s="23" t="s">
        <v>134</v>
      </c>
      <c r="E19" s="29" t="s">
        <v>130</v>
      </c>
    </row>
    <row r="20" spans="1:5" ht="16.5" x14ac:dyDescent="0.3">
      <c r="A20" s="35"/>
      <c r="B20" s="92" t="s">
        <v>267</v>
      </c>
      <c r="C20" s="85">
        <v>18</v>
      </c>
      <c r="D20" s="23" t="s">
        <v>135</v>
      </c>
      <c r="E20" s="29" t="s">
        <v>130</v>
      </c>
    </row>
    <row r="21" spans="1:5" ht="16.5" x14ac:dyDescent="0.3">
      <c r="A21" s="35"/>
      <c r="B21" s="92" t="s">
        <v>267</v>
      </c>
      <c r="C21" s="86">
        <v>19</v>
      </c>
      <c r="D21" s="24" t="s">
        <v>136</v>
      </c>
      <c r="E21" s="30" t="s">
        <v>137</v>
      </c>
    </row>
    <row r="22" spans="1:5" ht="13.5" customHeight="1" x14ac:dyDescent="0.3">
      <c r="A22" s="35"/>
      <c r="B22" s="92" t="s">
        <v>267</v>
      </c>
      <c r="C22" s="86">
        <v>20</v>
      </c>
      <c r="D22" s="24" t="s">
        <v>138</v>
      </c>
      <c r="E22" s="30" t="s">
        <v>137</v>
      </c>
    </row>
    <row r="23" spans="1:5" ht="16.5" x14ac:dyDescent="0.3">
      <c r="A23" s="35"/>
      <c r="B23" s="92" t="s">
        <v>267</v>
      </c>
      <c r="C23" s="86">
        <v>21</v>
      </c>
      <c r="D23" s="24" t="s">
        <v>139</v>
      </c>
      <c r="E23" s="30" t="s">
        <v>137</v>
      </c>
    </row>
    <row r="24" spans="1:5" ht="16.5" x14ac:dyDescent="0.3">
      <c r="A24" s="35"/>
      <c r="B24" s="92" t="s">
        <v>267</v>
      </c>
      <c r="C24" s="86">
        <v>22</v>
      </c>
      <c r="D24" s="24" t="s">
        <v>140</v>
      </c>
      <c r="E24" s="30" t="s">
        <v>137</v>
      </c>
    </row>
    <row r="25" spans="1:5" ht="16.5" x14ac:dyDescent="0.3">
      <c r="A25" s="35"/>
      <c r="B25" s="92" t="s">
        <v>267</v>
      </c>
      <c r="C25" s="86">
        <v>23</v>
      </c>
      <c r="D25" s="24" t="s">
        <v>141</v>
      </c>
      <c r="E25" s="30" t="s">
        <v>137</v>
      </c>
    </row>
    <row r="26" spans="1:5" ht="16.5" x14ac:dyDescent="0.3">
      <c r="A26" s="35"/>
      <c r="B26" s="92" t="s">
        <v>267</v>
      </c>
      <c r="C26" s="86">
        <v>24</v>
      </c>
      <c r="D26" s="24" t="s">
        <v>142</v>
      </c>
      <c r="E26" s="30" t="s">
        <v>137</v>
      </c>
    </row>
    <row r="27" spans="1:5" ht="16.5" x14ac:dyDescent="0.3">
      <c r="A27" s="35"/>
      <c r="B27" s="92" t="s">
        <v>267</v>
      </c>
      <c r="C27" s="86">
        <v>25</v>
      </c>
      <c r="D27" s="24" t="s">
        <v>143</v>
      </c>
      <c r="E27" s="30" t="s">
        <v>137</v>
      </c>
    </row>
    <row r="28" spans="1:5" ht="16.5" x14ac:dyDescent="0.3">
      <c r="A28" s="35"/>
      <c r="B28" s="92" t="s">
        <v>267</v>
      </c>
      <c r="C28" s="87">
        <v>26</v>
      </c>
      <c r="D28" s="25" t="s">
        <v>144</v>
      </c>
      <c r="E28" s="31" t="s">
        <v>145</v>
      </c>
    </row>
    <row r="29" spans="1:5" ht="16.5" x14ac:dyDescent="0.3">
      <c r="A29" s="35"/>
      <c r="B29" s="92" t="s">
        <v>267</v>
      </c>
      <c r="C29" s="87">
        <v>27</v>
      </c>
      <c r="D29" s="25" t="s">
        <v>146</v>
      </c>
      <c r="E29" s="31" t="s">
        <v>145</v>
      </c>
    </row>
    <row r="30" spans="1:5" ht="16.5" x14ac:dyDescent="0.3">
      <c r="A30" s="35"/>
      <c r="B30" s="92" t="s">
        <v>267</v>
      </c>
      <c r="C30" s="87">
        <v>28</v>
      </c>
      <c r="D30" s="25" t="s">
        <v>147</v>
      </c>
      <c r="E30" s="31" t="s">
        <v>145</v>
      </c>
    </row>
    <row r="31" spans="1:5" ht="16.5" x14ac:dyDescent="0.3">
      <c r="A31" s="35"/>
      <c r="B31" s="92" t="s">
        <v>267</v>
      </c>
      <c r="C31" s="87">
        <v>29</v>
      </c>
      <c r="D31" s="25" t="s">
        <v>148</v>
      </c>
      <c r="E31" s="31" t="s">
        <v>145</v>
      </c>
    </row>
    <row r="32" spans="1:5" ht="16.5" x14ac:dyDescent="0.3">
      <c r="A32" s="35"/>
      <c r="B32" s="92" t="s">
        <v>267</v>
      </c>
      <c r="C32" s="87">
        <v>30</v>
      </c>
      <c r="D32" s="25" t="s">
        <v>149</v>
      </c>
      <c r="E32" s="31" t="s">
        <v>145</v>
      </c>
    </row>
    <row r="33" spans="1:7" ht="16.5" customHeight="1" x14ac:dyDescent="0.3">
      <c r="A33" s="35"/>
      <c r="B33" s="92" t="s">
        <v>267</v>
      </c>
      <c r="C33" s="88">
        <v>31</v>
      </c>
      <c r="D33" s="26" t="s">
        <v>150</v>
      </c>
      <c r="E33" s="32" t="s">
        <v>151</v>
      </c>
    </row>
    <row r="34" spans="1:7" ht="16.5" x14ac:dyDescent="0.3">
      <c r="A34" s="35"/>
      <c r="B34" s="92" t="s">
        <v>267</v>
      </c>
      <c r="C34" s="88">
        <v>32</v>
      </c>
      <c r="D34" s="26" t="s">
        <v>152</v>
      </c>
      <c r="E34" s="32" t="s">
        <v>151</v>
      </c>
    </row>
    <row r="35" spans="1:7" ht="16.5" x14ac:dyDescent="0.3">
      <c r="A35" s="35"/>
      <c r="B35" s="92" t="s">
        <v>267</v>
      </c>
      <c r="C35" s="88">
        <v>33</v>
      </c>
      <c r="D35" s="26" t="s">
        <v>153</v>
      </c>
      <c r="E35" s="32" t="s">
        <v>151</v>
      </c>
    </row>
    <row r="36" spans="1:7" ht="17.25" customHeight="1" x14ac:dyDescent="0.3">
      <c r="A36" s="35"/>
      <c r="B36" s="92" t="s">
        <v>267</v>
      </c>
      <c r="C36" s="88">
        <v>34</v>
      </c>
      <c r="D36" s="26" t="s">
        <v>154</v>
      </c>
      <c r="E36" s="32" t="s">
        <v>151</v>
      </c>
    </row>
    <row r="37" spans="1:7" ht="16.5" x14ac:dyDescent="0.3">
      <c r="A37" s="35"/>
      <c r="B37" s="92" t="s">
        <v>267</v>
      </c>
      <c r="C37" s="88">
        <v>35</v>
      </c>
      <c r="D37" s="26" t="s">
        <v>155</v>
      </c>
      <c r="E37" s="32" t="s">
        <v>151</v>
      </c>
    </row>
    <row r="38" spans="1:7" ht="16.5" x14ac:dyDescent="0.3">
      <c r="A38" s="35"/>
      <c r="B38" s="92" t="s">
        <v>267</v>
      </c>
      <c r="C38" s="88">
        <v>36</v>
      </c>
      <c r="D38" s="26" t="s">
        <v>156</v>
      </c>
      <c r="E38" s="32" t="s">
        <v>151</v>
      </c>
    </row>
    <row r="39" spans="1:7" ht="16.5" x14ac:dyDescent="0.3">
      <c r="A39" s="35"/>
      <c r="B39" s="92" t="s">
        <v>267</v>
      </c>
      <c r="C39" s="88">
        <v>37</v>
      </c>
      <c r="D39" s="26" t="s">
        <v>157</v>
      </c>
      <c r="E39" s="32" t="s">
        <v>151</v>
      </c>
    </row>
    <row r="40" spans="1:7" ht="16.5" x14ac:dyDescent="0.3">
      <c r="A40" s="35"/>
      <c r="B40" s="92" t="s">
        <v>267</v>
      </c>
      <c r="C40" s="89">
        <v>38</v>
      </c>
      <c r="D40" s="27" t="s">
        <v>158</v>
      </c>
      <c r="E40" s="33" t="s">
        <v>159</v>
      </c>
    </row>
    <row r="41" spans="1:7" ht="16.5" x14ac:dyDescent="0.3">
      <c r="A41" s="35"/>
      <c r="B41" s="92" t="s">
        <v>267</v>
      </c>
      <c r="C41" s="89">
        <v>39</v>
      </c>
      <c r="D41" s="27" t="s">
        <v>160</v>
      </c>
      <c r="E41" s="33" t="s">
        <v>159</v>
      </c>
    </row>
    <row r="42" spans="1:7" ht="16.5" x14ac:dyDescent="0.3">
      <c r="A42" s="35"/>
      <c r="B42" s="92" t="s">
        <v>267</v>
      </c>
      <c r="C42" s="89">
        <v>40</v>
      </c>
      <c r="D42" s="27" t="s">
        <v>161</v>
      </c>
      <c r="E42" s="33" t="s">
        <v>159</v>
      </c>
    </row>
    <row r="43" spans="1:7" ht="16.5" x14ac:dyDescent="0.3">
      <c r="A43" s="35"/>
      <c r="B43" s="92" t="s">
        <v>267</v>
      </c>
      <c r="C43" s="89">
        <v>41</v>
      </c>
      <c r="D43" s="27" t="s">
        <v>162</v>
      </c>
      <c r="E43" s="33" t="s">
        <v>159</v>
      </c>
    </row>
    <row r="44" spans="1:7" ht="16.5" x14ac:dyDescent="0.3">
      <c r="A44" s="35"/>
      <c r="B44" s="92" t="s">
        <v>267</v>
      </c>
      <c r="C44" s="90">
        <v>42</v>
      </c>
      <c r="D44" s="21" t="s">
        <v>163</v>
      </c>
      <c r="E44" s="34" t="s">
        <v>164</v>
      </c>
    </row>
    <row r="45" spans="1:7" ht="16.5" x14ac:dyDescent="0.3">
      <c r="A45" s="35"/>
      <c r="B45" s="92" t="s">
        <v>267</v>
      </c>
      <c r="C45" s="90">
        <v>43</v>
      </c>
      <c r="D45" s="21" t="s">
        <v>165</v>
      </c>
      <c r="E45" s="34" t="s">
        <v>164</v>
      </c>
    </row>
    <row r="46" spans="1:7" ht="16.5" x14ac:dyDescent="0.3">
      <c r="A46" s="35"/>
      <c r="B46" s="92" t="s">
        <v>267</v>
      </c>
      <c r="C46" s="90">
        <v>44</v>
      </c>
      <c r="D46" s="21" t="s">
        <v>166</v>
      </c>
      <c r="E46" s="34" t="s">
        <v>164</v>
      </c>
    </row>
    <row r="47" spans="1:7" ht="16.5" x14ac:dyDescent="0.3">
      <c r="A47" s="35"/>
      <c r="B47" s="92" t="s">
        <v>267</v>
      </c>
      <c r="C47" s="91">
        <v>45</v>
      </c>
      <c r="D47" s="51" t="s">
        <v>167</v>
      </c>
      <c r="E47" s="58" t="s">
        <v>164</v>
      </c>
      <c r="F47" s="52"/>
      <c r="G47" s="52"/>
    </row>
    <row r="48" spans="1:7" s="35" customFormat="1" ht="30" x14ac:dyDescent="0.25">
      <c r="A48" s="57" t="s">
        <v>331</v>
      </c>
      <c r="B48" s="93" t="s">
        <v>268</v>
      </c>
      <c r="C48" s="63" t="s">
        <v>274</v>
      </c>
      <c r="D48" s="64" t="s">
        <v>196</v>
      </c>
      <c r="E48" s="65" t="s">
        <v>239</v>
      </c>
    </row>
    <row r="49" spans="1:5" s="35" customFormat="1" ht="30" x14ac:dyDescent="0.25">
      <c r="A49" s="57" t="s">
        <v>332</v>
      </c>
      <c r="B49" s="93" t="s">
        <v>268</v>
      </c>
      <c r="C49" s="63" t="s">
        <v>275</v>
      </c>
      <c r="D49" s="64" t="s">
        <v>197</v>
      </c>
      <c r="E49" s="65" t="s">
        <v>239</v>
      </c>
    </row>
    <row r="50" spans="1:5" s="35" customFormat="1" ht="30" x14ac:dyDescent="0.25">
      <c r="A50" s="57"/>
      <c r="B50" s="93" t="s">
        <v>268</v>
      </c>
      <c r="C50" s="63" t="s">
        <v>276</v>
      </c>
      <c r="D50" s="64" t="s">
        <v>198</v>
      </c>
      <c r="E50" s="65" t="s">
        <v>239</v>
      </c>
    </row>
    <row r="51" spans="1:5" s="35" customFormat="1" ht="33" x14ac:dyDescent="0.25">
      <c r="A51" s="57"/>
      <c r="B51" s="93" t="s">
        <v>268</v>
      </c>
      <c r="C51" s="63" t="s">
        <v>277</v>
      </c>
      <c r="D51" s="64" t="s">
        <v>199</v>
      </c>
      <c r="E51" s="65" t="s">
        <v>239</v>
      </c>
    </row>
    <row r="52" spans="1:5" s="35" customFormat="1" ht="33" x14ac:dyDescent="0.25">
      <c r="A52" s="57"/>
      <c r="B52" s="93" t="s">
        <v>268</v>
      </c>
      <c r="C52" s="63" t="s">
        <v>278</v>
      </c>
      <c r="D52" s="64" t="s">
        <v>200</v>
      </c>
      <c r="E52" s="65" t="s">
        <v>239</v>
      </c>
    </row>
    <row r="53" spans="1:5" s="35" customFormat="1" ht="30" x14ac:dyDescent="0.25">
      <c r="A53" s="57"/>
      <c r="B53" s="93" t="s">
        <v>268</v>
      </c>
      <c r="C53" s="63" t="s">
        <v>279</v>
      </c>
      <c r="D53" s="64" t="s">
        <v>195</v>
      </c>
      <c r="E53" s="65" t="s">
        <v>239</v>
      </c>
    </row>
    <row r="54" spans="1:5" s="35" customFormat="1" ht="30" x14ac:dyDescent="0.25">
      <c r="A54" s="57"/>
      <c r="B54" s="93" t="s">
        <v>268</v>
      </c>
      <c r="C54" s="63" t="s">
        <v>280</v>
      </c>
      <c r="D54" s="64" t="s">
        <v>201</v>
      </c>
      <c r="E54" s="65" t="s">
        <v>239</v>
      </c>
    </row>
    <row r="55" spans="1:5" s="35" customFormat="1" ht="30" x14ac:dyDescent="0.25">
      <c r="A55" s="57"/>
      <c r="B55" s="93" t="s">
        <v>268</v>
      </c>
      <c r="C55" s="63" t="s">
        <v>281</v>
      </c>
      <c r="D55" s="64" t="s">
        <v>202</v>
      </c>
      <c r="E55" s="65" t="s">
        <v>239</v>
      </c>
    </row>
    <row r="56" spans="1:5" s="35" customFormat="1" ht="30" x14ac:dyDescent="0.25">
      <c r="A56" s="57"/>
      <c r="B56" s="93" t="s">
        <v>268</v>
      </c>
      <c r="C56" s="63" t="s">
        <v>282</v>
      </c>
      <c r="D56" s="64" t="s">
        <v>203</v>
      </c>
      <c r="E56" s="65" t="s">
        <v>239</v>
      </c>
    </row>
    <row r="57" spans="1:5" s="35" customFormat="1" ht="30" x14ac:dyDescent="0.25">
      <c r="A57" s="57"/>
      <c r="B57" s="93" t="s">
        <v>268</v>
      </c>
      <c r="C57" s="63" t="s">
        <v>283</v>
      </c>
      <c r="D57" s="64" t="s">
        <v>204</v>
      </c>
      <c r="E57" s="65" t="s">
        <v>239</v>
      </c>
    </row>
    <row r="58" spans="1:5" s="35" customFormat="1" ht="30" x14ac:dyDescent="0.25">
      <c r="A58" s="57"/>
      <c r="B58" s="93" t="s">
        <v>268</v>
      </c>
      <c r="C58" s="63" t="s">
        <v>284</v>
      </c>
      <c r="D58" s="64" t="s">
        <v>205</v>
      </c>
      <c r="E58" s="65" t="s">
        <v>239</v>
      </c>
    </row>
    <row r="59" spans="1:5" s="35" customFormat="1" ht="30" x14ac:dyDescent="0.25">
      <c r="A59" s="57"/>
      <c r="B59" s="93" t="s">
        <v>268</v>
      </c>
      <c r="C59" s="63" t="s">
        <v>285</v>
      </c>
      <c r="D59" s="64" t="s">
        <v>206</v>
      </c>
      <c r="E59" s="65" t="s">
        <v>239</v>
      </c>
    </row>
    <row r="60" spans="1:5" s="35" customFormat="1" ht="33" x14ac:dyDescent="0.25">
      <c r="A60" s="57"/>
      <c r="B60" s="93" t="s">
        <v>268</v>
      </c>
      <c r="C60" s="63" t="s">
        <v>286</v>
      </c>
      <c r="D60" s="64" t="s">
        <v>207</v>
      </c>
      <c r="E60" s="65" t="s">
        <v>239</v>
      </c>
    </row>
    <row r="61" spans="1:5" s="35" customFormat="1" ht="30" x14ac:dyDescent="0.25">
      <c r="A61" s="57"/>
      <c r="B61" s="93" t="s">
        <v>268</v>
      </c>
      <c r="C61" s="63" t="s">
        <v>287</v>
      </c>
      <c r="D61" s="64" t="s">
        <v>208</v>
      </c>
      <c r="E61" s="65" t="s">
        <v>239</v>
      </c>
    </row>
    <row r="62" spans="1:5" s="35" customFormat="1" ht="30" x14ac:dyDescent="0.25">
      <c r="A62" s="57"/>
      <c r="B62" s="93" t="s">
        <v>268</v>
      </c>
      <c r="C62" s="63" t="s">
        <v>288</v>
      </c>
      <c r="D62" s="64" t="s">
        <v>209</v>
      </c>
      <c r="E62" s="65" t="s">
        <v>239</v>
      </c>
    </row>
    <row r="63" spans="1:5" s="35" customFormat="1" ht="33" x14ac:dyDescent="0.25">
      <c r="A63" s="57"/>
      <c r="B63" s="93" t="s">
        <v>268</v>
      </c>
      <c r="C63" s="63" t="s">
        <v>289</v>
      </c>
      <c r="D63" s="64" t="s">
        <v>210</v>
      </c>
      <c r="E63" s="65" t="s">
        <v>239</v>
      </c>
    </row>
    <row r="64" spans="1:5" s="35" customFormat="1" ht="33" x14ac:dyDescent="0.25">
      <c r="A64" s="57"/>
      <c r="B64" s="93" t="s">
        <v>268</v>
      </c>
      <c r="C64" s="63" t="s">
        <v>290</v>
      </c>
      <c r="D64" s="64" t="s">
        <v>211</v>
      </c>
      <c r="E64" s="65" t="s">
        <v>239</v>
      </c>
    </row>
    <row r="65" spans="1:5" s="35" customFormat="1" ht="30" x14ac:dyDescent="0.25">
      <c r="A65" s="57"/>
      <c r="B65" s="93" t="s">
        <v>268</v>
      </c>
      <c r="C65" s="63" t="s">
        <v>291</v>
      </c>
      <c r="D65" s="64" t="s">
        <v>212</v>
      </c>
      <c r="E65" s="65" t="s">
        <v>239</v>
      </c>
    </row>
    <row r="66" spans="1:5" s="35" customFormat="1" ht="30" x14ac:dyDescent="0.25">
      <c r="A66" s="57"/>
      <c r="B66" s="93" t="s">
        <v>268</v>
      </c>
      <c r="C66" s="63" t="s">
        <v>292</v>
      </c>
      <c r="D66" s="64" t="s">
        <v>213</v>
      </c>
      <c r="E66" s="65" t="s">
        <v>239</v>
      </c>
    </row>
    <row r="67" spans="1:5" s="35" customFormat="1" ht="33" x14ac:dyDescent="0.25">
      <c r="A67" s="57"/>
      <c r="B67" s="93" t="s">
        <v>268</v>
      </c>
      <c r="C67" s="63" t="s">
        <v>293</v>
      </c>
      <c r="D67" s="64" t="s">
        <v>214</v>
      </c>
      <c r="E67" s="65" t="s">
        <v>239</v>
      </c>
    </row>
    <row r="68" spans="1:5" s="35" customFormat="1" ht="33" x14ac:dyDescent="0.25">
      <c r="A68" s="57"/>
      <c r="B68" s="93" t="s">
        <v>268</v>
      </c>
      <c r="C68" s="63" t="s">
        <v>294</v>
      </c>
      <c r="D68" s="64" t="s">
        <v>215</v>
      </c>
      <c r="E68" s="65" t="s">
        <v>239</v>
      </c>
    </row>
    <row r="69" spans="1:5" s="35" customFormat="1" ht="30" x14ac:dyDescent="0.25">
      <c r="A69" s="57"/>
      <c r="B69" s="93" t="s">
        <v>268</v>
      </c>
      <c r="C69" s="63" t="s">
        <v>295</v>
      </c>
      <c r="D69" s="64" t="s">
        <v>216</v>
      </c>
      <c r="E69" s="65" t="s">
        <v>239</v>
      </c>
    </row>
    <row r="70" spans="1:5" s="35" customFormat="1" ht="30" x14ac:dyDescent="0.25">
      <c r="A70" s="57"/>
      <c r="B70" s="93" t="s">
        <v>268</v>
      </c>
      <c r="C70" s="63" t="s">
        <v>296</v>
      </c>
      <c r="D70" s="64" t="s">
        <v>333</v>
      </c>
      <c r="E70" s="65" t="s">
        <v>239</v>
      </c>
    </row>
    <row r="71" spans="1:5" s="35" customFormat="1" ht="30" x14ac:dyDescent="0.25">
      <c r="A71" s="57"/>
      <c r="B71" s="93" t="s">
        <v>268</v>
      </c>
      <c r="C71" s="63" t="s">
        <v>297</v>
      </c>
      <c r="D71" s="64" t="s">
        <v>334</v>
      </c>
      <c r="E71" s="65" t="s">
        <v>239</v>
      </c>
    </row>
    <row r="72" spans="1:5" s="35" customFormat="1" ht="30" x14ac:dyDescent="0.25">
      <c r="A72" s="57"/>
      <c r="B72" s="93" t="s">
        <v>268</v>
      </c>
      <c r="C72" s="63" t="s">
        <v>298</v>
      </c>
      <c r="D72" s="64" t="s">
        <v>335</v>
      </c>
      <c r="E72" s="65" t="s">
        <v>239</v>
      </c>
    </row>
    <row r="73" spans="1:5" s="35" customFormat="1" ht="30" x14ac:dyDescent="0.25">
      <c r="A73" s="57"/>
      <c r="B73" s="93" t="s">
        <v>268</v>
      </c>
      <c r="C73" s="63" t="s">
        <v>299</v>
      </c>
      <c r="D73" s="64" t="s">
        <v>336</v>
      </c>
      <c r="E73" s="65" t="s">
        <v>239</v>
      </c>
    </row>
    <row r="74" spans="1:5" ht="30" x14ac:dyDescent="0.25">
      <c r="A74" s="57"/>
      <c r="B74" s="93" t="s">
        <v>268</v>
      </c>
      <c r="C74" s="66" t="s">
        <v>300</v>
      </c>
      <c r="D74" s="67" t="s">
        <v>217</v>
      </c>
      <c r="E74" s="81" t="s">
        <v>266</v>
      </c>
    </row>
    <row r="75" spans="1:5" ht="30" x14ac:dyDescent="0.25">
      <c r="A75" s="57"/>
      <c r="B75" s="93" t="s">
        <v>268</v>
      </c>
      <c r="C75" s="66" t="s">
        <v>301</v>
      </c>
      <c r="D75" s="67" t="s">
        <v>218</v>
      </c>
      <c r="E75" s="81" t="s">
        <v>266</v>
      </c>
    </row>
    <row r="76" spans="1:5" ht="30" x14ac:dyDescent="0.25">
      <c r="A76" s="57"/>
      <c r="B76" s="93" t="s">
        <v>268</v>
      </c>
      <c r="C76" s="66" t="s">
        <v>302</v>
      </c>
      <c r="D76" s="67" t="s">
        <v>219</v>
      </c>
      <c r="E76" s="81" t="s">
        <v>266</v>
      </c>
    </row>
    <row r="77" spans="1:5" s="35" customFormat="1" ht="30" x14ac:dyDescent="0.25">
      <c r="A77" s="57"/>
      <c r="B77" s="93" t="s">
        <v>268</v>
      </c>
      <c r="C77" s="66" t="s">
        <v>303</v>
      </c>
      <c r="D77" s="67" t="s">
        <v>220</v>
      </c>
      <c r="E77" s="81" t="s">
        <v>266</v>
      </c>
    </row>
    <row r="78" spans="1:5" s="35" customFormat="1" ht="30" x14ac:dyDescent="0.25">
      <c r="A78" s="57"/>
      <c r="B78" s="93" t="s">
        <v>268</v>
      </c>
      <c r="C78" s="66" t="s">
        <v>304</v>
      </c>
      <c r="D78" s="67" t="s">
        <v>221</v>
      </c>
      <c r="E78" s="81" t="s">
        <v>266</v>
      </c>
    </row>
    <row r="79" spans="1:5" s="35" customFormat="1" ht="30" x14ac:dyDescent="0.25">
      <c r="A79" s="57"/>
      <c r="B79" s="93" t="s">
        <v>268</v>
      </c>
      <c r="C79" s="66" t="s">
        <v>305</v>
      </c>
      <c r="D79" s="67" t="s">
        <v>222</v>
      </c>
      <c r="E79" s="81" t="s">
        <v>266</v>
      </c>
    </row>
    <row r="80" spans="1:5" s="35" customFormat="1" ht="30" x14ac:dyDescent="0.25">
      <c r="A80" s="57"/>
      <c r="B80" s="93" t="s">
        <v>268</v>
      </c>
      <c r="C80" s="66" t="s">
        <v>306</v>
      </c>
      <c r="D80" s="67" t="s">
        <v>223</v>
      </c>
      <c r="E80" s="81" t="s">
        <v>266</v>
      </c>
    </row>
    <row r="81" spans="1:5" s="35" customFormat="1" ht="30" x14ac:dyDescent="0.25">
      <c r="A81" s="57"/>
      <c r="B81" s="93" t="s">
        <v>268</v>
      </c>
      <c r="C81" s="66" t="s">
        <v>307</v>
      </c>
      <c r="D81" s="67" t="s">
        <v>224</v>
      </c>
      <c r="E81" s="81" t="s">
        <v>266</v>
      </c>
    </row>
    <row r="82" spans="1:5" s="35" customFormat="1" ht="30" x14ac:dyDescent="0.25">
      <c r="A82" s="57"/>
      <c r="B82" s="93" t="s">
        <v>268</v>
      </c>
      <c r="C82" s="66" t="s">
        <v>308</v>
      </c>
      <c r="D82" s="67" t="s">
        <v>225</v>
      </c>
      <c r="E82" s="81" t="s">
        <v>266</v>
      </c>
    </row>
    <row r="83" spans="1:5" s="35" customFormat="1" ht="30" x14ac:dyDescent="0.25">
      <c r="A83" s="57"/>
      <c r="B83" s="93" t="s">
        <v>268</v>
      </c>
      <c r="C83" s="66" t="s">
        <v>309</v>
      </c>
      <c r="D83" s="67" t="s">
        <v>226</v>
      </c>
      <c r="E83" s="81" t="s">
        <v>266</v>
      </c>
    </row>
    <row r="84" spans="1:5" s="35" customFormat="1" ht="30" x14ac:dyDescent="0.25">
      <c r="A84" s="57"/>
      <c r="B84" s="93" t="s">
        <v>268</v>
      </c>
      <c r="C84" s="66" t="s">
        <v>310</v>
      </c>
      <c r="D84" s="67" t="s">
        <v>227</v>
      </c>
      <c r="E84" s="81" t="s">
        <v>266</v>
      </c>
    </row>
    <row r="85" spans="1:5" s="35" customFormat="1" ht="30" x14ac:dyDescent="0.25">
      <c r="A85" s="57"/>
      <c r="B85" s="93" t="s">
        <v>268</v>
      </c>
      <c r="C85" s="66" t="s">
        <v>311</v>
      </c>
      <c r="D85" s="67" t="s">
        <v>228</v>
      </c>
      <c r="E85" s="81" t="s">
        <v>266</v>
      </c>
    </row>
    <row r="86" spans="1:5" ht="30" x14ac:dyDescent="0.25">
      <c r="A86" s="57"/>
      <c r="B86" s="93" t="s">
        <v>268</v>
      </c>
      <c r="C86" s="68" t="s">
        <v>312</v>
      </c>
      <c r="D86" s="69" t="s">
        <v>229</v>
      </c>
      <c r="E86" s="70" t="s">
        <v>240</v>
      </c>
    </row>
    <row r="87" spans="1:5" ht="33" x14ac:dyDescent="0.25">
      <c r="A87" s="57"/>
      <c r="B87" s="93" t="s">
        <v>268</v>
      </c>
      <c r="C87" s="68" t="s">
        <v>313</v>
      </c>
      <c r="D87" s="69" t="s">
        <v>230</v>
      </c>
      <c r="E87" s="70" t="s">
        <v>240</v>
      </c>
    </row>
    <row r="88" spans="1:5" ht="30" x14ac:dyDescent="0.25">
      <c r="A88" s="57"/>
      <c r="B88" s="93" t="s">
        <v>268</v>
      </c>
      <c r="C88" s="68" t="s">
        <v>314</v>
      </c>
      <c r="D88" s="69" t="s">
        <v>231</v>
      </c>
      <c r="E88" s="70" t="s">
        <v>240</v>
      </c>
    </row>
    <row r="89" spans="1:5" ht="33" x14ac:dyDescent="0.25">
      <c r="A89" s="57"/>
      <c r="B89" s="93" t="s">
        <v>268</v>
      </c>
      <c r="C89" s="68" t="s">
        <v>315</v>
      </c>
      <c r="D89" s="69" t="s">
        <v>232</v>
      </c>
      <c r="E89" s="70" t="s">
        <v>240</v>
      </c>
    </row>
    <row r="90" spans="1:5" s="35" customFormat="1" ht="33" x14ac:dyDescent="0.25">
      <c r="A90" s="57"/>
      <c r="B90" s="93" t="s">
        <v>268</v>
      </c>
      <c r="C90" s="68" t="s">
        <v>316</v>
      </c>
      <c r="D90" s="69" t="s">
        <v>233</v>
      </c>
      <c r="E90" s="70" t="s">
        <v>240</v>
      </c>
    </row>
    <row r="91" spans="1:5" s="35" customFormat="1" ht="30" x14ac:dyDescent="0.25">
      <c r="A91" s="57"/>
      <c r="B91" s="93" t="s">
        <v>268</v>
      </c>
      <c r="C91" s="68" t="s">
        <v>317</v>
      </c>
      <c r="D91" s="69" t="s">
        <v>234</v>
      </c>
      <c r="E91" s="70" t="s">
        <v>240</v>
      </c>
    </row>
    <row r="92" spans="1:5" s="35" customFormat="1" ht="30" x14ac:dyDescent="0.25">
      <c r="A92" s="57"/>
      <c r="B92" s="93" t="s">
        <v>268</v>
      </c>
      <c r="C92" s="68" t="s">
        <v>318</v>
      </c>
      <c r="D92" s="69" t="s">
        <v>235</v>
      </c>
      <c r="E92" s="70" t="s">
        <v>240</v>
      </c>
    </row>
    <row r="93" spans="1:5" s="35" customFormat="1" ht="30" x14ac:dyDescent="0.25">
      <c r="A93" s="57"/>
      <c r="B93" s="93" t="s">
        <v>268</v>
      </c>
      <c r="C93" s="68" t="s">
        <v>319</v>
      </c>
      <c r="D93" s="69" t="s">
        <v>236</v>
      </c>
      <c r="E93" s="70" t="s">
        <v>240</v>
      </c>
    </row>
    <row r="94" spans="1:5" s="35" customFormat="1" ht="30" x14ac:dyDescent="0.25">
      <c r="A94" s="57"/>
      <c r="B94" s="93" t="s">
        <v>268</v>
      </c>
      <c r="C94" s="68" t="s">
        <v>320</v>
      </c>
      <c r="D94" s="69" t="s">
        <v>237</v>
      </c>
      <c r="E94" s="70" t="s">
        <v>240</v>
      </c>
    </row>
    <row r="95" spans="1:5" s="35" customFormat="1" ht="30" x14ac:dyDescent="0.25">
      <c r="A95" s="57"/>
      <c r="B95" s="93" t="s">
        <v>268</v>
      </c>
      <c r="C95" s="68" t="s">
        <v>321</v>
      </c>
      <c r="D95" s="69" t="s">
        <v>238</v>
      </c>
      <c r="E95" s="70" t="s">
        <v>240</v>
      </c>
    </row>
    <row r="96" spans="1:5" ht="30" x14ac:dyDescent="0.25">
      <c r="A96" s="57"/>
      <c r="B96" s="93" t="s">
        <v>268</v>
      </c>
      <c r="C96" s="71" t="s">
        <v>322</v>
      </c>
      <c r="D96" s="72" t="s">
        <v>242</v>
      </c>
      <c r="E96" s="73" t="s">
        <v>241</v>
      </c>
    </row>
    <row r="97" spans="1:5" ht="30" x14ac:dyDescent="0.25">
      <c r="A97" s="57"/>
      <c r="B97" s="93" t="s">
        <v>268</v>
      </c>
      <c r="C97" s="71" t="s">
        <v>323</v>
      </c>
      <c r="D97" s="72" t="s">
        <v>243</v>
      </c>
      <c r="E97" s="73" t="s">
        <v>241</v>
      </c>
    </row>
    <row r="98" spans="1:5" ht="30" x14ac:dyDescent="0.25">
      <c r="A98" s="57"/>
      <c r="B98" s="93" t="s">
        <v>268</v>
      </c>
      <c r="C98" s="76" t="s">
        <v>324</v>
      </c>
      <c r="D98" s="77" t="s">
        <v>245</v>
      </c>
      <c r="E98" s="78" t="s">
        <v>244</v>
      </c>
    </row>
    <row r="99" spans="1:5" ht="30" x14ac:dyDescent="0.25">
      <c r="A99" s="57"/>
      <c r="B99" s="93" t="s">
        <v>268</v>
      </c>
      <c r="C99" s="79" t="s">
        <v>325</v>
      </c>
      <c r="D99" s="77" t="s">
        <v>246</v>
      </c>
      <c r="E99" s="78" t="s">
        <v>244</v>
      </c>
    </row>
    <row r="100" spans="1:5" ht="30" x14ac:dyDescent="0.25">
      <c r="A100" s="57"/>
      <c r="B100" s="93" t="s">
        <v>268</v>
      </c>
      <c r="C100" s="79" t="s">
        <v>326</v>
      </c>
      <c r="D100" s="77" t="s">
        <v>247</v>
      </c>
      <c r="E100" s="78" t="s">
        <v>244</v>
      </c>
    </row>
    <row r="101" spans="1:5" ht="30" x14ac:dyDescent="0.25">
      <c r="A101" s="57"/>
      <c r="B101" s="93" t="s">
        <v>268</v>
      </c>
      <c r="C101" s="79" t="s">
        <v>327</v>
      </c>
      <c r="D101" s="77" t="s">
        <v>248</v>
      </c>
      <c r="E101" s="78" t="s">
        <v>244</v>
      </c>
    </row>
    <row r="102" spans="1:5" ht="30" x14ac:dyDescent="0.25">
      <c r="A102" s="57"/>
      <c r="B102" s="93" t="s">
        <v>268</v>
      </c>
      <c r="C102" s="79" t="s">
        <v>328</v>
      </c>
      <c r="D102" s="80" t="s">
        <v>249</v>
      </c>
      <c r="E102" s="78" t="s">
        <v>244</v>
      </c>
    </row>
    <row r="103" spans="1:5" ht="30" x14ac:dyDescent="0.25">
      <c r="A103" s="57"/>
      <c r="B103" s="93" t="s">
        <v>268</v>
      </c>
      <c r="C103" s="79" t="s">
        <v>329</v>
      </c>
      <c r="D103" s="80" t="s">
        <v>250</v>
      </c>
      <c r="E103" s="78" t="s">
        <v>244</v>
      </c>
    </row>
    <row r="104" spans="1:5" ht="30" x14ac:dyDescent="0.25">
      <c r="A104" s="57"/>
      <c r="B104" s="93" t="s">
        <v>268</v>
      </c>
      <c r="C104" s="79" t="s">
        <v>330</v>
      </c>
      <c r="D104" s="80" t="s">
        <v>251</v>
      </c>
      <c r="E104" s="78" t="s">
        <v>244</v>
      </c>
    </row>
  </sheetData>
  <sheetProtection algorithmName="SHA-512" hashValue="yalEr+7D+EvUCvpDMVF7G6eN6R5DfUUK9RApCaWlAECyCTQ0tnfEdSxzNYeI9yjpWx851H1psm74w9ryf8aiHw==" saltValue="hnqqK+Nn5mdKkDsA/md1p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13</vt:i4>
      </vt:variant>
    </vt:vector>
  </HeadingPairs>
  <TitlesOfParts>
    <vt:vector size="20" baseType="lpstr">
      <vt:lpstr>1. INFORMACION ACUMULADA</vt:lpstr>
      <vt:lpstr>2. PAA</vt:lpstr>
      <vt:lpstr>3. CONSOLIDADO</vt:lpstr>
      <vt:lpstr>4. INSTRUCTIVO</vt:lpstr>
      <vt:lpstr>Proposito_programa</vt:lpstr>
      <vt:lpstr>Tipo</vt:lpstr>
      <vt:lpstr>Eje_Pilar_Prop1</vt:lpstr>
      <vt:lpstr>afectacion</vt:lpstr>
      <vt:lpstr>cd</vt:lpstr>
      <vt:lpstr>modal</vt:lpstr>
      <vt:lpstr>na</vt:lpstr>
      <vt:lpstr>naturaleza</vt:lpstr>
      <vt:lpstr>programabta</vt:lpstr>
      <vt:lpstr>programanue</vt:lpstr>
      <vt:lpstr>re</vt:lpstr>
      <vt:lpstr>sa</vt:lpstr>
      <vt:lpstr>SECOP</vt:lpstr>
      <vt:lpstr>Sector</vt:lpstr>
      <vt:lpstr>tipo</vt:lpstr>
      <vt:lpstr>vacio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jsuacad</dc:creator>
  <cp:lastModifiedBy>Maria Isabel Montenegro Sachica</cp:lastModifiedBy>
  <dcterms:created xsi:type="dcterms:W3CDTF">2019-07-31T19:12:15Z</dcterms:created>
  <dcterms:modified xsi:type="dcterms:W3CDTF">2022-02-17T14:17:25Z</dcterms:modified>
</cp:coreProperties>
</file>