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gobiernobogota-my.sharepoint.com/personal/angelicam_avendano_gobiernobogota_gov_co/Documents/Documentos/ORFEO VB/PUBLICADO/"/>
    </mc:Choice>
  </mc:AlternateContent>
  <xr:revisionPtr revIDLastSave="1" documentId="13_ncr:1_{FE08DD0E-4E14-4F71-B5C7-D4F9A27FEBC5}" xr6:coauthVersionLast="47" xr6:coauthVersionMax="47" xr10:uidLastSave="{F56B8AC4-68CC-4F39-93E8-A0A1CF7FFD9B}"/>
  <bookViews>
    <workbookView xWindow="-120" yWindow="-120" windowWidth="29040" windowHeight="15720" xr2:uid="{00000000-000D-0000-FFFF-FFFF00000000}"/>
  </bookViews>
  <sheets>
    <sheet name="Rafael Uribe Uribe" sheetId="1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9" l="1"/>
  <c r="F16" i="19"/>
  <c r="G24" i="19"/>
  <c r="G25" i="19" s="1"/>
  <c r="F24" i="19"/>
  <c r="F25" i="19" s="1"/>
  <c r="K23" i="19"/>
</calcChain>
</file>

<file path=xl/sharedStrings.xml><?xml version="1.0" encoding="utf-8"?>
<sst xmlns="http://schemas.openxmlformats.org/spreadsheetml/2006/main" count="75" uniqueCount="65">
  <si>
    <t>META PLAN DE GESTIÓN</t>
  </si>
  <si>
    <t>FÓRMULA DEL INDICADOR</t>
  </si>
  <si>
    <t>PROGRAMACIÓN VIGENCIA 2025</t>
  </si>
  <si>
    <t xml:space="preserve">RESULTADO ACUMULADO (Reportado en formato de formulación y seguimiento al plan de gestión) </t>
  </si>
  <si>
    <t xml:space="preserve">RESULTADO DE LA MEDICIÓN
(Reportado en formato de formulación y seguimiento al plan de gestión) </t>
  </si>
  <si>
    <t>RESULTADO EVALUACIÓN OCI</t>
  </si>
  <si>
    <t>OBSERVACIONES DE LA OCI</t>
  </si>
  <si>
    <t>Girar mínimo el 68% del presupuesto comprometido constituido como obligaciones por pagar de la vigencia 2024</t>
  </si>
  <si>
    <t>(Giros acumulados obligaciones por pagar de la vigencia 2024/Presupuesto comprometido constituido como obligaciones por pagar de la vigencia 2024)*100</t>
  </si>
  <si>
    <t>(Giros acumulados obligaciones por pagar de la vigencia 2023 y anteriores/Presupuesto comprometido constituido como obligaciones por pagar de la vigencia 2023 y anteriores)*100</t>
  </si>
  <si>
    <t>Comprometer mínimo el 97% del presupuesto de inversión directa de la vigencia</t>
  </si>
  <si>
    <t>(Giros acumulados de inversión directa de la vigencia/Presupuesto disponible de inversión directa de la vigencia)*100</t>
  </si>
  <si>
    <t>Lograr que el 97% de los contratos registrados en SIPSE-Local se encuentren dentro del sistema en estado “ejecución”</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</si>
  <si>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</si>
  <si>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 xml:space="preserve">Registrar el avance del 100% de las metas de los proyectos de inversión de la vigencia 2025, en el Módulo de proyectos de SIPSE LOCAL </t>
  </si>
  <si>
    <t>Número de expedientes a cargo de las inspecciones de policía impulsados</t>
  </si>
  <si>
    <t>Número de fallos de fondo en primera instancia proferidos</t>
  </si>
  <si>
    <t>Número de actuaciones administrativas terminadas (archivadas)</t>
  </si>
  <si>
    <t>Número de actuaciones administrativas terminadas hasta la primera instancia</t>
  </si>
  <si>
    <t>Número de acciones de control u operativos en materia de actividad económica realizadas</t>
  </si>
  <si>
    <t>Número de acciones de control u operativos en materia de actividad ambiental realizadas</t>
  </si>
  <si>
    <t>Total metas técnicas (80%)</t>
  </si>
  <si>
    <t>Obtener una calificación semestral del 80% en la medición de desempeño ambiental de acuerdo a los criterios establecidos para el Sistema de Gestión Ambiental.</t>
  </si>
  <si>
    <t>Número de criterios ambientales cumplidos / Número total de criterios ambientales establecidos * 100</t>
  </si>
  <si>
    <t>Mantener el 100% de la información de la página Web actualizada, de acuerdo a lo establecido en la Resolución 1519 de 2020 de MINTIC</t>
  </si>
  <si>
    <t>(No. de requisitos cumplidos de la Resolución 1519 de 2020 de MINTIC relacionados con la actualización de la información publicada en la página web / No total de requisitos de la Resolución 1519 de 2020 de MINTIC de publicación de la información) X 100</t>
  </si>
  <si>
    <r>
      <t>Realizar dos jornadas de capacitación o entrenamiento por parte de los promotores de mejora sobre el Sistema de Gestión y/o los procesos, dirigidas al personal de planta y contratistas para el fortalecimiento del Modelo Integrado de Planeación y Gestión.</t>
    </r>
    <r>
      <rPr>
        <sz val="11"/>
        <color rgb="FF0070C0"/>
        <rFont val="Calibri Light"/>
      </rPr>
      <t xml:space="preserve"> </t>
    </r>
  </si>
  <si>
    <r>
      <t>Número de jornadas de capacitación sobre el Sistema de Gestión realizadas</t>
    </r>
    <r>
      <rPr>
        <sz val="11"/>
        <color rgb="FF0070C0"/>
        <rFont val="Calibri Light"/>
      </rPr>
      <t xml:space="preserve"> </t>
    </r>
  </si>
  <si>
    <t>Dar respuesta al 100% de los requerimientos ciudadanos asignados a las Alcaldías Locales con corte a 31 de diciembre de 2024 tipificadas como Derechos de Petición registradas en el aplicativo Bogotá Te Escucha y gestor documental ORFEO</t>
  </si>
  <si>
    <t>(No. de respuestas efectuadas / No. requerimientos instaurados antes del 31 de diciembre 2024 pendientes por gestionar) X 100</t>
  </si>
  <si>
    <r>
      <t>Gestionar oportunamente el 100% de los requerimientos</t>
    </r>
    <r>
      <rPr>
        <sz val="11"/>
        <color rgb="FF0070C0"/>
        <rFont val="Calibri Light"/>
      </rPr>
      <t xml:space="preserve">  </t>
    </r>
    <r>
      <rPr>
        <sz val="11"/>
        <color rgb="FF0070C0"/>
        <rFont val="Calibri Light"/>
      </rPr>
      <t>que se tipifiquen como derecho de petición ciudadano en los aplicativos Bogotá Te Escucha y</t>
    </r>
    <r>
      <rPr>
        <sz val="11"/>
        <color rgb="FF0070C0"/>
        <rFont val="Calibri Light"/>
      </rPr>
      <t xml:space="preserve">  </t>
    </r>
    <r>
      <rPr>
        <sz val="11"/>
        <color rgb="FF0070C0"/>
        <rFont val="Calibri Light"/>
      </rPr>
      <t>ORFEO, que</t>
    </r>
    <r>
      <rPr>
        <sz val="11"/>
        <color rgb="FF0070C0"/>
        <rFont val="Calibri Light"/>
      </rPr>
      <t xml:space="preserve">  </t>
    </r>
    <r>
      <rPr>
        <sz val="11"/>
        <color rgb="FF0070C0"/>
        <rFont val="Calibri Light"/>
      </rPr>
      <t>sean asignados a las Alcaldías Locales durante la vigencia 2025.</t>
    </r>
  </si>
  <si>
    <t>(No. de peticiones gestionadas en los terminos de ley / No. Requerimientos recibidos en la vigencia 2025 que deben tener respuesta) X 100</t>
  </si>
  <si>
    <t>Contar con una matriz de activos de información de la Alcaldía Local, en el formato GDI-TIC-F032, aprobada por la Dirección de Tecnologías e Información</t>
  </si>
  <si>
    <t>Número de matrices de activos de información aprobadas</t>
  </si>
  <si>
    <r>
      <rPr>
        <sz val="11"/>
        <color rgb="FF000000"/>
        <rFont val="Calibri Light"/>
        <scheme val="major"/>
      </rPr>
      <t xml:space="preserve">Se valida de acuerdo con los reportes emitidos por DTI. memorando No. 20254400249683.
Sin embargo, No se evidencia 1 matriz de activos de información aprobada, entregada dentro del plazo establecido de acuerdo con la programación. Atendiendo la estructura del indicador (matriz aprobada).
Es fundamental realizar las actividades de manera completa para asegurar un cumplimiento óptimo de la meta, evitando que se consideren avances parciales.
</t>
    </r>
    <r>
      <rPr>
        <b/>
        <sz val="11"/>
        <color rgb="FF000000"/>
        <rFont val="Calibri Light"/>
        <scheme val="major"/>
      </rPr>
      <t>Alerta:</t>
    </r>
    <r>
      <rPr>
        <sz val="11"/>
        <color rgb="FF000000"/>
        <rFont val="Calibri Light"/>
        <scheme val="major"/>
      </rPr>
      <t xml:space="preserve"> Se debe generar mayor compromiso con el cumplimiento de las metas establecidas y su reporte oportuno.</t>
    </r>
  </si>
  <si>
    <t>Contar con una matriz de riesgos de seguridad de la información de la Alcaldía Local, en el formato GDI-TIC-F042, aprobada por la Dirección de Tecnologías e Información</t>
  </si>
  <si>
    <t>Número de matrices de riesgos de seguridad de la información aprobadas</t>
  </si>
  <si>
    <t>Total metas transversales (20%)</t>
  </si>
  <si>
    <t> </t>
  </si>
  <si>
    <t xml:space="preserve">Total plan de gestión </t>
  </si>
  <si>
    <t>Alcanzar el 40% de avance del total de las metas proyecto programadas del Plan de Desarrollo Local de la vigencia, al 30 de septiembre de 2025</t>
  </si>
  <si>
    <t>Girar mínimo el 63% del presupuesto comprometido constituido como obligaciones por pagar de la vigencia 2023 y anteriores</t>
  </si>
  <si>
    <t>De acuerdo con la información reportada y la verificación realizada por la Oficina de Control Interno, se evidencia que la meta alcanzó el 100 % de lo programado para la vigencia.</t>
  </si>
  <si>
    <t>De acuerdo con la información reportada en los radicados No. 20252200137553, 20252200258243, 20252200384203 y 20262200009183 y la verificación realizada por la Oficina de Control Interno, se evidencia que la meta alcanzó el 100% de lo programado para la vigencia.</t>
  </si>
  <si>
    <t>Terminar 200 actuaciones administrativas en primera instancia</t>
  </si>
  <si>
    <t>De acuerdo con la información reportada y la verificación realizada por la Oficina de Control Interno, se evidencia que la meta alcanzó el 100% de lo programado para la vigencia.</t>
  </si>
  <si>
    <t>Realizar 232 operativos de inspección, vigilancia y control en materia de actividad económica</t>
  </si>
  <si>
    <t>Sumatoria total del porcentaje de avance de las metas proyecto programadas en el 2025 / Numero total de metas proyectos programadas del PDL en el 2025.
NOTA: El porcentaje máximo de avance es hasta el 100%</t>
  </si>
  <si>
    <r>
      <rPr>
        <sz val="11"/>
        <color rgb="FF000000"/>
        <rFont val="Calibri Light"/>
      </rPr>
      <t xml:space="preserve">De acuerdo con la información reportada y la verificación realizada por la Oficina de Control Interno, se evidencia que la meta alcanzó el 24.65 % de lo programado para la vigencia.
</t>
    </r>
    <r>
      <rPr>
        <b/>
        <sz val="11"/>
        <color rgb="FF000000"/>
        <rFont val="Calibri Light"/>
      </rPr>
      <t>Alerta:</t>
    </r>
    <r>
      <rPr>
        <sz val="11"/>
        <color rgb="FF000000"/>
        <rFont val="Calibri Light"/>
      </rPr>
      <t xml:space="preserve"> Se debe generar mayor compromiso con el cumplimiento de las metas establecidas y su reporte oportuno.</t>
    </r>
  </si>
  <si>
    <r>
      <rPr>
        <sz val="11"/>
        <color rgb="FF000000"/>
        <rFont val="Calibri Light"/>
      </rPr>
      <t xml:space="preserve">De acuerdo con la información reportada y la verificación realizada por la Oficina de Control Interno, se evidencia que la meta alcanzó el 66,17 % de lo programado para la vigencia.
</t>
    </r>
    <r>
      <rPr>
        <b/>
        <sz val="11"/>
        <color rgb="FF000000"/>
        <rFont val="Calibri Light"/>
      </rPr>
      <t xml:space="preserve">Alerta: </t>
    </r>
    <r>
      <rPr>
        <sz val="11"/>
        <color rgb="FF000000"/>
        <rFont val="Calibri Light"/>
      </rPr>
      <t>Se debe generar mayor compromiso con el cumplimiento de las metas establecidas y su reporte oportuno.</t>
    </r>
  </si>
  <si>
    <t>(Valor de RP de inversión directa de la vigencia / Valor total del presupuesto de inversión directa de la Vigencia)*100</t>
  </si>
  <si>
    <t>Girar mínimo el 51% del presupuesto total disponible de inversión directa de la vigencia</t>
  </si>
  <si>
    <t>De acuerdo con la información reportada y la verificación realizada por la Oficina de Control Interno, se evidencia que la meta alcanzó el 83,25 % de lo programado para la vigencia.</t>
  </si>
  <si>
    <t>(Número de metas con avances registrados en el periodo de los Proyectos de inversión de la vigencia 2025, en el Módulo de proyectos de SIPSE LOCAL / Número total de metas de los Proyectos de inversión de la vigencia 2025)*100%</t>
  </si>
  <si>
    <t>Realizar 19.324 impulsos procesales (avocar, rechazar, enviar al competente y todo lo que derive del desarrollo de la actuación) sobre las actuaciones de policía que se encuentran a cargo de las inspecciones de policía</t>
  </si>
  <si>
    <t>Proferir 3.708 fallos de fondo en primera instancia sobre las actuaciones de policía que se encuentran a cargo de las inspecciones de policía</t>
  </si>
  <si>
    <t>Terminar (archivar) 180 actuaciones administrativas activas</t>
  </si>
  <si>
    <t>Realizar 144 operativos de inspección, vigilancia y control en materia de integridad del espacio público</t>
  </si>
  <si>
    <t>Número de acciones de control u operativos en materia de integridad del espacio público</t>
  </si>
  <si>
    <t>Realizar 122 operativos de inspección, vigilancia y control en materia de actividad ambiental</t>
  </si>
  <si>
    <t>De acuerdo con la información reportada y la verificación realizada por la Oficina de Control Interno, se evidencia que la meta alcanzó el 87,50% de lo programado para la vigencia.</t>
  </si>
  <si>
    <t>De acuerdo con la información reportada y la verificación realizada por la Oficina de Control Interno, se evidencia que la meta alcanzó el 95.19% de lo programado para la vigencia.</t>
  </si>
  <si>
    <t>De acuerdo con la información reportada y la verificación realizada por la Oficina de Control Interno en el memorando No. 20254600138593, se evidencia que la meta alcanzó el 96,30% de lo programado para la vigencia.</t>
  </si>
  <si>
    <t>De acuerdo con la información reportada y la verificación realizada por la Oficina de Control Interno en los memorandos No.20254600193883, 20254600258433, 20254600383923 y 20264600004113, se evidencia que la meta alcanzó el 75,43% de lo programado para la vigencia.</t>
  </si>
  <si>
    <r>
      <rPr>
        <sz val="11"/>
        <color rgb="FF000000"/>
        <rFont val="Calibri Light"/>
      </rPr>
      <t xml:space="preserve">
No se evidencia matriz de riesgos de seguridad de la información aprobada. 
</t>
    </r>
    <r>
      <rPr>
        <b/>
        <sz val="11"/>
        <color rgb="FF000000"/>
        <rFont val="Calibri Light"/>
      </rPr>
      <t>Alerta:</t>
    </r>
    <r>
      <rPr>
        <sz val="11"/>
        <color rgb="FF000000"/>
        <rFont val="Calibri Light"/>
      </rPr>
      <t xml:space="preserve"> Se debe generar mayor compromiso con el cumplimiento de las metas establecidas y su reporte oportuno.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</si>
</sst>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1">
    <font>
      <sz val="11"/>
      <color theme="1"/>
      <name val="Calibri"/>
      <charset val="134"/>
      <scheme val="minor"/>
    </font>
    <font>
      <sz val="11"/>
      <color rgb="FF000000"/>
      <name val="Garamond"/>
      <charset val="134"/>
    </font>
    <font>
      <sz val="11"/>
      <color theme="1"/>
      <name val="Calibri Light"/>
      <charset val="134"/>
      <scheme val="major"/>
    </font>
    <font>
      <b/>
      <sz val="8"/>
      <color rgb="FF000000"/>
      <name val="Garamond"/>
      <charset val="134"/>
    </font>
    <font>
      <b/>
      <sz val="8"/>
      <color rgb="FF000000"/>
      <name val="Calibri Light"/>
      <charset val="134"/>
      <scheme val="major"/>
    </font>
    <font>
      <sz val="11"/>
      <color rgb="FF000000"/>
      <name val="Calibri Light"/>
      <charset val="134"/>
    </font>
    <font>
      <b/>
      <sz val="12"/>
      <color rgb="FF000000"/>
      <name val="Calibri Light"/>
      <charset val="134"/>
    </font>
    <font>
      <sz val="12"/>
      <color rgb="FF000000"/>
      <name val="Calibri Light"/>
      <charset val="134"/>
    </font>
    <font>
      <b/>
      <sz val="11"/>
      <color rgb="FF000000"/>
      <name val="Garamond"/>
      <charset val="134"/>
    </font>
    <font>
      <sz val="11"/>
      <color rgb="FF0070C0"/>
      <name val="Calibri Light"/>
    </font>
    <font>
      <b/>
      <sz val="11"/>
      <color rgb="FF0070C0"/>
      <name val="Garamond"/>
      <charset val="134"/>
    </font>
    <font>
      <b/>
      <sz val="11"/>
      <name val="Garamond"/>
      <charset val="134"/>
    </font>
    <font>
      <sz val="11"/>
      <color theme="1"/>
      <name val="Garamond"/>
      <charset val="134"/>
    </font>
    <font>
      <b/>
      <sz val="11"/>
      <color theme="1"/>
      <name val="Garamond"/>
      <charset val="134"/>
    </font>
    <font>
      <b/>
      <sz val="13"/>
      <color rgb="FF000000"/>
      <name val="Garamond"/>
      <charset val="134"/>
    </font>
    <font>
      <sz val="11"/>
      <color theme="1"/>
      <name val="Calibri"/>
      <charset val="134"/>
      <scheme val="minor"/>
    </font>
    <font>
      <sz val="11"/>
      <color rgb="FF000000"/>
      <name val="Calibri Light"/>
      <scheme val="major"/>
    </font>
    <font>
      <sz val="11"/>
      <color rgb="FF000000"/>
      <name val="Calibri Light"/>
    </font>
    <font>
      <sz val="11"/>
      <color rgb="FFFF0000"/>
      <name val="Calibri Light"/>
      <charset val="134"/>
      <scheme val="major"/>
    </font>
    <font>
      <b/>
      <sz val="11"/>
      <color rgb="FF000000"/>
      <name val="Calibri Light"/>
      <scheme val="major"/>
    </font>
    <font>
      <b/>
      <sz val="11"/>
      <color rgb="FF000000"/>
      <name val="Calibri Light"/>
    </font>
  </fonts>
  <fills count="15">
    <fill>
      <patternFill patternType="none"/>
    </fill>
    <fill>
      <patternFill patternType="gray125"/>
    </fill>
    <fill>
      <patternFill patternType="solid">
        <fgColor rgb="FFD0CECE"/>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2CC"/>
        <bgColor rgb="FF000000"/>
      </patternFill>
    </fill>
    <fill>
      <patternFill patternType="solid">
        <fgColor theme="5" tint="0.79995117038483843"/>
        <bgColor rgb="FF000000"/>
      </patternFill>
    </fill>
    <fill>
      <patternFill patternType="solid">
        <fgColor rgb="FFFFF3CB"/>
        <bgColor rgb="FF000000"/>
      </patternFill>
    </fill>
    <fill>
      <patternFill patternType="solid">
        <fgColor rgb="FFFFE799"/>
        <bgColor rgb="FF000000"/>
      </patternFill>
    </fill>
    <fill>
      <patternFill patternType="solid">
        <fgColor rgb="FFFFE699"/>
        <bgColor rgb="FF000000"/>
      </patternFill>
    </fill>
    <fill>
      <patternFill patternType="solid">
        <fgColor theme="4" tint="0.79995117038483843"/>
        <bgColor indexed="64"/>
      </patternFill>
    </fill>
    <fill>
      <patternFill patternType="solid">
        <fgColor theme="5" tint="0.79995117038483843"/>
        <bgColor indexed="64"/>
      </patternFill>
    </fill>
    <fill>
      <patternFill patternType="solid">
        <fgColor theme="7" tint="0.79995117038483843"/>
        <bgColor indexed="64"/>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9" fontId="15" fillId="0" borderId="0" applyFont="0" applyFill="0" applyBorder="0" applyAlignment="0" applyProtection="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0" fontId="5" fillId="5"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6" fillId="6" borderId="1" xfId="0" applyFont="1" applyFill="1" applyBorder="1" applyAlignment="1">
      <alignment vertical="center"/>
    </xf>
    <xf numFmtId="0" fontId="7" fillId="6" borderId="1" xfId="0" applyFont="1" applyFill="1" applyBorder="1" applyAlignment="1">
      <alignment vertical="center" wrapText="1"/>
    </xf>
    <xf numFmtId="0" fontId="6" fillId="6" borderId="1" xfId="0" applyFont="1" applyFill="1" applyBorder="1" applyAlignment="1">
      <alignment horizontal="center" vertical="center" wrapText="1"/>
    </xf>
    <xf numFmtId="10" fontId="6" fillId="6"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9" fontId="9" fillId="5" borderId="1" xfId="0" applyNumberFormat="1" applyFont="1" applyFill="1" applyBorder="1" applyAlignment="1">
      <alignment horizontal="center" vertical="center" wrapText="1"/>
    </xf>
    <xf numFmtId="10"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9"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10" fontId="11" fillId="6" borderId="1" xfId="0" applyNumberFormat="1" applyFont="1" applyFill="1" applyBorder="1" applyAlignment="1">
      <alignment horizontal="center" vertical="center" wrapText="1"/>
    </xf>
    <xf numFmtId="10" fontId="8" fillId="10" borderId="1" xfId="0" applyNumberFormat="1" applyFont="1" applyFill="1" applyBorder="1" applyAlignment="1">
      <alignment horizontal="center" vertical="center" wrapText="1"/>
    </xf>
    <xf numFmtId="10" fontId="14" fillId="10" borderId="1" xfId="0" applyNumberFormat="1" applyFont="1" applyFill="1" applyBorder="1" applyAlignment="1">
      <alignment horizontal="center" vertical="center" wrapText="1"/>
    </xf>
    <xf numFmtId="2" fontId="0" fillId="0" borderId="0" xfId="0" applyNumberFormat="1"/>
    <xf numFmtId="164" fontId="0" fillId="0" borderId="0" xfId="0" applyNumberFormat="1"/>
    <xf numFmtId="0" fontId="4" fillId="11" borderId="1" xfId="0" applyFont="1" applyFill="1" applyBorder="1" applyAlignment="1">
      <alignment horizontal="center" vertical="center" wrapText="1"/>
    </xf>
    <xf numFmtId="10" fontId="2" fillId="0" borderId="1" xfId="1" applyNumberFormat="1" applyFont="1" applyBorder="1" applyAlignment="1">
      <alignment horizontal="center" vertical="center" wrapText="1"/>
    </xf>
    <xf numFmtId="10" fontId="2" fillId="4" borderId="1" xfId="1" applyNumberFormat="1" applyFont="1" applyFill="1" applyBorder="1" applyAlignment="1">
      <alignment horizontal="center" vertical="center" wrapText="1"/>
    </xf>
    <xf numFmtId="0" fontId="10" fillId="13" borderId="1" xfId="0" applyFont="1" applyFill="1" applyBorder="1" applyAlignment="1">
      <alignment vertical="center" wrapText="1"/>
    </xf>
    <xf numFmtId="0" fontId="12" fillId="12" borderId="1" xfId="0" applyFont="1" applyFill="1" applyBorder="1" applyAlignment="1">
      <alignment vertical="center"/>
    </xf>
    <xf numFmtId="0" fontId="13" fillId="14" borderId="1" xfId="0" applyFont="1" applyFill="1" applyBorder="1" applyAlignment="1">
      <alignment vertical="center" wrapText="1"/>
    </xf>
    <xf numFmtId="0" fontId="12" fillId="14" borderId="1" xfId="0" applyFont="1" applyFill="1" applyBorder="1" applyAlignment="1">
      <alignment vertical="center" wrapText="1"/>
    </xf>
    <xf numFmtId="0" fontId="12" fillId="14"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6" fillId="0" borderId="1" xfId="0" applyFont="1" applyBorder="1" applyAlignment="1">
      <alignment horizontal="left" vertical="center" wrapText="1"/>
    </xf>
    <xf numFmtId="1" fontId="17" fillId="0" borderId="1" xfId="0" applyNumberFormat="1" applyFont="1" applyBorder="1" applyAlignment="1">
      <alignment horizontal="center" vertical="center" wrapText="1"/>
    </xf>
    <xf numFmtId="10" fontId="18" fillId="0" borderId="1" xfId="1" applyNumberFormat="1" applyFont="1" applyBorder="1" applyAlignment="1">
      <alignment horizontal="center" vertical="center" wrapText="1"/>
    </xf>
    <xf numFmtId="10" fontId="18" fillId="4" borderId="1" xfId="1" applyNumberFormat="1" applyFont="1" applyFill="1" applyBorder="1" applyAlignment="1">
      <alignment horizontal="center" vertical="center" wrapText="1"/>
    </xf>
    <xf numFmtId="0" fontId="5" fillId="0" borderId="1" xfId="0" applyFont="1" applyBorder="1" applyAlignment="1">
      <alignment wrapText="1"/>
    </xf>
    <xf numFmtId="0" fontId="5" fillId="0" borderId="2" xfId="0" applyFont="1" applyBorder="1" applyAlignment="1">
      <alignment wrapText="1"/>
    </xf>
    <xf numFmtId="0" fontId="5" fillId="0" borderId="2"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F5BAE8"/>
      <color rgb="FF58F5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5"/>
  <sheetViews>
    <sheetView tabSelected="1" topLeftCell="A4" zoomScale="70" zoomScaleNormal="55" workbookViewId="0">
      <selection activeCell="B23" sqref="B23"/>
    </sheetView>
  </sheetViews>
  <sheetFormatPr baseColWidth="10" defaultColWidth="9" defaultRowHeight="15"/>
  <cols>
    <col min="1" max="1" width="5.28515625" customWidth="1"/>
    <col min="2" max="2" width="55.85546875" style="1" customWidth="1"/>
    <col min="3" max="3" width="43.7109375" style="1" customWidth="1"/>
    <col min="4" max="4" width="14.140625" style="2" customWidth="1"/>
    <col min="5" max="5" width="20.5703125" style="2" customWidth="1"/>
    <col min="6" max="6" width="23.140625" style="2" customWidth="1"/>
    <col min="7" max="7" width="14.140625" style="2" customWidth="1"/>
    <col min="8" max="8" width="80.5703125" style="3" customWidth="1"/>
    <col min="9" max="11" width="11.42578125" hidden="1" customWidth="1"/>
    <col min="12" max="12" width="6.140625" customWidth="1"/>
    <col min="13" max="254" width="11.42578125" customWidth="1"/>
  </cols>
  <sheetData>
    <row r="1" spans="1:12" ht="56.25">
      <c r="B1" s="4" t="s">
        <v>0</v>
      </c>
      <c r="C1" s="4" t="s">
        <v>1</v>
      </c>
      <c r="D1" s="4" t="s">
        <v>2</v>
      </c>
      <c r="E1" s="4" t="s">
        <v>3</v>
      </c>
      <c r="F1" s="4" t="s">
        <v>4</v>
      </c>
      <c r="G1" s="5" t="s">
        <v>5</v>
      </c>
      <c r="H1" s="35" t="s">
        <v>6</v>
      </c>
    </row>
    <row r="2" spans="1:12" ht="105">
      <c r="A2">
        <v>1</v>
      </c>
      <c r="B2" s="6" t="s">
        <v>40</v>
      </c>
      <c r="C2" s="6" t="s">
        <v>47</v>
      </c>
      <c r="D2" s="7">
        <v>0.4</v>
      </c>
      <c r="E2" s="8">
        <v>8.6999999999999994E-2</v>
      </c>
      <c r="F2" s="8">
        <v>0.2465</v>
      </c>
      <c r="G2" s="46">
        <v>0.2465</v>
      </c>
      <c r="H2" s="51" t="s">
        <v>48</v>
      </c>
    </row>
    <row r="3" spans="1:12" ht="60">
      <c r="A3">
        <v>2</v>
      </c>
      <c r="B3" s="6" t="s">
        <v>7</v>
      </c>
      <c r="C3" s="6" t="s">
        <v>8</v>
      </c>
      <c r="D3" s="7">
        <v>0.68</v>
      </c>
      <c r="E3" s="8">
        <v>0.874</v>
      </c>
      <c r="F3" s="8">
        <v>1</v>
      </c>
      <c r="G3" s="36">
        <v>1</v>
      </c>
      <c r="H3" s="50" t="s">
        <v>42</v>
      </c>
      <c r="L3" s="33"/>
    </row>
    <row r="4" spans="1:12" ht="90">
      <c r="A4">
        <v>3</v>
      </c>
      <c r="B4" s="6" t="s">
        <v>41</v>
      </c>
      <c r="C4" s="6" t="s">
        <v>9</v>
      </c>
      <c r="D4" s="7">
        <v>0.63</v>
      </c>
      <c r="E4" s="8">
        <v>0.41699999999999998</v>
      </c>
      <c r="F4" s="8">
        <v>0.66169999999999995</v>
      </c>
      <c r="G4" s="46">
        <v>0.66169999999999995</v>
      </c>
      <c r="H4" s="52" t="s">
        <v>49</v>
      </c>
    </row>
    <row r="5" spans="1:12" ht="45">
      <c r="A5">
        <v>4</v>
      </c>
      <c r="B5" s="6" t="s">
        <v>10</v>
      </c>
      <c r="C5" s="6" t="s">
        <v>50</v>
      </c>
      <c r="D5" s="7">
        <v>0.97</v>
      </c>
      <c r="E5" s="8">
        <v>0.99619999999999997</v>
      </c>
      <c r="F5" s="8">
        <v>1</v>
      </c>
      <c r="G5" s="36">
        <v>1</v>
      </c>
      <c r="H5" s="50" t="s">
        <v>42</v>
      </c>
    </row>
    <row r="6" spans="1:12" ht="45">
      <c r="A6">
        <v>5</v>
      </c>
      <c r="B6" s="6" t="s">
        <v>51</v>
      </c>
      <c r="C6" s="6" t="s">
        <v>11</v>
      </c>
      <c r="D6" s="7">
        <v>0.51</v>
      </c>
      <c r="E6" s="8">
        <v>0.51600000000000001</v>
      </c>
      <c r="F6" s="8">
        <v>1</v>
      </c>
      <c r="G6" s="36">
        <v>1</v>
      </c>
      <c r="H6" s="50" t="s">
        <v>42</v>
      </c>
      <c r="J6" s="34"/>
    </row>
    <row r="7" spans="1:12" ht="94.5" customHeight="1">
      <c r="A7">
        <v>6</v>
      </c>
      <c r="B7" s="6" t="s">
        <v>12</v>
      </c>
      <c r="C7" s="6" t="s">
        <v>13</v>
      </c>
      <c r="D7" s="7">
        <v>0.97</v>
      </c>
      <c r="E7" s="8">
        <v>0.8</v>
      </c>
      <c r="F7" s="8">
        <v>0.83250000000000002</v>
      </c>
      <c r="G7" s="36">
        <v>0.83250000000000002</v>
      </c>
      <c r="H7" s="50" t="s">
        <v>52</v>
      </c>
    </row>
    <row r="8" spans="1:12" ht="90">
      <c r="A8">
        <v>7</v>
      </c>
      <c r="B8" s="6" t="s">
        <v>14</v>
      </c>
      <c r="C8" s="6" t="s">
        <v>53</v>
      </c>
      <c r="D8" s="7">
        <v>1</v>
      </c>
      <c r="E8" s="8">
        <v>1</v>
      </c>
      <c r="F8" s="8">
        <v>1</v>
      </c>
      <c r="G8" s="36">
        <v>1</v>
      </c>
      <c r="H8" s="50" t="s">
        <v>42</v>
      </c>
    </row>
    <row r="9" spans="1:12" ht="60">
      <c r="A9">
        <v>8</v>
      </c>
      <c r="B9" s="6" t="s">
        <v>54</v>
      </c>
      <c r="C9" s="6" t="s">
        <v>15</v>
      </c>
      <c r="D9" s="15">
        <v>19324</v>
      </c>
      <c r="E9" s="45">
        <v>42592</v>
      </c>
      <c r="F9" s="8">
        <v>1</v>
      </c>
      <c r="G9" s="37">
        <v>1</v>
      </c>
      <c r="H9" s="50" t="s">
        <v>43</v>
      </c>
    </row>
    <row r="10" spans="1:12" ht="60">
      <c r="A10">
        <v>9</v>
      </c>
      <c r="B10" s="6" t="s">
        <v>55</v>
      </c>
      <c r="C10" s="6" t="s">
        <v>16</v>
      </c>
      <c r="D10" s="45">
        <v>3708</v>
      </c>
      <c r="E10" s="45">
        <v>7123</v>
      </c>
      <c r="F10" s="8">
        <v>1</v>
      </c>
      <c r="G10" s="36">
        <v>1</v>
      </c>
      <c r="H10" s="50" t="s">
        <v>43</v>
      </c>
      <c r="K10" s="33"/>
    </row>
    <row r="11" spans="1:12" ht="60">
      <c r="A11">
        <v>10</v>
      </c>
      <c r="B11" s="10" t="s">
        <v>56</v>
      </c>
      <c r="C11" s="10" t="s">
        <v>17</v>
      </c>
      <c r="D11" s="11">
        <v>180</v>
      </c>
      <c r="E11" s="12">
        <v>182</v>
      </c>
      <c r="F11" s="13">
        <v>1</v>
      </c>
      <c r="G11" s="36">
        <v>1</v>
      </c>
      <c r="H11" s="50" t="s">
        <v>43</v>
      </c>
      <c r="K11" s="33"/>
    </row>
    <row r="12" spans="1:12" ht="60">
      <c r="A12">
        <v>11</v>
      </c>
      <c r="B12" s="6" t="s">
        <v>44</v>
      </c>
      <c r="C12" s="6" t="s">
        <v>18</v>
      </c>
      <c r="D12" s="14">
        <v>200</v>
      </c>
      <c r="E12" s="15">
        <v>204</v>
      </c>
      <c r="F12" s="8">
        <v>1</v>
      </c>
      <c r="G12" s="36">
        <v>1</v>
      </c>
      <c r="H12" s="50" t="s">
        <v>43</v>
      </c>
      <c r="K12" s="33"/>
    </row>
    <row r="13" spans="1:12" ht="45">
      <c r="A13">
        <v>12</v>
      </c>
      <c r="B13" s="6" t="s">
        <v>57</v>
      </c>
      <c r="C13" s="6" t="s">
        <v>58</v>
      </c>
      <c r="D13" s="14">
        <v>144</v>
      </c>
      <c r="E13" s="15">
        <v>202</v>
      </c>
      <c r="F13" s="8">
        <v>1</v>
      </c>
      <c r="G13" s="36">
        <v>1</v>
      </c>
      <c r="H13" s="50" t="s">
        <v>45</v>
      </c>
      <c r="K13" s="33"/>
    </row>
    <row r="14" spans="1:12" ht="45">
      <c r="A14">
        <v>13</v>
      </c>
      <c r="B14" s="6" t="s">
        <v>46</v>
      </c>
      <c r="C14" s="6" t="s">
        <v>19</v>
      </c>
      <c r="D14" s="14">
        <v>232</v>
      </c>
      <c r="E14" s="15">
        <v>282</v>
      </c>
      <c r="F14" s="8">
        <v>1</v>
      </c>
      <c r="G14" s="36">
        <v>1</v>
      </c>
      <c r="H14" s="50" t="s">
        <v>45</v>
      </c>
    </row>
    <row r="15" spans="1:12" ht="45">
      <c r="A15">
        <v>14</v>
      </c>
      <c r="B15" s="6" t="s">
        <v>59</v>
      </c>
      <c r="C15" s="6" t="s">
        <v>20</v>
      </c>
      <c r="D15" s="14">
        <v>122</v>
      </c>
      <c r="E15" s="15">
        <v>98</v>
      </c>
      <c r="F15" s="8">
        <v>0.80640000000000001</v>
      </c>
      <c r="G15" s="8">
        <v>0.80640000000000001</v>
      </c>
      <c r="H15" s="50" t="s">
        <v>45</v>
      </c>
    </row>
    <row r="16" spans="1:12" ht="15.75">
      <c r="B16" s="16" t="s">
        <v>21</v>
      </c>
      <c r="C16" s="17"/>
      <c r="D16" s="18"/>
      <c r="E16" s="19"/>
      <c r="F16" s="20">
        <f>AVERAGE(F2:F15)*80%</f>
        <v>0.71697714285714298</v>
      </c>
      <c r="G16" s="20">
        <f>AVERAGE(G2:G15)*80%</f>
        <v>0.71697714285714298</v>
      </c>
      <c r="H16" s="9"/>
    </row>
    <row r="17" spans="1:11" ht="45">
      <c r="A17">
        <v>1</v>
      </c>
      <c r="B17" s="21" t="s">
        <v>22</v>
      </c>
      <c r="C17" s="21" t="s">
        <v>23</v>
      </c>
      <c r="D17" s="22">
        <v>0.8</v>
      </c>
      <c r="E17" s="23">
        <v>0.7</v>
      </c>
      <c r="F17" s="23">
        <v>0.875</v>
      </c>
      <c r="G17" s="36">
        <v>0.875</v>
      </c>
      <c r="H17" s="48" t="s">
        <v>60</v>
      </c>
    </row>
    <row r="18" spans="1:11" ht="90">
      <c r="A18">
        <v>2</v>
      </c>
      <c r="B18" s="24" t="s">
        <v>24</v>
      </c>
      <c r="C18" s="24" t="s">
        <v>25</v>
      </c>
      <c r="D18" s="25">
        <v>1</v>
      </c>
      <c r="E18" s="23">
        <v>0.95199999999999996</v>
      </c>
      <c r="F18" s="23">
        <v>0.95189999999999997</v>
      </c>
      <c r="G18" s="37">
        <v>0.95189999999999997</v>
      </c>
      <c r="H18" s="49" t="s">
        <v>61</v>
      </c>
    </row>
    <row r="19" spans="1:11" ht="75">
      <c r="A19">
        <v>3</v>
      </c>
      <c r="B19" s="21" t="s">
        <v>26</v>
      </c>
      <c r="C19" s="21" t="s">
        <v>27</v>
      </c>
      <c r="D19" s="26">
        <v>2</v>
      </c>
      <c r="E19" s="27">
        <v>2</v>
      </c>
      <c r="F19" s="23">
        <v>1</v>
      </c>
      <c r="G19" s="36">
        <v>1</v>
      </c>
      <c r="H19" s="49" t="s">
        <v>45</v>
      </c>
    </row>
    <row r="20" spans="1:11" ht="60">
      <c r="A20">
        <v>4</v>
      </c>
      <c r="B20" s="24" t="s">
        <v>28</v>
      </c>
      <c r="C20" s="24" t="s">
        <v>29</v>
      </c>
      <c r="D20" s="25">
        <v>1</v>
      </c>
      <c r="E20" s="23">
        <v>0.96299999999999997</v>
      </c>
      <c r="F20" s="23">
        <v>0.96299999999999997</v>
      </c>
      <c r="G20" s="36">
        <v>0.96299999999999997</v>
      </c>
      <c r="H20" s="49" t="s">
        <v>62</v>
      </c>
    </row>
    <row r="21" spans="1:11" ht="60">
      <c r="A21">
        <v>5</v>
      </c>
      <c r="B21" s="24" t="s">
        <v>30</v>
      </c>
      <c r="C21" s="24" t="s">
        <v>31</v>
      </c>
      <c r="D21" s="25">
        <v>1</v>
      </c>
      <c r="E21" s="23">
        <v>0.754</v>
      </c>
      <c r="F21" s="23">
        <v>0.75429999999999997</v>
      </c>
      <c r="G21" s="37">
        <v>0.75429999999999997</v>
      </c>
      <c r="H21" s="49" t="s">
        <v>63</v>
      </c>
    </row>
    <row r="22" spans="1:11" ht="165">
      <c r="A22">
        <v>6</v>
      </c>
      <c r="B22" s="21" t="s">
        <v>32</v>
      </c>
      <c r="C22" s="21" t="s">
        <v>33</v>
      </c>
      <c r="D22" s="26">
        <v>1</v>
      </c>
      <c r="E22" s="27">
        <v>0.7</v>
      </c>
      <c r="F22" s="23">
        <v>0.7</v>
      </c>
      <c r="G22" s="37">
        <v>0.7</v>
      </c>
      <c r="H22" s="44" t="s">
        <v>34</v>
      </c>
    </row>
    <row r="23" spans="1:11" s="1" customFormat="1" ht="75">
      <c r="A23">
        <v>7</v>
      </c>
      <c r="B23" s="21" t="s">
        <v>35</v>
      </c>
      <c r="C23" s="21" t="s">
        <v>36</v>
      </c>
      <c r="D23" s="26">
        <v>1</v>
      </c>
      <c r="E23" s="23">
        <v>0</v>
      </c>
      <c r="F23" s="23">
        <v>0</v>
      </c>
      <c r="G23" s="47">
        <v>0</v>
      </c>
      <c r="H23" s="52" t="s">
        <v>64</v>
      </c>
      <c r="I23" s="1">
        <v>208</v>
      </c>
      <c r="J23" s="1">
        <v>237</v>
      </c>
      <c r="K23" s="1">
        <f>I23/J23</f>
        <v>0.87763713080168781</v>
      </c>
    </row>
    <row r="24" spans="1:11">
      <c r="B24" s="38" t="s">
        <v>37</v>
      </c>
      <c r="C24" s="38"/>
      <c r="D24" s="28"/>
      <c r="E24" s="29" t="s">
        <v>38</v>
      </c>
      <c r="F24" s="30">
        <f>AVERAGE(F17:F23)*20%</f>
        <v>0.14983428571428573</v>
      </c>
      <c r="G24" s="30">
        <f>AVERAGE(G17:G23)*20%</f>
        <v>0.14983428571428573</v>
      </c>
      <c r="H24" s="39"/>
    </row>
    <row r="25" spans="1:11" ht="16.5">
      <c r="B25" s="40" t="s">
        <v>39</v>
      </c>
      <c r="C25" s="41"/>
      <c r="D25" s="42"/>
      <c r="E25" s="43" t="s">
        <v>38</v>
      </c>
      <c r="F25" s="31">
        <f>+F24+F16</f>
        <v>0.86681142857142868</v>
      </c>
      <c r="G25" s="32">
        <f>+G24+G16</f>
        <v>0.86681142857142868</v>
      </c>
      <c r="H25" s="41"/>
    </row>
  </sheetData>
  <pageMargins left="0.70866141732283472" right="0.70866141732283472" top="0.74803149606299213" bottom="0.74803149606299213" header="0.31496062992125984" footer="0.31496062992125984"/>
  <pageSetup scale="47"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7095be-6fc4-440a-9422-8bd9f01f6955">
      <Terms xmlns="http://schemas.microsoft.com/office/infopath/2007/PartnerControls"/>
    </lcf76f155ced4ddcb4097134ff3c332f>
    <TaxCatchAll xmlns="3f1a0024-6d61-4f4c-b3df-5a227450014d" xsi:nil="true"/>
    <_Flow_SignoffStatus xmlns="aa7095be-6fc4-440a-9422-8bd9f01f6955" xsi:nil="true"/>
    <Noviembre xmlns="aa7095be-6fc4-440a-9422-8bd9f01f69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9f54f3dffb3174a29bfd1bca4e26134c">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53574def632b6c7500e1cf2278b359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CD9DA1-888E-4820-BF11-AF276EA4A666}">
  <ds:schemaRefs>
    <ds:schemaRef ds:uri="http://schemas.microsoft.com/office/2006/metadata/properties"/>
    <ds:schemaRef ds:uri="http://schemas.microsoft.com/office/infopath/2007/PartnerControls"/>
    <ds:schemaRef ds:uri="aa7095be-6fc4-440a-9422-8bd9f01f6955"/>
    <ds:schemaRef ds:uri="3f1a0024-6d61-4f4c-b3df-5a227450014d"/>
  </ds:schemaRefs>
</ds:datastoreItem>
</file>

<file path=customXml/itemProps2.xml><?xml version="1.0" encoding="utf-8"?>
<ds:datastoreItem xmlns:ds="http://schemas.openxmlformats.org/officeDocument/2006/customXml" ds:itemID="{1A257135-86FB-4071-ADD7-3980D345480C}">
  <ds:schemaRefs>
    <ds:schemaRef ds:uri="http://schemas.microsoft.com/sharepoint/v3/contenttype/forms"/>
  </ds:schemaRefs>
</ds:datastoreItem>
</file>

<file path=customXml/itemProps3.xml><?xml version="1.0" encoding="utf-8"?>
<ds:datastoreItem xmlns:ds="http://schemas.openxmlformats.org/officeDocument/2006/customXml" ds:itemID="{A31FD17A-4BE3-4458-8827-40E1357D6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Rafael Uribe Uribe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Suarez Jimenez</dc:creator>
  <cp:keywords/>
  <dc:description/>
  <cp:lastModifiedBy>Angelica Maria Avendano Orjuela</cp:lastModifiedBy>
  <cp:revision/>
  <cp:lastPrinted>2026-02-09T20:37:22Z</cp:lastPrinted>
  <dcterms:created xsi:type="dcterms:W3CDTF">2023-02-06T18:52:00Z</dcterms:created>
  <dcterms:modified xsi:type="dcterms:W3CDTF">2026-02-09T20:37:22Z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Noviembre">
    <vt:lpwstr/>
  </property>
  <property fmtid="{D5CDD505-2E9C-101B-9397-08002B2CF9AE}" pid="4" name="Estado de aprobación">
    <vt:lpwstr/>
  </property>
  <property fmtid="{D5CDD505-2E9C-101B-9397-08002B2CF9AE}" pid="5" name="lcf76f155ced4ddcb4097134ff3c332f">
    <vt:lpwstr/>
  </property>
  <property fmtid="{D5CDD505-2E9C-101B-9397-08002B2CF9AE}" pid="6" name="MediaServiceImageTags">
    <vt:lpwstr/>
  </property>
  <property fmtid="{D5CDD505-2E9C-101B-9397-08002B2CF9AE}" pid="7" name="ContentTypeId">
    <vt:lpwstr>0x0101003C7614B093F5A94B81D051C0038E4C18</vt:lpwstr>
  </property>
  <property fmtid="{D5CDD505-2E9C-101B-9397-08002B2CF9AE}" pid="8" name="ICV">
    <vt:lpwstr>278DBC353BEE46BDA70CC0693B4BC13A_13</vt:lpwstr>
  </property>
  <property fmtid="{D5CDD505-2E9C-101B-9397-08002B2CF9AE}" pid="9" name="KSOProductBuildVer">
    <vt:lpwstr>1033-12.2.0.23196</vt:lpwstr>
  </property>
</Properties>
</file>