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Banco de Proyectos\Trazabilidad BPC\1. Precontractual\Caja de herramientas\"/>
    </mc:Choice>
  </mc:AlternateContent>
  <xr:revisionPtr revIDLastSave="0" documentId="13_ncr:1_{54467AE9-BC76-4118-B8D8-B33879431C31}" xr6:coauthVersionLast="47" xr6:coauthVersionMax="47" xr10:uidLastSave="{00000000-0000-0000-0000-000000000000}"/>
  <bookViews>
    <workbookView xWindow="-120" yWindow="-120" windowWidth="20730" windowHeight="11040" firstSheet="3" activeTab="3" xr2:uid="{5A4540A3-D044-423B-B526-3EF94CE288BA}"/>
  </bookViews>
  <sheets>
    <sheet name="Hoja1" sheetId="2" state="hidden" r:id="rId1"/>
    <sheet name="Plan" sheetId="1" state="hidden" r:id="rId2"/>
    <sheet name="Trazabilidad BPC" sheetId="9" state="hidden" r:id="rId3"/>
    <sheet name="Formato de presupuesto" sheetId="18" r:id="rId4"/>
  </sheets>
  <definedNames>
    <definedName name="_xlnm.Print_Area" localSheetId="3">'Formato de presupuesto'!$A$1:$D$36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8" l="1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2" i="18" l="1"/>
  <c r="G10" i="1" l="1"/>
  <c r="J9" i="1"/>
  <c r="F7" i="1"/>
  <c r="H15" i="1"/>
  <c r="H14" i="1"/>
  <c r="G13" i="1"/>
  <c r="H13" i="1" s="1"/>
  <c r="G12" i="1"/>
  <c r="H12" i="1" s="1"/>
  <c r="G11" i="1"/>
  <c r="H11" i="1" s="1"/>
  <c r="K9" i="1" l="1"/>
  <c r="J8" i="1"/>
  <c r="L9" i="1" l="1"/>
  <c r="M9" i="1" s="1"/>
  <c r="K8" i="1"/>
  <c r="M8" i="1" l="1"/>
  <c r="N9" i="1"/>
  <c r="N8" i="1" s="1"/>
  <c r="L8" i="1"/>
  <c r="O9" i="1" l="1"/>
  <c r="P9" i="1" l="1"/>
  <c r="O8" i="1"/>
  <c r="Q9" i="1" l="1"/>
  <c r="P8" i="1"/>
  <c r="R9" i="1" l="1"/>
  <c r="Q8" i="1"/>
  <c r="S9" i="1" l="1"/>
  <c r="T9" i="1" s="1"/>
  <c r="R8" i="1"/>
  <c r="U9" i="1" l="1"/>
  <c r="T8" i="1"/>
  <c r="S8" i="1"/>
  <c r="U8" i="1" l="1"/>
  <c r="V9" i="1"/>
  <c r="V8" i="1" l="1"/>
  <c r="W9" i="1"/>
  <c r="W8" i="1" l="1"/>
  <c r="X9" i="1"/>
  <c r="Y9" i="1" l="1"/>
  <c r="X8" i="1"/>
  <c r="Y8" i="1" l="1"/>
  <c r="Z9" i="1"/>
  <c r="AA9" i="1" l="1"/>
  <c r="Z8" i="1"/>
  <c r="AB9" i="1" l="1"/>
  <c r="AA8" i="1"/>
  <c r="AC9" i="1" l="1"/>
  <c r="AB8" i="1"/>
  <c r="AC8" i="1" l="1"/>
  <c r="AD9" i="1"/>
  <c r="AD8" i="1" l="1"/>
  <c r="AE9" i="1"/>
  <c r="AF9" i="1" l="1"/>
  <c r="AE8" i="1"/>
  <c r="AF8" i="1" l="1"/>
  <c r="AG9" i="1"/>
  <c r="AH9" i="1" l="1"/>
  <c r="AG8" i="1"/>
  <c r="AH8" i="1" l="1"/>
  <c r="AI9" i="1"/>
  <c r="AI8" i="1" l="1"/>
  <c r="AJ9" i="1"/>
  <c r="AK9" i="1" l="1"/>
  <c r="AJ8" i="1"/>
  <c r="AK8" i="1" l="1"/>
  <c r="AL9" i="1"/>
  <c r="AM9" i="1" l="1"/>
  <c r="AL8" i="1"/>
  <c r="AN9" i="1" l="1"/>
  <c r="AM8" i="1"/>
  <c r="AO9" i="1" l="1"/>
  <c r="AN8" i="1"/>
  <c r="AP9" i="1" l="1"/>
  <c r="AO8" i="1"/>
  <c r="AP8" i="1" l="1"/>
  <c r="AQ9" i="1"/>
  <c r="AQ8" i="1" l="1"/>
  <c r="AR9" i="1"/>
  <c r="AS9" i="1" l="1"/>
  <c r="AR8" i="1"/>
  <c r="AS8" i="1" l="1"/>
  <c r="AT9" i="1"/>
  <c r="AU9" i="1" l="1"/>
  <c r="AT8" i="1"/>
  <c r="AV9" i="1" l="1"/>
  <c r="AU8" i="1"/>
  <c r="AW9" i="1" l="1"/>
  <c r="AV8" i="1"/>
  <c r="AW8" i="1" l="1"/>
  <c r="AX9" i="1"/>
  <c r="AY9" i="1" l="1"/>
  <c r="AX8" i="1"/>
  <c r="AY8" i="1" l="1"/>
  <c r="AZ9" i="1"/>
  <c r="BA9" i="1" l="1"/>
  <c r="AZ8" i="1"/>
  <c r="BB9" i="1" l="1"/>
  <c r="BA8" i="1"/>
  <c r="BC9" i="1" l="1"/>
  <c r="BB8" i="1"/>
  <c r="BD9" i="1" l="1"/>
  <c r="BC8" i="1"/>
  <c r="BD8" i="1" l="1"/>
  <c r="BE9" i="1"/>
  <c r="BE8" i="1" l="1"/>
  <c r="BF9" i="1"/>
  <c r="BF8" i="1" l="1"/>
  <c r="BG9" i="1"/>
  <c r="BH9" i="1" l="1"/>
  <c r="BG8" i="1"/>
  <c r="BH8" i="1" l="1"/>
  <c r="BI9" i="1"/>
  <c r="BJ9" i="1" l="1"/>
  <c r="BI8" i="1"/>
  <c r="BK9" i="1" l="1"/>
  <c r="BJ8" i="1"/>
  <c r="BL9" i="1" l="1"/>
  <c r="BK8" i="1"/>
  <c r="BL8" i="1" l="1"/>
  <c r="BM9" i="1"/>
  <c r="BM8" i="1" l="1"/>
  <c r="BN9" i="1"/>
  <c r="BO9" i="1" l="1"/>
  <c r="BN8" i="1"/>
  <c r="BP9" i="1" l="1"/>
  <c r="BO8" i="1"/>
  <c r="BP8" i="1" l="1"/>
  <c r="BQ9" i="1"/>
  <c r="BQ8" i="1" l="1"/>
  <c r="BR9" i="1"/>
  <c r="BS9" i="1" l="1"/>
  <c r="BR8" i="1"/>
  <c r="BT9" i="1" l="1"/>
  <c r="BS8" i="1"/>
  <c r="BT8" i="1" l="1"/>
  <c r="BU9" i="1"/>
  <c r="BU8" i="1" l="1"/>
  <c r="BV9" i="1"/>
  <c r="BW9" i="1" l="1"/>
  <c r="BV8" i="1"/>
  <c r="BX9" i="1" l="1"/>
  <c r="BW8" i="1"/>
  <c r="BX8" i="1" l="1"/>
  <c r="BY9" i="1"/>
  <c r="BY8" i="1" l="1"/>
  <c r="BZ9" i="1"/>
  <c r="CA9" i="1" l="1"/>
  <c r="BZ8" i="1"/>
  <c r="CB9" i="1" l="1"/>
  <c r="CA8" i="1"/>
  <c r="CB8" i="1" l="1"/>
  <c r="CC9" i="1"/>
  <c r="CC8" i="1" l="1"/>
  <c r="CD9" i="1"/>
  <c r="CE9" i="1" l="1"/>
  <c r="CD8" i="1"/>
  <c r="CF9" i="1" l="1"/>
  <c r="CE8" i="1"/>
  <c r="CF8" i="1" l="1"/>
  <c r="CG9" i="1"/>
  <c r="CG8" i="1" l="1"/>
  <c r="CH9" i="1"/>
  <c r="CI9" i="1" l="1"/>
  <c r="CH8" i="1"/>
  <c r="CJ9" i="1" l="1"/>
  <c r="CI8" i="1"/>
  <c r="CJ8" i="1" l="1"/>
  <c r="CK9" i="1"/>
  <c r="CK8" i="1" l="1"/>
  <c r="CL9" i="1"/>
  <c r="CM9" i="1" l="1"/>
  <c r="CL8" i="1"/>
  <c r="CM8" i="1" l="1"/>
  <c r="CN9" i="1"/>
  <c r="CN8" i="1" l="1"/>
  <c r="CO9" i="1"/>
  <c r="CO8" i="1" l="1"/>
  <c r="CP9" i="1"/>
  <c r="CQ9" i="1" l="1"/>
  <c r="CP8" i="1"/>
  <c r="CR9" i="1" l="1"/>
  <c r="CQ8" i="1"/>
  <c r="CR8" i="1" l="1"/>
  <c r="CS9" i="1"/>
  <c r="CS8" i="1" l="1"/>
  <c r="CT9" i="1"/>
  <c r="CU9" i="1" l="1"/>
  <c r="CT8" i="1"/>
  <c r="CV9" i="1" l="1"/>
  <c r="CU8" i="1"/>
  <c r="CV8" i="1" l="1"/>
  <c r="CW9" i="1"/>
  <c r="CW8" i="1" l="1"/>
  <c r="CX9" i="1"/>
  <c r="CY9" i="1" l="1"/>
  <c r="CX8" i="1"/>
  <c r="CZ9" i="1" l="1"/>
  <c r="CY8" i="1"/>
  <c r="CZ8" i="1" l="1"/>
  <c r="DA9" i="1"/>
  <c r="DA8" i="1" l="1"/>
  <c r="DB9" i="1"/>
  <c r="DC9" i="1" l="1"/>
  <c r="DB8" i="1"/>
  <c r="DD9" i="1" l="1"/>
  <c r="DC8" i="1"/>
  <c r="DD8" i="1" l="1"/>
  <c r="DE9" i="1"/>
  <c r="DE8" i="1" l="1"/>
  <c r="DF9" i="1"/>
  <c r="DG9" i="1" l="1"/>
  <c r="DF8" i="1"/>
  <c r="DH9" i="1" l="1"/>
  <c r="DG8" i="1"/>
  <c r="DH8" i="1" l="1"/>
  <c r="DI9" i="1"/>
  <c r="DJ9" i="1" l="1"/>
  <c r="DI8" i="1"/>
  <c r="DK9" i="1" l="1"/>
  <c r="DJ8" i="1"/>
  <c r="DL9" i="1" l="1"/>
  <c r="DK8" i="1"/>
  <c r="DL8" i="1" l="1"/>
  <c r="DM9" i="1"/>
  <c r="DM8" i="1" l="1"/>
  <c r="DN9" i="1"/>
  <c r="DO9" i="1" l="1"/>
  <c r="DN8" i="1"/>
  <c r="DP9" i="1" l="1"/>
  <c r="DO8" i="1"/>
  <c r="DP8" i="1" l="1"/>
  <c r="DQ9" i="1"/>
  <c r="DQ8" i="1" l="1"/>
  <c r="DR9" i="1"/>
  <c r="DR8" i="1" l="1"/>
  <c r="DS9" i="1"/>
  <c r="DS8" i="1" l="1"/>
  <c r="DT9" i="1"/>
  <c r="DT8" i="1" l="1"/>
  <c r="DU9" i="1"/>
  <c r="DU8" i="1" l="1"/>
  <c r="DV9" i="1"/>
  <c r="DV8" i="1" l="1"/>
  <c r="DW9" i="1"/>
  <c r="DX9" i="1" l="1"/>
  <c r="DW8" i="1"/>
  <c r="DX8" i="1" l="1"/>
  <c r="DY9" i="1"/>
  <c r="DY8" i="1" l="1"/>
  <c r="DZ9" i="1"/>
  <c r="DZ8" i="1" l="1"/>
  <c r="EA9" i="1"/>
  <c r="EA8" i="1" s="1"/>
</calcChain>
</file>

<file path=xl/sharedStrings.xml><?xml version="1.0" encoding="utf-8"?>
<sst xmlns="http://schemas.openxmlformats.org/spreadsheetml/2006/main" count="169" uniqueCount="142">
  <si>
    <t>Actividades</t>
  </si>
  <si>
    <t>Actividad 1</t>
  </si>
  <si>
    <t>Actividad 2</t>
  </si>
  <si>
    <t>Actividad 3</t>
  </si>
  <si>
    <t>Actividad 4</t>
  </si>
  <si>
    <t>Actividad 5</t>
  </si>
  <si>
    <t>Actividad 6</t>
  </si>
  <si>
    <t>Responsable</t>
  </si>
  <si>
    <t>Fecha de inicio</t>
  </si>
  <si>
    <t>Enero</t>
  </si>
  <si>
    <t>Abril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</si>
  <si>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</si>
  <si>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</si>
  <si>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</si>
  <si>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</si>
  <si>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</si>
  <si>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</si>
  <si>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</si>
  <si>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</si>
  <si>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</si>
  <si>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</si>
  <si>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finalización</t>
  </si>
  <si>
    <t>Cantidad de días</t>
  </si>
  <si>
    <t>Descripción</t>
  </si>
  <si>
    <t>Recursos</t>
  </si>
  <si>
    <t>Estado</t>
  </si>
  <si>
    <t>EN PROCESO</t>
  </si>
  <si>
    <t>COMPLETADO</t>
  </si>
  <si>
    <t>Elegir mes de inicio</t>
  </si>
  <si>
    <t>Periodo completado</t>
  </si>
  <si>
    <t>Fecha de hoy</t>
  </si>
  <si>
    <t xml:space="preserve">  </t>
  </si>
  <si>
    <t>PLAN DE TRABAJO BANCO DE PROYECTOS - SALRYC</t>
  </si>
  <si>
    <t>Daniel Tusso Cortés</t>
  </si>
  <si>
    <t>Firma de acta de inicio</t>
  </si>
  <si>
    <t>1. Profesional de proyectos
2. SDG</t>
  </si>
  <si>
    <t>Reunión virtual para estructurar Plan de Trabajo "Banco de Proyectos"</t>
  </si>
  <si>
    <t>1. Internet
2. Profesionales</t>
  </si>
  <si>
    <t>Retraso</t>
  </si>
  <si>
    <t>En proceso</t>
  </si>
  <si>
    <t>Fase / Actividad</t>
  </si>
  <si>
    <t>Tiempo Estimado</t>
  </si>
  <si>
    <t>Fecha Aproximada</t>
  </si>
  <si>
    <t>1. Marco Normativo y Prelanzamiento</t>
  </si>
  <si>
    <t>Firma del decreto y la resolución de apertura</t>
  </si>
  <si>
    <t>2 semanas</t>
  </si>
  <si>
    <t>Prelanzamiento de la convocatoria (expectativa)</t>
  </si>
  <si>
    <t>1 semana</t>
  </si>
  <si>
    <t>2. Estructuración Técnica</t>
  </si>
  <si>
    <t>Elaboración, revisión y aprobación de la Ficha Técnica (Anteproyecto)</t>
  </si>
  <si>
    <t>Elaboración, revisión y aprobación de los Estudios Previos (proyecto principal del Banco de Proyectos)</t>
  </si>
  <si>
    <t>Contratación del operador (Acuerdo Marco o Subasta Inversa)</t>
  </si>
  <si>
    <t>4 semanas</t>
  </si>
  <si>
    <t>Lanzamiento oficial de la convocatoria</t>
  </si>
  <si>
    <t>Campaña de difusión</t>
  </si>
  <si>
    <t>3 semanas</t>
  </si>
  <si>
    <t>Curso de formulación de iniciativas (requisito)</t>
  </si>
  <si>
    <t>Recepción de iniciativas o subproyectos</t>
  </si>
  <si>
    <t>Revisión de subproyectos por el comité evaluador</t>
  </si>
  <si>
    <t>Etapa de subsanaciones a proyectos</t>
  </si>
  <si>
    <t>Evaluación de proyectos</t>
  </si>
  <si>
    <t>Verificación de requisitos</t>
  </si>
  <si>
    <t>Anuncio de proyectos seleccionados</t>
  </si>
  <si>
    <t>6. Implementación y Seguimiento</t>
  </si>
  <si>
    <t>Capacitación y asistencia técnica a los ganadores</t>
  </si>
  <si>
    <t>Implementación de los proyectos</t>
  </si>
  <si>
    <t>5 semanas</t>
  </si>
  <si>
    <t>Supervisión y monitoreo de ejecución</t>
  </si>
  <si>
    <t>7. Cierre y Evaluación Final</t>
  </si>
  <si>
    <t>Recepción y entrega de elementos a las iniciativas</t>
  </si>
  <si>
    <t>Evaluación final y presentación de informes</t>
  </si>
  <si>
    <t>Liquidación del contrato del operador</t>
  </si>
  <si>
    <t>mar-abr-25</t>
  </si>
  <si>
    <t>may-jun-25</t>
  </si>
  <si>
    <t>jul-ago-25</t>
  </si>
  <si>
    <t>sep-oct-25</t>
  </si>
  <si>
    <t>Elaboración de línea gráfica - comunicaciones</t>
  </si>
  <si>
    <t>Elaboración de subsegmento WEB</t>
  </si>
  <si>
    <t>Elaboración de documentos de garantía (Acuerdo de voluntades, Exoneración de responsabilidad, Aceptación de términos y condiciones)</t>
  </si>
  <si>
    <t>feb-mar-25</t>
  </si>
  <si>
    <t>Elaboración, revisión y aprobación del documento base de términos y condiciones</t>
  </si>
  <si>
    <t>3. Convocatoria y Recepción de Proyectos</t>
  </si>
  <si>
    <t>4. Evaluación y Selección</t>
  </si>
  <si>
    <t>3 - 24 may</t>
  </si>
  <si>
    <t>10 - 30 may</t>
  </si>
  <si>
    <t>10 may - 5 jun</t>
  </si>
  <si>
    <t>jun-jul-25</t>
  </si>
  <si>
    <t>8 - 22 jun</t>
  </si>
  <si>
    <t>23 jun - 6 jul</t>
  </si>
  <si>
    <t>7 - 27 jul</t>
  </si>
  <si>
    <t>7 - 20 jul</t>
  </si>
  <si>
    <t>1 - 30 ago</t>
  </si>
  <si>
    <t>5. Contratación del Operador</t>
  </si>
  <si>
    <t>Kit mercado básico</t>
  </si>
  <si>
    <t>Kit de aseo básico familiar</t>
  </si>
  <si>
    <t>Kit de aseo básico niño o bebé</t>
  </si>
  <si>
    <t>Kit escolar niños y jóvenes</t>
  </si>
  <si>
    <t>Kit escolar primera infancia</t>
  </si>
  <si>
    <t>1 - 12 sep</t>
  </si>
  <si>
    <t>15 - 26 sep</t>
  </si>
  <si>
    <t>29 sep - 31 oct</t>
  </si>
  <si>
    <t>04 - 14 nov</t>
  </si>
  <si>
    <t>Desarrollo de actividades</t>
  </si>
  <si>
    <t>6-mar Reunión de Comunicaciones del Banco de Proyectos de Cooperación – Estructura Web, Formularios y Cumplimiento Normativo</t>
  </si>
  <si>
    <t>6-mar Reunión de Comunicaciones del BPC – Estrategia de Difusión, Línea Gráfica y Cumplimiento de Transparencia
11-mar Reunión de Comunicaciones del BPC – Propuestas de Identidad Gráfica, Formación en Política Pública y Lineamientos de Premiación</t>
  </si>
  <si>
    <t>24-feb Reunión de Equipo del BPC – Actualización Jurídica y Revisión de Términos de Referencia
6-mar Reunión de Validación Documental del BPC – Alineación con Objetivos y Normativa Vigente
13-mar Revisión de Documentos para el BPC – Criterios, Contratación y Garantías para la Implementación
14-mar Reunión de Seguimiento del Banco de Proyectos de Cooperación para la Libertad Religiosa – Verificación Contractual y Actualización Técnica</t>
  </si>
  <si>
    <t>18-mar Reunión de Equipo con el Área de Contratación – Acuerdos de Voluntades, Prórroga del Acuerdo Marco y Alineación Contractual del BPC</t>
  </si>
  <si>
    <t>17-feb Reunión de Equipo del Banco de Proyectos de Cooperación – Revisión de Estudios Previos, Aporte Social y Lineamientos de Contratación para Bienes de Consumo.
26 al 28-feb Construcción de Estudios Previos v1
4-mar Avance de estudios previos en formato de subasta inversa por menor cuantía v2
19-mar Reunión de Revisión del Proceso de Inventarios – Banco de Proyectos de Cooperación para la Libertad Religiosa
31-mar Reunión de Seguimiento y Trazabilidad del Banco de Proyectos de Cooperación para la Libertad Religiosa</t>
  </si>
  <si>
    <t>3-mar Actualización de ficha técnica y del estudio previo del BPC
31-mar Reunión de Avances y Logros del Banco de Proyectos en el Marco del Acuerdo 927
2-abr Reunión de Equipo – Planeación del Lanzamiento del Banco de Proyectos de Cooperación (BPC) y Propuesta de Inversión
3-abr Mesa de Trabajo – Seguimiento a Compromisos del Acuerdo 927 en Relación con el BPC
3-abr Reunión sobre el Proyecto de Acuerdo No. 232 de 2025 – Clarificación Conceptual y Alineación con el BPC</t>
  </si>
  <si>
    <t>3 al 4-feb Elaboración de anexo técnico de BPC
10-feb Reunión estructura Banco de Proyectos
11-feb Reunión de Equipo BPC con despacho y jurídico
13-feb Revisión documento técnico general banco de proyectos de cooperación
18-feb Reunión Jurídica del Banco de Proyectos de Cooperación – Revisión de Términos y Condiciones para Publicación y Gestión Contractual
27-mar Ajuste del documento base de términos y condiciones
2-abr Reunión de Socialización del BPC con el Área de Contratación y el Secretario de Gobierno
7-abr Reunión de Equipo – Ajustes al Documento Técnico del BPC y Coordinación con Jurídica Distrital</t>
  </si>
  <si>
    <t>3 feb - 7 abr</t>
  </si>
  <si>
    <t>3 mar - 3 abr</t>
  </si>
  <si>
    <t>24 feb - 14 mar</t>
  </si>
  <si>
    <t>6 - 11 mar</t>
  </si>
  <si>
    <t>17 feb - 31 mar</t>
  </si>
  <si>
    <t>9 semanas</t>
  </si>
  <si>
    <t>6 semanas</t>
  </si>
  <si>
    <t>Herramientas de Jardinería y ecología</t>
  </si>
  <si>
    <t>Elementos de Emergencia</t>
  </si>
  <si>
    <t>Elementos para embellecimiento de espacios</t>
  </si>
  <si>
    <t>Instrumentos de pintura artística</t>
  </si>
  <si>
    <t>Elementos de dibujo</t>
  </si>
  <si>
    <t>Instrumentos músicales</t>
  </si>
  <si>
    <t>Elementos para artes escénicas</t>
  </si>
  <si>
    <t>Instrumentos de cocina</t>
  </si>
  <si>
    <t>Elementos deportivos de tenis para mesa
(ping pong)</t>
  </si>
  <si>
    <t>Elementos deportivos para baloncesto</t>
  </si>
  <si>
    <t>Elementos deportivos para voleibol</t>
  </si>
  <si>
    <t>Elementos deportivos para fútbol</t>
  </si>
  <si>
    <t>Elementos deportivos para tenis de campo</t>
  </si>
  <si>
    <t>Totales</t>
  </si>
  <si>
    <t>TIPO DE KIT</t>
  </si>
  <si>
    <t>CANTIDAD DE KITS</t>
  </si>
  <si>
    <t>PRECIO X KIT</t>
  </si>
  <si>
    <t>SUBTOTALES</t>
  </si>
  <si>
    <t>Elementos de juego al aire libre y juegos de mesa</t>
  </si>
  <si>
    <t>Formato diligenciado por:</t>
  </si>
  <si>
    <t>FORMATO DE PRESUPUESTO BPCLR 2025</t>
  </si>
  <si>
    <t>Formato aprobado por:</t>
  </si>
  <si>
    <t>Representante Legal</t>
  </si>
  <si>
    <t xml:space="preserve">Nombre completo del delegado o formulador </t>
  </si>
  <si>
    <r>
      <rPr>
        <b/>
        <i/>
        <sz val="9"/>
        <color theme="1"/>
        <rFont val="Calibri"/>
        <family val="2"/>
        <scheme val="minor"/>
      </rPr>
      <t xml:space="preserve">Nota: </t>
    </r>
    <r>
      <rPr>
        <i/>
        <sz val="9"/>
        <color theme="1"/>
        <rFont val="Calibri"/>
        <family val="2"/>
        <scheme val="minor"/>
      </rPr>
      <t>El presupuesto presentado en este formato es de carácter estimativo y orientativo, y no representa un compromiso definitivo por parte del Banco de Proyectos. Su contenido estará sujeto a revisión, ajuste y aprobación por parte de la Subdirección de Asuntos de Libertad Religiosa y Conciencia de la Secretaría Distrital de Gobierno, conforme a los criterios técnicos, financieros y operativos establecidos en los Términos de Referencia del proceso.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</si>
</sst>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\ * #,##0.00_-;\-&quot;$&quot;\ * #,##0.00_-;_-&quot;$&quot;\ * &quot;-&quot;??_-;_-@_-"/>
    <numFmt numFmtId="164" formatCode="dd/mm/yyyy;@"/>
    <numFmt numFmtId="165" formatCode="dd\-mmm"/>
    <numFmt numFmtId="166" formatCode="_-&quot;$&quot;\ * #,##0_-;\-&quot;$&quot;\ * #,##0_-;_-&quot;$&quot;\ 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Lato"/>
      <family val="2"/>
    </font>
    <font>
      <sz val="11"/>
      <color theme="1"/>
      <name val="Lato"/>
      <family val="2"/>
    </font>
    <font>
      <b/>
      <i/>
      <u/>
      <sz val="20"/>
      <color theme="1"/>
      <name val="Lato Black"/>
      <family val="2"/>
    </font>
    <font>
      <b/>
      <sz val="11"/>
      <color theme="1"/>
      <name val="Lato"/>
      <family val="2"/>
    </font>
    <font>
      <b/>
      <sz val="18"/>
      <name val="Lato"/>
      <family val="2"/>
    </font>
    <font>
      <b/>
      <u/>
      <sz val="20"/>
      <color rgb="FF136E42"/>
      <name val="Lato Black"/>
      <family val="2"/>
    </font>
    <font>
      <b/>
      <sz val="20"/>
      <color theme="0"/>
      <name val="Abadi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1235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36E42"/>
        <bgColor indexed="64"/>
      </patternFill>
    </fill>
    <fill>
      <patternFill patternType="darkTrellis">
        <fgColor theme="7" tint="-0.24994659260841701"/>
        <bgColor indexed="65"/>
      </patternFill>
    </fill>
    <fill>
      <patternFill patternType="darkTrellis">
        <fgColor rgb="FFC00000"/>
      </patternFill>
    </fill>
    <fill>
      <patternFill patternType="lightTrellis">
        <fgColor rgb="FF136E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6" borderId="29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14" fontId="0" fillId="0" borderId="28" xfId="0" applyNumberFormat="1" applyBorder="1" applyAlignment="1">
      <alignment horizontal="center" vertical="center"/>
    </xf>
    <xf numFmtId="0" fontId="0" fillId="7" borderId="31" xfId="0" applyFill="1" applyBorder="1" applyAlignment="1">
      <alignment vertical="center"/>
    </xf>
    <xf numFmtId="0" fontId="11" fillId="8" borderId="3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6" fontId="12" fillId="0" borderId="6" xfId="0" applyNumberFormat="1" applyFont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1" fillId="8" borderId="35" xfId="0" applyFont="1" applyFill="1" applyBorder="1" applyAlignment="1">
      <alignment vertical="center"/>
    </xf>
    <xf numFmtId="0" fontId="11" fillId="8" borderId="35" xfId="0" applyFont="1" applyFill="1" applyBorder="1" applyAlignment="1">
      <alignment horizontal="center" vertical="center"/>
    </xf>
    <xf numFmtId="17" fontId="11" fillId="8" borderId="35" xfId="0" applyNumberFormat="1" applyFont="1" applyFill="1" applyBorder="1" applyAlignment="1">
      <alignment vertical="center"/>
    </xf>
    <xf numFmtId="17" fontId="11" fillId="8" borderId="34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vertical="center"/>
    </xf>
    <xf numFmtId="0" fontId="11" fillId="8" borderId="14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horizontal="center" vertical="center"/>
    </xf>
    <xf numFmtId="16" fontId="12" fillId="0" borderId="38" xfId="0" applyNumberFormat="1" applyFont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8" borderId="42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 wrapText="1"/>
    </xf>
    <xf numFmtId="16" fontId="12" fillId="0" borderId="44" xfId="0" applyNumberFormat="1" applyFont="1" applyBorder="1" applyAlignment="1">
      <alignment horizontal="left" vertical="center" wrapText="1"/>
    </xf>
    <xf numFmtId="16" fontId="12" fillId="0" borderId="43" xfId="0" applyNumberFormat="1" applyFont="1" applyBorder="1" applyAlignment="1">
      <alignment horizontal="left" vertical="center"/>
    </xf>
    <xf numFmtId="0" fontId="11" fillId="8" borderId="42" xfId="0" applyFont="1" applyFill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16" fontId="12" fillId="0" borderId="45" xfId="0" applyNumberFormat="1" applyFont="1" applyBorder="1" applyAlignment="1">
      <alignment horizontal="left" vertical="center"/>
    </xf>
    <xf numFmtId="0" fontId="11" fillId="8" borderId="46" xfId="0" applyFont="1" applyFill="1" applyBorder="1" applyAlignment="1">
      <alignment horizontal="left" vertical="center"/>
    </xf>
    <xf numFmtId="17" fontId="11" fillId="8" borderId="42" xfId="0" applyNumberFormat="1" applyFont="1" applyFill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3" fillId="10" borderId="1" xfId="0" applyFont="1" applyFill="1" applyBorder="1" applyAlignment="1" applyProtection="1">
      <alignment horizontal="center" vertical="center"/>
    </xf>
    <xf numFmtId="44" fontId="13" fillId="10" borderId="1" xfId="0" applyNumberFormat="1" applyFont="1" applyFill="1" applyBorder="1" applyAlignment="1" applyProtection="1">
      <alignment horizontal="center" vertical="center"/>
    </xf>
    <xf numFmtId="44" fontId="16" fillId="0" borderId="1" xfId="0" applyNumberFormat="1" applyFont="1" applyBorder="1" applyProtection="1"/>
    <xf numFmtId="0" fontId="16" fillId="0" borderId="1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0" fontId="0" fillId="11" borderId="0" xfId="0" applyFill="1"/>
    <xf numFmtId="0" fontId="1" fillId="11" borderId="0" xfId="0" applyFont="1" applyFill="1" applyAlignment="1">
      <alignment horizontal="center" vertical="center"/>
    </xf>
    <xf numFmtId="166" fontId="16" fillId="0" borderId="1" xfId="0" applyNumberFormat="1" applyFont="1" applyFill="1" applyBorder="1" applyAlignment="1" applyProtection="1">
      <alignment horizontal="center" vertical="center"/>
    </xf>
    <xf numFmtId="0" fontId="10" fillId="9" borderId="3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39" xfId="0" applyFont="1" applyFill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/>
    </xf>
    <xf numFmtId="0" fontId="13" fillId="10" borderId="49" xfId="0" applyFont="1" applyFill="1" applyBorder="1" applyAlignment="1" applyProtection="1">
      <alignment horizontal="center" vertical="center"/>
    </xf>
    <xf numFmtId="0" fontId="13" fillId="10" borderId="48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justify" vertical="center" wrapText="1"/>
    </xf>
    <xf numFmtId="0" fontId="0" fillId="0" borderId="47" xfId="0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659E7B98-6F6A-4FCA-A231-B61BDCA51897}"/>
  </cellStyles>
  <dxfs count="4"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 patternType="lightTrellis">
          <fgColor theme="8" tint="-0.24994659260841701"/>
        </patternFill>
      </fill>
    </dxf>
    <dxf>
      <fill>
        <patternFill patternType="darkTrellis">
          <fgColor theme="8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4070"/>
      <color rgb="FF00CC00"/>
      <color rgb="FF136E42"/>
      <color rgb="FF008000"/>
      <color rgb="FF112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6</xdr:row>
      <xdr:rowOff>190500</xdr:rowOff>
    </xdr:from>
    <xdr:to>
      <xdr:col>2</xdr:col>
      <xdr:colOff>1143000</xdr:colOff>
      <xdr:row>6</xdr:row>
      <xdr:rowOff>190500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2D56AA60-47EF-390C-CA4E-68AE29D04294}"/>
            </a:ext>
          </a:extLst>
        </xdr:cNvPr>
        <xdr:cNvCxnSpPr/>
      </xdr:nvCxnSpPr>
      <xdr:spPr>
        <a:xfrm>
          <a:off x="2419350" y="1460500"/>
          <a:ext cx="857250" cy="0"/>
        </a:xfrm>
        <a:prstGeom prst="straightConnector1">
          <a:avLst/>
        </a:prstGeom>
        <a:ln>
          <a:solidFill>
            <a:srgbClr val="112357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/>
  </sheetViews>
  <sheetFormatPr baseColWidth="10" defaultRowHeight="15" x14ac:dyDescent="0.25"/>
  <sheetData>
    <row r="2" spans="2:3" x14ac:dyDescent="0.25">
      <c r="B2" t="s">
        <v>9</v>
      </c>
      <c r="C2">
        <v>1</v>
      </c>
    </row>
    <row r="3" spans="2:3" x14ac:dyDescent="0.25">
      <c r="B3" t="s">
        <v>11</v>
      </c>
      <c r="C3">
        <v>2</v>
      </c>
    </row>
    <row r="4" spans="2:3" x14ac:dyDescent="0.25">
      <c r="B4" t="s">
        <v>12</v>
      </c>
      <c r="C4">
        <v>3</v>
      </c>
    </row>
    <row r="5" spans="2:3" x14ac:dyDescent="0.25">
      <c r="B5" t="s">
        <v>10</v>
      </c>
      <c r="C5">
        <v>4</v>
      </c>
    </row>
    <row r="6" spans="2:3" x14ac:dyDescent="0.25">
      <c r="B6" t="s">
        <v>13</v>
      </c>
      <c r="C6">
        <v>5</v>
      </c>
    </row>
    <row r="7" spans="2:3" x14ac:dyDescent="0.25">
      <c r="B7" t="s">
        <v>14</v>
      </c>
      <c r="C7">
        <v>6</v>
      </c>
    </row>
    <row r="8" spans="2:3" x14ac:dyDescent="0.25">
      <c r="B8" t="s">
        <v>15</v>
      </c>
      <c r="C8">
        <v>7</v>
      </c>
    </row>
    <row r="9" spans="2:3" x14ac:dyDescent="0.25">
      <c r="B9" t="s">
        <v>16</v>
      </c>
      <c r="C9">
        <v>8</v>
      </c>
    </row>
    <row r="10" spans="2:3" x14ac:dyDescent="0.25">
      <c r="B10" t="s">
        <v>17</v>
      </c>
      <c r="C10">
        <v>9</v>
      </c>
    </row>
    <row r="11" spans="2:3" x14ac:dyDescent="0.25">
      <c r="B11" t="s">
        <v>18</v>
      </c>
      <c r="C11">
        <v>10</v>
      </c>
    </row>
    <row r="12" spans="2:3" x14ac:dyDescent="0.25">
      <c r="B12" t="s">
        <v>19</v>
      </c>
      <c r="C12">
        <v>11</v>
      </c>
    </row>
    <row r="13" spans="2:3" x14ac:dyDescent="0.25">
      <c r="B13" t="s">
        <v>20</v>
      </c>
      <c r="C13">
        <v>12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17"/>
  <sheetViews>
    <sheetView workbookViewId="0"/>
  </sheetViews>
  <sheetFormatPr baseColWidth="10" defaultColWidth="20.42578125" defaultRowHeight="24.95" customHeight="1" x14ac:dyDescent="0.25"/>
  <cols>
    <col min="1" max="1" width="2.7109375" style="1" customWidth="1"/>
    <col min="2" max="3" width="20.42578125" style="1"/>
    <col min="4" max="5" width="30.5703125" style="1" customWidth="1"/>
    <col min="6" max="8" width="12.5703125" style="2" customWidth="1"/>
    <col min="9" max="9" width="17.85546875" style="2" customWidth="1"/>
    <col min="10" max="131" width="8.5703125" style="1" customWidth="1"/>
    <col min="132" max="16384" width="20.42578125" style="1"/>
  </cols>
  <sheetData>
    <row r="1" spans="1:131" ht="12.6" customHeight="1" x14ac:dyDescent="0.25"/>
    <row r="2" spans="1:131" ht="42" customHeight="1" x14ac:dyDescent="0.25">
      <c r="B2" s="45" t="s">
        <v>32</v>
      </c>
      <c r="C2" s="43"/>
      <c r="D2" s="43"/>
      <c r="E2" s="43"/>
      <c r="F2" s="44"/>
      <c r="G2" s="44"/>
      <c r="H2" s="44"/>
    </row>
    <row r="3" spans="1:131" ht="24.95" customHeight="1" thickBot="1" x14ac:dyDescent="0.3"/>
    <row r="4" spans="1:131" ht="24.95" customHeight="1" x14ac:dyDescent="0.25">
      <c r="A4" s="23"/>
      <c r="B4" s="42"/>
      <c r="F4" s="49"/>
      <c r="G4" s="33" t="s">
        <v>38</v>
      </c>
      <c r="H4" s="5"/>
    </row>
    <row r="5" spans="1:131" ht="24.95" customHeight="1" x14ac:dyDescent="0.25">
      <c r="F5" s="50"/>
      <c r="G5" s="33" t="s">
        <v>39</v>
      </c>
      <c r="H5" s="5"/>
    </row>
    <row r="6" spans="1:131" ht="24.95" customHeight="1" thickBot="1" x14ac:dyDescent="0.3">
      <c r="F6" s="52"/>
      <c r="G6" s="33" t="s">
        <v>29</v>
      </c>
    </row>
    <row r="7" spans="1:131" ht="24.95" customHeight="1" thickBot="1" x14ac:dyDescent="0.3">
      <c r="B7" s="36" t="s">
        <v>11</v>
      </c>
      <c r="C7" s="35"/>
      <c r="D7" s="34" t="s">
        <v>28</v>
      </c>
      <c r="F7" s="51">
        <f ca="1">TODAY()</f>
        <v>45861</v>
      </c>
      <c r="G7" s="34" t="s">
        <v>30</v>
      </c>
      <c r="H7" s="4"/>
      <c r="I7" s="4"/>
    </row>
    <row r="8" spans="1:131" ht="24.75" customHeight="1" thickBot="1" x14ac:dyDescent="0.3">
      <c r="J8" s="21" t="str">
        <f>TEXT(J9,"ddd")</f>
        <v>sáb</v>
      </c>
      <c r="K8" s="22" t="str">
        <f t="shared" ref="K8:AP8" si="0">TEXT(K9,"ddd")</f>
        <v>dom</v>
      </c>
      <c r="L8" s="22" t="str">
        <f t="shared" si="0"/>
        <v>lun</v>
      </c>
      <c r="M8" s="22" t="str">
        <f t="shared" si="0"/>
        <v>mar</v>
      </c>
      <c r="N8" s="22" t="str">
        <f t="shared" si="0"/>
        <v>mié</v>
      </c>
      <c r="O8" s="22" t="str">
        <f t="shared" si="0"/>
        <v>jue</v>
      </c>
      <c r="P8" s="22" t="str">
        <f t="shared" si="0"/>
        <v>vie</v>
      </c>
      <c r="Q8" s="22" t="str">
        <f t="shared" si="0"/>
        <v>sáb</v>
      </c>
      <c r="R8" s="22" t="str">
        <f t="shared" si="0"/>
        <v>dom</v>
      </c>
      <c r="S8" s="22" t="str">
        <f t="shared" si="0"/>
        <v>lun</v>
      </c>
      <c r="T8" s="22" t="str">
        <f t="shared" si="0"/>
        <v>mar</v>
      </c>
      <c r="U8" s="22" t="str">
        <f t="shared" si="0"/>
        <v>mié</v>
      </c>
      <c r="V8" s="22" t="str">
        <f t="shared" si="0"/>
        <v>jue</v>
      </c>
      <c r="W8" s="22" t="str">
        <f t="shared" si="0"/>
        <v>vie</v>
      </c>
      <c r="X8" s="22" t="str">
        <f t="shared" si="0"/>
        <v>sáb</v>
      </c>
      <c r="Y8" s="22" t="str">
        <f t="shared" si="0"/>
        <v>dom</v>
      </c>
      <c r="Z8" s="22" t="str">
        <f t="shared" si="0"/>
        <v>lun</v>
      </c>
      <c r="AA8" s="22" t="str">
        <f t="shared" si="0"/>
        <v>mar</v>
      </c>
      <c r="AB8" s="22" t="str">
        <f t="shared" si="0"/>
        <v>mié</v>
      </c>
      <c r="AC8" s="22" t="str">
        <f t="shared" si="0"/>
        <v>jue</v>
      </c>
      <c r="AD8" s="22" t="str">
        <f t="shared" si="0"/>
        <v>vie</v>
      </c>
      <c r="AE8" s="22" t="str">
        <f t="shared" si="0"/>
        <v>sáb</v>
      </c>
      <c r="AF8" s="22" t="str">
        <f t="shared" si="0"/>
        <v>dom</v>
      </c>
      <c r="AG8" s="22" t="str">
        <f t="shared" si="0"/>
        <v>lun</v>
      </c>
      <c r="AH8" s="22" t="str">
        <f t="shared" si="0"/>
        <v>mar</v>
      </c>
      <c r="AI8" s="22" t="str">
        <f t="shared" si="0"/>
        <v>mié</v>
      </c>
      <c r="AJ8" s="22" t="str">
        <f t="shared" si="0"/>
        <v>jue</v>
      </c>
      <c r="AK8" s="22" t="str">
        <f t="shared" si="0"/>
        <v>vie</v>
      </c>
      <c r="AL8" s="22" t="str">
        <f t="shared" si="0"/>
        <v>sáb</v>
      </c>
      <c r="AM8" s="22" t="str">
        <f t="shared" si="0"/>
        <v>dom</v>
      </c>
      <c r="AN8" s="22" t="str">
        <f t="shared" si="0"/>
        <v>lun</v>
      </c>
      <c r="AO8" s="22" t="str">
        <f t="shared" si="0"/>
        <v>mar</v>
      </c>
      <c r="AP8" s="22" t="str">
        <f t="shared" si="0"/>
        <v>mié</v>
      </c>
      <c r="AQ8" s="22" t="str">
        <f t="shared" ref="AQ8" si="1">TEXT(AQ9,"ddd")</f>
        <v>jue</v>
      </c>
      <c r="AR8" s="22" t="str">
        <f t="shared" ref="AR8" si="2">TEXT(AR9,"ddd")</f>
        <v>vie</v>
      </c>
      <c r="AS8" s="22" t="str">
        <f t="shared" ref="AS8" si="3">TEXT(AS9,"ddd")</f>
        <v>sáb</v>
      </c>
      <c r="AT8" s="22" t="str">
        <f t="shared" ref="AT8" si="4">TEXT(AT9,"ddd")</f>
        <v>dom</v>
      </c>
      <c r="AU8" s="22" t="str">
        <f t="shared" ref="AU8:AW8" si="5">TEXT(AU9,"ddd")</f>
        <v>lun</v>
      </c>
      <c r="AV8" s="22" t="str">
        <f t="shared" si="5"/>
        <v>mar</v>
      </c>
      <c r="AW8" s="22" t="str">
        <f t="shared" si="5"/>
        <v>mié</v>
      </c>
      <c r="AX8" s="22" t="str">
        <f t="shared" ref="AX8" si="6">TEXT(AX9,"ddd")</f>
        <v>jue</v>
      </c>
      <c r="AY8" s="22" t="str">
        <f t="shared" ref="AY8" si="7">TEXT(AY9,"ddd")</f>
        <v>vie</v>
      </c>
      <c r="AZ8" s="22" t="str">
        <f t="shared" ref="AZ8" si="8">TEXT(AZ9,"ddd")</f>
        <v>sáb</v>
      </c>
      <c r="BA8" s="22" t="str">
        <f t="shared" ref="BA8" si="9">TEXT(BA9,"ddd")</f>
        <v>dom</v>
      </c>
      <c r="BB8" s="22" t="str">
        <f t="shared" ref="BB8:BD8" si="10">TEXT(BB9,"ddd")</f>
        <v>lun</v>
      </c>
      <c r="BC8" s="22" t="str">
        <f t="shared" si="10"/>
        <v>mar</v>
      </c>
      <c r="BD8" s="22" t="str">
        <f t="shared" si="10"/>
        <v>mié</v>
      </c>
      <c r="BE8" s="22" t="str">
        <f t="shared" ref="BE8" si="11">TEXT(BE9,"ddd")</f>
        <v>jue</v>
      </c>
      <c r="BF8" s="22" t="str">
        <f t="shared" ref="BF8" si="12">TEXT(BF9,"ddd")</f>
        <v>vie</v>
      </c>
      <c r="BG8" s="22" t="str">
        <f t="shared" ref="BG8" si="13">TEXT(BG9,"ddd")</f>
        <v>sáb</v>
      </c>
      <c r="BH8" s="22" t="str">
        <f t="shared" ref="BH8" si="14">TEXT(BH9,"ddd")</f>
        <v>dom</v>
      </c>
      <c r="BI8" s="22" t="str">
        <f t="shared" ref="BI8:DT8" si="15">TEXT(BI9,"ddd")</f>
        <v>lun</v>
      </c>
      <c r="BJ8" s="22" t="str">
        <f t="shared" si="15"/>
        <v>mar</v>
      </c>
      <c r="BK8" s="22" t="str">
        <f t="shared" si="15"/>
        <v>mié</v>
      </c>
      <c r="BL8" s="22" t="str">
        <f t="shared" si="15"/>
        <v>jue</v>
      </c>
      <c r="BM8" s="22" t="str">
        <f t="shared" si="15"/>
        <v>vie</v>
      </c>
      <c r="BN8" s="22" t="str">
        <f t="shared" si="15"/>
        <v>sáb</v>
      </c>
      <c r="BO8" s="22" t="str">
        <f t="shared" si="15"/>
        <v>dom</v>
      </c>
      <c r="BP8" s="22" t="str">
        <f t="shared" si="15"/>
        <v>lun</v>
      </c>
      <c r="BQ8" s="22" t="str">
        <f t="shared" si="15"/>
        <v>mar</v>
      </c>
      <c r="BR8" s="22" t="str">
        <f t="shared" si="15"/>
        <v>mié</v>
      </c>
      <c r="BS8" s="22" t="str">
        <f t="shared" si="15"/>
        <v>jue</v>
      </c>
      <c r="BT8" s="22" t="str">
        <f t="shared" si="15"/>
        <v>vie</v>
      </c>
      <c r="BU8" s="22" t="str">
        <f t="shared" si="15"/>
        <v>sáb</v>
      </c>
      <c r="BV8" s="22" t="str">
        <f t="shared" si="15"/>
        <v>dom</v>
      </c>
      <c r="BW8" s="22" t="str">
        <f t="shared" si="15"/>
        <v>lun</v>
      </c>
      <c r="BX8" s="22" t="str">
        <f t="shared" si="15"/>
        <v>mar</v>
      </c>
      <c r="BY8" s="22" t="str">
        <f t="shared" si="15"/>
        <v>mié</v>
      </c>
      <c r="BZ8" s="22" t="str">
        <f t="shared" si="15"/>
        <v>jue</v>
      </c>
      <c r="CA8" s="22" t="str">
        <f t="shared" si="15"/>
        <v>vie</v>
      </c>
      <c r="CB8" s="22" t="str">
        <f t="shared" si="15"/>
        <v>sáb</v>
      </c>
      <c r="CC8" s="22" t="str">
        <f t="shared" si="15"/>
        <v>dom</v>
      </c>
      <c r="CD8" s="22" t="str">
        <f t="shared" si="15"/>
        <v>lun</v>
      </c>
      <c r="CE8" s="22" t="str">
        <f t="shared" si="15"/>
        <v>mar</v>
      </c>
      <c r="CF8" s="22" t="str">
        <f t="shared" si="15"/>
        <v>mié</v>
      </c>
      <c r="CG8" s="22" t="str">
        <f t="shared" si="15"/>
        <v>jue</v>
      </c>
      <c r="CH8" s="22" t="str">
        <f t="shared" si="15"/>
        <v>vie</v>
      </c>
      <c r="CI8" s="22" t="str">
        <f t="shared" si="15"/>
        <v>sáb</v>
      </c>
      <c r="CJ8" s="22" t="str">
        <f t="shared" si="15"/>
        <v>dom</v>
      </c>
      <c r="CK8" s="22" t="str">
        <f t="shared" si="15"/>
        <v>lun</v>
      </c>
      <c r="CL8" s="22" t="str">
        <f t="shared" si="15"/>
        <v>mar</v>
      </c>
      <c r="CM8" s="22" t="str">
        <f t="shared" si="15"/>
        <v>mié</v>
      </c>
      <c r="CN8" s="22" t="str">
        <f t="shared" si="15"/>
        <v>jue</v>
      </c>
      <c r="CO8" s="22" t="str">
        <f t="shared" si="15"/>
        <v>vie</v>
      </c>
      <c r="CP8" s="22" t="str">
        <f t="shared" si="15"/>
        <v>sáb</v>
      </c>
      <c r="CQ8" s="22" t="str">
        <f t="shared" si="15"/>
        <v>dom</v>
      </c>
      <c r="CR8" s="22" t="str">
        <f t="shared" si="15"/>
        <v>lun</v>
      </c>
      <c r="CS8" s="22" t="str">
        <f t="shared" si="15"/>
        <v>mar</v>
      </c>
      <c r="CT8" s="22" t="str">
        <f t="shared" si="15"/>
        <v>mié</v>
      </c>
      <c r="CU8" s="22" t="str">
        <f t="shared" si="15"/>
        <v>jue</v>
      </c>
      <c r="CV8" s="22" t="str">
        <f t="shared" si="15"/>
        <v>vie</v>
      </c>
      <c r="CW8" s="22" t="str">
        <f t="shared" si="15"/>
        <v>sáb</v>
      </c>
      <c r="CX8" s="22" t="str">
        <f t="shared" si="15"/>
        <v>dom</v>
      </c>
      <c r="CY8" s="22" t="str">
        <f t="shared" si="15"/>
        <v>lun</v>
      </c>
      <c r="CZ8" s="22" t="str">
        <f t="shared" si="15"/>
        <v>mar</v>
      </c>
      <c r="DA8" s="22" t="str">
        <f t="shared" si="15"/>
        <v>mié</v>
      </c>
      <c r="DB8" s="22" t="str">
        <f t="shared" si="15"/>
        <v>jue</v>
      </c>
      <c r="DC8" s="22" t="str">
        <f t="shared" si="15"/>
        <v>vie</v>
      </c>
      <c r="DD8" s="22" t="str">
        <f t="shared" si="15"/>
        <v>sáb</v>
      </c>
      <c r="DE8" s="22" t="str">
        <f t="shared" si="15"/>
        <v>dom</v>
      </c>
      <c r="DF8" s="22" t="str">
        <f t="shared" si="15"/>
        <v>lun</v>
      </c>
      <c r="DG8" s="22" t="str">
        <f t="shared" si="15"/>
        <v>mar</v>
      </c>
      <c r="DH8" s="22" t="str">
        <f t="shared" si="15"/>
        <v>mié</v>
      </c>
      <c r="DI8" s="22" t="str">
        <f t="shared" si="15"/>
        <v>jue</v>
      </c>
      <c r="DJ8" s="22" t="str">
        <f t="shared" si="15"/>
        <v>vie</v>
      </c>
      <c r="DK8" s="22" t="str">
        <f t="shared" si="15"/>
        <v>sáb</v>
      </c>
      <c r="DL8" s="22" t="str">
        <f t="shared" si="15"/>
        <v>dom</v>
      </c>
      <c r="DM8" s="22" t="str">
        <f t="shared" si="15"/>
        <v>lun</v>
      </c>
      <c r="DN8" s="22" t="str">
        <f t="shared" si="15"/>
        <v>mar</v>
      </c>
      <c r="DO8" s="22" t="str">
        <f t="shared" si="15"/>
        <v>mié</v>
      </c>
      <c r="DP8" s="22" t="str">
        <f t="shared" si="15"/>
        <v>jue</v>
      </c>
      <c r="DQ8" s="22" t="str">
        <f t="shared" si="15"/>
        <v>vie</v>
      </c>
      <c r="DR8" s="22" t="str">
        <f t="shared" si="15"/>
        <v>sáb</v>
      </c>
      <c r="DS8" s="22" t="str">
        <f t="shared" si="15"/>
        <v>dom</v>
      </c>
      <c r="DT8" s="22" t="str">
        <f t="shared" si="15"/>
        <v>lun</v>
      </c>
      <c r="DU8" s="22" t="str">
        <f t="shared" ref="DU8:EA8" si="16">TEXT(DU9,"ddd")</f>
        <v>mar</v>
      </c>
      <c r="DV8" s="22" t="str">
        <f t="shared" si="16"/>
        <v>mié</v>
      </c>
      <c r="DW8" s="22" t="str">
        <f t="shared" si="16"/>
        <v>jue</v>
      </c>
      <c r="DX8" s="22" t="str">
        <f t="shared" si="16"/>
        <v>vie</v>
      </c>
      <c r="DY8" s="22" t="str">
        <f t="shared" si="16"/>
        <v>sáb</v>
      </c>
      <c r="DZ8" s="22" t="str">
        <f t="shared" si="16"/>
        <v>dom</v>
      </c>
      <c r="EA8" s="22" t="str">
        <f t="shared" si="16"/>
        <v>lun</v>
      </c>
    </row>
    <row r="9" spans="1:131" s="3" customFormat="1" ht="36.75" thickBot="1" x14ac:dyDescent="0.3">
      <c r="B9" s="37" t="s">
        <v>0</v>
      </c>
      <c r="C9" s="38" t="s">
        <v>7</v>
      </c>
      <c r="D9" s="38" t="s">
        <v>23</v>
      </c>
      <c r="E9" s="38" t="s">
        <v>24</v>
      </c>
      <c r="F9" s="39" t="s">
        <v>8</v>
      </c>
      <c r="G9" s="39" t="s">
        <v>21</v>
      </c>
      <c r="H9" s="40" t="s">
        <v>22</v>
      </c>
      <c r="I9" s="41" t="s">
        <v>25</v>
      </c>
      <c r="J9" s="21">
        <f>DATE(2025,VLOOKUP($B$7,Hoja1!$B$2:$C$13,2,0),1)</f>
        <v>45689</v>
      </c>
      <c r="K9" s="22">
        <f>J9+1</f>
        <v>45690</v>
      </c>
      <c r="L9" s="22">
        <f t="shared" ref="L9:BI9" si="17">K9+1</f>
        <v>45691</v>
      </c>
      <c r="M9" s="22">
        <f t="shared" ref="M9" si="18">L9+1</f>
        <v>45692</v>
      </c>
      <c r="N9" s="22">
        <f t="shared" ref="N9" si="19">M9+1</f>
        <v>45693</v>
      </c>
      <c r="O9" s="22">
        <f t="shared" si="17"/>
        <v>45694</v>
      </c>
      <c r="P9" s="22">
        <f t="shared" si="17"/>
        <v>45695</v>
      </c>
      <c r="Q9" s="22">
        <f t="shared" si="17"/>
        <v>45696</v>
      </c>
      <c r="R9" s="22">
        <f t="shared" si="17"/>
        <v>45697</v>
      </c>
      <c r="S9" s="22">
        <f t="shared" si="17"/>
        <v>45698</v>
      </c>
      <c r="T9" s="22">
        <f t="shared" ref="T9" si="20">S9+1</f>
        <v>45699</v>
      </c>
      <c r="U9" s="22">
        <f t="shared" ref="U9" si="21">T9+1</f>
        <v>45700</v>
      </c>
      <c r="V9" s="22">
        <f t="shared" ref="V9" si="22">U9+1</f>
        <v>45701</v>
      </c>
      <c r="W9" s="22">
        <f t="shared" ref="W9" si="23">V9+1</f>
        <v>45702</v>
      </c>
      <c r="X9" s="22">
        <f t="shared" ref="X9" si="24">W9+1</f>
        <v>45703</v>
      </c>
      <c r="Y9" s="22">
        <f t="shared" ref="Y9" si="25">X9+1</f>
        <v>45704</v>
      </c>
      <c r="Z9" s="22">
        <f t="shared" ref="Z9" si="26">Y9+1</f>
        <v>45705</v>
      </c>
      <c r="AA9" s="22">
        <f t="shared" ref="AA9" si="27">Z9+1</f>
        <v>45706</v>
      </c>
      <c r="AB9" s="22">
        <f t="shared" ref="AB9" si="28">AA9+1</f>
        <v>45707</v>
      </c>
      <c r="AC9" s="22">
        <f t="shared" ref="AC9" si="29">AB9+1</f>
        <v>45708</v>
      </c>
      <c r="AD9" s="22">
        <f t="shared" ref="AD9" si="30">AC9+1</f>
        <v>45709</v>
      </c>
      <c r="AE9" s="22">
        <f t="shared" ref="AE9" si="31">AD9+1</f>
        <v>45710</v>
      </c>
      <c r="AF9" s="22">
        <f t="shared" ref="AF9" si="32">AE9+1</f>
        <v>45711</v>
      </c>
      <c r="AG9" s="22">
        <f t="shared" si="17"/>
        <v>45712</v>
      </c>
      <c r="AH9" s="22">
        <f t="shared" si="17"/>
        <v>45713</v>
      </c>
      <c r="AI9" s="22">
        <f t="shared" si="17"/>
        <v>45714</v>
      </c>
      <c r="AJ9" s="22">
        <f t="shared" si="17"/>
        <v>45715</v>
      </c>
      <c r="AK9" s="22">
        <f t="shared" si="17"/>
        <v>45716</v>
      </c>
      <c r="AL9" s="22">
        <f t="shared" si="17"/>
        <v>45717</v>
      </c>
      <c r="AM9" s="22">
        <f t="shared" si="17"/>
        <v>45718</v>
      </c>
      <c r="AN9" s="22">
        <f t="shared" si="17"/>
        <v>45719</v>
      </c>
      <c r="AO9" s="22">
        <f t="shared" ref="AO9" si="33">AN9+1</f>
        <v>45720</v>
      </c>
      <c r="AP9" s="22">
        <f t="shared" ref="AP9" si="34">AO9+1</f>
        <v>45721</v>
      </c>
      <c r="AQ9" s="22">
        <f t="shared" si="17"/>
        <v>45722</v>
      </c>
      <c r="AR9" s="22">
        <f t="shared" si="17"/>
        <v>45723</v>
      </c>
      <c r="AS9" s="22">
        <f t="shared" si="17"/>
        <v>45724</v>
      </c>
      <c r="AT9" s="22">
        <f t="shared" si="17"/>
        <v>45725</v>
      </c>
      <c r="AU9" s="22">
        <f t="shared" si="17"/>
        <v>45726</v>
      </c>
      <c r="AV9" s="22">
        <f t="shared" ref="AV9" si="35">AU9+1</f>
        <v>45727</v>
      </c>
      <c r="AW9" s="22">
        <f t="shared" ref="AW9" si="36">AV9+1</f>
        <v>45728</v>
      </c>
      <c r="AX9" s="22">
        <f t="shared" si="17"/>
        <v>45729</v>
      </c>
      <c r="AY9" s="22">
        <f t="shared" si="17"/>
        <v>45730</v>
      </c>
      <c r="AZ9" s="22">
        <f t="shared" si="17"/>
        <v>45731</v>
      </c>
      <c r="BA9" s="22">
        <f t="shared" si="17"/>
        <v>45732</v>
      </c>
      <c r="BB9" s="22">
        <f t="shared" si="17"/>
        <v>45733</v>
      </c>
      <c r="BC9" s="22">
        <f t="shared" ref="BC9" si="37">BB9+1</f>
        <v>45734</v>
      </c>
      <c r="BD9" s="22">
        <f t="shared" ref="BD9" si="38">BC9+1</f>
        <v>45735</v>
      </c>
      <c r="BE9" s="22">
        <f t="shared" si="17"/>
        <v>45736</v>
      </c>
      <c r="BF9" s="22">
        <f t="shared" si="17"/>
        <v>45737</v>
      </c>
      <c r="BG9" s="22">
        <f t="shared" si="17"/>
        <v>45738</v>
      </c>
      <c r="BH9" s="22">
        <f t="shared" si="17"/>
        <v>45739</v>
      </c>
      <c r="BI9" s="22">
        <f t="shared" si="17"/>
        <v>45740</v>
      </c>
      <c r="BJ9" s="22">
        <f t="shared" ref="BJ9" si="39">BI9+1</f>
        <v>45741</v>
      </c>
      <c r="BK9" s="22">
        <f t="shared" ref="BK9" si="40">BJ9+1</f>
        <v>45742</v>
      </c>
      <c r="BL9" s="22">
        <f t="shared" ref="BL9" si="41">BK9+1</f>
        <v>45743</v>
      </c>
      <c r="BM9" s="22">
        <f t="shared" ref="BM9" si="42">BL9+1</f>
        <v>45744</v>
      </c>
      <c r="BN9" s="22">
        <f t="shared" ref="BN9" si="43">BM9+1</f>
        <v>45745</v>
      </c>
      <c r="BO9" s="22">
        <f t="shared" ref="BO9" si="44">BN9+1</f>
        <v>45746</v>
      </c>
      <c r="BP9" s="22">
        <f t="shared" ref="BP9" si="45">BO9+1</f>
        <v>45747</v>
      </c>
      <c r="BQ9" s="22">
        <f t="shared" ref="BQ9" si="46">BP9+1</f>
        <v>45748</v>
      </c>
      <c r="BR9" s="22">
        <f t="shared" ref="BR9" si="47">BQ9+1</f>
        <v>45749</v>
      </c>
      <c r="BS9" s="22">
        <f t="shared" ref="BS9" si="48">BR9+1</f>
        <v>45750</v>
      </c>
      <c r="BT9" s="22">
        <f t="shared" ref="BT9" si="49">BS9+1</f>
        <v>45751</v>
      </c>
      <c r="BU9" s="22">
        <f t="shared" ref="BU9" si="50">BT9+1</f>
        <v>45752</v>
      </c>
      <c r="BV9" s="22">
        <f t="shared" ref="BV9" si="51">BU9+1</f>
        <v>45753</v>
      </c>
      <c r="BW9" s="22">
        <f t="shared" ref="BW9" si="52">BV9+1</f>
        <v>45754</v>
      </c>
      <c r="BX9" s="22">
        <f t="shared" ref="BX9" si="53">BW9+1</f>
        <v>45755</v>
      </c>
      <c r="BY9" s="22">
        <f t="shared" ref="BY9" si="54">BX9+1</f>
        <v>45756</v>
      </c>
      <c r="BZ9" s="22">
        <f t="shared" ref="BZ9" si="55">BY9+1</f>
        <v>45757</v>
      </c>
      <c r="CA9" s="22">
        <f t="shared" ref="CA9" si="56">BZ9+1</f>
        <v>45758</v>
      </c>
      <c r="CB9" s="22">
        <f t="shared" ref="CB9" si="57">CA9+1</f>
        <v>45759</v>
      </c>
      <c r="CC9" s="22">
        <f t="shared" ref="CC9" si="58">CB9+1</f>
        <v>45760</v>
      </c>
      <c r="CD9" s="22">
        <f t="shared" ref="CD9" si="59">CC9+1</f>
        <v>45761</v>
      </c>
      <c r="CE9" s="22">
        <f t="shared" ref="CE9" si="60">CD9+1</f>
        <v>45762</v>
      </c>
      <c r="CF9" s="22">
        <f t="shared" ref="CF9" si="61">CE9+1</f>
        <v>45763</v>
      </c>
      <c r="CG9" s="22">
        <f t="shared" ref="CG9" si="62">CF9+1</f>
        <v>45764</v>
      </c>
      <c r="CH9" s="22">
        <f t="shared" ref="CH9" si="63">CG9+1</f>
        <v>45765</v>
      </c>
      <c r="CI9" s="22">
        <f t="shared" ref="CI9" si="64">CH9+1</f>
        <v>45766</v>
      </c>
      <c r="CJ9" s="22">
        <f t="shared" ref="CJ9" si="65">CI9+1</f>
        <v>45767</v>
      </c>
      <c r="CK9" s="22">
        <f t="shared" ref="CK9" si="66">CJ9+1</f>
        <v>45768</v>
      </c>
      <c r="CL9" s="22">
        <f t="shared" ref="CL9" si="67">CK9+1</f>
        <v>45769</v>
      </c>
      <c r="CM9" s="22">
        <f t="shared" ref="CM9" si="68">CL9+1</f>
        <v>45770</v>
      </c>
      <c r="CN9" s="22">
        <f t="shared" ref="CN9" si="69">CM9+1</f>
        <v>45771</v>
      </c>
      <c r="CO9" s="22">
        <f t="shared" ref="CO9" si="70">CN9+1</f>
        <v>45772</v>
      </c>
      <c r="CP9" s="22">
        <f t="shared" ref="CP9" si="71">CO9+1</f>
        <v>45773</v>
      </c>
      <c r="CQ9" s="22">
        <f t="shared" ref="CQ9" si="72">CP9+1</f>
        <v>45774</v>
      </c>
      <c r="CR9" s="22">
        <f t="shared" ref="CR9" si="73">CQ9+1</f>
        <v>45775</v>
      </c>
      <c r="CS9" s="22">
        <f t="shared" ref="CS9" si="74">CR9+1</f>
        <v>45776</v>
      </c>
      <c r="CT9" s="22">
        <f t="shared" ref="CT9" si="75">CS9+1</f>
        <v>45777</v>
      </c>
      <c r="CU9" s="22">
        <f t="shared" ref="CU9" si="76">CT9+1</f>
        <v>45778</v>
      </c>
      <c r="CV9" s="22">
        <f t="shared" ref="CV9" si="77">CU9+1</f>
        <v>45779</v>
      </c>
      <c r="CW9" s="22">
        <f t="shared" ref="CW9" si="78">CV9+1</f>
        <v>45780</v>
      </c>
      <c r="CX9" s="22">
        <f t="shared" ref="CX9" si="79">CW9+1</f>
        <v>45781</v>
      </c>
      <c r="CY9" s="22">
        <f t="shared" ref="CY9" si="80">CX9+1</f>
        <v>45782</v>
      </c>
      <c r="CZ9" s="22">
        <f t="shared" ref="CZ9" si="81">CY9+1</f>
        <v>45783</v>
      </c>
      <c r="DA9" s="22">
        <f t="shared" ref="DA9" si="82">CZ9+1</f>
        <v>45784</v>
      </c>
      <c r="DB9" s="22">
        <f t="shared" ref="DB9" si="83">DA9+1</f>
        <v>45785</v>
      </c>
      <c r="DC9" s="22">
        <f t="shared" ref="DC9" si="84">DB9+1</f>
        <v>45786</v>
      </c>
      <c r="DD9" s="22">
        <f t="shared" ref="DD9" si="85">DC9+1</f>
        <v>45787</v>
      </c>
      <c r="DE9" s="22">
        <f t="shared" ref="DE9" si="86">DD9+1</f>
        <v>45788</v>
      </c>
      <c r="DF9" s="22">
        <f t="shared" ref="DF9" si="87">DE9+1</f>
        <v>45789</v>
      </c>
      <c r="DG9" s="22">
        <f t="shared" ref="DG9" si="88">DF9+1</f>
        <v>45790</v>
      </c>
      <c r="DH9" s="22">
        <f t="shared" ref="DH9" si="89">DG9+1</f>
        <v>45791</v>
      </c>
      <c r="DI9" s="22">
        <f t="shared" ref="DI9" si="90">DH9+1</f>
        <v>45792</v>
      </c>
      <c r="DJ9" s="22">
        <f t="shared" ref="DJ9" si="91">DI9+1</f>
        <v>45793</v>
      </c>
      <c r="DK9" s="22">
        <f t="shared" ref="DK9" si="92">DJ9+1</f>
        <v>45794</v>
      </c>
      <c r="DL9" s="22">
        <f t="shared" ref="DL9" si="93">DK9+1</f>
        <v>45795</v>
      </c>
      <c r="DM9" s="22">
        <f t="shared" ref="DM9" si="94">DL9+1</f>
        <v>45796</v>
      </c>
      <c r="DN9" s="22">
        <f t="shared" ref="DN9" si="95">DM9+1</f>
        <v>45797</v>
      </c>
      <c r="DO9" s="22">
        <f t="shared" ref="DO9" si="96">DN9+1</f>
        <v>45798</v>
      </c>
      <c r="DP9" s="22">
        <f t="shared" ref="DP9" si="97">DO9+1</f>
        <v>45799</v>
      </c>
      <c r="DQ9" s="22">
        <f t="shared" ref="DQ9" si="98">DP9+1</f>
        <v>45800</v>
      </c>
      <c r="DR9" s="22">
        <f t="shared" ref="DR9" si="99">DQ9+1</f>
        <v>45801</v>
      </c>
      <c r="DS9" s="22">
        <f t="shared" ref="DS9" si="100">DR9+1</f>
        <v>45802</v>
      </c>
      <c r="DT9" s="22">
        <f t="shared" ref="DT9" si="101">DS9+1</f>
        <v>45803</v>
      </c>
      <c r="DU9" s="22">
        <f t="shared" ref="DU9" si="102">DT9+1</f>
        <v>45804</v>
      </c>
      <c r="DV9" s="22">
        <f t="shared" ref="DV9" si="103">DU9+1</f>
        <v>45805</v>
      </c>
      <c r="DW9" s="22">
        <f t="shared" ref="DW9" si="104">DV9+1</f>
        <v>45806</v>
      </c>
      <c r="DX9" s="22">
        <f t="shared" ref="DX9" si="105">DW9+1</f>
        <v>45807</v>
      </c>
      <c r="DY9" s="22">
        <f t="shared" ref="DY9" si="106">DX9+1</f>
        <v>45808</v>
      </c>
      <c r="DZ9" s="22">
        <f t="shared" ref="DZ9" si="107">DY9+1</f>
        <v>45809</v>
      </c>
      <c r="EA9" s="22">
        <f t="shared" ref="EA9" si="108">DZ9+1</f>
        <v>45810</v>
      </c>
    </row>
    <row r="10" spans="1:131" ht="24.95" customHeight="1" x14ac:dyDescent="0.25">
      <c r="B10" s="6" t="s">
        <v>1</v>
      </c>
      <c r="C10" s="7" t="s">
        <v>33</v>
      </c>
      <c r="D10" s="46" t="s">
        <v>34</v>
      </c>
      <c r="E10" s="47" t="s">
        <v>35</v>
      </c>
      <c r="F10" s="8">
        <v>45691</v>
      </c>
      <c r="G10" s="8">
        <f>F10+H10</f>
        <v>45699</v>
      </c>
      <c r="H10" s="9">
        <v>8</v>
      </c>
      <c r="I10" s="10" t="s">
        <v>27</v>
      </c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6"/>
    </row>
    <row r="11" spans="1:131" ht="24.95" customHeight="1" x14ac:dyDescent="0.25">
      <c r="B11" s="11" t="s">
        <v>2</v>
      </c>
      <c r="C11" s="12" t="s">
        <v>33</v>
      </c>
      <c r="D11" s="46" t="s">
        <v>36</v>
      </c>
      <c r="E11" s="48" t="s">
        <v>37</v>
      </c>
      <c r="F11" s="13">
        <v>45474</v>
      </c>
      <c r="G11" s="13">
        <f>F11+15</f>
        <v>45489</v>
      </c>
      <c r="H11" s="14">
        <f>IF(AND(F11&gt;0,G11=""),"FECHA DE FINALIZACIÓN",IF(AND(F11="",G11=""),"",G11-F11))</f>
        <v>15</v>
      </c>
      <c r="I11" s="15" t="s">
        <v>27</v>
      </c>
      <c r="J11" s="27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9"/>
    </row>
    <row r="12" spans="1:131" ht="24.95" customHeight="1" x14ac:dyDescent="0.25">
      <c r="B12" s="11" t="s">
        <v>3</v>
      </c>
      <c r="C12" s="12" t="s">
        <v>33</v>
      </c>
      <c r="D12" s="12"/>
      <c r="E12" s="12"/>
      <c r="F12" s="13">
        <v>45483</v>
      </c>
      <c r="G12" s="13">
        <f>F12+30</f>
        <v>45513</v>
      </c>
      <c r="H12" s="14">
        <f>IF(AND(F12&gt;0,G12=""),"FECHA DE FINALIZACIÓN",IF(AND(F12="",G12=""),"",G12-F12))</f>
        <v>30</v>
      </c>
      <c r="I12" s="15" t="s">
        <v>26</v>
      </c>
      <c r="J12" s="27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9"/>
    </row>
    <row r="13" spans="1:131" ht="24.95" customHeight="1" x14ac:dyDescent="0.25">
      <c r="B13" s="11" t="s">
        <v>4</v>
      </c>
      <c r="C13" s="12" t="s">
        <v>33</v>
      </c>
      <c r="D13" s="12"/>
      <c r="E13" s="12"/>
      <c r="F13" s="13">
        <v>45503</v>
      </c>
      <c r="G13" s="13">
        <f>F13+12</f>
        <v>45515</v>
      </c>
      <c r="H13" s="14">
        <f>IF(AND(F13&gt;0,G13=""),"FECHA DE FINALIZACIÓN",IF(AND(F13="",G13=""),"",G13-F13))</f>
        <v>12</v>
      </c>
      <c r="I13" s="15" t="s">
        <v>26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9"/>
    </row>
    <row r="14" spans="1:131" ht="24.95" customHeight="1" x14ac:dyDescent="0.25">
      <c r="B14" s="11" t="s">
        <v>5</v>
      </c>
      <c r="C14" s="12" t="s">
        <v>33</v>
      </c>
      <c r="D14" s="12"/>
      <c r="E14" s="12"/>
      <c r="F14" s="13"/>
      <c r="G14" s="13"/>
      <c r="H14" s="14" t="str">
        <f>IF(AND(F14&gt;0,G14=""),"FECHA DE FINALIZACIÓN",IF(AND(F14="",G14=""),"",G14-F14))</f>
        <v/>
      </c>
      <c r="I14" s="15" t="s">
        <v>26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9"/>
    </row>
    <row r="15" spans="1:131" ht="24.95" customHeight="1" thickBot="1" x14ac:dyDescent="0.3">
      <c r="B15" s="16" t="s">
        <v>6</v>
      </c>
      <c r="C15" s="17" t="s">
        <v>33</v>
      </c>
      <c r="D15" s="17"/>
      <c r="E15" s="17"/>
      <c r="F15" s="18"/>
      <c r="G15" s="18"/>
      <c r="H15" s="19" t="str">
        <f>IF(AND(F15&gt;0,G15=""),"FECHA DE FINALIZACIÓN",IF(AND(F15="",G15=""),"",G15-F15))</f>
        <v/>
      </c>
      <c r="I15" s="20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2"/>
    </row>
    <row r="17" spans="16:16" ht="24.95" customHeight="1" x14ac:dyDescent="0.25">
      <c r="P17" s="1" t="s">
        <v>31</v>
      </c>
    </row>
  </sheetData>
  <phoneticPr fontId="2" type="noConversion"/>
  <conditionalFormatting sqref="J8:EA9">
    <cfRule type="expression" dxfId="3" priority="4">
      <formula>OR(J$8="sáb",J$8="dom")</formula>
    </cfRule>
  </conditionalFormatting>
  <conditionalFormatting sqref="J10:EA15">
    <cfRule type="expression" dxfId="2" priority="12">
      <formula>AND(J$9&gt;=$F10,J$9&lt;=TODAY(),J$9&lt;=$G10)</formula>
    </cfRule>
    <cfRule type="expression" dxfId="1" priority="13">
      <formula>AND(J$9&gt;=$F10,J$9&lt;=$G10)</formula>
    </cfRule>
    <cfRule type="expression" dxfId="0" priority="14">
      <formula>J$9=TODAY()</formula>
    </cfRule>
  </conditionalFormatting>
  <dataValidations count="1">
    <dataValidation type="list" allowBlank="1" showInputMessage="1" showErrorMessage="1" sqref="I10:I15" xr:uid="{00000000-0002-0000-0100-000000000000}">
      <formula1>"COMPLETADO,EN PROCESO,RETRASO"</formula1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Hoja1!$B$2:$B$13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FD22-AC64-4A2F-88EE-9FA24800FAC1}">
  <dimension ref="B2:E36"/>
  <sheetViews>
    <sheetView workbookViewId="0"/>
  </sheetViews>
  <sheetFormatPr baseColWidth="10" defaultRowHeight="15" x14ac:dyDescent="0.25"/>
  <cols>
    <col min="2" max="2" width="41.42578125" customWidth="1"/>
    <col min="3" max="3" width="10.140625" style="2" customWidth="1"/>
    <col min="4" max="4" width="11.7109375" style="2" customWidth="1"/>
    <col min="5" max="5" width="82.7109375" style="2" customWidth="1"/>
  </cols>
  <sheetData>
    <row r="2" spans="2:5" ht="15.75" thickBot="1" x14ac:dyDescent="0.3"/>
    <row r="3" spans="2:5" x14ac:dyDescent="0.25">
      <c r="B3" s="96" t="s">
        <v>40</v>
      </c>
      <c r="C3" s="99" t="s">
        <v>41</v>
      </c>
      <c r="D3" s="102" t="s">
        <v>42</v>
      </c>
      <c r="E3" s="105" t="s">
        <v>102</v>
      </c>
    </row>
    <row r="4" spans="2:5" x14ac:dyDescent="0.25">
      <c r="B4" s="97"/>
      <c r="C4" s="100"/>
      <c r="D4" s="103"/>
      <c r="E4" s="106"/>
    </row>
    <row r="5" spans="2:5" ht="15.75" thickBot="1" x14ac:dyDescent="0.3">
      <c r="B5" s="98"/>
      <c r="C5" s="101"/>
      <c r="D5" s="104"/>
      <c r="E5" s="107"/>
    </row>
    <row r="6" spans="2:5" x14ac:dyDescent="0.25">
      <c r="B6" s="53" t="s">
        <v>43</v>
      </c>
      <c r="C6" s="69"/>
      <c r="D6" s="60" t="s">
        <v>79</v>
      </c>
      <c r="E6" s="76"/>
    </row>
    <row r="7" spans="2:5" x14ac:dyDescent="0.25">
      <c r="B7" s="54" t="s">
        <v>44</v>
      </c>
      <c r="C7" s="55" t="s">
        <v>45</v>
      </c>
      <c r="D7" s="56">
        <v>45751</v>
      </c>
      <c r="E7" s="79"/>
    </row>
    <row r="8" spans="2:5" ht="15.75" thickBot="1" x14ac:dyDescent="0.3">
      <c r="B8" s="71" t="s">
        <v>46</v>
      </c>
      <c r="C8" s="72" t="s">
        <v>47</v>
      </c>
      <c r="D8" s="73">
        <v>45742</v>
      </c>
      <c r="E8" s="78"/>
    </row>
    <row r="9" spans="2:5" x14ac:dyDescent="0.25">
      <c r="B9" s="53" t="s">
        <v>48</v>
      </c>
      <c r="C9" s="74"/>
      <c r="D9" s="60" t="s">
        <v>72</v>
      </c>
      <c r="E9" s="80"/>
    </row>
    <row r="10" spans="2:5" ht="101.25" x14ac:dyDescent="0.25">
      <c r="B10" s="75" t="s">
        <v>80</v>
      </c>
      <c r="C10" s="55" t="s">
        <v>115</v>
      </c>
      <c r="D10" s="61" t="s">
        <v>110</v>
      </c>
      <c r="E10" s="77" t="s">
        <v>109</v>
      </c>
    </row>
    <row r="11" spans="2:5" ht="67.5" x14ac:dyDescent="0.25">
      <c r="B11" s="75" t="s">
        <v>49</v>
      </c>
      <c r="C11" s="55" t="s">
        <v>52</v>
      </c>
      <c r="D11" s="61" t="s">
        <v>111</v>
      </c>
      <c r="E11" s="77" t="s">
        <v>108</v>
      </c>
    </row>
    <row r="12" spans="2:5" ht="56.25" x14ac:dyDescent="0.25">
      <c r="B12" s="75" t="s">
        <v>78</v>
      </c>
      <c r="C12" s="55" t="s">
        <v>55</v>
      </c>
      <c r="D12" s="61" t="s">
        <v>112</v>
      </c>
      <c r="E12" s="77" t="s">
        <v>105</v>
      </c>
    </row>
    <row r="13" spans="2:5" ht="33.75" x14ac:dyDescent="0.25">
      <c r="B13" s="75" t="s">
        <v>76</v>
      </c>
      <c r="C13" s="55" t="s">
        <v>47</v>
      </c>
      <c r="D13" s="61" t="s">
        <v>113</v>
      </c>
      <c r="E13" s="77" t="s">
        <v>104</v>
      </c>
    </row>
    <row r="14" spans="2:5" ht="67.5" x14ac:dyDescent="0.25">
      <c r="B14" s="75" t="s">
        <v>50</v>
      </c>
      <c r="C14" s="55" t="s">
        <v>116</v>
      </c>
      <c r="D14" s="61" t="s">
        <v>114</v>
      </c>
      <c r="E14" s="77" t="s">
        <v>107</v>
      </c>
    </row>
    <row r="15" spans="2:5" ht="23.25" thickBot="1" x14ac:dyDescent="0.3">
      <c r="B15" s="62" t="s">
        <v>77</v>
      </c>
      <c r="C15" s="58"/>
      <c r="D15" s="59">
        <v>45722</v>
      </c>
      <c r="E15" s="86" t="s">
        <v>103</v>
      </c>
    </row>
    <row r="16" spans="2:5" x14ac:dyDescent="0.25">
      <c r="B16" s="53" t="s">
        <v>81</v>
      </c>
      <c r="C16" s="64"/>
      <c r="D16" s="60" t="s">
        <v>73</v>
      </c>
      <c r="E16" s="80"/>
    </row>
    <row r="17" spans="2:5" x14ac:dyDescent="0.25">
      <c r="B17" s="54" t="s">
        <v>53</v>
      </c>
      <c r="C17" s="55" t="s">
        <v>47</v>
      </c>
      <c r="D17" s="56">
        <v>45780</v>
      </c>
      <c r="E17" s="79"/>
    </row>
    <row r="18" spans="2:5" x14ac:dyDescent="0.25">
      <c r="B18" s="54" t="s">
        <v>54</v>
      </c>
      <c r="C18" s="55" t="s">
        <v>55</v>
      </c>
      <c r="D18" s="61" t="s">
        <v>83</v>
      </c>
      <c r="E18" s="81"/>
    </row>
    <row r="19" spans="2:5" x14ac:dyDescent="0.25">
      <c r="B19" s="54" t="s">
        <v>56</v>
      </c>
      <c r="C19" s="55" t="s">
        <v>55</v>
      </c>
      <c r="D19" s="61" t="s">
        <v>84</v>
      </c>
      <c r="E19" s="81"/>
    </row>
    <row r="20" spans="2:5" ht="15.75" thickBot="1" x14ac:dyDescent="0.3">
      <c r="B20" s="57" t="s">
        <v>57</v>
      </c>
      <c r="C20" s="58" t="s">
        <v>52</v>
      </c>
      <c r="D20" s="63" t="s">
        <v>85</v>
      </c>
      <c r="E20" s="82"/>
    </row>
    <row r="21" spans="2:5" x14ac:dyDescent="0.25">
      <c r="B21" s="53" t="s">
        <v>82</v>
      </c>
      <c r="C21" s="65"/>
      <c r="D21" s="60" t="s">
        <v>86</v>
      </c>
      <c r="E21" s="80"/>
    </row>
    <row r="22" spans="2:5" x14ac:dyDescent="0.25">
      <c r="B22" s="54" t="s">
        <v>58</v>
      </c>
      <c r="C22" s="55" t="s">
        <v>45</v>
      </c>
      <c r="D22" s="61" t="s">
        <v>87</v>
      </c>
      <c r="E22" s="81"/>
    </row>
    <row r="23" spans="2:5" x14ac:dyDescent="0.25">
      <c r="B23" s="54" t="s">
        <v>59</v>
      </c>
      <c r="C23" s="55" t="s">
        <v>45</v>
      </c>
      <c r="D23" s="61" t="s">
        <v>88</v>
      </c>
      <c r="E23" s="81"/>
    </row>
    <row r="24" spans="2:5" x14ac:dyDescent="0.25">
      <c r="B24" s="54" t="s">
        <v>60</v>
      </c>
      <c r="C24" s="55" t="s">
        <v>55</v>
      </c>
      <c r="D24" s="61" t="s">
        <v>89</v>
      </c>
      <c r="E24" s="81"/>
    </row>
    <row r="25" spans="2:5" x14ac:dyDescent="0.25">
      <c r="B25" s="54" t="s">
        <v>61</v>
      </c>
      <c r="C25" s="55" t="s">
        <v>45</v>
      </c>
      <c r="D25" s="61" t="s">
        <v>90</v>
      </c>
      <c r="E25" s="81"/>
    </row>
    <row r="26" spans="2:5" ht="15.75" thickBot="1" x14ac:dyDescent="0.3">
      <c r="B26" s="57" t="s">
        <v>62</v>
      </c>
      <c r="C26" s="58" t="s">
        <v>47</v>
      </c>
      <c r="D26" s="59">
        <v>45868</v>
      </c>
      <c r="E26" s="83"/>
    </row>
    <row r="27" spans="2:5" x14ac:dyDescent="0.25">
      <c r="B27" s="68" t="s">
        <v>92</v>
      </c>
      <c r="C27" s="69"/>
      <c r="D27" s="70" t="s">
        <v>74</v>
      </c>
      <c r="E27" s="84"/>
    </row>
    <row r="28" spans="2:5" ht="23.25" thickBot="1" x14ac:dyDescent="0.3">
      <c r="B28" s="57" t="s">
        <v>51</v>
      </c>
      <c r="C28" s="58" t="s">
        <v>52</v>
      </c>
      <c r="D28" s="63" t="s">
        <v>91</v>
      </c>
      <c r="E28" s="86" t="s">
        <v>106</v>
      </c>
    </row>
    <row r="29" spans="2:5" x14ac:dyDescent="0.25">
      <c r="B29" s="53" t="s">
        <v>63</v>
      </c>
      <c r="C29" s="65"/>
      <c r="D29" s="60" t="s">
        <v>75</v>
      </c>
      <c r="E29" s="80"/>
    </row>
    <row r="30" spans="2:5" x14ac:dyDescent="0.25">
      <c r="B30" s="54" t="s">
        <v>64</v>
      </c>
      <c r="C30" s="55" t="s">
        <v>45</v>
      </c>
      <c r="D30" s="61" t="s">
        <v>98</v>
      </c>
      <c r="E30" s="81"/>
    </row>
    <row r="31" spans="2:5" x14ac:dyDescent="0.25">
      <c r="B31" s="54" t="s">
        <v>69</v>
      </c>
      <c r="C31" s="55" t="s">
        <v>45</v>
      </c>
      <c r="D31" s="61" t="s">
        <v>99</v>
      </c>
      <c r="E31" s="81"/>
    </row>
    <row r="32" spans="2:5" x14ac:dyDescent="0.25">
      <c r="B32" s="54" t="s">
        <v>65</v>
      </c>
      <c r="C32" s="55" t="s">
        <v>66</v>
      </c>
      <c r="D32" s="61" t="s">
        <v>100</v>
      </c>
      <c r="E32" s="81"/>
    </row>
    <row r="33" spans="2:5" ht="15.75" thickBot="1" x14ac:dyDescent="0.3">
      <c r="B33" s="57" t="s">
        <v>67</v>
      </c>
      <c r="C33" s="58" t="s">
        <v>66</v>
      </c>
      <c r="D33" s="63" t="s">
        <v>100</v>
      </c>
      <c r="E33" s="82"/>
    </row>
    <row r="34" spans="2:5" x14ac:dyDescent="0.25">
      <c r="B34" s="53" t="s">
        <v>68</v>
      </c>
      <c r="C34" s="66"/>
      <c r="D34" s="67">
        <v>45962</v>
      </c>
      <c r="E34" s="85"/>
    </row>
    <row r="35" spans="2:5" x14ac:dyDescent="0.25">
      <c r="B35" s="54" t="s">
        <v>70</v>
      </c>
      <c r="C35" s="55" t="s">
        <v>45</v>
      </c>
      <c r="D35" s="61" t="s">
        <v>101</v>
      </c>
      <c r="E35" s="81"/>
    </row>
    <row r="36" spans="2:5" ht="15.75" thickBot="1" x14ac:dyDescent="0.3">
      <c r="B36" s="57" t="s">
        <v>71</v>
      </c>
      <c r="C36" s="58" t="s">
        <v>45</v>
      </c>
      <c r="D36" s="63" t="s">
        <v>101</v>
      </c>
      <c r="E36" s="82"/>
    </row>
  </sheetData>
  <mergeCells count="4"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5F27-7D53-4BBE-BAB8-AFC746E798E4}">
  <sheetPr>
    <pageSetUpPr fitToPage="1"/>
  </sheetPr>
  <dimension ref="A1:XEY46"/>
  <sheetViews>
    <sheetView showGridLines="0" tabSelected="1" zoomScaleNormal="100" workbookViewId="0">
      <selection sqref="A1:D1"/>
    </sheetView>
  </sheetViews>
  <sheetFormatPr baseColWidth="10" defaultRowHeight="15" x14ac:dyDescent="0.25"/>
  <cols>
    <col min="1" max="1" width="61.5703125" style="93" bestFit="1" customWidth="1"/>
    <col min="2" max="2" width="22.5703125" style="93" bestFit="1" customWidth="1"/>
    <col min="3" max="3" width="21.7109375" style="93" bestFit="1" customWidth="1"/>
    <col min="4" max="4" width="23.140625" style="93" bestFit="1" customWidth="1"/>
    <col min="5" max="16378" width="11.42578125" style="93"/>
    <col min="16379" max="16379" width="14.5703125" style="93" bestFit="1" customWidth="1"/>
    <col min="16380" max="16384" width="11.42578125" style="93"/>
  </cols>
  <sheetData>
    <row r="1" spans="1:4 16379:16379" ht="26.25" x14ac:dyDescent="0.25">
      <c r="A1" s="108" t="s">
        <v>137</v>
      </c>
      <c r="B1" s="108"/>
      <c r="C1" s="108"/>
      <c r="D1" s="108"/>
    </row>
    <row r="2" spans="1:4 16379:16379" ht="18.75" x14ac:dyDescent="0.25">
      <c r="A2" s="87" t="s">
        <v>131</v>
      </c>
      <c r="B2" s="87" t="s">
        <v>132</v>
      </c>
      <c r="C2" s="87" t="s">
        <v>133</v>
      </c>
      <c r="D2" s="87" t="s">
        <v>134</v>
      </c>
      <c r="XEY2" s="94"/>
    </row>
    <row r="3" spans="1:4 16379:16379" ht="15" customHeight="1" x14ac:dyDescent="0.3">
      <c r="A3" s="90" t="s">
        <v>93</v>
      </c>
      <c r="B3" s="92"/>
      <c r="C3" s="95">
        <v>168556.62652823736</v>
      </c>
      <c r="D3" s="89">
        <f>C3*B3</f>
        <v>0</v>
      </c>
    </row>
    <row r="4" spans="1:4 16379:16379" ht="18.75" x14ac:dyDescent="0.3">
      <c r="A4" s="90" t="s">
        <v>94</v>
      </c>
      <c r="B4" s="92"/>
      <c r="C4" s="95">
        <v>170373.82276996371</v>
      </c>
      <c r="D4" s="89">
        <f t="shared" ref="D4:D21" si="0">C4*B4</f>
        <v>0</v>
      </c>
    </row>
    <row r="5" spans="1:4 16379:16379" ht="18.75" x14ac:dyDescent="0.3">
      <c r="A5" s="90" t="s">
        <v>95</v>
      </c>
      <c r="B5" s="92"/>
      <c r="C5" s="95">
        <v>98388.539901853728</v>
      </c>
      <c r="D5" s="89">
        <f t="shared" si="0"/>
        <v>0</v>
      </c>
    </row>
    <row r="6" spans="1:4 16379:16379" ht="18.75" x14ac:dyDescent="0.3">
      <c r="A6" s="90" t="s">
        <v>118</v>
      </c>
      <c r="B6" s="92"/>
      <c r="C6" s="95">
        <v>2293376.8787740478</v>
      </c>
      <c r="D6" s="89">
        <f t="shared" si="0"/>
        <v>0</v>
      </c>
    </row>
    <row r="7" spans="1:4 16379:16379" ht="18.75" x14ac:dyDescent="0.3">
      <c r="A7" s="90" t="s">
        <v>117</v>
      </c>
      <c r="B7" s="92"/>
      <c r="C7" s="95">
        <v>388874.2241257276</v>
      </c>
      <c r="D7" s="89">
        <f t="shared" si="0"/>
        <v>0</v>
      </c>
    </row>
    <row r="8" spans="1:4 16379:16379" ht="18.75" x14ac:dyDescent="0.3">
      <c r="A8" s="90" t="s">
        <v>119</v>
      </c>
      <c r="B8" s="92"/>
      <c r="C8" s="95">
        <v>202937.70404668758</v>
      </c>
      <c r="D8" s="89">
        <f t="shared" si="0"/>
        <v>0</v>
      </c>
    </row>
    <row r="9" spans="1:4 16379:16379" ht="18.75" x14ac:dyDescent="0.3">
      <c r="A9" s="90" t="s">
        <v>120</v>
      </c>
      <c r="B9" s="92"/>
      <c r="C9" s="95">
        <v>400845.3167895276</v>
      </c>
      <c r="D9" s="89">
        <f t="shared" si="0"/>
        <v>0</v>
      </c>
    </row>
    <row r="10" spans="1:4 16379:16379" ht="18.75" x14ac:dyDescent="0.3">
      <c r="A10" s="90" t="s">
        <v>121</v>
      </c>
      <c r="B10" s="92"/>
      <c r="C10" s="95">
        <v>132633.63522316757</v>
      </c>
      <c r="D10" s="89">
        <f t="shared" si="0"/>
        <v>0</v>
      </c>
    </row>
    <row r="11" spans="1:4 16379:16379" ht="18.75" x14ac:dyDescent="0.3">
      <c r="A11" s="90" t="s">
        <v>122</v>
      </c>
      <c r="B11" s="92"/>
      <c r="C11" s="95">
        <v>407359.8551830076</v>
      </c>
      <c r="D11" s="89">
        <f t="shared" si="0"/>
        <v>0</v>
      </c>
    </row>
    <row r="12" spans="1:4 16379:16379" ht="18.75" x14ac:dyDescent="0.3">
      <c r="A12" s="90" t="s">
        <v>123</v>
      </c>
      <c r="B12" s="92"/>
      <c r="C12" s="95">
        <v>691466.12473424757</v>
      </c>
      <c r="D12" s="89">
        <f t="shared" si="0"/>
        <v>0</v>
      </c>
    </row>
    <row r="13" spans="1:4 16379:16379" ht="18.75" x14ac:dyDescent="0.3">
      <c r="A13" s="90" t="s">
        <v>96</v>
      </c>
      <c r="B13" s="92"/>
      <c r="C13" s="95">
        <v>599678.44948700757</v>
      </c>
      <c r="D13" s="89">
        <f t="shared" si="0"/>
        <v>0</v>
      </c>
    </row>
    <row r="14" spans="1:4 16379:16379" ht="18.75" x14ac:dyDescent="0.3">
      <c r="A14" s="90" t="s">
        <v>97</v>
      </c>
      <c r="B14" s="92"/>
      <c r="C14" s="95">
        <v>279852.28186780756</v>
      </c>
      <c r="D14" s="89">
        <f t="shared" si="0"/>
        <v>0</v>
      </c>
    </row>
    <row r="15" spans="1:4 16379:16379" ht="18.75" x14ac:dyDescent="0.3">
      <c r="A15" s="90" t="s">
        <v>125</v>
      </c>
      <c r="B15" s="92"/>
      <c r="C15" s="95">
        <v>240961.40569736756</v>
      </c>
      <c r="D15" s="89">
        <f t="shared" si="0"/>
        <v>0</v>
      </c>
    </row>
    <row r="16" spans="1:4 16379:16379" ht="18.75" x14ac:dyDescent="0.3">
      <c r="A16" s="90" t="s">
        <v>129</v>
      </c>
      <c r="B16" s="92"/>
      <c r="C16" s="95">
        <v>157597.43008020759</v>
      </c>
      <c r="D16" s="89">
        <f t="shared" si="0"/>
        <v>0</v>
      </c>
    </row>
    <row r="17" spans="1:4" ht="18.75" x14ac:dyDescent="0.3">
      <c r="A17" s="90" t="s">
        <v>128</v>
      </c>
      <c r="B17" s="92"/>
      <c r="C17" s="95">
        <v>1256296.5930132875</v>
      </c>
      <c r="D17" s="89">
        <f t="shared" si="0"/>
        <v>0</v>
      </c>
    </row>
    <row r="18" spans="1:4" ht="18.75" x14ac:dyDescent="0.3">
      <c r="A18" s="90" t="s">
        <v>127</v>
      </c>
      <c r="B18" s="92"/>
      <c r="C18" s="95">
        <v>910283.66728184756</v>
      </c>
      <c r="D18" s="89">
        <f t="shared" si="0"/>
        <v>0</v>
      </c>
    </row>
    <row r="19" spans="1:4" ht="18.75" x14ac:dyDescent="0.3">
      <c r="A19" s="90" t="s">
        <v>126</v>
      </c>
      <c r="B19" s="92"/>
      <c r="C19" s="95">
        <v>1079477.9028466474</v>
      </c>
      <c r="D19" s="89">
        <f t="shared" si="0"/>
        <v>0</v>
      </c>
    </row>
    <row r="20" spans="1:4" ht="18.75" x14ac:dyDescent="0.3">
      <c r="A20" s="90" t="s">
        <v>124</v>
      </c>
      <c r="B20" s="92"/>
      <c r="C20" s="95">
        <v>592545.0117823676</v>
      </c>
      <c r="D20" s="89">
        <f t="shared" si="0"/>
        <v>0</v>
      </c>
    </row>
    <row r="21" spans="1:4" ht="18.75" x14ac:dyDescent="0.3">
      <c r="A21" s="90" t="s">
        <v>135</v>
      </c>
      <c r="B21" s="92"/>
      <c r="C21" s="95">
        <v>1514390.6150725274</v>
      </c>
      <c r="D21" s="89">
        <f t="shared" si="0"/>
        <v>0</v>
      </c>
    </row>
    <row r="22" spans="1:4" ht="18.75" x14ac:dyDescent="0.25">
      <c r="A22" s="109" t="s">
        <v>130</v>
      </c>
      <c r="B22" s="110"/>
      <c r="C22" s="111"/>
      <c r="D22" s="88">
        <f>SUM(D3:D21)</f>
        <v>0</v>
      </c>
    </row>
    <row r="23" spans="1:4" ht="45" customHeight="1" x14ac:dyDescent="0.25">
      <c r="A23" s="112" t="s">
        <v>141</v>
      </c>
      <c r="B23" s="112"/>
      <c r="C23" s="112"/>
      <c r="D23" s="112"/>
    </row>
    <row r="24" spans="1:4" ht="15" customHeight="1" x14ac:dyDescent="0.25">
      <c r="A24"/>
      <c r="B24"/>
      <c r="C24"/>
      <c r="D24"/>
    </row>
    <row r="25" spans="1:4" ht="15" customHeight="1" x14ac:dyDescent="0.25">
      <c r="A25"/>
      <c r="B25"/>
      <c r="C25"/>
      <c r="D25"/>
    </row>
    <row r="26" spans="1:4" ht="15" customHeight="1" x14ac:dyDescent="0.25">
      <c r="A26"/>
      <c r="B26"/>
      <c r="C26"/>
      <c r="D26"/>
    </row>
    <row r="27" spans="1:4" ht="15" customHeight="1" x14ac:dyDescent="0.25">
      <c r="A27"/>
      <c r="B27"/>
      <c r="C27"/>
      <c r="D27"/>
    </row>
    <row r="28" spans="1:4" ht="15" customHeight="1" x14ac:dyDescent="0.25">
      <c r="A28"/>
      <c r="B28"/>
      <c r="C28"/>
      <c r="D28"/>
    </row>
    <row r="29" spans="1:4" ht="15" customHeight="1" x14ac:dyDescent="0.25">
      <c r="A29" s="91" t="s">
        <v>136</v>
      </c>
      <c r="B29" s="113"/>
      <c r="C29" s="113"/>
      <c r="D29" s="113"/>
    </row>
    <row r="30" spans="1:4" ht="15" customHeight="1" x14ac:dyDescent="0.25">
      <c r="A30"/>
      <c r="B30" s="114" t="s">
        <v>140</v>
      </c>
      <c r="C30" s="114"/>
      <c r="D30" s="114"/>
    </row>
    <row r="31" spans="1:4" ht="15" customHeight="1" x14ac:dyDescent="0.25">
      <c r="A31"/>
      <c r="B31"/>
      <c r="C31"/>
      <c r="D31"/>
    </row>
    <row r="32" spans="1:4" ht="15" customHeight="1" x14ac:dyDescent="0.25">
      <c r="A32"/>
      <c r="B32"/>
      <c r="C32"/>
      <c r="D32"/>
    </row>
    <row r="33" spans="1:4" ht="15" customHeight="1" x14ac:dyDescent="0.25">
      <c r="A33"/>
      <c r="B33"/>
      <c r="C33"/>
      <c r="D33"/>
    </row>
    <row r="34" spans="1:4" ht="15" customHeight="1" x14ac:dyDescent="0.25">
      <c r="A34"/>
      <c r="B34"/>
      <c r="C34"/>
      <c r="D34"/>
    </row>
    <row r="35" spans="1:4" ht="15" customHeight="1" x14ac:dyDescent="0.25">
      <c r="A35" s="91" t="s">
        <v>138</v>
      </c>
      <c r="B35" s="113"/>
      <c r="C35" s="113"/>
      <c r="D35" s="113"/>
    </row>
    <row r="36" spans="1:4" ht="15" customHeight="1" x14ac:dyDescent="0.25">
      <c r="A36"/>
      <c r="B36" s="114" t="s">
        <v>139</v>
      </c>
      <c r="C36" s="114"/>
      <c r="D36" s="114"/>
    </row>
    <row r="37" spans="1:4" ht="15" customHeight="1" x14ac:dyDescent="0.25">
      <c r="A37"/>
      <c r="B37"/>
      <c r="C37"/>
      <c r="D37"/>
    </row>
    <row r="38" spans="1:4" ht="15" customHeight="1" x14ac:dyDescent="0.25"/>
    <row r="39" spans="1:4" ht="15" customHeight="1" x14ac:dyDescent="0.25"/>
    <row r="40" spans="1:4" ht="15" customHeight="1" x14ac:dyDescent="0.25"/>
    <row r="41" spans="1:4" ht="15" customHeight="1" x14ac:dyDescent="0.25"/>
    <row r="42" spans="1:4" ht="15" customHeight="1" x14ac:dyDescent="0.25"/>
    <row r="43" spans="1:4" ht="15" customHeight="1" x14ac:dyDescent="0.25"/>
    <row r="44" spans="1:4" ht="15" customHeight="1" x14ac:dyDescent="0.25"/>
    <row r="45" spans="1:4" ht="15" customHeight="1" x14ac:dyDescent="0.25"/>
    <row r="46" spans="1:4" ht="15" customHeight="1" x14ac:dyDescent="0.25"/>
  </sheetData>
  <sheetProtection algorithmName="SHA-512" hashValue="SE7tRdSLg4T/elCBE4OIoXDS9ZEfcwV8Wk2bIsy+IQMlUQMvCHR13CJUnT39gu+14s8uxolF+vOTWfv0qKeQQw==" saltValue="DuPMWq0IOwJCLrwxbd+Zlw==" spinCount="100000" sheet="1" objects="1" scenarios="1" formatCells="0"/>
  <mergeCells count="7">
    <mergeCell ref="B36:D36"/>
    <mergeCell ref="B30:D30"/>
    <mergeCell ref="A1:D1"/>
    <mergeCell ref="A22:C22"/>
    <mergeCell ref="A23:D23"/>
    <mergeCell ref="B29:D29"/>
    <mergeCell ref="B35:D35"/>
  </mergeCells>
  <printOptions horizontalCentered="1"/>
  <pageMargins left="0.39370078740157483" right="0.39370078740157483" top="1.9685039370078741" bottom="0.78740157480314965" header="0.59055118110236227" footer="0.31496062992125984"/>
  <pageSetup paperSize="122" scale="76" orientation="portrait" r:id="rId1"/>
  <headerFooter>
    <oddHeader>&amp;L&amp;G&amp;C&amp;"-,Negrita"
Subdirección de Asuntos de Libertad Religiosa y de Conciencia - SALRYC
&amp;12Anexo 7&amp;R&amp;G</oddHeader>
    <oddFooter>&amp;L&amp;"-,Negrita"&amp;9Proyectado Por: &amp;"-,Normal"Daniel Tusso Cortés - Profesional SALRYC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Plan</vt:lpstr>
      <vt:lpstr>Trazabilidad BPC</vt:lpstr>
      <vt:lpstr>Formato de presupuesto</vt:lpstr>
      <vt:lpstr>'Formato de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EXCELFULL.COM</dc:creator>
  <cp:lastModifiedBy>Daniel Fernando Tusso Cortes</cp:lastModifiedBy>
  <cp:lastPrinted>2025-07-24T03:19:03Z</cp:lastPrinted>
  <dcterms:created xsi:type="dcterms:W3CDTF">2015-06-05T18:17:20Z</dcterms:created>
  <dcterms:modified xsi:type="dcterms:W3CDTF">2025-07-24T03:19:19Z</dcterms:modified>
</cp:coreProperties>
</file>