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gobiernobogota-my.sharepoint.com/personal/yamile_espinosa_gobiernobogota_gov_co/Documents/VIGENCIA 2025/12. PLAN ESTRATEGICO SECTORIAL 2025-2028/01. Trimestre 1/"/>
    </mc:Choice>
  </mc:AlternateContent>
  <xr:revisionPtr revIDLastSave="0" documentId="14_{B9D5B72C-9FDD-4ABF-A86B-C078E9B0DF0E}" xr6:coauthVersionLast="47" xr6:coauthVersionMax="47" xr10:uidLastSave="{00000000-0000-0000-0000-000000000000}"/>
  <bookViews>
    <workbookView xWindow="-120" yWindow="-120" windowWidth="29040" windowHeight="15720" tabRatio="793" xr2:uid="{FC18D6A0-FEE6-4EC1-964C-0CB221ADEC15}"/>
  </bookViews>
  <sheets>
    <sheet name="Objetivos Estratégicos" sheetId="6" r:id="rId1"/>
    <sheet name="ME_01_DADEP" sheetId="18" r:id="rId2"/>
    <sheet name="ME_02_DADEP" sheetId="19" r:id="rId3"/>
    <sheet name="ME_03_SDG" sheetId="9" r:id="rId4"/>
    <sheet name="ME_04_IDPAC" sheetId="24" r:id="rId5"/>
    <sheet name="ME_05_IDPAC" sheetId="25" r:id="rId6"/>
    <sheet name="ME_06_PP" sheetId="28" r:id="rId7"/>
    <sheet name="ME_07_PP" sheetId="29" r:id="rId8"/>
    <sheet name="ME_08_IDPAC" sheetId="27" r:id="rId9"/>
    <sheet name="ME_09_SDG" sheetId="20" r:id="rId10"/>
    <sheet name="ME_10_SDG" sheetId="10" r:id="rId11"/>
    <sheet name="ME_11_SDG" sheetId="13" r:id="rId12"/>
    <sheet name="ME_12_SDG" sheetId="17" r:id="rId13"/>
    <sheet name="ME_13_SDG" sheetId="30" r:id="rId14"/>
    <sheet name="ME_14_DADEP" sheetId="33" r:id="rId15"/>
    <sheet name="ME_15_SDG" sheetId="34" r:id="rId16"/>
    <sheet name="ME_16_SDG" sheetId="35" r:id="rId17"/>
    <sheet name="Control" sheetId="36" r:id="rId18"/>
    <sheet name="Instrucciones diligenciamiento" sheetId="7" state="hidden" r:id="rId19"/>
    <sheet name="formato" sheetId="1" state="hidden" r:id="rId20"/>
    <sheet name="Listas" sheetId="2" state="hidden" r:id="rId21"/>
  </sheets>
  <definedNames>
    <definedName name="_xlnm._FilterDatabase" localSheetId="0" hidden="1">'Objetivos Estratégicos'!$A$7:$L$24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6" l="1"/>
  <c r="F21" i="6"/>
  <c r="F20" i="6"/>
  <c r="F19" i="6"/>
  <c r="C24" i="10"/>
  <c r="F17" i="6" s="1"/>
  <c r="J17" i="6"/>
  <c r="F16" i="6"/>
  <c r="F11" i="6"/>
  <c r="F10" i="6"/>
  <c r="F8" i="6"/>
  <c r="G24" i="10"/>
  <c r="F24" i="10"/>
  <c r="I17" i="6" s="1"/>
  <c r="E24" i="10"/>
  <c r="H17" i="6" s="1"/>
  <c r="D24" i="10"/>
  <c r="G17" i="6" s="1"/>
  <c r="H22" i="10"/>
  <c r="J15" i="6"/>
  <c r="I15" i="6"/>
  <c r="H15" i="6"/>
  <c r="G15" i="6"/>
  <c r="F15" i="6"/>
  <c r="G24" i="27"/>
  <c r="F24" i="27"/>
  <c r="E24" i="27"/>
  <c r="D24" i="27"/>
  <c r="C24" i="27"/>
  <c r="H22" i="27"/>
  <c r="J12" i="6"/>
  <c r="I12" i="6"/>
  <c r="H12" i="6"/>
  <c r="G12" i="6"/>
  <c r="F12" i="6"/>
  <c r="J11" i="6"/>
  <c r="I11" i="6"/>
  <c r="H11" i="6"/>
  <c r="G11" i="6"/>
  <c r="G24" i="25"/>
  <c r="F24" i="25"/>
  <c r="E24" i="25"/>
  <c r="D24" i="25"/>
  <c r="C24" i="25"/>
  <c r="H22" i="25"/>
  <c r="G24" i="24"/>
  <c r="F24" i="24"/>
  <c r="E24" i="24"/>
  <c r="D24" i="24"/>
  <c r="C24" i="24"/>
  <c r="H22" i="24"/>
  <c r="C23" i="24"/>
  <c r="G8" i="6"/>
  <c r="H20" i="6"/>
  <c r="I20" i="6"/>
  <c r="J20" i="6"/>
  <c r="G20" i="6"/>
  <c r="G22" i="6"/>
  <c r="H22" i="6"/>
  <c r="I22" i="6"/>
  <c r="J22" i="6"/>
  <c r="F22" i="6"/>
  <c r="G24" i="34"/>
  <c r="F24" i="34"/>
  <c r="E24" i="34"/>
  <c r="D24" i="34"/>
  <c r="C24" i="34"/>
  <c r="H22" i="34"/>
  <c r="J23" i="6"/>
  <c r="I23" i="6"/>
  <c r="H23" i="6"/>
  <c r="G23" i="6"/>
  <c r="G24" i="35"/>
  <c r="F24" i="35"/>
  <c r="E24" i="35"/>
  <c r="D24" i="35"/>
  <c r="D22" i="17" l="1"/>
  <c r="H19" i="6"/>
  <c r="I19" i="6"/>
  <c r="J19" i="6"/>
  <c r="G19" i="6"/>
  <c r="J18" i="6"/>
  <c r="I18" i="6"/>
  <c r="H18" i="6"/>
  <c r="G18" i="6"/>
  <c r="F18" i="6"/>
  <c r="D24" i="13"/>
  <c r="K24" i="13"/>
  <c r="G23" i="13"/>
  <c r="F23" i="13"/>
  <c r="E23" i="13"/>
  <c r="D23" i="13"/>
  <c r="C23" i="13"/>
  <c r="J16" i="6" l="1"/>
  <c r="I16" i="6"/>
  <c r="H22" i="20"/>
  <c r="E24" i="20"/>
  <c r="H16" i="6" s="1"/>
  <c r="D24" i="20"/>
  <c r="G16" i="6" s="1"/>
  <c r="J14" i="6"/>
  <c r="I14" i="6"/>
  <c r="H14" i="6"/>
  <c r="G14" i="6"/>
  <c r="F14" i="6"/>
  <c r="J13" i="6"/>
  <c r="I13" i="6"/>
  <c r="H13" i="6"/>
  <c r="G13" i="6"/>
  <c r="F13" i="6"/>
  <c r="H22" i="33"/>
  <c r="K10" i="6"/>
  <c r="J10" i="6"/>
  <c r="I10" i="6"/>
  <c r="H10" i="6"/>
  <c r="G10" i="6"/>
  <c r="G9" i="6"/>
  <c r="H9" i="6"/>
  <c r="I9" i="6"/>
  <c r="J9" i="6"/>
  <c r="F9" i="6"/>
  <c r="F24" i="19"/>
  <c r="E24" i="19"/>
  <c r="C24" i="19"/>
  <c r="D24" i="19"/>
  <c r="H22" i="19"/>
  <c r="D22" i="19"/>
  <c r="C22" i="19"/>
  <c r="H24" i="18"/>
  <c r="D22" i="28" l="1"/>
  <c r="D22" i="9"/>
  <c r="H22" i="9"/>
  <c r="H21" i="9"/>
  <c r="D24" i="9" l="1"/>
  <c r="E24" i="9"/>
  <c r="F24" i="9"/>
  <c r="G24" i="9"/>
  <c r="G24" i="28" l="1"/>
  <c r="F24" i="28"/>
  <c r="E24" i="28"/>
  <c r="D24" i="28"/>
  <c r="C24" i="28"/>
  <c r="H22" i="28"/>
  <c r="H24" i="35"/>
  <c r="H24" i="34"/>
  <c r="H24" i="30"/>
  <c r="H24" i="17"/>
  <c r="H24" i="13"/>
  <c r="H24" i="10"/>
  <c r="H24" i="20"/>
  <c r="H24" i="27"/>
  <c r="H24" i="19"/>
  <c r="H24" i="9"/>
  <c r="H24" i="24"/>
  <c r="H24" i="25"/>
  <c r="H24" i="29"/>
  <c r="G24" i="29"/>
  <c r="F24" i="29"/>
  <c r="E24" i="29"/>
  <c r="D24" i="29"/>
  <c r="C24" i="29"/>
  <c r="H22" i="29"/>
  <c r="F31" i="28" l="1"/>
  <c r="F30" i="28"/>
  <c r="F33" i="17" l="1"/>
  <c r="F32" i="17"/>
  <c r="F30" i="17"/>
  <c r="F33" i="35" l="1"/>
  <c r="F32" i="35"/>
  <c r="F31" i="35"/>
  <c r="F30" i="35"/>
  <c r="F33" i="34"/>
  <c r="F32" i="34"/>
  <c r="F31" i="34"/>
  <c r="F29" i="34"/>
  <c r="F33" i="33"/>
  <c r="F32" i="33"/>
  <c r="F31" i="33"/>
  <c r="F30" i="33"/>
  <c r="F33" i="30"/>
  <c r="F32" i="30"/>
  <c r="F31" i="30"/>
  <c r="F31" i="17"/>
  <c r="F33" i="13"/>
  <c r="F32" i="13"/>
  <c r="F31" i="13"/>
  <c r="F30" i="13"/>
  <c r="F29" i="13"/>
  <c r="F28" i="13"/>
  <c r="F33" i="10"/>
  <c r="F32" i="10"/>
  <c r="F31" i="10"/>
  <c r="F28" i="10"/>
  <c r="F33" i="20"/>
  <c r="F32" i="20"/>
  <c r="F31" i="20"/>
  <c r="F33" i="27"/>
  <c r="F32" i="27"/>
  <c r="F31" i="27"/>
  <c r="F30" i="27"/>
  <c r="F29" i="27"/>
  <c r="F28" i="27"/>
  <c r="F33" i="29"/>
  <c r="F32" i="29"/>
  <c r="F31" i="29"/>
  <c r="F30" i="29"/>
  <c r="F29" i="29"/>
  <c r="F28" i="29"/>
  <c r="F33" i="28"/>
  <c r="F32" i="28"/>
  <c r="F29" i="28"/>
  <c r="F28" i="28"/>
  <c r="F33" i="25"/>
  <c r="F32" i="25"/>
  <c r="F31" i="25"/>
  <c r="F30" i="25"/>
  <c r="F29" i="25"/>
  <c r="F28" i="25"/>
  <c r="F33" i="24"/>
  <c r="F32" i="24"/>
  <c r="F31" i="24"/>
  <c r="F30" i="24"/>
  <c r="F29" i="24"/>
  <c r="F28" i="24"/>
  <c r="F33" i="9"/>
  <c r="F32" i="9"/>
  <c r="F31" i="9"/>
  <c r="F30" i="9"/>
  <c r="F33" i="19"/>
  <c r="F32" i="19"/>
  <c r="F31" i="19"/>
  <c r="F30" i="19"/>
  <c r="F29" i="19"/>
  <c r="F28" i="19"/>
  <c r="F33" i="18"/>
  <c r="E24" i="6" l="1"/>
  <c r="H21" i="19"/>
  <c r="H21" i="35"/>
  <c r="G23" i="35"/>
  <c r="F23" i="35"/>
  <c r="E23" i="35"/>
  <c r="D23" i="35"/>
  <c r="H22" i="35"/>
  <c r="G23" i="34"/>
  <c r="F23" i="34"/>
  <c r="E23" i="34"/>
  <c r="D23" i="34"/>
  <c r="C23" i="34"/>
  <c r="G23" i="33"/>
  <c r="F23" i="33"/>
  <c r="E23" i="33"/>
  <c r="D23" i="33"/>
  <c r="D24" i="33" s="1"/>
  <c r="G23" i="30"/>
  <c r="F23" i="30"/>
  <c r="E23" i="30"/>
  <c r="D23" i="30"/>
  <c r="H22" i="30"/>
  <c r="G23" i="29"/>
  <c r="F23" i="29"/>
  <c r="E23" i="29"/>
  <c r="D23" i="29"/>
  <c r="C23" i="29"/>
  <c r="G23" i="28"/>
  <c r="F23" i="28"/>
  <c r="E23" i="28"/>
  <c r="D23" i="28"/>
  <c r="H24" i="28" s="1"/>
  <c r="C23" i="28"/>
  <c r="H21" i="10"/>
  <c r="G23" i="27"/>
  <c r="F23" i="27"/>
  <c r="E23" i="27"/>
  <c r="D23" i="27"/>
  <c r="C23" i="27"/>
  <c r="H21" i="27"/>
  <c r="G23" i="25"/>
  <c r="F23" i="25"/>
  <c r="E23" i="25"/>
  <c r="D23" i="25"/>
  <c r="C23" i="25"/>
  <c r="H21" i="25"/>
  <c r="G23" i="24"/>
  <c r="F23" i="24"/>
  <c r="E23" i="24"/>
  <c r="D23" i="24"/>
  <c r="H21" i="24"/>
  <c r="G23" i="20"/>
  <c r="F23" i="20"/>
  <c r="E23" i="20"/>
  <c r="D23" i="20"/>
  <c r="G23" i="19"/>
  <c r="F23" i="19"/>
  <c r="E23" i="19"/>
  <c r="D23" i="19"/>
  <c r="C23" i="19"/>
  <c r="G23" i="18"/>
  <c r="F23" i="18"/>
  <c r="E23" i="18"/>
  <c r="D23" i="18"/>
  <c r="D24" i="18" s="1"/>
  <c r="G23" i="17"/>
  <c r="F23" i="17"/>
  <c r="E23" i="17"/>
  <c r="D23" i="17"/>
  <c r="G23" i="10"/>
  <c r="F23" i="10"/>
  <c r="E23" i="10"/>
  <c r="D23" i="10"/>
  <c r="C23" i="10"/>
  <c r="G23" i="9"/>
  <c r="F23" i="9"/>
  <c r="E23" i="9"/>
  <c r="D23" i="9"/>
  <c r="C23" i="1"/>
  <c r="K19" i="6"/>
  <c r="K18" i="6"/>
  <c r="K17" i="6"/>
  <c r="K16" i="6"/>
  <c r="K23" i="6"/>
  <c r="K22" i="6"/>
  <c r="K20" i="6"/>
  <c r="K15" i="6"/>
  <c r="K14" i="6"/>
  <c r="K12" i="6"/>
  <c r="K9" i="6"/>
  <c r="K11" i="6"/>
  <c r="F31" i="1"/>
  <c r="F30" i="1"/>
  <c r="F29" i="1"/>
  <c r="F28" i="1"/>
  <c r="G23" i="1"/>
  <c r="F23" i="1"/>
  <c r="E23" i="1"/>
  <c r="D23" i="1"/>
  <c r="L15" i="6" l="1"/>
  <c r="L18" i="6"/>
  <c r="H24" i="33"/>
  <c r="G21" i="6"/>
  <c r="K21" i="6" s="1"/>
  <c r="L20" i="6" s="1"/>
  <c r="K8" i="6"/>
  <c r="L8" i="6" s="1"/>
  <c r="K13" i="6" l="1"/>
  <c r="L11" i="6" s="1"/>
  <c r="L24"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99E15533-1C79-400C-BEBE-94713E7D6A14}">
      <text>
        <r>
          <rPr>
            <b/>
            <sz val="9"/>
            <color indexed="81"/>
            <rFont val="Tahoma"/>
            <family val="2"/>
          </rPr>
          <t>Indique el número de Objetivo Estratégico establecido por la Oficina Asesora de Planeación de la SDG</t>
        </r>
      </text>
    </comment>
    <comment ref="B6" authorId="0" shapeId="0" xr:uid="{FC1E5D68-D638-4E0F-A463-963EC21942C5}">
      <text>
        <r>
          <rPr>
            <sz val="9"/>
            <color indexed="81"/>
            <rFont val="Tahoma"/>
            <family val="2"/>
          </rPr>
          <t>Transcriba el Objetivo Estratégico establecido en el Plan</t>
        </r>
      </text>
    </comment>
    <comment ref="C6" authorId="0" shapeId="0" xr:uid="{5B4D0D47-B975-489C-808D-33E45BB53979}">
      <text>
        <r>
          <rPr>
            <b/>
            <sz val="9"/>
            <color indexed="81"/>
            <rFont val="Tahoma"/>
            <family val="2"/>
          </rPr>
          <t>Indique el número de la meta estratégica establecido por la Oficina Asesora de Planeación de la SDG</t>
        </r>
      </text>
    </comment>
    <comment ref="D6" authorId="0" shapeId="0" xr:uid="{8F0914D6-61AF-4BB3-8639-D4F286B12882}">
      <text>
        <r>
          <rPr>
            <sz val="9"/>
            <color indexed="81"/>
            <rFont val="Tahoma"/>
            <family val="2"/>
          </rPr>
          <t>Transcriba la Meta Estratégica establecida en el Plan</t>
        </r>
      </text>
    </comment>
    <comment ref="E6" authorId="0" shapeId="0" xr:uid="{CDD297AA-0003-4744-84F9-DE79657492A2}">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406E55CB-1CD5-46C3-9296-DD717317560C}">
      <text>
        <r>
          <rPr>
            <b/>
            <sz val="9"/>
            <color indexed="81"/>
            <rFont val="Tahoma"/>
            <family val="2"/>
          </rPr>
          <t>Indique los años de programación del indicador.</t>
        </r>
      </text>
    </comment>
    <comment ref="K6" authorId="0" shapeId="0" xr:uid="{B368AF06-5C0D-4CC4-87BE-CD4FA6E4B469}">
      <text>
        <r>
          <rPr>
            <b/>
            <sz val="9"/>
            <color indexed="81"/>
            <rFont val="Tahoma"/>
            <family val="2"/>
          </rPr>
          <t>Es el resultado % de multiplicar el peso ponderado de la meta por el % de avance acumulado para el último periodo medido.</t>
        </r>
      </text>
    </comment>
    <comment ref="F7" authorId="0" shapeId="0" xr:uid="{889B4153-E941-4150-9998-5F406659A56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817F8CF2-8E0E-408F-A7EB-5557AEF0BB7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EA523C05-DEAB-4EB4-95FF-9DFF7449FED7}">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78F7E7C2-0334-48C0-9E03-4CE2B62F8606}">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7294AAA0-218D-414E-851D-BDC9F2AA13C0}">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893424-3251-4462-A84C-FB291F904C38}">
      <text>
        <r>
          <rPr>
            <b/>
            <sz val="9"/>
            <color indexed="81"/>
            <rFont val="Tahoma"/>
            <family val="2"/>
          </rPr>
          <t>Transcriba el Objetivo Estratégico para el cual se formula la meta estratégica</t>
        </r>
      </text>
    </comment>
    <comment ref="A7" authorId="0" shapeId="0" xr:uid="{81BC7AA6-0DE7-464E-BBF2-4380FE62D568}">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997E2E6-8972-4AA8-94DF-CF9049712A81}">
      <text>
        <r>
          <rPr>
            <b/>
            <sz val="9"/>
            <color rgb="FF000000"/>
            <rFont val="Tahoma"/>
            <family val="2"/>
          </rPr>
          <t xml:space="preserve">Numeración consecutiva establecida por la Oficina de Planeacion SDG. </t>
        </r>
      </text>
    </comment>
    <comment ref="A8" authorId="0" shapeId="0" xr:uid="{74D2492C-85E4-451E-AE00-F49CCCF9ABF5}">
      <text>
        <r>
          <rPr>
            <b/>
            <sz val="9"/>
            <color indexed="81"/>
            <rFont val="Tahoma"/>
            <family val="2"/>
          </rPr>
          <t>Indique un nombre corto que refleje lo que pretende medir. 
Ej. Porcentaje de presupuesto ejecutado en Innovación</t>
        </r>
      </text>
    </comment>
    <comment ref="A9" authorId="0" shapeId="0" xr:uid="{CC2EA825-2D2E-4BD3-BB20-74DE25D21085}">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9E785836-BC84-4C2F-AB85-C3FC23EFA86E}">
      <text>
        <r>
          <rPr>
            <b/>
            <sz val="9"/>
            <color indexed="81"/>
            <rFont val="Tahoma"/>
            <family val="2"/>
          </rPr>
          <t>Escriba como se interpreta el resultado del indicador. Ej. 
- Porcentaje de ____
- Informes ______
- Intervenciones realizadas</t>
        </r>
      </text>
    </comment>
    <comment ref="A11" authorId="0" shapeId="0" xr:uid="{BFCF8333-4D7B-4BB0-8E49-DAE58D190D22}">
      <text>
        <r>
          <rPr>
            <b/>
            <sz val="9"/>
            <color indexed="81"/>
            <rFont val="Tahoma"/>
            <family val="2"/>
          </rPr>
          <t xml:space="preserve">Indique el tipo de indicador: 
- Eficancia 
- Eficiencia 
- Efectividad </t>
        </r>
      </text>
    </comment>
    <comment ref="A12" authorId="0" shapeId="0" xr:uid="{E1A45754-2AED-4518-80F9-30D9463ECF25}">
      <text>
        <r>
          <rPr>
            <b/>
            <sz val="9"/>
            <color rgb="FF000000"/>
            <rFont val="Tahoma"/>
            <family val="2"/>
          </rPr>
          <t>La frecuencia de medición es Trimestral, por lo tanto no se debe diligenciar este campo con otra información.</t>
        </r>
      </text>
    </comment>
    <comment ref="A13" authorId="0" shapeId="0" xr:uid="{536394CA-CD1E-4EAB-9F7C-547C5411859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7957449-1EE2-4C9A-B313-71659A5B8F0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8734189-E83B-4DFA-B99D-734C53C4369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D5D5230-AEFC-47ED-B0D7-64B3E3B60BBC}">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8F9902BB-056B-41D9-9A00-BD795444FCF8}">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799DF60E-1C3A-4792-B662-9CF281C1B474}">
      <text>
        <r>
          <rPr>
            <b/>
            <sz val="9"/>
            <color indexed="81"/>
            <rFont val="Tahoma"/>
            <family val="2"/>
          </rPr>
          <t>Indique la magnitud esperada para el año o vigencia.</t>
        </r>
      </text>
    </comment>
    <comment ref="A22" authorId="0" shapeId="0" xr:uid="{8B67DB33-38F4-469E-87A8-54416E28C2EF}">
      <text>
        <r>
          <rPr>
            <b/>
            <sz val="9"/>
            <color indexed="81"/>
            <rFont val="Tahoma"/>
            <family val="2"/>
          </rPr>
          <t>Indique la magnitud alcanzada para el año o vigencia. El dato se acumula para la vigencia de acuerdo con el tipo de programación.</t>
        </r>
      </text>
    </comment>
    <comment ref="A23" authorId="0" shapeId="0" xr:uid="{94D12168-F642-46E5-9B40-1224E1430EA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6FBD1BAE-5B4F-42D2-8F60-DEEDC1A8DB9A}">
      <text>
        <r>
          <rPr>
            <b/>
            <sz val="9"/>
            <color indexed="81"/>
            <rFont val="Tahoma"/>
            <family val="2"/>
          </rPr>
          <t>Es el porcentaje de avance acumulado del indicador durante el cuatrienio, de acuerdo con el tipo de programación.</t>
        </r>
      </text>
    </comment>
    <comment ref="B27" authorId="0" shapeId="0" xr:uid="{3F4C2239-2978-4F87-8ED0-AC242299034B}">
      <text>
        <r>
          <rPr>
            <b/>
            <sz val="9"/>
            <color indexed="81"/>
            <rFont val="Tahoma"/>
            <family val="2"/>
          </rPr>
          <t>Indique el año para el cual se está realizando lal medición del indicador</t>
        </r>
      </text>
    </comment>
    <comment ref="C27" authorId="1" shapeId="0" xr:uid="{1BBD0D9C-0F4E-4A29-947E-345DEF078D07}">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2E1C65D9-E5A7-40B6-8BC6-5E9DDAECA6CB}">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06940022-5402-4827-B400-CEBDAFF83FF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66867DC-DE0D-48EF-A475-B290D87D451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128D5B4-C4B8-43B0-AFD1-D91614768B62}">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85EBB46-1AB7-466C-950C-5FAAC6842494}">
      <text>
        <r>
          <rPr>
            <b/>
            <sz val="9"/>
            <color indexed="81"/>
            <rFont val="Tahoma"/>
            <family val="2"/>
          </rPr>
          <t>Transcriba el Objetivo Estratégico para el cual se formula la meta estratégica</t>
        </r>
      </text>
    </comment>
    <comment ref="A7" authorId="0" shapeId="0" xr:uid="{189D8EA8-EBC9-4C0A-A890-CA023D920096}">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3A5D19C-4241-4E2D-BEB6-230FBE4E71A3}">
      <text>
        <r>
          <rPr>
            <b/>
            <sz val="9"/>
            <color rgb="FF000000"/>
            <rFont val="Tahoma"/>
            <family val="2"/>
          </rPr>
          <t xml:space="preserve">Numeración consecutiva establecida por la Oficina de Planeacion SDG. </t>
        </r>
      </text>
    </comment>
    <comment ref="A8" authorId="0" shapeId="0" xr:uid="{9FBA5D1F-2FA1-457D-AFA7-4763B8024AD3}">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03946E0C-FF2D-47E9-90AB-BB96222D3858}">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56923282-2407-4672-86EF-199FFF90ECC8}">
      <text>
        <r>
          <rPr>
            <b/>
            <sz val="9"/>
            <color indexed="81"/>
            <rFont val="Tahoma"/>
            <family val="2"/>
          </rPr>
          <t>Escriba como se interpreta el resultado del indicador. Ej. 
- Porcentaje de ____
- Informes ______
- Intervenciones realizadas</t>
        </r>
      </text>
    </comment>
    <comment ref="A11" authorId="0" shapeId="0" xr:uid="{3B5F490F-FE65-49D7-82C0-F3927438E5F7}">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CEFCD0E9-BF6C-476B-9DDC-1C1A54A1AC9F}">
      <text>
        <r>
          <rPr>
            <b/>
            <sz val="9"/>
            <color indexed="81"/>
            <rFont val="Tahoma"/>
            <family val="2"/>
          </rPr>
          <t>La frecuencia de medición es Trimestral, por lo tanto no se debe diligenciar este campo con otra información.</t>
        </r>
      </text>
    </comment>
    <comment ref="A13" authorId="0" shapeId="0" xr:uid="{4240AABC-2FD2-4C79-8814-2832957B5E8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0141FB2-CD87-4918-B0F1-E19B769A9F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94290F4-1E60-436B-8B97-BEDDB8A32A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BC5CF63-D0E4-4039-9082-B36CD0C65506}">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93BD9CB-7159-4204-879D-51284F8E493A}">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081F0D9-E98E-4AE2-9FD3-FC4392547ED4}">
      <text>
        <r>
          <rPr>
            <b/>
            <sz val="9"/>
            <color indexed="81"/>
            <rFont val="Tahoma"/>
            <family val="2"/>
          </rPr>
          <t>Indique la magnitud esperada para el año o vigencia.</t>
        </r>
      </text>
    </comment>
    <comment ref="A22" authorId="0" shapeId="0" xr:uid="{264E66BF-8223-4F2D-9EC9-D47227DEFD6C}">
      <text>
        <r>
          <rPr>
            <b/>
            <sz val="9"/>
            <color indexed="81"/>
            <rFont val="Tahoma"/>
            <family val="2"/>
          </rPr>
          <t>Indique la magnitud alcanzada para el año o vigencia. El dato se acumula para la vigencia de acuerdo con el tipo de programación.</t>
        </r>
      </text>
    </comment>
    <comment ref="A23" authorId="0" shapeId="0" xr:uid="{0561D237-3831-45AB-9BED-09DF6E7CF83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76143CB-5403-48A2-902D-D42DC8873385}">
      <text>
        <r>
          <rPr>
            <b/>
            <sz val="9"/>
            <color indexed="81"/>
            <rFont val="Tahoma"/>
            <family val="2"/>
          </rPr>
          <t>Es el porcentaje de avance acumulado del indicador durante el cuatrienio, de acuerdo con el tipo de programación.</t>
        </r>
      </text>
    </comment>
    <comment ref="B27" authorId="0" shapeId="0" xr:uid="{9AD89BBD-847B-43B9-B9B1-D441924D1B8B}">
      <text>
        <r>
          <rPr>
            <b/>
            <sz val="9"/>
            <color indexed="81"/>
            <rFont val="Tahoma"/>
            <family val="2"/>
          </rPr>
          <t>Indique el año para el cual se está realizando lal medición del indicador</t>
        </r>
      </text>
    </comment>
    <comment ref="C27" authorId="1" shapeId="0" xr:uid="{C1209C5A-7563-4DEF-955E-408DAE35F6F6}">
      <text>
        <r>
          <rPr>
            <b/>
            <sz val="9"/>
            <color indexed="81"/>
            <rFont val="Tahoma"/>
            <family val="2"/>
          </rPr>
          <t>Corresponde al lapso de tiempo para la medición del indicador estratégico.
Ej. 
ENERO-MARZO
ABRIL-JUNIO
JULIO-SEPTIEMBRE
OCTUBRE-DICIEMBRE</t>
        </r>
      </text>
    </comment>
    <comment ref="D27" authorId="1" shapeId="0" xr:uid="{E40C2968-6D32-41F8-A18D-08E6191B01D3}">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A6BE0C8C-D9EC-447C-86BC-59BE381BB4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F0B1DDF-A0BC-452D-8AE6-5B45E69E402D}">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5269D0B1-44E5-497B-9DD0-E26388DC435F}">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FC15764-D060-4B48-A493-0742FDFA3413}">
      <text>
        <r>
          <rPr>
            <b/>
            <sz val="9"/>
            <color indexed="81"/>
            <rFont val="Tahoma"/>
            <family val="2"/>
          </rPr>
          <t>Transcriba el Objetivo Estratégico para el cual se formula la meta estratégica</t>
        </r>
      </text>
    </comment>
    <comment ref="A7" authorId="0" shapeId="0" xr:uid="{9B838A8D-01DF-4559-98B7-512D44AFD37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EF2FC00-F2FB-404B-B5F0-FBA087F1FFC1}">
      <text>
        <r>
          <rPr>
            <b/>
            <sz val="9"/>
            <color indexed="81"/>
            <rFont val="Tahoma"/>
            <family val="2"/>
          </rPr>
          <t xml:space="preserve">Numeración consecutiva establecida por la Oficina de Planeacion SDG. </t>
        </r>
      </text>
    </comment>
    <comment ref="A8" authorId="0" shapeId="0" xr:uid="{A0911BB6-D038-48E3-B174-B937D922D5A5}">
      <text>
        <r>
          <rPr>
            <b/>
            <sz val="9"/>
            <color indexed="81"/>
            <rFont val="Tahoma"/>
            <family val="2"/>
          </rPr>
          <t>Indique un nombre corto que refleje lo que pretende medir. 
Ej. Porcentaje de presupuesto ejecutado en Innovación</t>
        </r>
      </text>
    </comment>
    <comment ref="A9" authorId="0" shapeId="0" xr:uid="{6B5727E8-AE9D-4CF6-B8AE-2F1E10DD209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D9F6D3E-431E-4657-9007-560645220979}">
      <text>
        <r>
          <rPr>
            <b/>
            <sz val="9"/>
            <color indexed="81"/>
            <rFont val="Tahoma"/>
            <family val="2"/>
          </rPr>
          <t>Escriba como se interpreta el resultado del indicador. Ej. 
- Porcentaje de ____
- Informes ______
- Intervenciones realizadas</t>
        </r>
      </text>
    </comment>
    <comment ref="A11" authorId="0" shapeId="0" xr:uid="{916EC3C3-ADE1-486E-BF71-804693F92DC8}">
      <text>
        <r>
          <rPr>
            <b/>
            <sz val="9"/>
            <color indexed="81"/>
            <rFont val="Tahoma"/>
            <family val="2"/>
          </rPr>
          <t xml:space="preserve">Indique el tipo de indicador: 
- Eficancia 
- Eficiencia 
- Efectividad </t>
        </r>
      </text>
    </comment>
    <comment ref="A12" authorId="0" shapeId="0" xr:uid="{D11F8B22-4642-47B1-A16B-10FD4976D117}">
      <text>
        <r>
          <rPr>
            <b/>
            <sz val="9"/>
            <color indexed="81"/>
            <rFont val="Tahoma"/>
            <family val="2"/>
          </rPr>
          <t>La frecuencia de medición es Trimestral, por lo tanto no se debe diligenciar este campo con otra información.</t>
        </r>
      </text>
    </comment>
    <comment ref="A13" authorId="0" shapeId="0" xr:uid="{A5FE4046-6A91-413B-AC66-B3D8289D672A}">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8BF8249-FC53-44FC-A4D6-F13AB39D4F7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CECFD2C5-95A2-4E46-B5FE-D8D080EE3C26}">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9E3555B8-704B-4710-A4A1-398E0F7134A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C8AD40D1-4E11-4EA3-9551-796907EB714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441907AD-73A9-405D-A26C-9E1E3498533D}">
      <text>
        <r>
          <rPr>
            <b/>
            <sz val="9"/>
            <color indexed="81"/>
            <rFont val="Tahoma"/>
            <family val="2"/>
          </rPr>
          <t>Indique la magnitud esperada para el año o vigencia.</t>
        </r>
      </text>
    </comment>
    <comment ref="A22" authorId="0" shapeId="0" xr:uid="{F9682427-1CF6-464C-8D30-172B8F5FB43D}">
      <text>
        <r>
          <rPr>
            <b/>
            <sz val="9"/>
            <color indexed="81"/>
            <rFont val="Tahoma"/>
            <family val="2"/>
          </rPr>
          <t>Indique la magnitud alcanzada para el año o vigencia. El dato se acumula para la vigencia de acuerdo con el tipo de programación.</t>
        </r>
      </text>
    </comment>
    <comment ref="A23" authorId="0" shapeId="0" xr:uid="{EF476D39-E2AF-45C7-8713-A6BC1649BD73}">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A2A720AF-D234-48EB-95AD-450BB4F2BA28}">
      <text>
        <r>
          <rPr>
            <b/>
            <sz val="9"/>
            <color indexed="81"/>
            <rFont val="Tahoma"/>
            <family val="2"/>
          </rPr>
          <t>Es el porcentaje de avance acumulado del indicador durante el cuatrienio, de acuerdo con el tipo de programación.</t>
        </r>
      </text>
    </comment>
    <comment ref="B27" authorId="0" shapeId="0" xr:uid="{1659154A-4AAC-45C8-A100-D1E0EA7415B4}">
      <text>
        <r>
          <rPr>
            <b/>
            <sz val="9"/>
            <color indexed="81"/>
            <rFont val="Tahoma"/>
            <family val="2"/>
          </rPr>
          <t>Indique el año para el cual se está realizando lal medición del indicador</t>
        </r>
      </text>
    </comment>
    <comment ref="C27" authorId="1" shapeId="0" xr:uid="{FB57ABF3-148B-4C46-92DF-BB04B291E0D5}">
      <text>
        <r>
          <rPr>
            <b/>
            <sz val="9"/>
            <color indexed="81"/>
            <rFont val="Tahoma"/>
            <family val="2"/>
          </rPr>
          <t>Corresponde al lapso de tiempo para la medición del indicador estratégico.
Ej. 
ENERO-MARZO
ABRIL-JUNIO
JULIO-SEPTIEMBRE
OCTUBRE-DICIEMBRE</t>
        </r>
      </text>
    </comment>
    <comment ref="D27" authorId="1" shapeId="0" xr:uid="{F32C94CD-5749-4769-8604-E434F7E60AB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8096AF6-A67D-4922-8913-08B19C909A8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3620741-8557-467D-A515-DE53A9500BD4}">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9A36027-3C73-49C2-B9E7-914EE3C467A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9CFF46F7-5FC4-46EA-BB6C-5E38BA63C956}">
      <text>
        <r>
          <rPr>
            <b/>
            <sz val="9"/>
            <color indexed="81"/>
            <rFont val="Tahoma"/>
            <family val="2"/>
          </rPr>
          <t>Transcriba el Objetivo Estratégico para el cual se formula la meta estratégica</t>
        </r>
      </text>
    </comment>
    <comment ref="A7" authorId="0" shapeId="0" xr:uid="{55478426-C478-4796-971F-6888C44BBA98}">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7F47021-ADB2-460B-AA6D-326BD3EFCB09}">
      <text>
        <r>
          <rPr>
            <b/>
            <sz val="9"/>
            <color indexed="81"/>
            <rFont val="Tahoma"/>
            <family val="2"/>
          </rPr>
          <t xml:space="preserve">Numeración consecutiva establecida por la Oficina de Planeación SDG. </t>
        </r>
      </text>
    </comment>
    <comment ref="A8" authorId="0" shapeId="0" xr:uid="{E1A42095-F5E0-4CFA-BDF4-F86E475EE205}">
      <text>
        <r>
          <rPr>
            <b/>
            <sz val="9"/>
            <color indexed="81"/>
            <rFont val="Tahoma"/>
            <family val="2"/>
          </rPr>
          <t>Indique un nombre corto que refleje lo que pretende medir. 
Ej. Porcentaje de presupuesto ejecutado en Innovación</t>
        </r>
      </text>
    </comment>
    <comment ref="A9" authorId="0" shapeId="0" xr:uid="{1FA42552-1766-48A0-A09A-635F8EFF70AB}">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B49E8D6-F86E-4B4D-86A2-7773E08EFDC2}">
      <text>
        <r>
          <rPr>
            <b/>
            <sz val="9"/>
            <color indexed="81"/>
            <rFont val="Tahoma"/>
            <family val="2"/>
          </rPr>
          <t>Escriba como se interpreta el resultado del indicador. Ej. 
- Porcentaje de ____
- Informes ______
- Intervenciones realizadas</t>
        </r>
      </text>
    </comment>
    <comment ref="A11" authorId="0" shapeId="0" xr:uid="{E10841CB-6A32-4DAD-BE7A-686D91510827}">
      <text>
        <r>
          <rPr>
            <b/>
            <sz val="9"/>
            <color indexed="81"/>
            <rFont val="Tahoma"/>
            <family val="2"/>
          </rPr>
          <t xml:space="preserve">Indique el tipo de indicador: 
- Eficacia 
- Eficiencia 
- Efectividad </t>
        </r>
      </text>
    </comment>
    <comment ref="A12" authorId="0" shapeId="0" xr:uid="{C09841A4-E277-49EE-96EC-FF03D7706C24}">
      <text>
        <r>
          <rPr>
            <b/>
            <sz val="9"/>
            <color indexed="81"/>
            <rFont val="Tahoma"/>
            <family val="2"/>
          </rPr>
          <t>La frecuencia de medición es Trimestral, por lo tanto no se debe diligenciar este campo con otra información.</t>
        </r>
      </text>
    </comment>
    <comment ref="A13" authorId="0" shapeId="0" xr:uid="{B4508351-D6A5-439F-BFB9-8D66F541CF65}">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7570AB8C-A51C-431F-A7BF-11DCE2F7339A}">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0D5BCC04-37B0-409C-A885-B17AF37F8C65}">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6" authorId="0" shapeId="0" xr:uid="{8AF449C9-50EB-44C5-8D38-6F1AA3DBD928}">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7" authorId="0" shapeId="0" xr:uid="{3E9355B1-296C-40EC-A205-19AD287B362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5DE7C77-9CD3-48AA-96A5-58EF7482EF0A}">
      <text>
        <r>
          <rPr>
            <b/>
            <sz val="9"/>
            <color indexed="81"/>
            <rFont val="Tahoma"/>
            <family val="2"/>
          </rPr>
          <t>Indique la magnitud esperada para el año o vigencia.</t>
        </r>
      </text>
    </comment>
    <comment ref="A22" authorId="0" shapeId="0" xr:uid="{A1E351BF-6CFD-4C6B-A152-F046CC3128AB}">
      <text>
        <r>
          <rPr>
            <b/>
            <sz val="9"/>
            <color indexed="81"/>
            <rFont val="Tahoma"/>
            <family val="2"/>
          </rPr>
          <t>Indique la magnitud alcanzada para el año o vigencia. El dato se acumula para la vigencia de acuerdo con el tipo de programación.</t>
        </r>
      </text>
    </comment>
    <comment ref="A23" authorId="0" shapeId="0" xr:uid="{65D02980-4709-48AD-B275-B0B8A83D8CC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72191F8-5A54-4CAB-9AFA-571C57833687}">
      <text>
        <r>
          <rPr>
            <b/>
            <sz val="9"/>
            <color indexed="81"/>
            <rFont val="Tahoma"/>
            <family val="2"/>
          </rPr>
          <t>Es el porcentaje de avance acumulado del indicador durante el cuatrienio, de acuerdo con el tipo de programación.</t>
        </r>
      </text>
    </comment>
    <comment ref="B27" authorId="0" shapeId="0" xr:uid="{72B547A1-1749-458D-A7A9-D37F42328513}">
      <text>
        <r>
          <rPr>
            <b/>
            <sz val="9"/>
            <color indexed="81"/>
            <rFont val="Tahoma"/>
            <family val="2"/>
          </rPr>
          <t>Indique el año para el cual se está realizando la medición del indicador</t>
        </r>
      </text>
    </comment>
    <comment ref="C27" authorId="1" shapeId="0" xr:uid="{3D0511B5-21EF-40E7-B8C1-7131F5203F32}">
      <text>
        <r>
          <rPr>
            <b/>
            <sz val="9"/>
            <color indexed="81"/>
            <rFont val="Tahoma"/>
            <family val="2"/>
          </rPr>
          <t>Corresponde al lapso de tiempo para la medición del indicador estratégico.
Ej. 
ENERO-MARZO
ABRIL-JUNIO
JULIO-SEPTIEMBRE
OCTUBRE-DICIEMBRE</t>
        </r>
      </text>
    </comment>
    <comment ref="D27" authorId="1" shapeId="0" xr:uid="{FFC5AE67-C799-41A9-B7AA-734FFA40B79C}">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58BC959-8EE1-49FA-ADBD-2864BC830B8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2D47E499-C9DD-44E0-871D-F0539E812CB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A7038E16-D67F-46BF-BC4B-7DA4D020D52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B0F7C451-BF40-46AA-89BE-5D937597C1C0}">
      <text>
        <r>
          <rPr>
            <b/>
            <sz val="9"/>
            <color indexed="81"/>
            <rFont val="Tahoma"/>
            <family val="2"/>
          </rPr>
          <t>Transcriba el Objetivo Estratégico para el cual se formula la meta estratégica</t>
        </r>
      </text>
    </comment>
    <comment ref="A7" authorId="0" shapeId="0" xr:uid="{22EAEB6E-FD8F-4C6E-AE50-2BCB8B006741}">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9215ABD-51B0-4E96-AF7C-00454E9C672C}">
      <text>
        <r>
          <rPr>
            <b/>
            <sz val="9"/>
            <color indexed="81"/>
            <rFont val="Tahoma"/>
            <family val="2"/>
          </rPr>
          <t xml:space="preserve">Numeración consecutiva establecida por la Oficina de Planeacion SDG. </t>
        </r>
      </text>
    </comment>
    <comment ref="A8" authorId="0" shapeId="0" xr:uid="{C99F31E0-8ABE-4FB9-BAC4-A4895DC95C4C}">
      <text>
        <r>
          <rPr>
            <b/>
            <sz val="9"/>
            <color indexed="81"/>
            <rFont val="Tahoma"/>
            <family val="2"/>
          </rPr>
          <t>Indique un nombre corto que refleje lo que pretende medir. 
Ej. Porcentaje de presupuesto ejecutado en Innovación</t>
        </r>
      </text>
    </comment>
    <comment ref="A9" authorId="0" shapeId="0" xr:uid="{C059CF8F-7C18-42E9-A20E-E8E8337A1EC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976C2CC-DFA5-4F29-B507-9DCBF1B535E2}">
      <text>
        <r>
          <rPr>
            <b/>
            <sz val="9"/>
            <color indexed="81"/>
            <rFont val="Tahoma"/>
            <family val="2"/>
          </rPr>
          <t>Escriba como se interpreta el resultado del indicador. Ej. 
- Porcentaje de ____
- Informes ______
- Intervenciones realizadas</t>
        </r>
      </text>
    </comment>
    <comment ref="A11" authorId="0" shapeId="0" xr:uid="{C01AE16F-32F1-4750-973E-CF5FAD0EEAE2}">
      <text>
        <r>
          <rPr>
            <b/>
            <sz val="9"/>
            <color indexed="81"/>
            <rFont val="Tahoma"/>
            <family val="2"/>
          </rPr>
          <t xml:space="preserve">Indique el tipo de indicador: 
- Eficancia 
- Eficiencia 
- Efectividad </t>
        </r>
      </text>
    </comment>
    <comment ref="A12" authorId="0" shapeId="0" xr:uid="{19DA978A-0E04-45F8-A9FE-4F1F4A2D7F77}">
      <text>
        <r>
          <rPr>
            <b/>
            <sz val="9"/>
            <color indexed="81"/>
            <rFont val="Tahoma"/>
            <family val="2"/>
          </rPr>
          <t>La frecuencia de medición es Trimestral, por lo tanto no se debe diligenciar este campo con otra información.</t>
        </r>
      </text>
    </comment>
    <comment ref="A13" authorId="0" shapeId="0" xr:uid="{1C6EDE1A-85B7-43BC-8BA5-668DAC355F4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D238E21-DDC0-4E23-A717-19877E60896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93BB1C8-53ED-45CE-B283-BE77B38E7AA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06E8FC26-0F27-4BAE-B545-3542F7A6546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6617540-C500-4BB8-B1FE-CABC06DC6DA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58CE67F-F1D8-4DBC-B85B-B4A4EF265858}">
      <text>
        <r>
          <rPr>
            <b/>
            <sz val="9"/>
            <color indexed="81"/>
            <rFont val="Tahoma"/>
            <family val="2"/>
          </rPr>
          <t>Indique la magnitud esperada para el año o vigencia.</t>
        </r>
      </text>
    </comment>
    <comment ref="A22" authorId="0" shapeId="0" xr:uid="{FBFBD8B0-87B6-4459-BC30-F0787E8CF6D3}">
      <text>
        <r>
          <rPr>
            <b/>
            <sz val="9"/>
            <color indexed="81"/>
            <rFont val="Tahoma"/>
            <family val="2"/>
          </rPr>
          <t>Indique la magnitud alcanzada para el año o vigencia. El dato se acumula para la vigencia de acuerdo con el tipo de programación.</t>
        </r>
      </text>
    </comment>
    <comment ref="A23" authorId="0" shapeId="0" xr:uid="{4CE86B31-81CE-405C-BC63-F46BD894EF6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39529FE9-E806-4013-AEE8-2D442508A351}">
      <text>
        <r>
          <rPr>
            <b/>
            <sz val="9"/>
            <color indexed="81"/>
            <rFont val="Tahoma"/>
            <family val="2"/>
          </rPr>
          <t>Es el porcentaje de avance acumulado del indicador durante el cuatrienio, de acuerdo con el tipo de programación.</t>
        </r>
      </text>
    </comment>
    <comment ref="B27" authorId="0" shapeId="0" xr:uid="{229AF935-2E43-40BF-B9CC-20071CAFB532}">
      <text>
        <r>
          <rPr>
            <b/>
            <sz val="9"/>
            <color indexed="81"/>
            <rFont val="Tahoma"/>
            <family val="2"/>
          </rPr>
          <t>Indique el año para el cual se está realizando lal medición del indicador</t>
        </r>
      </text>
    </comment>
    <comment ref="C27" authorId="1" shapeId="0" xr:uid="{1232A44E-738E-4535-B357-1A097B64875F}">
      <text>
        <r>
          <rPr>
            <b/>
            <sz val="9"/>
            <color indexed="81"/>
            <rFont val="Tahoma"/>
            <family val="2"/>
          </rPr>
          <t>Corresponde al lapso de tiempo para la medición del indicador estratégico.
Ej. 
ENERO-MARZO
ABRIL-JUNIO
JULIO-SEPTIEMBRE
OCTUBRE-DICIEMBRE</t>
        </r>
      </text>
    </comment>
    <comment ref="D27" authorId="1" shapeId="0" xr:uid="{4F302F53-AF03-4742-9B7E-FA5A57F5ECA4}">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C919FCE-71B5-4594-8F87-6C9E7C0EC60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C22DC568-7F24-4AC3-9DFC-F3E260198D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5FD900B-F181-49C8-BB93-3FDB70F2314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66B11CC-F516-4B7D-B6B7-8368C93EB423}">
      <text>
        <r>
          <rPr>
            <b/>
            <sz val="9"/>
            <color indexed="81"/>
            <rFont val="Tahoma"/>
            <family val="2"/>
          </rPr>
          <t>Transcriba el Objetivo Estratégico para el cual se formula la meta estratégica</t>
        </r>
      </text>
    </comment>
    <comment ref="A7" authorId="0" shapeId="0" xr:uid="{1DB92A9B-37E0-4071-80E8-66F374AD078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84DBEB4D-0E1B-4FC4-A1F4-D5BC7C602333}">
      <text>
        <r>
          <rPr>
            <b/>
            <sz val="9"/>
            <color indexed="81"/>
            <rFont val="Tahoma"/>
            <family val="2"/>
          </rPr>
          <t xml:space="preserve">Numeración consecutiva establecida por la Oficina de Planeacion SDG. </t>
        </r>
      </text>
    </comment>
    <comment ref="A8" authorId="0" shapeId="0" xr:uid="{F586B105-8E42-4465-BF40-AD2717929052}">
      <text>
        <r>
          <rPr>
            <b/>
            <sz val="9"/>
            <color indexed="81"/>
            <rFont val="Tahoma"/>
            <family val="2"/>
          </rPr>
          <t>Indique un nombre corto que refleje lo que pretende medir. 
Ej. Porcentaje de presupuesto ejecutado en Innovación</t>
        </r>
      </text>
    </comment>
    <comment ref="A9" authorId="0" shapeId="0" xr:uid="{1BB086AC-E689-45D4-B7C8-3E210712328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EF92E95B-37B9-4E4A-8A54-336D6FDDBCBC}">
      <text>
        <r>
          <rPr>
            <b/>
            <sz val="9"/>
            <color indexed="81"/>
            <rFont val="Tahoma"/>
            <family val="2"/>
          </rPr>
          <t>Escriba como se interpreta el resultado del indicador. Ej. 
- Porcentaje de ____
- Informes ______
- Intervenciones realizadas</t>
        </r>
      </text>
    </comment>
    <comment ref="A11" authorId="0" shapeId="0" xr:uid="{184623C6-F92F-42F0-848A-FD15D192B2B4}">
      <text>
        <r>
          <rPr>
            <b/>
            <sz val="9"/>
            <color indexed="81"/>
            <rFont val="Tahoma"/>
            <family val="2"/>
          </rPr>
          <t xml:space="preserve">Indique el tipo de indicador: 
- Eficancia 
- Eficiencia 
- Efectividad </t>
        </r>
      </text>
    </comment>
    <comment ref="A12" authorId="0" shapeId="0" xr:uid="{70CD248B-5D9E-4C83-9F9F-2FEA0607CAC6}">
      <text>
        <r>
          <rPr>
            <b/>
            <sz val="9"/>
            <color indexed="81"/>
            <rFont val="Tahoma"/>
            <family val="2"/>
          </rPr>
          <t>La frecuencia de medición es Trimestral, por lo tanto no se debe diligenciar este campo con otra información.</t>
        </r>
      </text>
    </comment>
    <comment ref="A13" authorId="0" shapeId="0" xr:uid="{35AC31BD-1462-42AA-AB16-26FE65E48B8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9CC1E44A-8772-43E4-B66C-DD36CEFB9893}">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ADE7FB0A-9C79-40D5-8E5C-EC4F3E3809C8}">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5025B62-245D-4100-8EEC-68BF67213125}">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427E5B2-4AB4-4E51-8FEC-B76C8E2C0BB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3D65CEE7-D8AB-4F7C-B61A-280EDD11151B}">
      <text>
        <r>
          <rPr>
            <b/>
            <sz val="9"/>
            <color indexed="81"/>
            <rFont val="Tahoma"/>
            <family val="2"/>
          </rPr>
          <t>Indique la magnitud esperada para el año o vigencia.</t>
        </r>
      </text>
    </comment>
    <comment ref="A22" authorId="0" shapeId="0" xr:uid="{D6E12087-D758-4615-B2CF-A4E1AF5B7291}">
      <text>
        <r>
          <rPr>
            <b/>
            <sz val="9"/>
            <color indexed="81"/>
            <rFont val="Tahoma"/>
            <family val="2"/>
          </rPr>
          <t>Indique la magnitud alcanzada para el año o vigencia. El dato se acumula para la vigencia de acuerdo con el tipo de programación.</t>
        </r>
      </text>
    </comment>
    <comment ref="A23" authorId="0" shapeId="0" xr:uid="{50B87AF7-8F5F-4471-B4C2-00F9A122D950}">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40CE63B-4CB7-4E09-BA2E-F4DFB94AC1CC}">
      <text>
        <r>
          <rPr>
            <b/>
            <sz val="9"/>
            <color indexed="81"/>
            <rFont val="Tahoma"/>
            <family val="2"/>
          </rPr>
          <t>Es el porcentaje de avance acumulado del indicador durante el cuatrienio, de acuerdo con el tipo de programación.</t>
        </r>
      </text>
    </comment>
    <comment ref="B27" authorId="0" shapeId="0" xr:uid="{C9BDC1B3-63F1-4B9E-80DE-CE98966A71DF}">
      <text>
        <r>
          <rPr>
            <b/>
            <sz val="9"/>
            <color indexed="81"/>
            <rFont val="Tahoma"/>
            <family val="2"/>
          </rPr>
          <t>Indique el año para el cual se está realizando lal medición del indicador</t>
        </r>
      </text>
    </comment>
    <comment ref="C27" authorId="1" shapeId="0" xr:uid="{0FBC344F-A69C-4664-A9A1-97DE4A4E7D8D}">
      <text>
        <r>
          <rPr>
            <b/>
            <sz val="9"/>
            <color indexed="81"/>
            <rFont val="Tahoma"/>
            <family val="2"/>
          </rPr>
          <t>Corresponde al lapso de tiempo para la medición del indicador estratégico.
Ej. 
ENERO-MARZO
ABRIL-JUNIO
JULIO-SEPTIEMBRE
OCTUBRE-DICIEMBRE</t>
        </r>
      </text>
    </comment>
    <comment ref="D27" authorId="1" shapeId="0" xr:uid="{7C8C83DE-9748-4456-B9D5-6EEBBDEEC438}">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DFCD553-737A-4F74-B912-BAD672DDC968}">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B7A49298-413B-4017-908C-C61E9A0093E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7D9B7E38-BD02-4FF5-884E-53D7341C6A55}">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7F25047-2E80-4589-99A3-8CC587EB59F0}">
      <text>
        <r>
          <rPr>
            <b/>
            <sz val="9"/>
            <color indexed="81"/>
            <rFont val="Tahoma"/>
            <family val="2"/>
          </rPr>
          <t>Transcriba el Objetivo Estratégico para el cual se formula la meta estratégica</t>
        </r>
      </text>
    </comment>
    <comment ref="A7" authorId="0" shapeId="0" xr:uid="{E7547F60-5CEF-477E-8415-DB703D81BF0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9DA02B8E-6F10-4ACA-BFBB-BC06539E1497}">
      <text>
        <r>
          <rPr>
            <b/>
            <sz val="9"/>
            <color indexed="81"/>
            <rFont val="Tahoma"/>
            <family val="2"/>
          </rPr>
          <t xml:space="preserve">Numeración consecutiva establecida por la Oficina de Planeacion SDG. </t>
        </r>
      </text>
    </comment>
    <comment ref="A8" authorId="0" shapeId="0" xr:uid="{C7E9AE77-A0C0-4D8D-B943-062915C63933}">
      <text>
        <r>
          <rPr>
            <b/>
            <sz val="9"/>
            <color indexed="81"/>
            <rFont val="Tahoma"/>
            <family val="2"/>
          </rPr>
          <t>Indique un nombre corto que refleje lo que pretende medir. 
Ej. Porcentaje de presupuesto ejecutado en Innovación</t>
        </r>
      </text>
    </comment>
    <comment ref="A9" authorId="0" shapeId="0" xr:uid="{B73D83C4-548D-40DD-92AB-795251DEE2AE}">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86AA599-F65F-4484-B2CD-0798E79993D1}">
      <text>
        <r>
          <rPr>
            <b/>
            <sz val="9"/>
            <color indexed="81"/>
            <rFont val="Tahoma"/>
            <family val="2"/>
          </rPr>
          <t>Escriba como se interpreta el resultado del indicador. Ej. 
- Porcentaje de ____
- Informes ______
- Intervenciones realizadas</t>
        </r>
      </text>
    </comment>
    <comment ref="A11" authorId="0" shapeId="0" xr:uid="{9BEDBE53-A908-409E-90AA-F517C63AC8AC}">
      <text>
        <r>
          <rPr>
            <b/>
            <sz val="9"/>
            <color indexed="81"/>
            <rFont val="Tahoma"/>
            <family val="2"/>
          </rPr>
          <t xml:space="preserve">Indique el tipo de indicador: 
- Eficancia 
- Eficiencia 
- Efectividad </t>
        </r>
      </text>
    </comment>
    <comment ref="A12" authorId="0" shapeId="0" xr:uid="{A2BA7A3A-8EBB-4FDE-A36B-7E7B4124B7C4}">
      <text>
        <r>
          <rPr>
            <b/>
            <sz val="9"/>
            <color indexed="81"/>
            <rFont val="Tahoma"/>
            <family val="2"/>
          </rPr>
          <t>La frecuencia de medición es Trimestral, por lo tanto no se debe diligenciar este campo con otra información.</t>
        </r>
      </text>
    </comment>
    <comment ref="A13" authorId="0" shapeId="0" xr:uid="{CA1AFA44-308E-49F8-AB36-2F8B288A7567}">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081AA968-ABA3-4F46-87A4-9971F03A53B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97FCC7-04F3-48DB-A4E9-94F8620C160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DFB2584C-9619-4C48-AA08-804950B90619}">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BB6C344-9FEB-4640-8639-E5188259549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1FCBDD-F2D9-4BE2-B7FC-C002FA2B8614}">
      <text>
        <r>
          <rPr>
            <b/>
            <sz val="9"/>
            <color indexed="81"/>
            <rFont val="Tahoma"/>
            <family val="2"/>
          </rPr>
          <t>Indique la magnitud esperada para el año o vigencia.</t>
        </r>
      </text>
    </comment>
    <comment ref="A22" authorId="0" shapeId="0" xr:uid="{F17E35AD-7C1C-4841-9FAC-040DDEE4EEF5}">
      <text>
        <r>
          <rPr>
            <b/>
            <sz val="9"/>
            <color indexed="81"/>
            <rFont val="Tahoma"/>
            <family val="2"/>
          </rPr>
          <t>Indique la magnitud alcanzada para el año o vigencia. El dato se acumula para la vigencia de acuerdo con el tipo de programación.</t>
        </r>
      </text>
    </comment>
    <comment ref="A23" authorId="0" shapeId="0" xr:uid="{F0769311-2387-46E4-9971-378591BFA38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C2F29089-8EDA-4D1E-9A71-CE05F50BE64D}">
      <text>
        <r>
          <rPr>
            <b/>
            <sz val="9"/>
            <color indexed="81"/>
            <rFont val="Tahoma"/>
            <family val="2"/>
          </rPr>
          <t>Es el porcentaje de avance acumulado del indicador durante el cuatrienio, de acuerdo con el tipo de programación.</t>
        </r>
      </text>
    </comment>
    <comment ref="B27" authorId="0" shapeId="0" xr:uid="{71DC02EF-7416-47EA-A5C5-FAEDF0E6DCC4}">
      <text>
        <r>
          <rPr>
            <b/>
            <sz val="9"/>
            <color indexed="81"/>
            <rFont val="Tahoma"/>
            <family val="2"/>
          </rPr>
          <t>Indique el año para el cual se está realizando lal medición del indicador</t>
        </r>
      </text>
    </comment>
    <comment ref="C27" authorId="1" shapeId="0" xr:uid="{F7C6239C-539A-4A0B-A897-9E4BEAF8C81B}">
      <text>
        <r>
          <rPr>
            <b/>
            <sz val="9"/>
            <color indexed="81"/>
            <rFont val="Tahoma"/>
            <family val="2"/>
          </rPr>
          <t>Corresponde al lapso de tiempo para la medición del indicador estratégico.
Ej. 
ENERO-MARZO
ABRIL-JUNIO
JULIO-SEPTIEMBRE
OCTUBRE-DICIEMBRE</t>
        </r>
      </text>
    </comment>
    <comment ref="D27" authorId="1" shapeId="0" xr:uid="{51643A7F-2A2E-4B84-821B-6A8BF5A71E4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03525FE-A883-4FDE-9418-B7EF7BC3962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CDE0F84-A696-41BA-8162-61206508A2F3}">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933ADCC-67C9-4276-BFCF-994FE4E4A8DB}">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9DCBB5F-5557-407D-9E44-87BC79C2B691}">
      <text>
        <r>
          <rPr>
            <b/>
            <sz val="9"/>
            <color indexed="81"/>
            <rFont val="Tahoma"/>
            <family val="2"/>
          </rPr>
          <t>Transcriba el Objetivo Estratégico para el cual se formula la meta estratégica</t>
        </r>
      </text>
    </comment>
    <comment ref="A7" authorId="0" shapeId="0" xr:uid="{6AA4D473-939D-47CC-BFCE-BE3ACDD1A72A}">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B2727839-E5F6-4EF6-92A4-72AAA0A2B011}">
      <text>
        <r>
          <rPr>
            <b/>
            <sz val="9"/>
            <color indexed="81"/>
            <rFont val="Tahoma"/>
            <family val="2"/>
          </rPr>
          <t xml:space="preserve">Numeración consecutiva establecida por la Oficina de Planeacion SDG. </t>
        </r>
      </text>
    </comment>
    <comment ref="A8" authorId="0" shapeId="0" xr:uid="{B92AD50D-FC1F-4088-82EC-723DFECBE177}">
      <text>
        <r>
          <rPr>
            <b/>
            <sz val="9"/>
            <color indexed="81"/>
            <rFont val="Tahoma"/>
            <family val="2"/>
          </rPr>
          <t>Indique un nombre corto que refleje lo que pretende medir. 
Ej. Porcentaje de presupuesto ejecutado en Innovación</t>
        </r>
      </text>
    </comment>
    <comment ref="A9" authorId="0" shapeId="0" xr:uid="{BAE1610B-5E01-4496-8083-6A45A5EDD1E1}">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A0B625C-2967-46BD-9DBE-179FF60C8ADE}">
      <text>
        <r>
          <rPr>
            <b/>
            <sz val="9"/>
            <color indexed="81"/>
            <rFont val="Tahoma"/>
            <family val="2"/>
          </rPr>
          <t>Escriba como se interpreta el resultado del indicador. Ej. 
- Porcentaje de ____
- Informes ______
- Intervenciones realizadas</t>
        </r>
      </text>
    </comment>
    <comment ref="A11" authorId="0" shapeId="0" xr:uid="{CB7CC990-0902-4CF8-96B6-F1D9FFA9C807}">
      <text>
        <r>
          <rPr>
            <b/>
            <sz val="9"/>
            <color indexed="81"/>
            <rFont val="Tahoma"/>
            <family val="2"/>
          </rPr>
          <t xml:space="preserve">Indique el tipo de indicador: 
- Eficancia 
- Eficiencia 
- Efectividad </t>
        </r>
      </text>
    </comment>
    <comment ref="A12" authorId="0" shapeId="0" xr:uid="{B5CE0002-D419-4548-A789-D864652EE97A}">
      <text>
        <r>
          <rPr>
            <b/>
            <sz val="9"/>
            <color indexed="81"/>
            <rFont val="Tahoma"/>
            <family val="2"/>
          </rPr>
          <t>La frecuencia de medición es Trimestral, por lo tanto no se debe diligenciar este campo con otra información.</t>
        </r>
      </text>
    </comment>
    <comment ref="A13" authorId="0" shapeId="0" xr:uid="{F77B4DCF-6550-432C-B70F-8667C2D30F33}">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1669FC95-E618-4DDF-A06B-58130F467BA0}">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73FDC8B7-F538-40ED-9CF0-49CFD0C88B6F}">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C7D33303-063A-42E7-95C3-CD125E29F87A}">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08B059B-793C-40BA-9F4F-BF6634DD4FC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1C7E3A7F-C785-4157-81D7-51F38B19DBDE}">
      <text>
        <r>
          <rPr>
            <b/>
            <sz val="9"/>
            <color indexed="81"/>
            <rFont val="Tahoma"/>
            <family val="2"/>
          </rPr>
          <t>Indique la magnitud esperada para el año o vigencia.</t>
        </r>
      </text>
    </comment>
    <comment ref="A22" authorId="0" shapeId="0" xr:uid="{D4AFAD58-3ADD-46C9-A2CB-17EC922F79BF}">
      <text>
        <r>
          <rPr>
            <b/>
            <sz val="9"/>
            <color indexed="81"/>
            <rFont val="Tahoma"/>
            <family val="2"/>
          </rPr>
          <t>Indique la magnitud alcanzada para el año o vigencia. El dato se acumula para la vigencia de acuerdo con el tipo de programación.</t>
        </r>
      </text>
    </comment>
    <comment ref="A23" authorId="0" shapeId="0" xr:uid="{856D6788-B50C-4120-9621-444FF06F86DB}">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1041F6D-1350-4849-8EE8-F96EBB64A7D7}">
      <text>
        <r>
          <rPr>
            <b/>
            <sz val="9"/>
            <color indexed="81"/>
            <rFont val="Tahoma"/>
            <family val="2"/>
          </rPr>
          <t>Es el porcentaje de avance acumulado del indicador durante el cuatrienio, de acuerdo con el tipo de programación.</t>
        </r>
      </text>
    </comment>
    <comment ref="B27" authorId="0" shapeId="0" xr:uid="{1AE7445B-B68C-47DC-A3DF-10AA9600FCE5}">
      <text>
        <r>
          <rPr>
            <b/>
            <sz val="9"/>
            <color indexed="81"/>
            <rFont val="Tahoma"/>
            <family val="2"/>
          </rPr>
          <t>Indique el año para el cual se está realizando lal medición del indicador</t>
        </r>
      </text>
    </comment>
    <comment ref="C27" authorId="1" shapeId="0" xr:uid="{534F6540-B8AA-40C0-BAED-8173399C0D79}">
      <text>
        <r>
          <rPr>
            <b/>
            <sz val="9"/>
            <color indexed="81"/>
            <rFont val="Tahoma"/>
            <family val="2"/>
          </rPr>
          <t>Corresponde al lapso de tiempo para la medición del indicador estratégico.
Ej. 
ENERO-MARZO
ABRIL-JUNIO
JULIO-SEPTIEMBRE
OCTUBRE-DICIEMBRE</t>
        </r>
      </text>
    </comment>
    <comment ref="D27" authorId="1" shapeId="0" xr:uid="{9120116E-2E0A-478F-876E-B564BC80E3D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A5247720-A7D5-4EFE-8DBF-B82D552411E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F8838BC-0456-4FA7-BE77-D29B0B9B5E4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D9C7B8B-B537-4911-AB15-4FFE1888DC8E}">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Camilo Bautista Beltran</author>
  </authors>
  <commentList>
    <comment ref="A43" authorId="0" shapeId="0" xr:uid="{7D22A9F9-CB44-46FD-8F8C-D36963803961}">
      <text>
        <r>
          <rPr>
            <b/>
            <sz val="9"/>
            <color indexed="81"/>
            <rFont val="Tahoma"/>
            <family val="2"/>
          </rPr>
          <t>Corresponde al lapso de tiempo para la medición del indicador estratégico.
Ej. 
ENERO-MARZO
ABRIL-JUNIO
JULIO-SEPTIEMBRE
OCTUBRE-DICIEMBRE</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8F1A3926-B8BE-4A87-A94F-4948B6BE7224}">
      <text>
        <r>
          <rPr>
            <b/>
            <sz val="9"/>
            <color indexed="81"/>
            <rFont val="Tahoma"/>
            <family val="2"/>
          </rPr>
          <t>Transcriba el Objetivo Estratégico para el cual se formula la meta estratégica</t>
        </r>
      </text>
    </comment>
    <comment ref="A7" authorId="0" shapeId="0" xr:uid="{6400ED0C-91BA-4156-B9F1-B495EC7F5F6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62716CE5-56D9-4F93-AD4F-3C50C3BF2F8A}">
      <text>
        <r>
          <rPr>
            <b/>
            <sz val="9"/>
            <color indexed="81"/>
            <rFont val="Tahoma"/>
            <family val="2"/>
          </rPr>
          <t xml:space="preserve">Numeración consecutiva establecida por la Oficina de Planeacion SDG. </t>
        </r>
      </text>
    </comment>
    <comment ref="A8" authorId="0" shapeId="0" xr:uid="{6033521E-214B-4FEE-87D3-9F695CF80AFF}">
      <text>
        <r>
          <rPr>
            <b/>
            <sz val="9"/>
            <color indexed="81"/>
            <rFont val="Tahoma"/>
            <family val="2"/>
          </rPr>
          <t>Indique un nombre corto que refleje lo que pretende medir. 
Ej. Porcentaje de presupuesto ejecutado en Innovación</t>
        </r>
      </text>
    </comment>
    <comment ref="A9" authorId="0" shapeId="0" xr:uid="{FC1DBB76-BB33-44F5-8935-13CF80F57712}">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D1E9A39B-B000-4736-8FE3-89E142F9EAE2}">
      <text>
        <r>
          <rPr>
            <b/>
            <sz val="9"/>
            <color indexed="81"/>
            <rFont val="Tahoma"/>
            <family val="2"/>
          </rPr>
          <t>Escriba como se interpreta el resultado del indicador. Ej. 
- Porcentaje de ____
- Informes ______
- Intervenciones realizadas</t>
        </r>
      </text>
    </comment>
    <comment ref="A11" authorId="0" shapeId="0" xr:uid="{758E5BAB-1312-4B84-A3E7-ACF7ECFBB9C9}">
      <text>
        <r>
          <rPr>
            <b/>
            <sz val="9"/>
            <color indexed="81"/>
            <rFont val="Tahoma"/>
            <family val="2"/>
          </rPr>
          <t xml:space="preserve">Indique el tipo de indicador: 
- Eficancia 
- Eficiencia 
- Efectividad </t>
        </r>
      </text>
    </comment>
    <comment ref="A12" authorId="0" shapeId="0" xr:uid="{A7D38B9E-0966-49F0-B351-62E5A4274D1F}">
      <text>
        <r>
          <rPr>
            <b/>
            <sz val="9"/>
            <color indexed="81"/>
            <rFont val="Tahoma"/>
            <family val="2"/>
          </rPr>
          <t>La frecuencia de medición es Trimestral, por lo tanto no se debe diligenciar este campo con otra información.</t>
        </r>
      </text>
    </comment>
    <comment ref="A13" authorId="0" shapeId="0" xr:uid="{09327FBC-1EDD-487F-B02A-1978308B7C19}">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62C334F0-AB6E-4E9A-9A81-FA601C8D46C2}">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3523E61D-1950-49E0-8874-B10D2F1ABA0C}">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4209DA82-82BE-4F62-9768-1FB89668A1CE}">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81B77499-3E32-4E38-B73B-6CEA1777C354}">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62FE319-1317-472C-B3E9-457D84098188}">
      <text>
        <r>
          <rPr>
            <b/>
            <sz val="9"/>
            <color indexed="81"/>
            <rFont val="Tahoma"/>
            <family val="2"/>
          </rPr>
          <t>Indique la magnitud esperada para el año o vigencia.</t>
        </r>
      </text>
    </comment>
    <comment ref="A22" authorId="0" shapeId="0" xr:uid="{3964D9B5-B24D-43F7-A7BB-D88FCBFE29AB}">
      <text>
        <r>
          <rPr>
            <b/>
            <sz val="9"/>
            <color indexed="81"/>
            <rFont val="Tahoma"/>
            <family val="2"/>
          </rPr>
          <t>Indique la magnitud alcanzada para el año o vigencia. El dato se acumula para la vigencia de acuerdo con el tipo de programación.</t>
        </r>
      </text>
    </comment>
    <comment ref="A23" authorId="0" shapeId="0" xr:uid="{DEC7A126-C64F-42B5-BA71-3A9DEDE6D0BA}">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841F05FA-4411-40C1-87B7-281ECF835252}">
      <text>
        <r>
          <rPr>
            <b/>
            <sz val="9"/>
            <color indexed="81"/>
            <rFont val="Tahoma"/>
            <family val="2"/>
          </rPr>
          <t>Es el porcentaje de avance acumulado del indicador durante el cuatrienio, de acuerdo con el tipo de programación.</t>
        </r>
      </text>
    </comment>
    <comment ref="B27" authorId="0" shapeId="0" xr:uid="{2C51B3CE-CA4C-48A5-8B4A-D175C0382D4E}">
      <text>
        <r>
          <rPr>
            <b/>
            <sz val="9"/>
            <color indexed="81"/>
            <rFont val="Tahoma"/>
            <family val="2"/>
          </rPr>
          <t>Indique el año para el cual se está realizando lal medición del indicador</t>
        </r>
      </text>
    </comment>
    <comment ref="C27" authorId="1" shapeId="0" xr:uid="{E21D3F41-45B9-4C8C-97BC-DF2773EDEF24}">
      <text>
        <r>
          <rPr>
            <b/>
            <sz val="9"/>
            <color indexed="81"/>
            <rFont val="Tahoma"/>
            <family val="2"/>
          </rPr>
          <t>Corresponde al lapso de tiempo para la medición del indicador estratégico.
Ej. 
ENERO-MARZO
ABRIL-JUNIO
JULIO-SEPTIEMBRE
OCTUBRE-DICIEMBRE</t>
        </r>
      </text>
    </comment>
    <comment ref="D27" authorId="1" shapeId="0" xr:uid="{032289F7-0D0F-4B4F-B48C-E44722A08BC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FC4D6DEC-F206-478F-8ABF-E33E5E1A802D}">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5819588C-4E74-4D3C-B0F4-B8B24AEA143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2F73BCCE-9CBD-4C1B-BDB7-2F8E9EDDF3F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49610F2-839E-4676-81EE-566144B3E9E1}">
      <text>
        <r>
          <rPr>
            <b/>
            <sz val="9"/>
            <color indexed="81"/>
            <rFont val="Tahoma"/>
            <family val="2"/>
          </rPr>
          <t>Transcriba el Objetivo Estratégico para el cual se formula la meta estratégica</t>
        </r>
      </text>
    </comment>
    <comment ref="A7" authorId="0" shapeId="0" xr:uid="{7ACCE82B-F7FA-4760-B0F5-894DFA3B47E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12AE2CFA-BA71-48B2-AA21-19B4370781BD}">
      <text>
        <r>
          <rPr>
            <b/>
            <sz val="9"/>
            <color indexed="81"/>
            <rFont val="Tahoma"/>
            <family val="2"/>
          </rPr>
          <t xml:space="preserve">Numeración consecutiva establecida por la Oficina de Planeacion SDG. </t>
        </r>
      </text>
    </comment>
    <comment ref="A8" authorId="0" shapeId="0" xr:uid="{B7B9A150-3BF5-42C9-A9DA-E950F18244A9}">
      <text>
        <r>
          <rPr>
            <b/>
            <sz val="9"/>
            <color indexed="81"/>
            <rFont val="Tahoma"/>
            <family val="2"/>
          </rPr>
          <t>Indique un nombre corto que refleje lo que pretende medir. 
Ej. Porcentaje de presupuesto ejecutado en Innovación</t>
        </r>
      </text>
    </comment>
    <comment ref="A9" authorId="0" shapeId="0" xr:uid="{7F54F682-3794-455B-962C-5B0194ED0D17}">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BEFF368D-D66B-41C1-92DD-7DDAE562A681}">
      <text>
        <r>
          <rPr>
            <b/>
            <sz val="9"/>
            <color indexed="81"/>
            <rFont val="Tahoma"/>
            <family val="2"/>
          </rPr>
          <t>Escriba como se interpreta el resultado del indicador. Ej. 
- Porcentaje de ____
- Informes ______
- Intervenciones realizadas</t>
        </r>
      </text>
    </comment>
    <comment ref="A11" authorId="0" shapeId="0" xr:uid="{63485F20-1F45-44E0-BEBB-C396641A8FF3}">
      <text>
        <r>
          <rPr>
            <b/>
            <sz val="9"/>
            <color indexed="81"/>
            <rFont val="Tahoma"/>
            <family val="2"/>
          </rPr>
          <t xml:space="preserve">Indique el tipo de indicador: 
- Eficancia 
- Eficiencia 
- Efectividad </t>
        </r>
      </text>
    </comment>
    <comment ref="A12" authorId="0" shapeId="0" xr:uid="{C27E9DC2-2AEF-4849-ACAF-16BCD73453A3}">
      <text>
        <r>
          <rPr>
            <b/>
            <sz val="9"/>
            <color indexed="81"/>
            <rFont val="Tahoma"/>
            <family val="2"/>
          </rPr>
          <t>La frecuencia de medición es Trimestral, por lo tanto no se debe diligenciar este campo con otra información.</t>
        </r>
      </text>
    </comment>
    <comment ref="A13" authorId="0" shapeId="0" xr:uid="{03943042-1BC1-47F7-BE8E-7B96087C8992}">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2A7D6D-BAF2-47F3-8176-BF511047D8E6}">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62858B33-5623-4DBD-97E6-9E455CC787C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FE3FF048-3C3B-412C-A033-FE07807883A0}">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668D655-AA27-4B33-A513-E81419EF8895}">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943FB305-DD3D-452B-905B-6649C2E76DB0}">
      <text>
        <r>
          <rPr>
            <b/>
            <sz val="9"/>
            <color indexed="81"/>
            <rFont val="Tahoma"/>
            <family val="2"/>
          </rPr>
          <t>Indique la magnitud esperada para el año o vigencia.</t>
        </r>
      </text>
    </comment>
    <comment ref="A22" authorId="0" shapeId="0" xr:uid="{EADBC026-1012-4B1E-AE29-07DB215718FD}">
      <text>
        <r>
          <rPr>
            <b/>
            <sz val="9"/>
            <color indexed="81"/>
            <rFont val="Tahoma"/>
            <family val="2"/>
          </rPr>
          <t>Indique la magnitud alcanzada para el año o vigencia. El dato se acumula para la vigencia de acuerdo con el tipo de programación.</t>
        </r>
      </text>
    </comment>
    <comment ref="A23" authorId="0" shapeId="0" xr:uid="{653EC5DC-D790-4895-823A-FBCF3301970C}">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4DE67AF5-8E89-48D6-B07E-6268A06DD4E3}">
      <text>
        <r>
          <rPr>
            <b/>
            <sz val="9"/>
            <color indexed="81"/>
            <rFont val="Tahoma"/>
            <family val="2"/>
          </rPr>
          <t>Es el porcentaje de avance acumulado del indicador durante el cuatrienio, de acuerdo con el tipo de programación.</t>
        </r>
      </text>
    </comment>
    <comment ref="B27" authorId="0" shapeId="0" xr:uid="{95FD081A-B129-4A36-8070-085C4DADA011}">
      <text>
        <r>
          <rPr>
            <b/>
            <sz val="9"/>
            <color indexed="81"/>
            <rFont val="Tahoma"/>
            <family val="2"/>
          </rPr>
          <t>Indique el año para el cual se está realizando la medición del indicador</t>
        </r>
      </text>
    </comment>
    <comment ref="C27" authorId="1" shapeId="0" xr:uid="{532133EB-9B26-4929-9E0C-93573A53ED2C}">
      <text>
        <r>
          <rPr>
            <b/>
            <sz val="9"/>
            <color indexed="81"/>
            <rFont val="Tahoma"/>
            <family val="2"/>
          </rPr>
          <t>Corresponde al lapso de tiempo para la medición del indicador estratégico.
Ej. 
ENERO-MARZO
ABRIL-JUNIO
JULIO-SEPTIEMBRE
OCTUBRE-DICIEMBRE</t>
        </r>
      </text>
    </comment>
    <comment ref="D27" authorId="1" shapeId="0" xr:uid="{95C57736-B8A0-4FDF-9591-8A91164443E5}">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986AB49B-DFDF-4E94-B99A-8386CA4B4B75}">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989076C3-77CC-4396-8941-539AF2BB8C1B}">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1425BC5D-CAC7-4801-9501-ADC1C165F5B4}">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49026631-4246-4913-A108-BB7B72BF5855}">
      <text>
        <r>
          <rPr>
            <b/>
            <sz val="9"/>
            <color indexed="81"/>
            <rFont val="Tahoma"/>
            <family val="2"/>
          </rPr>
          <t>Transcriba el Objetivo Estratégico para el cual se formula la meta estratégica</t>
        </r>
      </text>
    </comment>
    <comment ref="A7" authorId="0" shapeId="0" xr:uid="{812BC508-ED76-414D-A024-FBCF07123610}">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F5F0FEAB-706B-481C-B7CE-B975A564B303}">
      <text>
        <r>
          <rPr>
            <b/>
            <sz val="9"/>
            <color indexed="81"/>
            <rFont val="Tahoma"/>
            <family val="2"/>
          </rPr>
          <t xml:space="preserve">Numeración consecutiva establecida por la Oficina de Planeacion SDG. </t>
        </r>
      </text>
    </comment>
    <comment ref="A8" authorId="0" shapeId="0" xr:uid="{BF20F20B-0564-4ADA-B87E-BC49B56A8AE0}">
      <text>
        <r>
          <rPr>
            <b/>
            <sz val="9"/>
            <color indexed="81"/>
            <rFont val="Tahoma"/>
            <family val="2"/>
          </rPr>
          <t>Indique un nombre corto que refleje lo que pretende medir. 
Ej. Porcentaje de presupuesto ejecutado en Innovación</t>
        </r>
      </text>
    </comment>
    <comment ref="A9" authorId="0" shapeId="0" xr:uid="{C5238BC0-3247-4FC8-8C41-D762BC307019}">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70B77B8F-C8FF-467B-9B6A-F756458B77D1}">
      <text>
        <r>
          <rPr>
            <b/>
            <sz val="9"/>
            <color indexed="81"/>
            <rFont val="Tahoma"/>
            <family val="2"/>
          </rPr>
          <t>Escriba como se interpreta el resultado del indicador. Ej. 
- Porcentaje de ____
- Informes ______
- Intervenciones realizadas</t>
        </r>
      </text>
    </comment>
    <comment ref="A11" authorId="0" shapeId="0" xr:uid="{18C2EEF1-357E-4D71-9A1B-1E737B1A788E}">
      <text>
        <r>
          <rPr>
            <b/>
            <sz val="9"/>
            <color indexed="81"/>
            <rFont val="Tahoma"/>
            <family val="2"/>
          </rPr>
          <t xml:space="preserve">Indique el tipo de indicador: 
- Eficancia 
- Eficiencia 
- Efectividad </t>
        </r>
      </text>
    </comment>
    <comment ref="A12" authorId="0" shapeId="0" xr:uid="{7EFACB86-9B85-47D9-AC14-C1849685313D}">
      <text>
        <r>
          <rPr>
            <b/>
            <sz val="9"/>
            <color indexed="81"/>
            <rFont val="Tahoma"/>
            <family val="2"/>
          </rPr>
          <t>La frecuencia de medición es Trimestral, por lo tanto no se debe diligenciar este campo con otra información.</t>
        </r>
      </text>
    </comment>
    <comment ref="A13" authorId="0" shapeId="0" xr:uid="{28AA6DB0-6E8E-49E2-B4B9-5E808AC8FA71}">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A8B7E33D-66D9-430B-A386-A4A54CBED0B1}">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D100FFAA-A5F3-4639-9AEB-0251A785A8DD}">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4C63BB6-BE9C-4EA3-8208-8CFB8D1233EF}">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5A6C8FAF-0AC4-4659-A465-639A9439B01B}">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60DE6562-1C84-4F18-9BD1-4AC212658B86}">
      <text>
        <r>
          <rPr>
            <b/>
            <sz val="9"/>
            <color indexed="81"/>
            <rFont val="Tahoma"/>
            <family val="2"/>
          </rPr>
          <t>Indique la magnitud esperada para el año o vigencia.</t>
        </r>
      </text>
    </comment>
    <comment ref="A22" authorId="0" shapeId="0" xr:uid="{B835DB6A-B63E-4114-ACA7-4C4AFAFBBE61}">
      <text>
        <r>
          <rPr>
            <b/>
            <sz val="9"/>
            <color indexed="81"/>
            <rFont val="Tahoma"/>
            <family val="2"/>
          </rPr>
          <t>Indique la magnitud alcanzada para el año o vigencia. El dato se acumula para la vigencia de acuerdo con el tipo de programación.</t>
        </r>
      </text>
    </comment>
    <comment ref="A23" authorId="0" shapeId="0" xr:uid="{FF2AC484-6ECC-403F-9365-4E99AE48C6DE}">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C65A487-8368-4AEB-BF19-461A0163EF23}">
      <text>
        <r>
          <rPr>
            <b/>
            <sz val="9"/>
            <color indexed="81"/>
            <rFont val="Tahoma"/>
            <family val="2"/>
          </rPr>
          <t>Es el porcentaje de avance acumulado del indicador durante el cuatrienio, de acuerdo con el tipo de programación.</t>
        </r>
      </text>
    </comment>
    <comment ref="B27" authorId="0" shapeId="0" xr:uid="{5C79D6F3-5257-479B-ABF6-E76D514297DD}">
      <text>
        <r>
          <rPr>
            <b/>
            <sz val="9"/>
            <color indexed="81"/>
            <rFont val="Tahoma"/>
            <family val="2"/>
          </rPr>
          <t>Indique el año para el cual se está realizando lal medición del indicador</t>
        </r>
      </text>
    </comment>
    <comment ref="C27" authorId="1" shapeId="0" xr:uid="{725EF3AB-1E94-4975-9244-46FC05DF0B9E}">
      <text>
        <r>
          <rPr>
            <b/>
            <sz val="9"/>
            <color indexed="81"/>
            <rFont val="Tahoma"/>
            <family val="2"/>
          </rPr>
          <t>Corresponde al lapso de tiempo para la medición del indicador estratégico.
Ej. 
ENERO-MARZO
ABRIL-JUNIO
JULIO-SEPTIEMBRE
OCTUBRE-DICIEMBRE</t>
        </r>
      </text>
    </comment>
    <comment ref="D27" authorId="1" shapeId="0" xr:uid="{82380327-8F41-4FEF-BED5-A310B21656ED}">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80FCCA55-DCA6-4ACE-9CE4-CCB882FAC40C}">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E986FBE3-C82A-4D94-A941-D8D6AEA6518C}">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374C1F61-EC3E-4348-8C64-171E203524D8}">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D812D44E-3A7D-499F-807B-4DA8C91F46D8}">
      <text>
        <r>
          <rPr>
            <b/>
            <sz val="9"/>
            <color indexed="81"/>
            <rFont val="Tahoma"/>
            <family val="2"/>
          </rPr>
          <t>Transcriba el Objetivo Estratégico para el cual se formula la meta estratégica</t>
        </r>
      </text>
    </comment>
    <comment ref="A7" authorId="0" shapeId="0" xr:uid="{461EE62E-6A7D-4B71-BE15-623B28FA99A4}">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A5283696-29E2-4D34-BF27-9CE88257360F}">
      <text>
        <r>
          <rPr>
            <b/>
            <sz val="9"/>
            <color indexed="81"/>
            <rFont val="Tahoma"/>
            <family val="2"/>
          </rPr>
          <t xml:space="preserve">Numeración consecutiva establecida por la Oficina de Planeacion SDG. </t>
        </r>
      </text>
    </comment>
    <comment ref="A8" authorId="0" shapeId="0" xr:uid="{DDDFEC16-1288-4680-A1CC-4D91AE7B0658}">
      <text>
        <r>
          <rPr>
            <b/>
            <sz val="9"/>
            <color indexed="81"/>
            <rFont val="Tahoma"/>
            <family val="2"/>
          </rPr>
          <t>Indique un nombre corto que refleje lo que pretende medir. 
Ej. Porcentaje de presupuesto ejecutado en Innovación</t>
        </r>
      </text>
    </comment>
    <comment ref="A9" authorId="0" shapeId="0" xr:uid="{DA81384C-5412-46B9-B2D4-969599729923}">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3587F297-DF7D-4FA1-98BC-6791D2C8E947}">
      <text>
        <r>
          <rPr>
            <b/>
            <sz val="9"/>
            <color indexed="81"/>
            <rFont val="Tahoma"/>
            <family val="2"/>
          </rPr>
          <t>Escriba como se interpreta el resultado del indicador. Ej. 
- Porcentaje de ____
- Informes ______
- Intervenciones realizadas</t>
        </r>
      </text>
    </comment>
    <comment ref="A11" authorId="0" shapeId="0" xr:uid="{22F73319-5001-4297-B2C8-DE9ED219121B}">
      <text>
        <r>
          <rPr>
            <b/>
            <sz val="9"/>
            <color indexed="81"/>
            <rFont val="Tahoma"/>
            <family val="2"/>
          </rPr>
          <t xml:space="preserve">Indique el tipo de indicador: 
- Eficancia 
- Eficiencia 
- Efectividad </t>
        </r>
      </text>
    </comment>
    <comment ref="A12" authorId="0" shapeId="0" xr:uid="{4BB68F1E-69FD-4D82-B97F-80643DD5B691}">
      <text>
        <r>
          <rPr>
            <b/>
            <sz val="9"/>
            <color indexed="81"/>
            <rFont val="Tahoma"/>
            <family val="2"/>
          </rPr>
          <t>La frecuencia de medición es Trimestral, por lo tanto no se debe diligenciar este campo con otra información.</t>
        </r>
      </text>
    </comment>
    <comment ref="A13" authorId="0" shapeId="0" xr:uid="{CEE63693-C101-4D5E-9658-D66D6B6E75B6}">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2F67ACB8-C7A6-4CB3-B563-5139BE7FBD34}">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16DFEC37-BE24-4C7B-B047-2B5B217B8A30}">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EE7507D9-EC63-4E9A-86C4-0EC5A37DBC2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EA502370-2495-4D90-BE55-9C1D63CDE3CF}">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DC81D7A1-421D-4421-8D23-817D8FDF1D10}">
      <text>
        <r>
          <rPr>
            <b/>
            <sz val="9"/>
            <color indexed="81"/>
            <rFont val="Tahoma"/>
            <family val="2"/>
          </rPr>
          <t>Indique la magnitud esperada para el año o vigencia.</t>
        </r>
      </text>
    </comment>
    <comment ref="A22" authorId="0" shapeId="0" xr:uid="{96DF021F-D171-4C00-82B9-FD364174526B}">
      <text>
        <r>
          <rPr>
            <b/>
            <sz val="9"/>
            <color indexed="81"/>
            <rFont val="Tahoma"/>
            <family val="2"/>
          </rPr>
          <t>Indique la magnitud alcanzada para el año o vigencia. El dato se acumula para la vigencia de acuerdo con el tipo de programación.</t>
        </r>
      </text>
    </comment>
    <comment ref="A23" authorId="0" shapeId="0" xr:uid="{C9FE3851-F3E7-43CA-863A-92680DFF21D4}">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11770247-E0E5-4506-902C-1B303B584C67}">
      <text>
        <r>
          <rPr>
            <b/>
            <sz val="9"/>
            <color indexed="81"/>
            <rFont val="Tahoma"/>
            <family val="2"/>
          </rPr>
          <t>Es el porcentaje de avance acumulado del indicador durante el cuatrienio, de acuerdo con el tipo de programación.</t>
        </r>
      </text>
    </comment>
    <comment ref="B27" authorId="0" shapeId="0" xr:uid="{20E1DF5E-D38C-4B6C-9A72-00E5BA56CF10}">
      <text>
        <r>
          <rPr>
            <b/>
            <sz val="9"/>
            <color indexed="81"/>
            <rFont val="Tahoma"/>
            <family val="2"/>
          </rPr>
          <t>Indique el año para el cual se está realizando lal medición del indicador</t>
        </r>
      </text>
    </comment>
    <comment ref="C27" authorId="1" shapeId="0" xr:uid="{C0B3195A-2003-4B3F-BE5F-180BAE917C91}">
      <text>
        <r>
          <rPr>
            <b/>
            <sz val="9"/>
            <color indexed="81"/>
            <rFont val="Tahoma"/>
            <family val="2"/>
          </rPr>
          <t>Corresponde al lapso de tiempo para la medición del indicador estratégico.
Ej. 
ENERO-MARZO
ABRIL-JUNIO
JULIO-SEPTIEMBRE
OCTUBRE-DICIEMBRE</t>
        </r>
      </text>
    </comment>
    <comment ref="D27" authorId="1" shapeId="0" xr:uid="{D796E76A-B2F8-4DC6-8205-550C07DB24B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B5284128-0584-4793-B2DC-091DA78E2C23}">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FDAEA09B-165C-40CA-834B-1DE3FDB21F7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E67D9C30-8DA1-4D5F-8D59-51594E5646B7}">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2B0587D7-5A40-48AD-8E62-59F0B1AA9B38}">
      <text>
        <r>
          <rPr>
            <b/>
            <sz val="9"/>
            <color indexed="81"/>
            <rFont val="Tahoma"/>
            <family val="2"/>
          </rPr>
          <t>Transcriba el Objetivo Estratégico para el cual se formula la meta estratégica</t>
        </r>
      </text>
    </comment>
    <comment ref="A7" authorId="0" shapeId="0" xr:uid="{063BF77F-8180-4F73-B7A8-74EE58B80BC7}">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5757A3E0-4C86-4B24-9627-432EA32A92E6}">
      <text>
        <r>
          <rPr>
            <b/>
            <sz val="9"/>
            <color indexed="81"/>
            <rFont val="Tahoma"/>
            <family val="2"/>
          </rPr>
          <t xml:space="preserve">Numeración consecutiva establecida por la Oficina de Planeacion SDG. </t>
        </r>
      </text>
    </comment>
    <comment ref="A8" authorId="0" shapeId="0" xr:uid="{3F9B1E8A-2B4C-4893-8B8A-D236CFD7BC5F}">
      <text>
        <r>
          <rPr>
            <b/>
            <sz val="9"/>
            <color indexed="81"/>
            <rFont val="Tahoma"/>
            <family val="2"/>
          </rPr>
          <t>Indique un nombre corto que refleje lo que pretende medir. 
Ej. Porcentaje de presupuesto ejecutado en Innovación</t>
        </r>
      </text>
    </comment>
    <comment ref="A9" authorId="0" shapeId="0" xr:uid="{1BB914C8-B65D-48C9-A2DD-A42E140D51DD}">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17311A26-FF56-4563-A739-76936C2F93F2}">
      <text>
        <r>
          <rPr>
            <b/>
            <sz val="9"/>
            <color indexed="81"/>
            <rFont val="Tahoma"/>
            <family val="2"/>
          </rPr>
          <t>Escriba como se interpreta el resultado del indicador. Ej. 
- Porcentaje de ____
- Informes ______
- Intervenciones realizadas</t>
        </r>
      </text>
    </comment>
    <comment ref="A11" authorId="0" shapeId="0" xr:uid="{6DFC5E7D-6CBF-45EC-A2C8-FA73B81E3D6B}">
      <text>
        <r>
          <rPr>
            <b/>
            <sz val="9"/>
            <color indexed="81"/>
            <rFont val="Tahoma"/>
            <family val="2"/>
          </rPr>
          <t xml:space="preserve">Indique el tipo de indicador: 
- Eficancia 
- Eficiencia 
- Efectividad </t>
        </r>
      </text>
    </comment>
    <comment ref="A12" authorId="0" shapeId="0" xr:uid="{EC1CA29F-6E29-49D5-9975-928DA7641AF7}">
      <text>
        <r>
          <rPr>
            <b/>
            <sz val="9"/>
            <color indexed="81"/>
            <rFont val="Tahoma"/>
            <family val="2"/>
          </rPr>
          <t>La frecuencia de medición es Trimestral, por lo tanto no se debe diligenciar este campo con otra información.</t>
        </r>
      </text>
    </comment>
    <comment ref="A13" authorId="0" shapeId="0" xr:uid="{DF1D955F-B2BC-4031-A11B-E639AFA5042E}">
      <text>
        <r>
          <rPr>
            <b/>
            <sz val="9"/>
            <color indexed="81"/>
            <rFont val="Tahoma"/>
            <family val="2"/>
          </rPr>
          <t>Indique la herramienta o aplicativo donde reposa la información que da origen a la información que se reporta, y permite su verificación o validación detallada.</t>
        </r>
      </text>
    </comment>
    <comment ref="A14" authorId="0" shapeId="0" xr:uid="{8B16D2CC-8757-4F82-B278-1E2F08BC2FD8}">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F2A625C7-0D77-4613-9579-FC1920548901}">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2BD0F8CC-6500-40E0-98E5-86A51A9054ED}">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D72BEB51-8A22-468A-8A12-B2D423946BE9}">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BAD3E4E2-E298-4A46-96DB-8ABE256D1916}">
      <text>
        <r>
          <rPr>
            <b/>
            <sz val="9"/>
            <color indexed="81"/>
            <rFont val="Tahoma"/>
            <family val="2"/>
          </rPr>
          <t>Indique la magnitud esperada para el año o vigencia.</t>
        </r>
      </text>
    </comment>
    <comment ref="A22" authorId="0" shapeId="0" xr:uid="{AB4BE5FD-6541-42F8-8829-FA03088B9707}">
      <text>
        <r>
          <rPr>
            <b/>
            <sz val="9"/>
            <color indexed="81"/>
            <rFont val="Tahoma"/>
            <family val="2"/>
          </rPr>
          <t>Indique la magnitud alcanzada para el año o vigencia. El dato se acumula para la vigencia de acuerdo con el tipo de programación.</t>
        </r>
      </text>
    </comment>
    <comment ref="A23" authorId="0" shapeId="0" xr:uid="{8FEEECA9-6941-485C-8249-D67459B99F3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FFE4F7A2-7738-4C7A-90F4-2EC1B08C0839}">
      <text>
        <r>
          <rPr>
            <b/>
            <sz val="9"/>
            <color indexed="81"/>
            <rFont val="Tahoma"/>
            <family val="2"/>
          </rPr>
          <t>Es el porcentaje de avance acumulado del indicador durante el cuatrienio, de acuerdo con el tipo de programación.</t>
        </r>
      </text>
    </comment>
    <comment ref="B27" authorId="0" shapeId="0" xr:uid="{B797CDD8-500F-4058-AED8-6905F6EF2DEA}">
      <text>
        <r>
          <rPr>
            <b/>
            <sz val="9"/>
            <color indexed="81"/>
            <rFont val="Tahoma"/>
            <family val="2"/>
          </rPr>
          <t>Indique el año para el cual se está realizando lal medición del indicador</t>
        </r>
      </text>
    </comment>
    <comment ref="C27" authorId="1" shapeId="0" xr:uid="{FDFCDDBE-012F-4A85-A24A-A0F1FCA93D89}">
      <text>
        <r>
          <rPr>
            <b/>
            <sz val="9"/>
            <color indexed="81"/>
            <rFont val="Tahoma"/>
            <family val="2"/>
          </rPr>
          <t>Corresponde al lapso de tiempo para la medición del indicador estratégico.
Ej. 
ENERO-MARZO
ABRIL-JUNIO
JULIO-SEPTIEMBRE
OCTUBRE-DICIEMBRE</t>
        </r>
      </text>
    </comment>
    <comment ref="D27" authorId="1" shapeId="0" xr:uid="{40303DA7-06CF-4BDD-A0D3-A7638118A96E}">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43A16F13-10DF-492B-BB28-E7430A585619}">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44B833DB-DA4A-4993-A6E7-2F4A544E28C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8D22AD58-3145-4339-A29D-47D9F580561A}">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AF77D2D0-1B48-47B9-822F-CA5EDCD2F099}">
      <text>
        <r>
          <rPr>
            <b/>
            <sz val="9"/>
            <color indexed="81"/>
            <rFont val="Tahoma"/>
            <family val="2"/>
          </rPr>
          <t>Transcriba el Objetivo Estratégico para el cual se formula la meta estratégica</t>
        </r>
      </text>
    </comment>
    <comment ref="A7" authorId="0" shapeId="0" xr:uid="{0EC06AD8-B04E-426C-AB2C-7F4AB963488B}">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C6B80074-D7FB-4AFA-830B-C29F9EC249C9}">
      <text>
        <r>
          <rPr>
            <b/>
            <sz val="9"/>
            <color indexed="81"/>
            <rFont val="Tahoma"/>
            <family val="2"/>
          </rPr>
          <t xml:space="preserve">Numeración consecutiva establecida por la Oficina de Planeacion SDG. </t>
        </r>
      </text>
    </comment>
    <comment ref="A8" authorId="0" shapeId="0" xr:uid="{FBA3E427-3D99-46A9-A878-FF686BB3ED97}">
      <text>
        <r>
          <rPr>
            <b/>
            <sz val="9"/>
            <color indexed="81"/>
            <rFont val="Tahoma"/>
            <family val="2"/>
          </rPr>
          <t>Indique un nombre corto que refleje lo que pretende medir. 
Ej. Porcentaje de presupuesto ejecutado en Innovación</t>
        </r>
      </text>
    </comment>
    <comment ref="A9" authorId="0" shapeId="0" xr:uid="{E1BC809F-F9E7-4145-BB77-8D186C93411F}">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47E31ABD-DDCF-45D9-A257-86D9AC01AB0E}">
      <text>
        <r>
          <rPr>
            <b/>
            <sz val="9"/>
            <color indexed="81"/>
            <rFont val="Tahoma"/>
            <family val="2"/>
          </rPr>
          <t>Escriba como se interpreta el resultado del indicador. Ej. 
- Porcentaje de ____
- Informes ______
- Intervenciones realizadas</t>
        </r>
      </text>
    </comment>
    <comment ref="A11" authorId="0" shapeId="0" xr:uid="{F69C69DF-ADD3-4556-A0CB-1B2D0547B686}">
      <text>
        <r>
          <rPr>
            <b/>
            <sz val="9"/>
            <color indexed="81"/>
            <rFont val="Tahoma"/>
            <family val="2"/>
          </rPr>
          <t xml:space="preserve">Indique el tipo de indicador: 
- Eficancia 
- Eficiencia 
- Efectividad </t>
        </r>
      </text>
    </comment>
    <comment ref="A12" authorId="0" shapeId="0" xr:uid="{FD8D0344-A9C4-42FF-A53A-C938A06BFD79}">
      <text>
        <r>
          <rPr>
            <b/>
            <sz val="9"/>
            <color indexed="81"/>
            <rFont val="Tahoma"/>
            <family val="2"/>
          </rPr>
          <t>La frecuencia de medición es Trimestral, por lo tanto no se debe diligenciar este campo con otra información.</t>
        </r>
      </text>
    </comment>
    <comment ref="A13" authorId="0" shapeId="0" xr:uid="{DE499EAC-C4DD-45EA-9D93-DCB6B554C08C}">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485DA9D7-23B8-40F9-A666-0269A82E5233}">
      <text>
        <r>
          <rPr>
            <b/>
            <sz val="9"/>
            <color indexed="81"/>
            <rFont val="Tahoma"/>
            <family val="2"/>
          </rPr>
          <t>Incluir la fuente de donde se obtiene la información para medir el indicador, no el responsable</t>
        </r>
      </text>
    </comment>
    <comment ref="A14" authorId="0" shapeId="0" xr:uid="{1F9C42F7-8CD5-40EC-84C6-35F0F8CC05CB}">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8295506E-AC6F-4CC4-90C0-58A7B8F1AD8B}">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B684916E-C632-454C-AEA9-1C8E84899188}">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0D4FB45C-760E-4678-8354-3796280B6530}">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CD362CC4-2106-4A5A-9916-ECB1F6D26BB8}">
      <text>
        <r>
          <rPr>
            <b/>
            <sz val="9"/>
            <color indexed="81"/>
            <rFont val="Tahoma"/>
            <family val="2"/>
          </rPr>
          <t>Indique la magnitud esperada para el año o vigencia.</t>
        </r>
      </text>
    </comment>
    <comment ref="A22" authorId="0" shapeId="0" xr:uid="{D3AC4036-D173-4354-8AE7-CA0AC0DF1BC9}">
      <text>
        <r>
          <rPr>
            <b/>
            <sz val="9"/>
            <color indexed="81"/>
            <rFont val="Tahoma"/>
            <family val="2"/>
          </rPr>
          <t>Indique la magnitud alcanzada para el año o vigencia. El dato se acumula para la vigencia de acuerdo con el tipo de programación.</t>
        </r>
      </text>
    </comment>
    <comment ref="A23" authorId="0" shapeId="0" xr:uid="{309E84F0-56F6-4F57-9E04-BC8C1011BF19}">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93E53896-EAD3-45DC-ADDB-128EA86CC6B9}">
      <text>
        <r>
          <rPr>
            <b/>
            <sz val="9"/>
            <color indexed="81"/>
            <rFont val="Tahoma"/>
            <family val="2"/>
          </rPr>
          <t>Es el porcentaje de avance acumulado del indicador durante el cuatrienio, de acuerdo con el tipo de programación.</t>
        </r>
      </text>
    </comment>
    <comment ref="B27" authorId="0" shapeId="0" xr:uid="{CF1D369B-B52C-4BEF-89F3-7A53750D5DE2}">
      <text>
        <r>
          <rPr>
            <b/>
            <sz val="9"/>
            <color indexed="81"/>
            <rFont val="Tahoma"/>
            <family val="2"/>
          </rPr>
          <t>Indique el año para el cual se está realizando lal medición del indicador</t>
        </r>
      </text>
    </comment>
    <comment ref="C27" authorId="1" shapeId="0" xr:uid="{33464E5A-EF33-4132-B8B7-5AC12C9939E4}">
      <text>
        <r>
          <rPr>
            <b/>
            <sz val="9"/>
            <color indexed="81"/>
            <rFont val="Tahoma"/>
            <family val="2"/>
          </rPr>
          <t>Corresponde al lapso de tiempo para la medición del indicador estratégico.
Ej. 
ENERO-MARZO
ABRIL-JUNIO
JULIO-SEPTIEMBRE
OCTUBRE-DICIEMBRE</t>
        </r>
      </text>
    </comment>
    <comment ref="D27" authorId="1" shapeId="0" xr:uid="{E418ADC4-7364-4995-88FF-784520E53771}">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5659FB1C-3E60-4892-ACE6-85EE0FA4EB34}">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181CF836-9408-4BE5-A051-98766A217957}">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F09BABA7-3090-40C7-A2BC-115C017BA636}">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3DC8509C-C4FA-4A05-B4F2-26F54E757A5F}">
      <text>
        <r>
          <rPr>
            <b/>
            <sz val="9"/>
            <color rgb="FF000000"/>
            <rFont val="Tahoma"/>
            <family val="2"/>
          </rPr>
          <t>Transcriba el Objetivo Estratégico para el cual se formula la meta estratégica</t>
        </r>
      </text>
    </comment>
    <comment ref="A7" authorId="0" shapeId="0" xr:uid="{983171FB-02EC-42DD-9AB6-1D4CBA27C391}">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6F2040FD-BE9C-41D1-A16E-B5642575E6E0}">
      <text>
        <r>
          <rPr>
            <b/>
            <sz val="9"/>
            <color rgb="FF000000"/>
            <rFont val="Tahoma"/>
            <family val="2"/>
          </rPr>
          <t xml:space="preserve">Numeración consecutiva establecida por la Oficina de Planeacion SDG. </t>
        </r>
      </text>
    </comment>
    <comment ref="A8" authorId="0" shapeId="0" xr:uid="{E5253E4C-6D86-4DCC-8107-0146FC7F48C1}">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436699E8-D610-44FA-92C6-D158C570A693}">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19106AF6-5F23-43CA-81CF-24BB4412236E}">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17B64308-DB65-484F-B114-98ACD2BDB70E}">
      <text>
        <r>
          <rPr>
            <b/>
            <sz val="9"/>
            <color indexed="81"/>
            <rFont val="Tahoma"/>
            <family val="2"/>
          </rPr>
          <t xml:space="preserve">Indique el tipo de indicador: 
- Eficancia 
- Eficiencia 
- Efectividad </t>
        </r>
      </text>
    </comment>
    <comment ref="A12" authorId="0" shapeId="0" xr:uid="{F08A1024-CB2B-487E-A946-293286F33A46}">
      <text>
        <r>
          <rPr>
            <b/>
            <sz val="9"/>
            <color rgb="FF000000"/>
            <rFont val="Tahoma"/>
            <family val="2"/>
          </rPr>
          <t>La frecuencia de medición es Trimestral, por lo tanto no se debe diligenciar este campo con otra información.</t>
        </r>
      </text>
    </comment>
    <comment ref="A13" authorId="0" shapeId="0" xr:uid="{82102497-08FC-4756-BC5D-AF0015803F96}">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66902FC9-A2B6-4FFA-8241-B8A52CA6408C}">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F926F888-19CF-45D5-9CEB-5D874BB1E624}">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320DB1B0-0479-464E-B6C1-462419C90DBB}">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C1D702E2-26E4-49A3-87A6-B6E860ABC48D}">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A1EE1484-861B-43E3-9D2A-EC59A6ED598F}">
      <text>
        <r>
          <rPr>
            <b/>
            <sz val="9"/>
            <color indexed="81"/>
            <rFont val="Tahoma"/>
            <family val="2"/>
          </rPr>
          <t>Indique la magnitud esperada para el año o vigencia.</t>
        </r>
      </text>
    </comment>
    <comment ref="A22" authorId="0" shapeId="0" xr:uid="{8EB355AD-B4E0-44F2-93F8-4D8C8469DBEA}">
      <text>
        <r>
          <rPr>
            <b/>
            <sz val="9"/>
            <color indexed="81"/>
            <rFont val="Tahoma"/>
            <family val="2"/>
          </rPr>
          <t>Indique la magnitud alcanzada para el año o vigencia. El dato se acumula para la vigencia de acuerdo con el tipo de programación.</t>
        </r>
      </text>
    </comment>
    <comment ref="A23" authorId="0" shapeId="0" xr:uid="{0E530A37-A074-4B2F-B271-2C55EBD4ED03}">
      <text>
        <r>
          <rPr>
            <b/>
            <sz val="9"/>
            <color rgb="FF000000"/>
            <rFont val="Tahoma"/>
            <family val="2"/>
          </rPr>
          <t>Es el porcentaje obtenido como resultado de dividir lo ejecutado acumulado entre lo programado acumulado, de acuerdo con el tipo de programación del indicador.</t>
        </r>
      </text>
    </comment>
    <comment ref="A24" authorId="0" shapeId="0" xr:uid="{8943320F-7FE7-4217-8374-4FD4348ABFAD}">
      <text>
        <r>
          <rPr>
            <b/>
            <sz val="9"/>
            <color rgb="FF000000"/>
            <rFont val="Tahoma"/>
            <family val="2"/>
          </rPr>
          <t>Es el porcentaje de avance acumulado del indicador durante el cuatrienio, de acuerdo con el tipo de programación.</t>
        </r>
      </text>
    </comment>
    <comment ref="B27" authorId="0" shapeId="0" xr:uid="{547D112B-D292-4A33-8DC7-E41421E37E71}">
      <text>
        <r>
          <rPr>
            <b/>
            <sz val="9"/>
            <color rgb="FF000000"/>
            <rFont val="Tahoma"/>
            <family val="2"/>
          </rPr>
          <t>Indique el año para el cual se está realizando lal medición del indicador</t>
        </r>
      </text>
    </comment>
    <comment ref="C27" authorId="1" shapeId="0" xr:uid="{7FD1D455-A8FF-44B5-9FB7-43572EDE6CE4}">
      <text>
        <r>
          <rPr>
            <b/>
            <sz val="9"/>
            <color rgb="FF000000"/>
            <rFont val="Tahoma"/>
            <family val="2"/>
          </rPr>
          <t xml:space="preserve">Corresponde al lapso de tiempo para la medición del indicador estratégico.
</t>
        </r>
        <r>
          <rPr>
            <b/>
            <sz val="9"/>
            <color rgb="FF000000"/>
            <rFont val="Tahoma"/>
            <family val="2"/>
          </rPr>
          <t xml:space="preserve">
</t>
        </r>
        <r>
          <rPr>
            <b/>
            <sz val="9"/>
            <color rgb="FF000000"/>
            <rFont val="Tahoma"/>
            <family val="2"/>
          </rPr>
          <t xml:space="preserve">Ej. 
</t>
        </r>
        <r>
          <rPr>
            <b/>
            <sz val="9"/>
            <color rgb="FF000000"/>
            <rFont val="Tahoma"/>
            <family val="2"/>
          </rPr>
          <t xml:space="preserve">ENERO-MARZO
</t>
        </r>
        <r>
          <rPr>
            <b/>
            <sz val="9"/>
            <color rgb="FF000000"/>
            <rFont val="Tahoma"/>
            <family val="2"/>
          </rPr>
          <t xml:space="preserve">ABRIL-JUNIO
</t>
        </r>
        <r>
          <rPr>
            <b/>
            <sz val="9"/>
            <color rgb="FF000000"/>
            <rFont val="Tahoma"/>
            <family val="2"/>
          </rPr>
          <t xml:space="preserve">JULIO-SEPTIEMBRE
</t>
        </r>
        <r>
          <rPr>
            <b/>
            <sz val="9"/>
            <color rgb="FF000000"/>
            <rFont val="Tahoma"/>
            <family val="2"/>
          </rPr>
          <t>OCTUBRE-DICIEMBRE</t>
        </r>
      </text>
    </comment>
    <comment ref="D27" authorId="1" shapeId="0" xr:uid="{C99A109B-C3DF-4CB5-914D-3DDC0FA133C6}">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C22FE6FB-04FE-4F3D-B623-B81B636E102B}">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14143138-D41F-4D47-89D0-E885C3A1F87F}">
      <text>
        <r>
          <rPr>
            <b/>
            <sz val="9"/>
            <color rgb="FF000000"/>
            <rFont val="Tahoma"/>
            <family val="2"/>
          </rPr>
          <t xml:space="preserve">Es el resultado de dividir la magnitud ejecutada sobre la magnitud programada para el periodo de medición. Ej. 30%/40% dado como resultado de la medición:  75% </t>
        </r>
      </text>
    </comment>
    <comment ref="G27" authorId="2" shapeId="0" xr:uid="{38A3331F-7F67-410A-A354-0D3F895391A2}">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B5BE341-E07F-4F2C-91E8-E6B0AB3A2359}">
      <text>
        <r>
          <rPr>
            <b/>
            <sz val="9"/>
            <color rgb="FF000000"/>
            <rFont val="Tahoma"/>
            <family val="2"/>
          </rPr>
          <t>Transcriba el Objetivo Estratégico para el cual se formula la meta estratégica</t>
        </r>
      </text>
    </comment>
    <comment ref="A7" authorId="0" shapeId="0" xr:uid="{F5C2F8AB-B001-4E20-BB56-4140F423058B}">
      <text>
        <r>
          <rPr>
            <b/>
            <sz val="9"/>
            <color rgb="FF000000"/>
            <rFont val="Tahoma"/>
            <family val="2"/>
          </rPr>
          <t xml:space="preserve">Es el resultado concreto que se espera alcanzar en un periodo de tiempo, que aporta al cumplimiento del objetivo estratégico.
</t>
        </r>
        <r>
          <rPr>
            <b/>
            <sz val="9"/>
            <color rgb="FF000000"/>
            <rFont val="Tahoma"/>
            <family val="2"/>
          </rPr>
          <t xml:space="preserve">
</t>
        </r>
        <r>
          <rPr>
            <b/>
            <sz val="9"/>
            <color rgb="FF000000"/>
            <rFont val="Tahoma"/>
            <family val="2"/>
          </rPr>
          <t xml:space="preserve">La meta estratégica se debe redactar iniciando con un verbo en infinitivo fuerte, seguido de una magnitud o cantidad, una unidad de medida que se encuentre en términos numéricos o porcentuales y finalmente el complemento, siguiendo esta estructura: 
</t>
        </r>
        <r>
          <rPr>
            <b/>
            <sz val="9"/>
            <color rgb="FF000000"/>
            <rFont val="Tahoma"/>
            <family val="2"/>
          </rPr>
          <t xml:space="preserve">
</t>
        </r>
        <r>
          <rPr>
            <b/>
            <sz val="9"/>
            <color rgb="FF000000"/>
            <rFont val="Tahoma"/>
            <family val="2"/>
          </rPr>
          <t xml:space="preserve">Verbo fuerte + magnitud + unidad de medida + complemento
</t>
        </r>
      </text>
    </comment>
    <comment ref="C7" authorId="0" shapeId="0" xr:uid="{73855CD0-D10A-48B5-835E-5976A5A7FFBB}">
      <text>
        <r>
          <rPr>
            <b/>
            <sz val="9"/>
            <color rgb="FF000000"/>
            <rFont val="Tahoma"/>
            <family val="2"/>
          </rPr>
          <t xml:space="preserve">Numeración consecutiva establecida por la Oficina de Planeacion SDG. </t>
        </r>
      </text>
    </comment>
    <comment ref="A8" authorId="0" shapeId="0" xr:uid="{1D98585E-53A4-41EC-BE9C-2E74D810238A}">
      <text>
        <r>
          <rPr>
            <b/>
            <sz val="9"/>
            <color rgb="FF000000"/>
            <rFont val="Tahoma"/>
            <family val="2"/>
          </rPr>
          <t xml:space="preserve">Indique un nombre corto que refleje lo que pretende medir. 
</t>
        </r>
        <r>
          <rPr>
            <b/>
            <sz val="9"/>
            <color rgb="FF000000"/>
            <rFont val="Tahoma"/>
            <family val="2"/>
          </rPr>
          <t>Ej. Porcentaje de presupuesto ejecutado en Innovación</t>
        </r>
      </text>
    </comment>
    <comment ref="A9" authorId="0" shapeId="0" xr:uid="{80BCCE40-6755-431B-8C2B-F061EBC8591D}">
      <text>
        <r>
          <rPr>
            <b/>
            <sz val="9"/>
            <color rgb="FF000000"/>
            <rFont val="Tahoma"/>
            <family val="2"/>
          </rPr>
          <t xml:space="preserve">Indique la fórmula (relación entre variables) que permite medir el cumplimiento de la meta. Debe existir una coherencia lógica entre la magnitud y unidad de medida de la meta y las variables del indicador. 
</t>
        </r>
        <r>
          <rPr>
            <b/>
            <sz val="9"/>
            <color rgb="FF000000"/>
            <rFont val="Tahoma"/>
            <family val="2"/>
          </rPr>
          <t xml:space="preserve">
</t>
        </r>
        <r>
          <rPr>
            <b/>
            <sz val="9"/>
            <color rgb="FF000000"/>
            <rFont val="Tahoma"/>
            <family val="2"/>
          </rPr>
          <t>Ej. ((Número de personas capacitadas en …. / Número de funcionarios ) * 100)</t>
        </r>
      </text>
    </comment>
    <comment ref="A10" authorId="0" shapeId="0" xr:uid="{401093D2-6706-4153-AF2D-9540FC072DDF}">
      <text>
        <r>
          <rPr>
            <b/>
            <sz val="9"/>
            <color rgb="FF000000"/>
            <rFont val="Tahoma"/>
            <family val="2"/>
          </rPr>
          <t xml:space="preserve">Escriba como se interpreta el resultado del indicador. Ej. 
</t>
        </r>
        <r>
          <rPr>
            <b/>
            <sz val="9"/>
            <color rgb="FF000000"/>
            <rFont val="Tahoma"/>
            <family val="2"/>
          </rPr>
          <t xml:space="preserve">- Porcentaje de ____
</t>
        </r>
        <r>
          <rPr>
            <b/>
            <sz val="9"/>
            <color rgb="FF000000"/>
            <rFont val="Tahoma"/>
            <family val="2"/>
          </rPr>
          <t xml:space="preserve">- Informes ______
</t>
        </r>
        <r>
          <rPr>
            <b/>
            <sz val="9"/>
            <color rgb="FF000000"/>
            <rFont val="Tahoma"/>
            <family val="2"/>
          </rPr>
          <t>- Intervenciones realizadas</t>
        </r>
      </text>
    </comment>
    <comment ref="A11" authorId="0" shapeId="0" xr:uid="{6154B5A0-437B-4F4D-BE03-291D3FB3A431}">
      <text>
        <r>
          <rPr>
            <b/>
            <sz val="9"/>
            <color rgb="FF000000"/>
            <rFont val="Tahoma"/>
            <family val="2"/>
          </rPr>
          <t xml:space="preserve">Indique el tipo de indicador: 
</t>
        </r>
        <r>
          <rPr>
            <b/>
            <sz val="9"/>
            <color rgb="FF000000"/>
            <rFont val="Tahoma"/>
            <family val="2"/>
          </rPr>
          <t xml:space="preserve">- Eficancia 
</t>
        </r>
        <r>
          <rPr>
            <b/>
            <sz val="9"/>
            <color rgb="FF000000"/>
            <rFont val="Tahoma"/>
            <family val="2"/>
          </rPr>
          <t xml:space="preserve">- Eficiencia 
</t>
        </r>
        <r>
          <rPr>
            <b/>
            <sz val="9"/>
            <color rgb="FF000000"/>
            <rFont val="Tahoma"/>
            <family val="2"/>
          </rPr>
          <t xml:space="preserve">- Efectividad </t>
        </r>
      </text>
    </comment>
    <comment ref="A12" authorId="0" shapeId="0" xr:uid="{03A7A8BF-B32B-4DF7-8DF8-D10564E2B131}">
      <text>
        <r>
          <rPr>
            <b/>
            <sz val="9"/>
            <color rgb="FF000000"/>
            <rFont val="Tahoma"/>
            <family val="2"/>
          </rPr>
          <t>La frecuencia de medición es Trimestral, por lo tanto no se debe diligenciar este campo con otra información.</t>
        </r>
      </text>
    </comment>
    <comment ref="A13" authorId="0" shapeId="0" xr:uid="{03C83D29-4EDD-4137-93DE-CCE9B86FC841}">
      <text>
        <r>
          <rPr>
            <b/>
            <sz val="9"/>
            <color rgb="FF000000"/>
            <rFont val="Tahoma"/>
            <family val="2"/>
          </rPr>
          <t>Indique la herramienta o aplicativo donde reposa la información que da origen a la información que se reporta, y permite su verificación o validación detallada.</t>
        </r>
      </text>
    </comment>
    <comment ref="A14" authorId="0" shapeId="0" xr:uid="{ED535A03-B877-4C1A-A222-8B5360008100}">
      <text>
        <r>
          <rPr>
            <b/>
            <sz val="9"/>
            <color rgb="FF000000"/>
            <rFont val="Tahoma"/>
            <family val="2"/>
          </rPr>
          <t xml:space="preserve">Indique el nombre de la evidencia que se aportará durante el seguimiento. 
</t>
        </r>
        <r>
          <rPr>
            <b/>
            <sz val="9"/>
            <color rgb="FF000000"/>
            <rFont val="Tahoma"/>
            <family val="2"/>
          </rPr>
          <t xml:space="preserve">Ej. 
</t>
        </r>
        <r>
          <rPr>
            <b/>
            <sz val="9"/>
            <color rgb="FF000000"/>
            <rFont val="Tahoma"/>
            <family val="2"/>
          </rPr>
          <t xml:space="preserve">- Informe de XX
</t>
        </r>
        <r>
          <rPr>
            <b/>
            <sz val="9"/>
            <color rgb="FF000000"/>
            <rFont val="Tahoma"/>
            <family val="2"/>
          </rPr>
          <t xml:space="preserve">- Evidencia de reunión
</t>
        </r>
        <r>
          <rPr>
            <b/>
            <sz val="9"/>
            <color rgb="FF000000"/>
            <rFont val="Tahoma"/>
            <family val="2"/>
          </rPr>
          <t xml:space="preserve">- Reporte XXX
</t>
        </r>
        <r>
          <rPr>
            <b/>
            <sz val="9"/>
            <color rgb="FF000000"/>
            <rFont val="Tahoma"/>
            <family val="2"/>
          </rPr>
          <t xml:space="preserve">- Fotografías de XX
</t>
        </r>
        <r>
          <rPr>
            <b/>
            <sz val="9"/>
            <color rgb="FF000000"/>
            <rFont val="Tahoma"/>
            <family val="2"/>
          </rPr>
          <t xml:space="preserve">
</t>
        </r>
        <r>
          <rPr>
            <b/>
            <sz val="9"/>
            <color rgb="FF000000"/>
            <rFont val="Tahoma"/>
            <family val="2"/>
          </rPr>
          <t>NOTA:  NO incluya URL, link o enlaces a aplicativos.</t>
        </r>
      </text>
    </comment>
    <comment ref="A15" authorId="0" shapeId="0" xr:uid="{73A50084-C865-49B4-A90B-D0A98951966A}">
      <text>
        <r>
          <rPr>
            <b/>
            <sz val="9"/>
            <color rgb="FF000000"/>
            <rFont val="Tahoma"/>
            <family val="2"/>
          </rPr>
          <t xml:space="preserve">Indique el área responsable de cumplir o ejecutar la meta y por lo tanto, de reportar el indicador. Indique la sigla de la entidad (SDG, DADEP, IDPAC), seguida del nombre del área responsable separadas por un guión. No utilice siglas para las áreas.
</t>
        </r>
        <r>
          <rPr>
            <b/>
            <sz val="9"/>
            <color rgb="FF000000"/>
            <rFont val="Tahoma"/>
            <family val="2"/>
          </rPr>
          <t xml:space="preserve">
</t>
        </r>
        <r>
          <rPr>
            <b/>
            <sz val="9"/>
            <color rgb="FF000000"/>
            <rFont val="Tahoma"/>
            <family val="2"/>
          </rPr>
          <t>EJ. SDG - Subsecretaría de Gestión Local</t>
        </r>
      </text>
    </comment>
    <comment ref="A16" authorId="0" shapeId="0" xr:uid="{A805712A-8A9D-4B93-9050-3E1693C5255A}">
      <text>
        <r>
          <rPr>
            <b/>
            <sz val="9"/>
            <color rgb="FF000000"/>
            <rFont val="Tahoma"/>
            <family val="2"/>
          </rPr>
          <t xml:space="preserve">Valor inicial que se toma como referencia para comparar el avance de la meta estratégica y su indicador. Es imporante indicar la magnitud, unidad de medida y la vigencia en la cual se obtuvo, así como información relevante para su comparación.
</t>
        </r>
        <r>
          <rPr>
            <b/>
            <sz val="9"/>
            <color rgb="FF000000"/>
            <rFont val="Tahoma"/>
            <family val="2"/>
          </rPr>
          <t xml:space="preserve">
</t>
        </r>
        <r>
          <rPr>
            <b/>
            <sz val="9"/>
            <color rgb="FF000000"/>
            <rFont val="Tahoma"/>
            <family val="2"/>
          </rPr>
          <t>EJ. 1537 personas capacitadas en transparencia en la vigencia 2023.</t>
        </r>
      </text>
    </comment>
    <comment ref="A17" authorId="0" shapeId="0" xr:uid="{0D7EEC79-B2D8-4C00-9A8E-04C4AEA5F79D}">
      <text>
        <r>
          <rPr>
            <b/>
            <sz val="9"/>
            <color rgb="FF000000"/>
            <rFont val="Tahoma"/>
            <family val="2"/>
          </rPr>
          <t xml:space="preserve">De acuerdo con el comportamiento de la meta y la acumulación o no de los datos para el cuatrienio, seleccione una de las siguientes opciones (según corresponda): 
</t>
        </r>
        <r>
          <rPr>
            <b/>
            <sz val="9"/>
            <color rgb="FF000000"/>
            <rFont val="Tahoma"/>
            <family val="2"/>
          </rPr>
          <t xml:space="preserve">- Suma
</t>
        </r>
        <r>
          <rPr>
            <b/>
            <sz val="9"/>
            <color rgb="FF000000"/>
            <rFont val="Tahoma"/>
            <family val="2"/>
          </rPr>
          <t xml:space="preserve">- Creciente
</t>
        </r>
        <r>
          <rPr>
            <b/>
            <sz val="9"/>
            <color rgb="FF000000"/>
            <rFont val="Tahoma"/>
            <family val="2"/>
          </rPr>
          <t xml:space="preserve">- Decreciente
</t>
        </r>
        <r>
          <rPr>
            <b/>
            <sz val="9"/>
            <color rgb="FF000000"/>
            <rFont val="Tahoma"/>
            <family val="2"/>
          </rPr>
          <t>- Constante</t>
        </r>
      </text>
    </comment>
    <comment ref="A21" authorId="0" shapeId="0" xr:uid="{CA581B3F-4BF4-4945-ACE0-5D54E37DBD7A}">
      <text>
        <r>
          <rPr>
            <b/>
            <sz val="9"/>
            <color indexed="81"/>
            <rFont val="Tahoma"/>
            <family val="2"/>
          </rPr>
          <t>Indique la magnitud esperada para el año o vigencia.</t>
        </r>
      </text>
    </comment>
    <comment ref="A22" authorId="0" shapeId="0" xr:uid="{3A793D50-32B4-4678-A473-4CDD6BC39516}">
      <text>
        <r>
          <rPr>
            <b/>
            <sz val="9"/>
            <color indexed="81"/>
            <rFont val="Tahoma"/>
            <family val="2"/>
          </rPr>
          <t>Indique la magnitud alcanzada para el año o vigencia. El dato se acumula para la vigencia de acuerdo con el tipo de programación.</t>
        </r>
      </text>
    </comment>
    <comment ref="A23" authorId="0" shapeId="0" xr:uid="{ED50FBDE-4F4E-42BC-AF61-18A2BB5A3FC2}">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D1863A47-E49A-4F0A-B55D-5ACDD7859582}">
      <text>
        <r>
          <rPr>
            <b/>
            <sz val="9"/>
            <color indexed="81"/>
            <rFont val="Tahoma"/>
            <family val="2"/>
          </rPr>
          <t>Es el porcentaje de avance acumulado del indicador durante el cuatrienio, de acuerdo con el tipo de programación.</t>
        </r>
      </text>
    </comment>
    <comment ref="B27" authorId="0" shapeId="0" xr:uid="{EC44AFDE-6BFD-4595-9752-BF03BEB331B4}">
      <text>
        <r>
          <rPr>
            <b/>
            <sz val="9"/>
            <color indexed="81"/>
            <rFont val="Tahoma"/>
            <family val="2"/>
          </rPr>
          <t>Indique el año para el cual se está realizando lal medición del indicador</t>
        </r>
      </text>
    </comment>
    <comment ref="C27" authorId="1" shapeId="0" xr:uid="{232869EB-0DD1-4F5D-AB3B-5BEFE0E11EDA}">
      <text>
        <r>
          <rPr>
            <b/>
            <sz val="9"/>
            <color indexed="81"/>
            <rFont val="Tahoma"/>
            <family val="2"/>
          </rPr>
          <t>Corresponde al lapso de tiempo para la medición del indicador estratégico.
Ej. 
ENERO-MARZO
ABRIL-JUNIO
JULIO-SEPTIEMBRE
OCTUBRE-DICIEMBRE</t>
        </r>
      </text>
    </comment>
    <comment ref="D27" authorId="1" shapeId="0" xr:uid="{5AE3DD53-EB69-478E-A4FC-AD375F90E348}">
      <text>
        <r>
          <rPr>
            <b/>
            <sz val="9"/>
            <color rgb="FF000000"/>
            <rFont val="Tahoma"/>
            <family val="2"/>
          </rPr>
          <t xml:space="preserve">Es la cantidad o magnitud programada para el periodo de medición, de acuerdo con la unidad de medida. Ej. 40% (es decir, para el ejemplo, se espera que para el periodo el nivel de cobertura del programa de capacitación sea del 40%)
</t>
        </r>
        <r>
          <rPr>
            <b/>
            <sz val="9"/>
            <color rgb="FF000000"/>
            <rFont val="Tahoma"/>
            <family val="2"/>
          </rPr>
          <t xml:space="preserve">
</t>
        </r>
        <r>
          <rPr>
            <b/>
            <sz val="9"/>
            <color rgb="FF000000"/>
            <rFont val="Tahoma"/>
            <family val="2"/>
          </rPr>
          <t>Debe ser coherente con el tipo de programación y con la programación de la vigencia evaluada.</t>
        </r>
      </text>
    </comment>
    <comment ref="E27" authorId="1" shapeId="0" xr:uid="{3240A83C-27FE-4BA6-AC63-0CB7797296FE}">
      <text>
        <r>
          <rPr>
            <b/>
            <sz val="9"/>
            <color rgb="FF000000"/>
            <rFont val="Tahoma"/>
            <family val="2"/>
          </rPr>
          <t xml:space="preserve">Es la cantidad o magnitud alcanzada o lograda para el periodo de medición. 
</t>
        </r>
        <r>
          <rPr>
            <b/>
            <sz val="9"/>
            <color rgb="FF000000"/>
            <rFont val="Tahoma"/>
            <family val="2"/>
          </rPr>
          <t xml:space="preserve">
</t>
        </r>
        <r>
          <rPr>
            <b/>
            <sz val="9"/>
            <color rgb="FF000000"/>
            <rFont val="Tahoma"/>
            <family val="2"/>
          </rPr>
          <t xml:space="preserve">Ej. 30% (es decir, para el ejemplo, se logró  para el periodo el nivel de cobertura del programa de capacitación)
</t>
        </r>
        <r>
          <rPr>
            <b/>
            <sz val="9"/>
            <color rgb="FF000000"/>
            <rFont val="Tahoma"/>
            <family val="2"/>
          </rPr>
          <t xml:space="preserve">
</t>
        </r>
        <r>
          <rPr>
            <b/>
            <sz val="9"/>
            <color rgb="FF000000"/>
            <rFont val="Tahoma"/>
            <family val="2"/>
          </rPr>
          <t>Debe ser coherente con las evidencias que soportan el resultado y con las variables del indicador.</t>
        </r>
      </text>
    </comment>
    <comment ref="F27" authorId="1" shapeId="0" xr:uid="{CF55701F-9046-4DC1-9D73-41D806056240}">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B69C49D3-587E-4182-A437-73ECD738322B}">
      <text>
        <r>
          <rPr>
            <b/>
            <sz val="9"/>
            <color rgb="FF000000"/>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18A283C2-899E-41E3-AC2B-E1D018EC408D}">
      <text>
        <r>
          <rPr>
            <b/>
            <sz val="9"/>
            <color indexed="81"/>
            <rFont val="Tahoma"/>
            <family val="2"/>
          </rPr>
          <t>Transcriba el Objetivo Estratégico para el cual se formula la meta estratégica</t>
        </r>
      </text>
    </comment>
    <comment ref="A7" authorId="0" shapeId="0" xr:uid="{933D2E91-8D51-4071-A1F7-F20BA8968869}">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C7" authorId="0" shapeId="0" xr:uid="{35D6F899-8908-4DCE-9DFC-DD8D41DDFF95}">
      <text>
        <r>
          <rPr>
            <b/>
            <sz val="9"/>
            <color indexed="81"/>
            <rFont val="Tahoma"/>
            <family val="2"/>
          </rPr>
          <t xml:space="preserve">Numeración consecutiva establecida por la Oficina de Planeacion SDG. </t>
        </r>
      </text>
    </comment>
    <comment ref="A8" authorId="0" shapeId="0" xr:uid="{4DA55B53-0AC8-4A32-B3EF-A99A4174A85F}">
      <text>
        <r>
          <rPr>
            <b/>
            <sz val="9"/>
            <color indexed="81"/>
            <rFont val="Tahoma"/>
            <family val="2"/>
          </rPr>
          <t>Indique un nombre corto que refleje lo que pretende medir. 
Ej. Porcentaje de presupuesto ejecutado en Innovación</t>
        </r>
      </text>
    </comment>
    <comment ref="A9" authorId="0" shapeId="0" xr:uid="{0FD48745-FF4D-4D04-BDAF-8B0694336AFC}">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0" authorId="0" shapeId="0" xr:uid="{81E1A38C-7771-4E21-8555-EEB815A9FA0C}">
      <text>
        <r>
          <rPr>
            <b/>
            <sz val="9"/>
            <color indexed="81"/>
            <rFont val="Tahoma"/>
            <family val="2"/>
          </rPr>
          <t>Escriba como se interpreta el resultado del indicador. Ej. 
- Porcentaje de ____
- Informes ______
- Intervenciones realizadas</t>
        </r>
      </text>
    </comment>
    <comment ref="A11" authorId="0" shapeId="0" xr:uid="{84B463F9-D1F7-4B61-8876-DEF68914B0CC}">
      <text>
        <r>
          <rPr>
            <b/>
            <sz val="9"/>
            <color indexed="81"/>
            <rFont val="Tahoma"/>
            <family val="2"/>
          </rPr>
          <t xml:space="preserve">Indique el tipo de indicador: 
- Eficancia 
- Eficiencia 
- Efectividad </t>
        </r>
      </text>
    </comment>
    <comment ref="A12" authorId="0" shapeId="0" xr:uid="{9C389C9F-6980-4CCC-B880-C10F67118145}">
      <text>
        <r>
          <rPr>
            <b/>
            <sz val="9"/>
            <color indexed="81"/>
            <rFont val="Tahoma"/>
            <family val="2"/>
          </rPr>
          <t>La frecuencia de medición es Trimestral, por lo tanto no se debe diligenciar este campo con otra información.</t>
        </r>
      </text>
    </comment>
    <comment ref="A13" authorId="0" shapeId="0" xr:uid="{6718F73B-E1C6-4800-AEEB-8945D41DDCE4}">
      <text>
        <r>
          <rPr>
            <b/>
            <sz val="9"/>
            <color indexed="81"/>
            <rFont val="Tahoma"/>
            <family val="2"/>
          </rPr>
          <t>Indique la herramienta o aplicativo donde reposa la información que da origen a la información que se reporta, y permite su verificación o validación detallada.</t>
        </r>
      </text>
    </comment>
    <comment ref="C13" authorId="0" shapeId="0" xr:uid="{9999A9E0-2597-49DF-A6E4-D8D49D246EA0}">
      <text>
        <r>
          <rPr>
            <b/>
            <sz val="9"/>
            <color indexed="81"/>
            <rFont val="Tahoma"/>
            <family val="2"/>
          </rPr>
          <t>Incluir la fuente de donde se obtiene la información para medir el indicador, no el responsable</t>
        </r>
      </text>
    </comment>
    <comment ref="A14" authorId="0" shapeId="0" xr:uid="{A69A6370-4C60-456C-9793-5E6BC0590AE9}">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5" authorId="0" shapeId="0" xr:uid="{B5EA6F8F-DA82-405B-A944-CB3E4B22D469}">
      <text>
        <r>
          <rPr>
            <b/>
            <sz val="9"/>
            <color indexed="81"/>
            <rFont val="Tahoma"/>
            <family val="2"/>
          </rPr>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r>
      </text>
    </comment>
    <comment ref="A16" authorId="0" shapeId="0" xr:uid="{AE5EC1E3-E02E-4383-8532-2893B872D241}">
      <text>
        <r>
          <rPr>
            <b/>
            <sz val="9"/>
            <color indexed="81"/>
            <rFont val="Tahoma"/>
            <family val="2"/>
          </rPr>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r>
      </text>
    </comment>
    <comment ref="A17" authorId="0" shapeId="0" xr:uid="{B7FF11D1-DC7C-4A84-B08D-DA71170F6EE3}">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A21" authorId="0" shapeId="0" xr:uid="{082EBB57-B85C-4DD9-980C-C560AEC3E38C}">
      <text>
        <r>
          <rPr>
            <b/>
            <sz val="9"/>
            <color indexed="81"/>
            <rFont val="Tahoma"/>
            <family val="2"/>
          </rPr>
          <t>Indique la magnitud esperada para el año o vigencia.</t>
        </r>
      </text>
    </comment>
    <comment ref="A22" authorId="0" shapeId="0" xr:uid="{FB355206-A4D2-49A8-AB0A-A1E8042FFF9F}">
      <text>
        <r>
          <rPr>
            <b/>
            <sz val="9"/>
            <color indexed="81"/>
            <rFont val="Tahoma"/>
            <family val="2"/>
          </rPr>
          <t>Indique la magnitud alcanzada para el año o vigencia. El dato se acumula para la vigencia de acuerdo con el tipo de programación.</t>
        </r>
      </text>
    </comment>
    <comment ref="A23" authorId="0" shapeId="0" xr:uid="{3B5892A4-A9DA-41C0-9AEA-3738091D67D5}">
      <text>
        <r>
          <rPr>
            <b/>
            <sz val="9"/>
            <color indexed="81"/>
            <rFont val="Tahoma"/>
            <family val="2"/>
          </rPr>
          <t>Es el porcentaje obtenido como resultado de dividir lo ejecutado acumulado entre lo programado acumulado, de acuerdo con el tipo de programación del indicador.</t>
        </r>
      </text>
    </comment>
    <comment ref="A24" authorId="0" shapeId="0" xr:uid="{04AED8D9-00F1-481C-ACD8-689410E634A2}">
      <text>
        <r>
          <rPr>
            <b/>
            <sz val="9"/>
            <color indexed="81"/>
            <rFont val="Tahoma"/>
            <family val="2"/>
          </rPr>
          <t>Es el porcentaje de avance acumulado del indicador durante el cuatrienio, de acuerdo con el tipo de programación.</t>
        </r>
      </text>
    </comment>
    <comment ref="B27" authorId="0" shapeId="0" xr:uid="{740D2515-FF0E-4F6C-9FB4-A3C993E041D0}">
      <text>
        <r>
          <rPr>
            <b/>
            <sz val="9"/>
            <color indexed="81"/>
            <rFont val="Tahoma"/>
            <family val="2"/>
          </rPr>
          <t>Indique el año para el cual se está realizando lal medición del indicador</t>
        </r>
      </text>
    </comment>
    <comment ref="C27" authorId="1" shapeId="0" xr:uid="{322EAE86-5607-4C65-B853-80D94D83AF12}">
      <text>
        <r>
          <rPr>
            <b/>
            <sz val="9"/>
            <color indexed="81"/>
            <rFont val="Tahoma"/>
            <family val="2"/>
          </rPr>
          <t>Corresponde al lapso de tiempo para la medición del indicador estratégico.
Ej. 
ENERO-MARZO
ABRIL-JUNIO
JULIO-SEPTIEMBRE
OCTUBRE-DICIEMBRE</t>
        </r>
      </text>
    </comment>
    <comment ref="D27" authorId="1" shapeId="0" xr:uid="{DF4733F5-97CF-4BB8-8E82-6D2CC163353B}">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E27" authorId="1" shapeId="0" xr:uid="{D35559A7-B757-431A-A6B6-5B67795A3B60}">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F27" authorId="1" shapeId="0" xr:uid="{347679BA-C2AA-4515-A467-24576990EBE6}">
      <text>
        <r>
          <rPr>
            <b/>
            <sz val="9"/>
            <color indexed="81"/>
            <rFont val="Tahoma"/>
            <family val="2"/>
          </rPr>
          <t xml:space="preserve">Es el resultado de dividir la magnitud ejecutada sobre la magnitud programada para el periodo de medición. Ej. 30%/40% dado como resultado de la medición:  75% </t>
        </r>
      </text>
    </comment>
    <comment ref="G27" authorId="2" shapeId="0" xr:uid="{69F16F92-DD05-49D4-9C58-0E2A12A1B611}">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sharedStrings.xml><?xml version="1.0" encoding="utf-8"?>
<sst xmlns="http://schemas.openxmlformats.org/spreadsheetml/2006/main" count="1369" uniqueCount="406">
  <si>
    <t>PROGRAMACIÓN Y SEGUIMIENTO DEL PLAN ESTRATÉGICO SECTORIAL
Objetivos Estratégicos</t>
  </si>
  <si>
    <t>Código: PLE-PGS-F001
Versión: 03
Caso HOLA : 104664
Vigencia: 23 de diciembre de 2024</t>
  </si>
  <si>
    <t>No. OE</t>
  </si>
  <si>
    <t>OBJETIVO ESTRATÉGICO</t>
  </si>
  <si>
    <t>No. ME</t>
  </si>
  <si>
    <t>META ESTRATÉGICA</t>
  </si>
  <si>
    <t>PONDERACIÓN META ESTRATÉGICA</t>
  </si>
  <si>
    <t>% AVANCE ACUMULADO CUATRIENIO</t>
  </si>
  <si>
    <t>APORTE META ESTRATÉGICA</t>
  </si>
  <si>
    <t>AVANCE OBJETIVO ESTRATÉGICO</t>
  </si>
  <si>
    <t>2024
(jul-dic)</t>
  </si>
  <si>
    <t>2025
(ene-dic)</t>
  </si>
  <si>
    <t>2026
(ene-dic)</t>
  </si>
  <si>
    <t>2027
(ene-dic)</t>
  </si>
  <si>
    <t>2028
(ene-jun)</t>
  </si>
  <si>
    <t>Emprender acciones para el fortalecimiento institucional y normativo del Sector Gobierno, que faciliten la gobernabilidad local y la atención integral de las necesidades en materia de espacio público.</t>
  </si>
  <si>
    <t>Realizar un (1) documento técnico de rediseño institucional de la Defensoría del Espacio Público, de acuerdo con el estudio técnico que identifique y establezca las funciones y responsabilidades en materia de atención integral del espacio público, de las entidades y actores institucionales que intervienen en él.</t>
  </si>
  <si>
    <t>Reglamentar y desarrollar siete (7) Comités de Gobernanza y Gestión del Espacio Público como instancia de coordinación ejecutiva de las entidades distritales, entorno a proyectos concretos y micro focalizados, y la resolución de las problemáticas asociadas a la construcción, recuperación, mantenimiento, embellecimiento y control del espacio público de Bogotá D.C., ejerciendo su Secretaría Técnica</t>
  </si>
  <si>
    <t>Implementar el 100% del Modelo de Gestión local que defina los parámetros y mecanismos de incidencia de la administración central en lo local</t>
  </si>
  <si>
    <t xml:space="preserve">Aumentar la participación ciudadana en los asuntos públicos del Sector Gobierno, con el fin de construir lazos de confianza y autodeterminación. </t>
  </si>
  <si>
    <t>Aplicar el modelo de fortalecimiento a 2000 organizaciones sociales comunales, medios comunitarios y de propiedad horizontal, para robustecer el tejido social barrial y local.</t>
  </si>
  <si>
    <t>Aumentar las competencias ciudadanas de 120.000 personas cualificando y dando sentido de bogotaneidad para la participación incidente y la gestión en asuntos públicos a nivel barrial y local</t>
  </si>
  <si>
    <t>Implementar cuatro (4) procesos de Presupuestos Participativos en las 20 Alcaldías Locales, a través del desarrollo de las Etapas dispuestas en el Acuerdo Distrital 878 de 2023 y el Decreto 495 de 2023</t>
  </si>
  <si>
    <t xml:space="preserve">Desarrollar treinta (30) asistencias técnicas a Alcaldías Locales y Consejos de Juventud, durante el cuatrienio (2024-mayo 2028), con el fin de garantizar el funcionamiento de los Consejos de Juventud. </t>
  </si>
  <si>
    <t>Producir información sobre participación incidente, políticas públicas y relaciones políticas, que fomente la transparencia, la democracia, la generción de una visión compartida de Ciudad y la toma de decisiones basada en evidencia.</t>
  </si>
  <si>
    <t>Realizar treinta y cinco (35) acciones de producción de información que permitan la comprensión de las dinámicas y tendencias de los asuntos públicos y faciliten una participación incidente basada en evidencia.</t>
  </si>
  <si>
    <t>Implementar el 100% de una (1) estrategia para centralizar y realizar de manera oportuna el seguimiento interinstitucional de las políticas públicas del Sector Gobierno, que permita la actualización y visualización en tiempo real del estado de avance.</t>
  </si>
  <si>
    <t xml:space="preserve">Elaborar diez (10) documentos de investigación y/o artículos sobre la situación política de la ciudad que sirvan como insumo para la toma de decisiones. </t>
  </si>
  <si>
    <t>Promover una cultura de paz en el territorio basada en los derechos humanos,  que fomente espacios de diálogo así como la transversalización del enfoque diferencial étnico-racial</t>
  </si>
  <si>
    <t>Atender el 100% de los espacios de diálogo que se generen en el marco de la implementación de los programas de Convivencia y Diálogo Social, que le apuesten al fomento de una cultura de paz y a la generación de espacios de participación y transformación de situaciones que afecten la convivencia en el Distrito Capital.</t>
  </si>
  <si>
    <t>Desarrollar tres (3) estrategias de transversalización del enfoque diferencial étnico a nivel sectorial y local que permita garantizar los derechos de los Pueblos Indígenas, Pueblo Rrom, Comunidades Negras, Afrocolombianas, Raizales y Palenqueras de Bogotá, generando relaciones de confianza y respeto por la diferencia.</t>
  </si>
  <si>
    <t>Desarrollar capacidades técnicas y tecnológicas en el Sector Gobierno para fortalecer el conocimiento, las capacidades institucionales y la articulacion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t>
  </si>
  <si>
    <t>Realizar el 100% del acompañamiento técnico y metodológico a las entidades del Sector Gobierno para la implementación de los servicios digitales básicos de interoperabilidad, carpeta ciudadana y autenticación digital, mediante mesas de trabajo y de acuerdo con los compromisos de las entidades.</t>
  </si>
  <si>
    <t xml:space="preserve"> Implementar un (1) servicio web de intercambio de información (interoperabilidad) a través de la plataforma X Road con la Superintendencia de Notariado y Registro - SNR</t>
  </si>
  <si>
    <t>Ejecutar cuatro (4) jornadas de socialización, difusión y apropiación de competencias de las entidades que conforman el Sector Gobierno.</t>
  </si>
  <si>
    <t>Realizar dieciséis (16) seguimientos trimestrales para la revisión y discusión de indicadores cuantitativos y cualitativos de respuesta oportuna de peticiones ciudadanas por parte de las entidades que integran el Sector Gobierno.</t>
  </si>
  <si>
    <t>PROGRAMACIÓN Y SEGUIMIENTO DEL PLAN ESTRATÉGICO SECTORIAL
Metas e Indicadores</t>
  </si>
  <si>
    <t>OBJETIVO ESTRATÉGICO:</t>
  </si>
  <si>
    <t>Emprender acciones para el fortalecimiento institucional y normativo del Sector Gobierno, que faciliten la gobernabilidad local y la atención integral de las necesidades en materia de espacio público</t>
  </si>
  <si>
    <t>META ESTRATÉGICA:</t>
  </si>
  <si>
    <t>No. 01</t>
  </si>
  <si>
    <t>NOMBRE DEL INDICADOR:</t>
  </si>
  <si>
    <t>Documento técnico de rediseño institucional del Departamento Administrativo de la Defensoría del Espacio Público realizado</t>
  </si>
  <si>
    <t>FÓRMULA DEL INDICADOR:</t>
  </si>
  <si>
    <t>Número de documentos técnicos de rediseño institucional de la Defensoría del Espacio Público realizado</t>
  </si>
  <si>
    <t>UNIDAD DE MEDIDA</t>
  </si>
  <si>
    <t>Documento técnico</t>
  </si>
  <si>
    <t>TIPO DE INDICADOR</t>
  </si>
  <si>
    <t>Eficacia</t>
  </si>
  <si>
    <t>FRECUENCIA DE LA MEDICIÓN</t>
  </si>
  <si>
    <t>Trimestral</t>
  </si>
  <si>
    <t>FUENTE DE INFORMACIÓN</t>
  </si>
  <si>
    <t>Documentos soporte del documento técnico</t>
  </si>
  <si>
    <t>EVIDENCIA ESPERADA</t>
  </si>
  <si>
    <t>Documento técnico de rediseño institucional de la Defensoría del Espacio Público</t>
  </si>
  <si>
    <t>RESPONSABLE DEL INDICADOR:</t>
  </si>
  <si>
    <t>DADEP - Oficina Asesora de Planeación</t>
  </si>
  <si>
    <t>LÍNEA BÁSE:</t>
  </si>
  <si>
    <t>Cero (0) documentos técnicos</t>
  </si>
  <si>
    <t>.</t>
  </si>
  <si>
    <t>TIPO DE PROGRAMACIÓN</t>
  </si>
  <si>
    <t>Suma</t>
  </si>
  <si>
    <t>PROGRAMACIÓN Y SEGUIMIENTO DEL INDICADOR</t>
  </si>
  <si>
    <t>AÑO 2024</t>
  </si>
  <si>
    <t>AÑO 2025</t>
  </si>
  <si>
    <t>AÑO 2026</t>
  </si>
  <si>
    <t>AÑO 2027</t>
  </si>
  <si>
    <t>AÑO 2028 (MAYO)</t>
  </si>
  <si>
    <t>TOTAL CUATRIENIO</t>
  </si>
  <si>
    <t>PROGRAMADO</t>
  </si>
  <si>
    <t>EJECUTADO</t>
  </si>
  <si>
    <t>% AVANCE VIGENCIA</t>
  </si>
  <si>
    <t>N/A</t>
  </si>
  <si>
    <t>MEDICIÓN DEL INDICADOR</t>
  </si>
  <si>
    <t xml:space="preserve">No. </t>
  </si>
  <si>
    <t>AÑO</t>
  </si>
  <si>
    <t>PERIODO</t>
  </si>
  <si>
    <t>MAGNITUD PROGRAMADA PERIODO</t>
  </si>
  <si>
    <t>MAGNITUD EJECUTADA PERIODO</t>
  </si>
  <si>
    <t>RESULTADO DEL INDICADOR</t>
  </si>
  <si>
    <t>ANÁLISIS DEL INDICADOR</t>
  </si>
  <si>
    <t>Julio - Septiembre</t>
  </si>
  <si>
    <t>Octubre - Diciembre</t>
  </si>
  <si>
    <t>Enero - Marzo</t>
  </si>
  <si>
    <t>Abril - Junio</t>
  </si>
  <si>
    <t>No. 02</t>
  </si>
  <si>
    <t>Comité de Gobernanza y Gestión del Espacio Público reglamentado y con seguimiento</t>
  </si>
  <si>
    <t>Acto administrativo soporte y actas de los Comités realizados</t>
  </si>
  <si>
    <t>Norma mediante la cual se reglamenta el Comité de Gobernanza y Gestión del Espacio Público como instancia de coordinación ejecutiva y actas de su desarrollo con el seguimiento a sus competencias</t>
  </si>
  <si>
    <t>DADEP - Dirección y Oficina Asesora de Planeación</t>
  </si>
  <si>
    <t>Cero (0)</t>
  </si>
  <si>
    <t>No.  03</t>
  </si>
  <si>
    <t>Implementar el 100% del Modelo de Gestión Local que defina los parámetros y mecanismos de incidencia de la administración central en lo local</t>
  </si>
  <si>
    <t xml:space="preserve">Modelo de acompañamiento y seguimiento de la Unidad de Gestión y Acción del Gabinete Local implementado </t>
  </si>
  <si>
    <t>(Número de acciones realizadas anualmente en el acompañamiento y seguimiento de la Unidad de Gestión y Acción del Gabinete Local / Número de acciones programadas anualmente en el acompañamiento y seguimiento de la Unidad de Gestión y Acción del Gabinete Local)</t>
  </si>
  <si>
    <t>Eficiencia</t>
  </si>
  <si>
    <t>Actas, soportes y/o informes de la Unidad de Gestión y Acción del Gabinete Local</t>
  </si>
  <si>
    <t>Informe trimestral de acompañamiento y seguimiento de la Unidad de Gestión y Acción del Gabinete Local</t>
  </si>
  <si>
    <t>Secretaría Distrital de Gobierno - Subsecretaría de Gestión Local</t>
  </si>
  <si>
    <t>No. 04</t>
  </si>
  <si>
    <t>Número de organizaciones sociales comunales, medios comunitarios y de propiedad horizontal fortalecidas</t>
  </si>
  <si>
    <t xml:space="preserve">Número de organizaciones sociales comunales, medios comunitarios, de propiedad horizontal fortalecidas </t>
  </si>
  <si>
    <t xml:space="preserve">Organizaciones sociales comunales, medios comunitarios, de propiedad horizontal fortalecidas </t>
  </si>
  <si>
    <t>SIG Participo - Índice de fortalecimiento organizativo</t>
  </si>
  <si>
    <t>Documento de análisis de la aplicación del modelo de fortalecimiento</t>
  </si>
  <si>
    <t>IDPAC - Oficina Asesora de Planeación</t>
  </si>
  <si>
    <t>No. 05</t>
  </si>
  <si>
    <t>Número de personas formadas en competencias ciudadanas para la participación incidente y la gestión en asuntos públicos a nivel barrial y local</t>
  </si>
  <si>
    <t>Número de Personas formadas en competencias ciudadanas para la participación incidente y la gestión en asuntos públicos a nivel barrial y local</t>
  </si>
  <si>
    <t>Plataforma Moodle</t>
  </si>
  <si>
    <t>Informe de la Escuela de Participación</t>
  </si>
  <si>
    <t xml:space="preserve">Suma </t>
  </si>
  <si>
    <t>No.  06</t>
  </si>
  <si>
    <t>Número de Proceso de Presupuestos Participativos implementado en las 20 Alcaldías Locales, de acuerdo con las etapas dispuestas</t>
  </si>
  <si>
    <t>(No. Etapas del proceso desarrolladas / No. Etapas establecidas a ser desarrolladas anualmente del proceso de Presupuestos Participativos)</t>
  </si>
  <si>
    <t>Proceso de  Presupuestos Participativos implementado</t>
  </si>
  <si>
    <t>Proyecto de inversión 8004</t>
  </si>
  <si>
    <t xml:space="preserve">Informe de resultados del proceso de Presupuesto Participativos, que incluya las lecciones aprendidas del proceso. </t>
  </si>
  <si>
    <t>SDG - Despacho</t>
  </si>
  <si>
    <t>Un (1) proceso de implementación Presupuestos Participativos, Gobierno Abierto Bogotá, 2023</t>
  </si>
  <si>
    <t>No. 07</t>
  </si>
  <si>
    <t>Número de asistencias técnicas a Alcaldías Locales y Consejos de Juventud desarrolladas para garantizar su funcionamiento</t>
  </si>
  <si>
    <t xml:space="preserve">Número de asistencias técnicas a Alcaldías Locales y Consejos de Juventud desarrolladas </t>
  </si>
  <si>
    <t xml:space="preserve">Asistencias técnicas a Alcaldías Locales y Consejos de Juventud desarrolladas </t>
  </si>
  <si>
    <t>Proyecto inversión 8004</t>
  </si>
  <si>
    <t>Actas de asistencia técnica brindadas a Alcaldías Locales y Consejos de Juventud</t>
  </si>
  <si>
    <t>No. 08</t>
  </si>
  <si>
    <t>Número de acciones de producción de información que permitan la comprensión de las dinámicas y tendencias de los asuntos públicos y faciliten una participación incidente basada en evidencia</t>
  </si>
  <si>
    <t>Acciones de producción de información que permitan la comprensión de las dinámicas y tendencias de los asuntos públicos y faciliten una participación incidente basada en evidencia</t>
  </si>
  <si>
    <t>Observatorio de Participación</t>
  </si>
  <si>
    <t>Documentos de producción de información de participación incidente</t>
  </si>
  <si>
    <t>No. 09</t>
  </si>
  <si>
    <t>Porcentaje de implementación de la estrategia de seguimiento de las políticas públicas del Sector Gobierno implementada</t>
  </si>
  <si>
    <t>Estrategia de seguimiento de las políticas públicas del Sector Gobierno implementada</t>
  </si>
  <si>
    <t>Semestral. La periodicidad de los reportes de política pública es semestral, y por lo tanto la frecuencia de medicón de este indicador para que esté acorde con los lineamientos distritales</t>
  </si>
  <si>
    <t>Reportes de seguimiento - Sitio Sharepoint Gr Oficina Asesora de Planeación - SDG</t>
  </si>
  <si>
    <t>Informe de la implementación de la estrategia con el estado de avance de las políticas públicas del Sector Gobierno</t>
  </si>
  <si>
    <t>Secretaría Distrital de Gobierno - Oficina Asesora de Planeación</t>
  </si>
  <si>
    <t>No disponible</t>
  </si>
  <si>
    <t>No. 10</t>
  </si>
  <si>
    <t>Documentos de investigación y/o artículos sobre la situación política de la ciudad que sirvan como insumo para la toma de decisiones</t>
  </si>
  <si>
    <t>Número de documentos de investigación y/o artículos sobre la situación política de la Ciudad elaborados</t>
  </si>
  <si>
    <t>Proyecto de inversión 8020</t>
  </si>
  <si>
    <t>Informe con los documentos de investigación y/o artículos elaborados</t>
  </si>
  <si>
    <t>Secretaría Distrital de Gobierno - Dirección de Relaciones Políticas</t>
  </si>
  <si>
    <t>4 documentos de investigación elaborados en el Plan de Desarrollo 2020 - 2024</t>
  </si>
  <si>
    <t>No. 11</t>
  </si>
  <si>
    <t>Porcentaje de espacios de diálogo atendidos.</t>
  </si>
  <si>
    <t>(Número acompañamientos  de espacios de diálogo atendidos / Número acompañamientos a espacios de diálogo priorizados)x 100</t>
  </si>
  <si>
    <t>Porcentaje de acompañamientos a espacios de diálogo realizados.</t>
  </si>
  <si>
    <t>Reporte de las estrategias de los programas de Diálogo Social y Goles en Paz</t>
  </si>
  <si>
    <t>Actas de reunión de los espacios de diálogo realizados</t>
  </si>
  <si>
    <t>Secretaría Distrital de Gobierno - Dirección de Convivencia y Diálogo Social</t>
  </si>
  <si>
    <t>100% de acompañamientos de espacios de diálogo 2023</t>
  </si>
  <si>
    <t>Constante</t>
  </si>
  <si>
    <t>No. 12</t>
  </si>
  <si>
    <t>Estrategia de transversalización del enfoque diferencial étnico desarrollada</t>
  </si>
  <si>
    <t xml:space="preserve">(Número de acciones implementadas para el desarrollo de la estrategia de transversalización del enfoque diferencial étnico / Número de acciones programadas para el desarrollo de la estrategia de transversalización del enfoque diferencial étnico) </t>
  </si>
  <si>
    <t>Documrento estrategia (fases), evidencias de reunión, correos electrónicos, memorias y demás relacionados con la estrategia de transversalización</t>
  </si>
  <si>
    <t xml:space="preserve">Informe que de cuenta del avance de la implementación de la estrategia </t>
  </si>
  <si>
    <t>Secretaría Distrital de Gobierno - DAE- SAIR - SACNARP</t>
  </si>
  <si>
    <t>No.  13</t>
  </si>
  <si>
    <t xml:space="preserve">Realizar el 100% del acompañamiento técnico y metodológico a las entidades del Sector Gobierno para la implementación de los servicios digitales básicos de interoperabiliidad, carpeta ciudadana y autenticación digital, mediante mesas de trabajo y de acuerdo con los compromisos de las entidades. </t>
  </si>
  <si>
    <t xml:space="preserve">CORREO: </t>
  </si>
  <si>
    <t>Porcentaje de mesas de trabajo de acompañamiento técnico y metodológico en la implementación de los servicios ciudadanos digitales básicos</t>
  </si>
  <si>
    <t>Servicios de intercambio de información a través de la plataforma X Road</t>
  </si>
  <si>
    <t>(Número de mesas de trabajo realizadas / Número de mesas de trabajo programadas) *100</t>
  </si>
  <si>
    <t>Vinculación de un trámite o servicio a carpeta ciudadana digital</t>
  </si>
  <si>
    <t>Porcentaje de Mesas de trabajo de acompañamiento técnico y metodológico en la implementación de los servicios ciudadanos digitales básicos</t>
  </si>
  <si>
    <t>Implementación del servicio de autenticación digital en algún trámite o servicio</t>
  </si>
  <si>
    <t>Convocatoria, listas de asistencias y/o actas de las mesas de trabajo</t>
  </si>
  <si>
    <t>Soportes o Evidencias de las mesas de trabajo realizadas con el Sector Gobierno</t>
  </si>
  <si>
    <t>Dirección de Tecnologías e Información</t>
  </si>
  <si>
    <t>No. 14</t>
  </si>
  <si>
    <t>Servicio de intercambio de información (interoperabilidad) con SNR a través de X-ROAD implementado</t>
  </si>
  <si>
    <t>Número de servicios de intercambio de información (interoperabilidad) con SNR a través de X-ROAD implementado</t>
  </si>
  <si>
    <t>Bases de datos internas: Sistemas de gestión de datos internos que registran las actividades de interoperabilidad.</t>
  </si>
  <si>
    <t>Reportes de bases de datos internas con resultados de la interoperabilidad</t>
  </si>
  <si>
    <t>DADEP - Oficina de Tecnologías de la Información y las Comunicaciones</t>
  </si>
  <si>
    <t>No. 15</t>
  </si>
  <si>
    <t>Jornada de socialización de competencias del Sector Gobierno</t>
  </si>
  <si>
    <t>Número de Jornada de socialización de competencias del sector gobierno ejecutados en el año</t>
  </si>
  <si>
    <t>Número</t>
  </si>
  <si>
    <t>Repositorio documental virtual (One Drive) del proceso de Servicio de Atención a la Ciudadanía de la Secretaría Distrital de Gobierno</t>
  </si>
  <si>
    <t>Acta de registro de asistencia al evento, fotografías, videos, piezas publicitarias.</t>
  </si>
  <si>
    <t>SDG - Subsecretaría de Gestión Institucional (Proceso de Servicio de Atención a la Ciudadanía), con la participación de DADEP e IDPAC</t>
  </si>
  <si>
    <t>No. 16</t>
  </si>
  <si>
    <t>Realizar dieciseis (16) seguimientos trimestrales para la revisión y discusión de indicadores cuantitativos y cualitativos de respuesta oportuna de peticiones ciudadanas por parte de las entidades que integran el Sector Gobierno.</t>
  </si>
  <si>
    <t>Seguimientos realizados en el periodo para la revisión de nivel de respuesta oportuna de peticiones ciudadanas por parte de las entidades del Sector Gobierno</t>
  </si>
  <si>
    <t>Número de seguimientos realizados en el periodo para la revisión de nivel de respuesta oportuna de peticiones ciudadanas por parte de las entidades del Sector Gobierno ejecutadas en el año</t>
  </si>
  <si>
    <t>Acta de registro de asistencia al espacio desarrollado</t>
  </si>
  <si>
    <t>SDG - Subsecretaría de Gestión Institucional (Proceso de Servicio de Atención a la Ciudadanía)</t>
  </si>
  <si>
    <t>INSTRUCCIONES DE DILIGENCIAMIENTO - PLAN ESTRATÉGICO SECTORIAL</t>
  </si>
  <si>
    <t>HOJA 1. OBJETIVOS ESTRATÉGICOS</t>
  </si>
  <si>
    <t>VARIABLE</t>
  </si>
  <si>
    <t>INSTRUCCIONES DE DILIGENCIAMIENTO</t>
  </si>
  <si>
    <t xml:space="preserve">ENTIDAD </t>
  </si>
  <si>
    <t>Seleccione la entidad que identifica la problemática</t>
  </si>
  <si>
    <t xml:space="preserve">  EJES ESTRATÉGICOS SECTOR GOBIERNO </t>
  </si>
  <si>
    <t>Seleccione el eje estratégico para el cual va a identificar la problemática sectorial</t>
  </si>
  <si>
    <t>PROBLEMÁTICA SECTORIAL</t>
  </si>
  <si>
    <t>Describa brevemente la problemática sectorial y/o oportunidad de mejora que amerita una acción estratégica durante el cuatrienio, que esté o no asociada directamente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 del sector?
Tenga en cuenta que la problemática debe ser competencia de al menos dos (2) de las entidades del Sector Gobierno.</t>
  </si>
  <si>
    <t xml:space="preserve">META PLAN DE DESARROLLO </t>
  </si>
  <si>
    <t>Seleccione la meta del plan de desarrollo a la cual está asociada la problemática, si no tiene, indique NO APLICA</t>
  </si>
  <si>
    <t>PROPUESTA OBJETIVO ESTRATÉGICO DEL SECTOR</t>
  </si>
  <si>
    <t>Elabore una propuesta inicial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</si>
  <si>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OBJETIVO ESTRATÉGICO DEL SECTOR</t>
  </si>
  <si>
    <t>Corresponde a la propuesta de objetivo estratégico articulada y concertada por las Oficinas de Planeación del Sector.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</si>
  <si>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ENTIDADES RESPONSABLES</t>
  </si>
  <si>
    <t>Indique los nombres de las entidades del Sector Gobierno que participan en el logro del objetivo estratégico</t>
  </si>
  <si>
    <t>ESTRATEGIAS</t>
  </si>
  <si>
    <t>Marque con X la estrategia o  curso de acción requerido para dar cumplimiento al objetivo estratégico, según las opciones. Seleccione entre 1 y máximo 3 opciones.</t>
  </si>
  <si>
    <t>HOJA 2.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</si>
  <si>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</si>
  <si>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</si>
  <si>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</si>
  <si>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</si>
  <si>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</si>
  <si>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</si>
  <si>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</si>
  <si>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</si>
  <si>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</si>
  <si>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Indique la sigla de la entidad (SDG, DADEP, IDPAC), seguida del nombre del área responsable separadas por un guión. No utilice siglas para las áreas.
EJ. SDG -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</si>
  <si>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</si>
  <si>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</si>
  <si>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Programación y seguimiento del indicador</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</si>
  <si>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</si>
  <si>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</si>
  <si>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</si>
  <si>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</si>
  <si>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Medición del indicador</t>
  </si>
  <si>
    <t>Indique el año para el cual se está realizando lal medición del indicador</t>
  </si>
  <si>
    <t>Corresponde al lapso de tiempo para la medición del indicador estratégico.
Ej. 
ENERO-MARZO
ABRIL-JUNIO
JULIO-SEPTIEMBRE
OCTUBRE-DICIEMBRE</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</si>
  <si>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</si>
  <si>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</si>
  <si>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</si>
  <si>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</si>
  <si>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HOJA 3. AVANCE OBJETIVOS ESTRATÉGICOS</t>
  </si>
  <si>
    <t>Transcriba el Objetivo Estratégico establecido en el Plan</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</si>
  <si>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</si>
  <si>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</si>
  <si>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</si>
  <si>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</si>
  <si>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</si>
  <si>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</si>
  <si>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</si>
  <si>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</si>
  <si>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</si>
  <si>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PROGRAMACIÓN Y SEGUIMIENTO PLAN ESTRATÉGICO SECTORIAL</t>
  </si>
  <si>
    <t>Código:</t>
  </si>
  <si>
    <t>PLE-PGS-F001</t>
  </si>
  <si>
    <t>Versión:</t>
  </si>
  <si>
    <t>Caso HOLA:</t>
  </si>
  <si>
    <t>Vigencia:</t>
  </si>
  <si>
    <t>TEMAS CLAVE SECTOR GOBIERNO</t>
  </si>
  <si>
    <t xml:space="preserve">Proceso </t>
  </si>
  <si>
    <t>DEPENDENCIAS</t>
  </si>
  <si>
    <t>FRECUENCIA</t>
  </si>
  <si>
    <t>ENTIDAD</t>
  </si>
  <si>
    <t>METAS PDD</t>
  </si>
  <si>
    <t>1.Construcción de confianza y revolución del servicio</t>
  </si>
  <si>
    <t>Acompañamiento a la Gestión Local</t>
  </si>
  <si>
    <t>Despacho</t>
  </si>
  <si>
    <t>Mensual</t>
  </si>
  <si>
    <t>Enero</t>
  </si>
  <si>
    <t>SDG- Secretaría Distrital de Gobierno</t>
  </si>
  <si>
    <t>SDG - SGL - Constituir (3) componentes de fortalecimiento institucional para las Alcaldías Locales y su gestión del desarrollo local desde un enfoque de interseccionalidad</t>
  </si>
  <si>
    <t>2.Participación incidente garantizando el enfoque de género, poblacional y diferencial</t>
  </si>
  <si>
    <t>Comunicación Estratégica</t>
  </si>
  <si>
    <t>Creciente</t>
  </si>
  <si>
    <t>Dirección de Relaciones Políticas</t>
  </si>
  <si>
    <t>Bimensual</t>
  </si>
  <si>
    <t>Febrero</t>
  </si>
  <si>
    <t>Enero-Febrero</t>
  </si>
  <si>
    <t>IDPAC- Instituto Distrital de la Participación y Acción Comunal</t>
  </si>
  <si>
    <t>SDG - SGL - Proferir 1.608.200 fallos de fondo en primera instancia de los expedientes de policía por comportamientos contrarios a la convivencia en el marco del Código Nacional de Seguridad y Convivencia Ciudadana</t>
  </si>
  <si>
    <t>3.Transparencia </t>
  </si>
  <si>
    <t>Control Disciplinario</t>
  </si>
  <si>
    <t>Decreciente</t>
  </si>
  <si>
    <t>Efectividad</t>
  </si>
  <si>
    <t>Dirección Jurídica</t>
  </si>
  <si>
    <t>Marzo</t>
  </si>
  <si>
    <t>Enero-Marzo</t>
  </si>
  <si>
    <t>DADEP- Departamento Administrativo de la Defensoría del Espacio Público</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</si>
  <si>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</si>
  <si>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4.Gestión integral del espacio público</t>
  </si>
  <si>
    <t>Convivencia y Diálogo Social</t>
  </si>
  <si>
    <t>Dirección para la Gestión Administrativa Especial de Policía</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</si>
  <si>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</si>
  <si>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</si>
  <si>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</si>
  <si>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</si>
  <si>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5.Fortalecimiento de comunidades étnicas en el territorio</t>
  </si>
  <si>
    <t>Evaluación Independiente</t>
  </si>
  <si>
    <t>Oficina Asesora de Planeación</t>
  </si>
  <si>
    <t>Semestral</t>
  </si>
  <si>
    <t>Mayo</t>
  </si>
  <si>
    <t>Enero-Junio</t>
  </si>
  <si>
    <t>SDG - SGGD - Ejecutar 14 iniciativas que garanticen el ejercicio de las libertades fundamentales de religión culto y conciencia en el marco de la política pública existente</t>
  </si>
  <si>
    <t>6.Cultura de paz y derechos humanos</t>
  </si>
  <si>
    <t>Fomento y Protección de los DDHH</t>
  </si>
  <si>
    <t>Oficina Asesora de Comunicaciones</t>
  </si>
  <si>
    <t>Anual</t>
  </si>
  <si>
    <t>Junio</t>
  </si>
  <si>
    <t>Enero-Diciembre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</si>
  <si>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</si>
  <si>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7.Alcaldías locales (Fondos de desarrollo local): colaboración transversal de las entidades del Sector, priorización de la gestión del sector</t>
  </si>
  <si>
    <t>Fomento y Protección de los Derechos Étnicos</t>
  </si>
  <si>
    <t>Oficina de Control Disciplinario Interno</t>
  </si>
  <si>
    <t>Julio</t>
  </si>
  <si>
    <t>SDG - SGGD - Fortalecer un (1) programa junto con sus estrategias para el fomento de la cultura ciudadana la convivencia y la prevención de las violencias asociadas al fútbol</t>
  </si>
  <si>
    <t>Gerencia de TIC</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</si>
  <si>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</si>
  <si>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</si>
  <si>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</si>
  <si>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Gerencia del Talento Humano</t>
  </si>
  <si>
    <t>Subsecretaría para la Gobernabilidad y Garantía de Derechos</t>
  </si>
  <si>
    <t>Septiembre</t>
  </si>
  <si>
    <t>Marzo-Abril</t>
  </si>
  <si>
    <t>SDG - SGGD - Fortalecer un (1) laboratorio de innovación pública que promueva el gobierno abierto y la participación ciudadana desde un enfoque de interseccionalidad.</t>
  </si>
  <si>
    <t>Gestión Corporativa Institucional</t>
  </si>
  <si>
    <t>Dirección de Derechos Humanos</t>
  </si>
  <si>
    <t>Octubre</t>
  </si>
  <si>
    <t>SDG - SGGD - Fortalecer un (1) Observatorio de Conflictividad Social y Gobernabilidad con enfoque de derechos humanos género y diferencial.</t>
  </si>
  <si>
    <t>Gestión del Conocimiento</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</si>
  <si>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</si>
  <si>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</si>
  <si>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</si>
  <si>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</si>
  <si>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Gestión del Patrimonio Documental</t>
  </si>
  <si>
    <t>Dirección de Convivencia y Diálogo Social</t>
  </si>
  <si>
    <t>Diciembre</t>
  </si>
  <si>
    <t>SDG - SGGD - Implementar un (1) plan de fortalecimiento a Consejos y Plataformas de Juventud</t>
  </si>
  <si>
    <t>Gestión Jurídica</t>
  </si>
  <si>
    <t>Dirección de Asuntos Étnicos</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</si>
  <si>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</si>
  <si>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</si>
  <si>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Gestion Pública Territorial Local</t>
  </si>
  <si>
    <t>Subdirección de Asuntos Indígenas y Rrom</t>
  </si>
  <si>
    <t>Mayo-Agosto</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</si>
  <si>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</si>
  <si>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Inspección, Vigilancia y Control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</si>
  <si>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</si>
  <si>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</si>
  <si>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Planeación Institucional</t>
  </si>
  <si>
    <t>Subsecretaría de Gestión Local</t>
  </si>
  <si>
    <t>Julio-Agosto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</si>
  <si>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</si>
  <si>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Planeación y Gestión Sectorial</t>
  </si>
  <si>
    <t>Dirección para la Gestión del Desarrollo Local</t>
  </si>
  <si>
    <t>Septiembre-Octubre</t>
  </si>
  <si>
    <t>SDG - SGI - Ejecutar 12 acciones que garanticen atención a la ciudadanía transparencia anticorrupción y acceso a la información en el marco de las políticas públicas existentes.</t>
  </si>
  <si>
    <t>Relaciones Estratégicas</t>
  </si>
  <si>
    <t>Dirección para la Gestión Policiva</t>
  </si>
  <si>
    <t>Noviembre-Diciembre</t>
  </si>
  <si>
    <t>Julio-Diciembre</t>
  </si>
  <si>
    <t>SDG - SGI - Implementar 1 estrategia para fortalecimiento de la gestión institucional y operativa</t>
  </si>
  <si>
    <t>Servicio a la Ciudadanía</t>
  </si>
  <si>
    <t>Subsecretaría de Gestión Institucional</t>
  </si>
  <si>
    <t>Julio-Septiembre</t>
  </si>
  <si>
    <t>DADEP - Desarrollar 1 estrategia para aumentar la oferta cualitativa y cuantitativa de espacio público para el uso goce y disfrute ciudadano con enfoque diferencial género y poblacional</t>
  </si>
  <si>
    <t>No aplica</t>
  </si>
  <si>
    <t>Dirección Financiera</t>
  </si>
  <si>
    <t>DADEP- Realizar 20 ejercicios demostrativos de apropiación de predios públicos por medio de procesos formativos y acciones concretas en sitios críticos impulsando la participación ciudadana para fortalecer el cuidado la rehabilitación y la sostenibilidad del Espacio Público.</t>
  </si>
  <si>
    <t>Dirección de Contratación</t>
  </si>
  <si>
    <t>DADEP - Impulsar 15 proyectos de bienestar con enfoque de género poblacional y diferencial en espacios públicos.</t>
  </si>
  <si>
    <t>Dirección de Gestión de Talento Humano</t>
  </si>
  <si>
    <t>Octubre-Diciembre</t>
  </si>
  <si>
    <t>DADEP - Ofertar 35 bienes fiscales del distrito capital para enajenacion</t>
  </si>
  <si>
    <t>Septiembre-Diciembre</t>
  </si>
  <si>
    <t>IDPAC - Implementar un (1) modelo de gobernanza democrática que amplíe el alcance de la participación de la ciudadanía organizaciones sociales y comunales de primer segundo y tercer grado en todas las decisiones públicas del gobierno distrital.</t>
  </si>
  <si>
    <t>Dirección Administrativa</t>
  </si>
  <si>
    <t>IDPAC - Ejecutar el 100% anual de las acciones que garanticen el cumplimiento de los productos en las Políticas Públicas Distritales a cargo de IDPAC con enfoque de género poblacional y diferencial.</t>
  </si>
  <si>
    <t>IDPAC - Fortalecer las competencias ciudadanas de 120.000 personas en sus diferencias diversidades y formas organizativas para la participación incidente y la construcción de acuerdos que robustezcan el tejido social incorporando enfoque de género de género diferencial y poblacional.</t>
  </si>
  <si>
    <t>IDPAC - Implementar 100 acciones con un enfoque interseccional en el marco del laboratorio de innovación en la relación gobierno y ciudadanía desarrollando prototipos que recojan retos ciudadanos para ser solucionados de manera colaborativa mejorando la participación incidente en Bogotá.</t>
  </si>
  <si>
    <t>IDPAC - Implementar 35 iniciativas de producción de información que recojan información y datos diferenciados por sexo edad orientación sexual identidad de género estrato social pertenencia étnico-racial ubicación geográfica discapacidad sobre las dinámicas retos y tendencias de participación incidente y paritaria que aportan datos claves para la ciudadanía y la toma de decisiones en materia de políticas públicas.</t>
  </si>
  <si>
    <t>IDPAC - Implementar una (1) metodología conducente a la implementación y seguimiento de convenios solidarios para facilitar el aprovechamiento en bienes fiscales y de carácter comunitario en salones comunales así como en estacionamiento en zonas de cesión con uso de parqueadero de carácter barrial con uso comunitario que no hagan parte de la red de estacionamientos públicos y privados de conexión al sistema de transporte.</t>
  </si>
  <si>
    <t>IDPAC - Fomentar la participación ciudadana y el ambiente habilitante en la construcción de lo público, en articulación con las Organizaciones de la Sociedad Civil (OSC), Organismos Internacionales, Fondos de Desarrollo Local, entidades Distritales y del orden Nacional, empleando instrumentos técnicos, jurídicos y financieros.</t>
  </si>
  <si>
    <t>NO APLICA</t>
  </si>
  <si>
    <t>Durante el IV trimestre de 2024, se construyó, publicó e implementó la Ruta Metodológica para la implementación de los Presupuestos Participativos en la vigencia 2024, a partir de la Circular Conjunta 022 de 2024, que reglamenta la implementación del proceso en la vigencia 2024, desde la Secretaría Distrital de Gobierno, como parte de la Coordinación General de los Presupuestos Participativos en disposición del Acuerdo Distrital 878 de 2023, así como el Decreto Distrital 495 de 2023. 
A partir de la implementación de la estrategia Proyecta Local - Presupuestos Participativos se logró la participación de más de 195 mil ciudadanos y ciudadanas que participaron en las diferentes Etapas del proceso. Finalmente, como resultado de la implementación del mismo, se da cierre a Proyecta Local - Presupuestos Participativos, mediante la consolidación de los resultados y la suscripción de las 20 Actas de Acuerdo participativo, como los documentos de carácter vinculante para la incorporación de las iniciativas en la ejecución de recursos en los 20 Fondos de Desarrollo Locales a través de los Proyectos de Inversión.</t>
  </si>
  <si>
    <t xml:space="preserve">Durante el III trimestre de 2024, se logró la consolidación de la "RUTA METODOLÓGICA PARA LA DISTRIBUCIÓN PORCENTUAL DE LOS RECURSOS DE INVERSIÓN DEL COMPONENTE DE PRESUPUESTOS PARTICIPATIVOS EN LOS PLANES DE DESARROLLO LOCALES 2025-2028", en el marco del proceso participativo para  la efectiva de la distribución porcentual de los conceptos de gasto en los Presupuestos Participativos de las 20 Alcaldías Locales, a través de la Circular Conjunta 015 de 2024, dando cumplimiento a las disposiciones del Decreto Distrital 495 de 2023. Esta implementación se realiza a través de la estrategia Bogotá Distribuye lo Local, la cual es un ejercicio de planeación participativa que da la guía para la asignación de los recursos a los Conceptos de Gasto de los Fondos de Desarrollo Local, en el marco de la estructuración de los Planes de Desarrollo Locales. Este ejercicio participativo logró la movilización de más de 105 mil ciudadanos de la capital. </t>
  </si>
  <si>
    <t xml:space="preserve">Meta no programada para el periodo. </t>
  </si>
  <si>
    <t>Durante el IV trimestre de 2024, se avanzó en la asistencia técnica  a Alcaldías Locales y Consejos de Juventud, con el propósito de garantizar el funcionamiento de los Consejos de Juventud;  para el mes de octubre se llevó a cabo el cierre de la Semana Local de Juventud en Rafael Uribe Uribe, y se realizaron reuniones con los consejos locales de Juventud de Usaquén, Engativá, Fontibón y Usme, fortaleciendo estos espacios de participación juvenil; así mismo se acompañó la sesión del Consejo Distrital de Juventud donde se eligió el delegado al Consejo Nacional de Juventud. En el mes de noviembre, se brindó asistencia técnica a las Alcaldías locales, destacando la capacitación sobre el estatuto de ciudadanía juvenil y la organización de sesiones de interlocución y seguimiento en localidades como Barrios Unidos, Usaquén y Kennedy. En el mes de diciembre, se realizaron reuniones de organización para la asamblea local de juventud en Usaquén y una salida ecológica a la localidad de Sumapaz, consolidando los esfuerzos por fortalecer la participación juvenil a nivel local y distrital.</t>
  </si>
  <si>
    <t>Durante el III trimestre de 2024, se llevaron a cabo varias asistencias técnicas a Alcaldías Locales y Consejos de Juventud  para garantizar su funcionamiento; entre las actividades realizadas para el mes de julio 2024 se realizó la radicación del proyecto de resolución para designar el Nuevo Consejo Distrital de Juventud 2024 y se promovió un intercambio de experiencias interregionales entre jóvenes consejeros de Bogotá y jóvenes de consejos y plataformas de juventud de Antioquia. En el mes de agosto, se realizó la mesa de concertación en la localidad de Tunjuelito para fortalecer los procesos juveniles y suplir vacancias, así mismo se llevó a cabo la sesión mensual con los referentes locales de las alcaldías para dar seguimiento a los temas de juventud. En el mes de septiembre, se llevó a cabo la firma de la Resolución 013 de 2024, la cual conforma el nuevo Consejo Distrital de Juventud y su posesión el 11 de septiembre, consolidando el empoderamiento juvenil y promoviendo espacios de participación en la toma de decisiones. Adicionalmente, se realizó asistencia técnica a las Alcaldías Locales, con reuniones de seguimiento que permitieron revisar compromisos y vacancias en las localidades de Teusaquillo, Fontibón, Santa Fe, San Cristóbal, Ciudad Bolívar, Usaquén, Chapinero, Suba, Tunjuelito, Rafael Uribe Uribe y Barrios Unidos, asegurando la implementación efectiva de políticas públicas juveniles.</t>
  </si>
  <si>
    <t xml:space="preserve">Durante el primer trimestre de la vigencia 2025, se realizó asistencia técnica  a Alcaldías Locales y Consejos de Juventud, con el propósito de garantizar el funcionamiento de los Consejos de Juventud. En el mes enero, se realizó una sesión con los referentes de juventud de las localidades para fomentar el trabajo en equipo y la importancia de los procesos que tendrán prioridad esta vigencia, como lo son las elecciones y pedagogía de los Consejos de Juventud; así mismo, se acompañó la Primera Sesión Ordinaria del Consejo Distrital de Juventud. En el mes de febrero, se socializó la estrategia Soy joven, soy Bogotá con los alcaldes locales y se presentó un borrador de recomendaciones para el proceso electoral de los Consejos de Juventud; se discutieron temas de seguridad y participación en una mesa de trabajo entre el Subsistema Distrital de juventud y la Secretaria Distrital de Gobierno. En el mes de marzo, se desarrollaron reuniones de articulación con la Alcaldía Local de Kennedy y la Secretaría de Integración Social, además de sesiones de contextualización para los nuevos referentes de juventud  y seguimiento a vacancias de la localidad de Los Mártires. Así mismo, se llevaron a cabo sesiones en la localidad de Kennedy para fortalecer la incidencia juvenil y se acompañó la sesión del Consejo Local de Juventud con el fin de acompañar y asesorar en materia de acciones de Semana Local de Juventud y Asamblea Local de Juventud. En la sesión extraordinaria del Consejo Local de Juventud se acompañó a las y los jóvenes a socializar la propuesta de Asamblea Distrital de Juventud que se espera llevar a cabo en Bogotá para esta vigencia. Adicionalmente a ello, las y los Consejeros Distritales de Juventud se reunieron con el Secretario de Gobierno para abordar diferentes estrategias y acciones desde sus roles con el fin de ser escuchados y ser agentes de cambio en las estrategias presentadas por el distrito frente a la pedagogía y elecciones del presente año. </t>
  </si>
  <si>
    <t>Meta no programada para el periodo.</t>
  </si>
  <si>
    <t>En el primer trimestre de este año, se adelantaron las gestiones pertinentes para la proyección, discusión y aprobación del reglamento interno del Gabinete Local. Como resultado de lo anterior, se cumple con la programación establecida según documento formal presentado.</t>
  </si>
  <si>
    <t>Meta no programada para el periodo. 
Durante el 2do semestre de 2024, se identificó que para adelantar un rediseño institucional de la Defensoría se hacía necesario contribuir en la elaboración de un estudio técnico de las competencias de las entidades distritales dentro de la administración, uso y disfrute del Espacio Público, el cual adelantará la Secretaría General de la Alcaldía</t>
  </si>
  <si>
    <t>Meta no programada para el periodo. 
Durante el 1er trimestre del año 2025, desde el Observatorio de la Defensoría se está realizando la actualización del diagnósitco del espacio público en el Distrito Capital, el cual debe remitirse a la Secretaría General de la Alcaldía en el segundo trimestre de la vigencia, ya que es un insumo fundamental dentro del estudio de reestructuración de las competencias de las entidades distritales en lo referente a la administración y cuidado del espacio público, que se está adelantando desde dicha entidad. Por supuesto ese estudio incluye de manera trascendental, las necesidades de la Defensoría en lo que corresponde a su estructura y sus funciones.</t>
  </si>
  <si>
    <t>El 28 de octubre de 2024, se expide el Decreto 375 por parte de la Alcadía Mayor, por medio del cual se reglamenta el Comité Estratégico de Gobernanza y Gestión del Espacio Público y se dictan otras disposiciones.
El 4 de diciembre de 2024, se realiza el 1er Comité Estratégico de Gobernanza y Gestión del Espacio Público.</t>
  </si>
  <si>
    <t>El 17 de febrero de 2025, se realiza el segundo Comité Estratégico de Gobernanza y Gestión del Espacio Público en el cual se adopta su reglamento interno, cuya acta se cuentra en elaboración por parte de la Secretaría Técnica (IPES)</t>
  </si>
  <si>
    <t>Los avances en el proyecto "Implementar un servicio web de intercambio de información (interoperabilidad) a través de la plataforma X Road con la Superintendencia de Notariado y Registro (SNR)" son los siguientes:
Se crearon y configuraron los tres servidores para los ambientes de pruebas, desarrollo y producción, solicitados por la Agencia Nacional Digital.
Se realizaron las validaciones de conectividad requeridas.
Se diligenciaron y enviaron los documentos de criterios de aceptación y diseño técnico solicitados por la Superintendencia de Notariado y Registro y la Agencia Nacional Digital.
Actualmente, estamos a la espera de que la Agencia Nacional Digital firme el convenio con MINTIC para retomar el tema, proceder con la instalación de X-ROAD e iniciar las pruebas.</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</si>
  <si>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Diálogo Escolar se adelantaron cuatro (4) reuniones de articulación con las IE con las que se adelanta el proceso de Servicio Social Escolar Obligatorio de Dialoguías Escolares desde la vigencia 2024, con el objetivo de retomar el desarrollo del proceso en la presente vigencia; y, tres (3) intervenciones para la promoción y el fomento del respeto por la diferencia en el fútbol.</t>
  </si>
  <si>
    <t>A partir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siete (7) Espacios de Diálogo con las organizaciones futboleras de la ciudad para el fortalecimiento de las mismas.
Finalmente, se desarrollaron ochenta y seis (86) acciones de promoción del la Convivencia a partir de la implementación de mecanismos y estrategias de Diálogo Social para la transformación de conflictividades sociales en Instituciones Educativas priorizadas por la Secretaría de Educación Distrital, de las cuales ochenta (80) responden al proceso de desarrollo de capacidades a través del proceso de Dialoguías Escolares con doscientos (200) niños, niñas, adolescentes y jóvenes; y, seis (6) intervenciones para la promoción y el fomento del respeto por la diferencia en el fútbol.</t>
  </si>
  <si>
    <t>Desde la implementación de las estrategias propias del componente de Territorialización del Diálogo se implementaron un total de noventa y cuatro (94)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treinta (30)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 setenta y siete (77) acciones de promoción de la Convivencia a partir de la implementación de mecanismos y estrategias de Diálogo Social para la transformación de conflictividades sociales en Instituciones Educativas priorizadas por la Secretaría de Educación Distrital, de las cuales sesenta y siete (67) responden al proceso de desarrollo de capacidades a través del proceso de Dialoguías Escolares con doscientos (200) niños, niñas, adolescentes y jóvenes; y, diez (10) intervenciones para la promoción y el fomento del respeto por la diferencia en el fútbol.</t>
  </si>
  <si>
    <t>La Secretaría Distrital de Gobierno, en el marco del Plan Estratégico Sectorial y en calidad de entidad cabeza de sector, convoca de manera trimestral, a mesas de trabajo en temas afines a gestión de PQRS. Se presentó en primer lugar el Informe de gestión de peticiones de las entidades distritales del mes de diciembre 2024; particularmente se presentaron las cifras del sector gobierno. Adicionalmente, se presentaron las cifras de gestión de PQRS ciudadanas de la Secretaría Distrital de Gobierno a corte 28 de marzo de 2025. De igual forma, se hizo énfasis en la meta que según el Plan Distrital de Desarrollo-Bogotá Camina Segura- ( medidas para mejorar la calidad y eficiencia del gasto público, y así aumentar la confianza de la ciudadanía en su Gobierno), apunta a lograr que para el año 2027, el porcentaje de calidad del servicio brindado en las entidades distritales sea igual o superior al 85%. Por tanto, para el Sector Gobierno la meta exige aumentar su procentaje de calidad del servicio, el cual, según el Índice de Calidad leaborado por la Secretaría General para el año 2024, correspondió a 79% de manera conjunta. Finalmente, se acordó que se desarrollarán mesas de trabajo bimensuales, en aras de garantizar una articulación entre las entidades del Sector Gobierno en términos de:
* Compartir experiencias exitosas y no exitosas en materia de servicio a la ciudadanía
* Análisis de gestión de peticiones y aspectos que permitan el mejoramiento de la calidad del servicio.</t>
  </si>
  <si>
    <t>Meta no programada para el periodo</t>
  </si>
  <si>
    <t xml:space="preserve">El 3 de octubre de 2024 se llevó a cabo en el Archivo Distrital el evento de socialización de competencias del Sector Gobierno contando con la organización de la Secretaría Distrital de Gobierno, el Departamento Administrativo de la Defensoría del Espacio Público y el  Instituto para la Participación y Acción Comunal-IDPAC, y la participación de todas las entidades del distrito que conforman la Red de Quejas de la Veeduría Distrital. </t>
  </si>
  <si>
    <t xml:space="preserve">Se elaboró el documento "PDD Puente entre la democracia y los consensos: Meta 09 Proyecto de Inversión 8020. Análisis del Proceso de Aprobación del Plan Distrital de Desarrollo 2024", por parte del Observatorio de Asuntos Políticos de la Dirección de Relaciones Políticas </t>
  </si>
  <si>
    <t>Meta no reportada por IDPAC</t>
  </si>
  <si>
    <t>Control de cambios</t>
  </si>
  <si>
    <t>Versión</t>
  </si>
  <si>
    <t>Fecha</t>
  </si>
  <si>
    <t>Descripción del cambio</t>
  </si>
  <si>
    <t>22 de abril de 2025</t>
  </si>
  <si>
    <t>Se publica seguimiento del Plan Estratégico Sectorial 2025-2028, con los cortes correspondientes al tercer y cuarto trimestre de 2024 y primer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</si>
</sst>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 #,##0_-;_-* &quot;-&quot;??_-;_-@_-"/>
    <numFmt numFmtId="166" formatCode="0.0"/>
  </numFmts>
  <fonts count="29"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1"/>
      <color rgb="FFC00000"/>
      <name val="Aptos Narrow"/>
      <family val="2"/>
      <scheme val="minor"/>
    </font>
    <font>
      <b/>
      <sz val="10"/>
      <color rgb="FFC00000"/>
      <name val="Aptos Narrow"/>
      <family val="2"/>
      <scheme val="minor"/>
    </font>
    <font>
      <sz val="9"/>
      <color indexed="81"/>
      <name val="Tahoma"/>
      <family val="2"/>
    </font>
    <font>
      <b/>
      <sz val="16"/>
      <color theme="1"/>
      <name val="Aptos Narrow"/>
      <family val="2"/>
      <scheme val="minor"/>
    </font>
    <font>
      <b/>
      <sz val="9"/>
      <color rgb="FF000000"/>
      <name val="Tahoma"/>
      <family val="2"/>
    </font>
    <font>
      <sz val="11"/>
      <color rgb="FFFF0000"/>
      <name val="Aptos Display"/>
      <family val="2"/>
      <scheme val="major"/>
    </font>
    <font>
      <sz val="12"/>
      <name val="Aptos Display"/>
      <family val="2"/>
      <scheme val="major"/>
    </font>
    <font>
      <b/>
      <sz val="11"/>
      <color rgb="FFFF0000"/>
      <name val="Aptos Display"/>
      <family val="2"/>
      <scheme val="major"/>
    </font>
    <font>
      <sz val="14"/>
      <name val="Aptos Display"/>
      <family val="2"/>
      <scheme val="major"/>
    </font>
    <font>
      <sz val="11"/>
      <name val="Aptos Display"/>
      <family val="2"/>
      <scheme val="major"/>
    </font>
    <font>
      <sz val="14"/>
      <color theme="1"/>
      <name val="Aptos Narrow"/>
      <family val="2"/>
      <scheme val="minor"/>
    </font>
    <font>
      <sz val="11"/>
      <color theme="0"/>
      <name val="Aptos Narrow"/>
      <family val="2"/>
      <scheme val="minor"/>
    </font>
    <font>
      <b/>
      <sz val="11"/>
      <color theme="0"/>
      <name val="Aptos Display"/>
      <family val="2"/>
      <scheme val="major"/>
    </font>
    <font>
      <sz val="11"/>
      <color theme="0"/>
      <name val="Aptos Display"/>
      <family val="2"/>
      <scheme val="maj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5" tint="0.79998168889431442"/>
        <bgColor indexed="64"/>
      </patternFill>
    </fill>
    <fill>
      <patternFill patternType="solid">
        <fgColor theme="4" tint="0.79998168889431442"/>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208">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8" xfId="0" applyFont="1" applyFill="1" applyBorder="1" applyAlignment="1">
      <alignment horizontal="center" vertical="center" wrapText="1"/>
    </xf>
    <xf numFmtId="0" fontId="3" fillId="2" borderId="9"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3" xfId="0" applyFont="1" applyFill="1" applyBorder="1" applyAlignment="1">
      <alignment horizontal="left" vertical="center"/>
    </xf>
    <xf numFmtId="0" fontId="5" fillId="2" borderId="14" xfId="0" applyFont="1" applyFill="1" applyBorder="1" applyAlignment="1">
      <alignment horizontal="left" vertical="center"/>
    </xf>
    <xf numFmtId="0" fontId="3" fillId="2" borderId="0" xfId="0" applyFont="1" applyFill="1" applyAlignment="1">
      <alignment vertical="center"/>
    </xf>
    <xf numFmtId="0" fontId="3" fillId="2" borderId="14" xfId="0" applyFont="1" applyFill="1" applyBorder="1" applyAlignment="1">
      <alignment vertical="center"/>
    </xf>
    <xf numFmtId="0" fontId="3" fillId="2" borderId="9" xfId="0" applyFont="1" applyFill="1" applyBorder="1" applyAlignment="1">
      <alignment vertical="center"/>
    </xf>
    <xf numFmtId="0" fontId="0" fillId="3" borderId="0" xfId="0" applyFill="1" applyAlignment="1">
      <alignment horizontal="center" vertical="center" wrapText="1"/>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164" fontId="13" fillId="2" borderId="9" xfId="1" applyNumberFormat="1" applyFont="1" applyFill="1" applyBorder="1" applyAlignment="1" applyProtection="1">
      <alignment horizontal="left" vertical="center" wrapText="1"/>
      <protection hidden="1"/>
    </xf>
    <xf numFmtId="0" fontId="13" fillId="2" borderId="10" xfId="0" applyFont="1" applyFill="1" applyBorder="1" applyAlignment="1" applyProtection="1">
      <alignment horizontal="left" vertical="center"/>
      <protection hidden="1"/>
    </xf>
    <xf numFmtId="164" fontId="13" fillId="2" borderId="0" xfId="1" applyNumberFormat="1" applyFont="1" applyFill="1" applyBorder="1" applyAlignment="1" applyProtection="1">
      <alignment horizontal="left" vertical="center" wrapText="1"/>
      <protection hidden="1"/>
    </xf>
    <xf numFmtId="0" fontId="13" fillId="2" borderId="12" xfId="0" applyFont="1" applyFill="1" applyBorder="1" applyAlignment="1" applyProtection="1">
      <alignment horizontal="left" vertical="center"/>
      <protection hidden="1"/>
    </xf>
    <xf numFmtId="0" fontId="13" fillId="2" borderId="12" xfId="0"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14" fontId="13" fillId="2" borderId="15" xfId="0" applyNumberFormat="1" applyFont="1" applyFill="1" applyBorder="1" applyAlignment="1" applyProtection="1">
      <alignment horizontal="left" vertical="center"/>
      <protection hidden="1"/>
    </xf>
    <xf numFmtId="10" fontId="4" fillId="2" borderId="0" xfId="1" applyNumberFormat="1" applyFont="1" applyFill="1" applyAlignment="1">
      <alignment horizontal="center" vertical="center" wrapText="1"/>
    </xf>
    <xf numFmtId="10" fontId="4" fillId="2" borderId="3" xfId="1" applyNumberFormat="1" applyFont="1" applyFill="1" applyBorder="1" applyAlignment="1">
      <alignment horizontal="center" vertical="center" wrapText="1"/>
    </xf>
    <xf numFmtId="0" fontId="14" fillId="2" borderId="3" xfId="0" applyFont="1" applyFill="1" applyBorder="1" applyAlignment="1">
      <alignment vertical="center" wrapText="1"/>
    </xf>
    <xf numFmtId="0" fontId="2" fillId="4" borderId="3" xfId="2" applyFont="1" applyFill="1" applyBorder="1" applyAlignment="1">
      <alignment horizontal="left" vertical="top" wrapText="1"/>
    </xf>
    <xf numFmtId="0" fontId="2" fillId="6" borderId="3" xfId="0" applyFont="1" applyFill="1" applyBorder="1" applyAlignment="1">
      <alignment horizontal="center" vertical="top" wrapText="1"/>
    </xf>
    <xf numFmtId="0" fontId="2" fillId="0" borderId="0" xfId="0" applyFont="1" applyAlignment="1">
      <alignment vertical="top"/>
    </xf>
    <xf numFmtId="0" fontId="18" fillId="0" borderId="0" xfId="0" applyFont="1" applyAlignment="1">
      <alignment vertical="top"/>
    </xf>
    <xf numFmtId="0" fontId="2" fillId="7" borderId="3" xfId="0" applyFont="1" applyFill="1" applyBorder="1" applyAlignment="1">
      <alignment horizontal="center" vertical="top" wrapText="1"/>
    </xf>
    <xf numFmtId="9" fontId="4" fillId="2" borderId="3" xfId="0" applyNumberFormat="1" applyFont="1" applyFill="1" applyBorder="1" applyAlignment="1">
      <alignment horizontal="center" vertical="center" wrapText="1"/>
    </xf>
    <xf numFmtId="0" fontId="0" fillId="0" borderId="0" xfId="0" applyAlignment="1">
      <alignment vertical="top" wrapText="1"/>
    </xf>
    <xf numFmtId="0" fontId="0" fillId="0" borderId="3" xfId="0" applyBorder="1" applyAlignment="1">
      <alignment vertical="top" wrapText="1"/>
    </xf>
    <xf numFmtId="9" fontId="4" fillId="2" borderId="2" xfId="0" applyNumberFormat="1" applyFont="1" applyFill="1" applyBorder="1" applyAlignment="1">
      <alignment horizontal="center" vertical="center" wrapText="1"/>
    </xf>
    <xf numFmtId="9" fontId="5" fillId="2" borderId="3" xfId="0" applyNumberFormat="1" applyFont="1" applyFill="1" applyBorder="1" applyAlignment="1">
      <alignment horizontal="center" vertical="center" wrapText="1"/>
    </xf>
    <xf numFmtId="0" fontId="0" fillId="0" borderId="0" xfId="0" applyAlignment="1">
      <alignment vertical="center"/>
    </xf>
    <xf numFmtId="0" fontId="20" fillId="2" borderId="0" xfId="0" applyFont="1" applyFill="1" applyAlignment="1">
      <alignment horizontal="left" vertical="center"/>
    </xf>
    <xf numFmtId="1" fontId="4" fillId="0" borderId="2" xfId="0" applyNumberFormat="1" applyFont="1" applyBorder="1" applyAlignment="1">
      <alignment horizontal="center" vertical="center" wrapText="1"/>
    </xf>
    <xf numFmtId="0" fontId="22" fillId="2" borderId="0" xfId="0" applyFont="1" applyFill="1" applyAlignment="1">
      <alignment horizontal="left" vertical="center"/>
    </xf>
    <xf numFmtId="0" fontId="24" fillId="2" borderId="3"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0" xfId="0" applyFont="1" applyFill="1" applyAlignment="1">
      <alignment horizontal="center" vertical="center" wrapText="1"/>
    </xf>
    <xf numFmtId="0" fontId="21" fillId="2" borderId="3"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2" borderId="3" xfId="0" applyFont="1" applyFill="1" applyBorder="1" applyAlignment="1">
      <alignment horizontal="center" vertical="center" wrapText="1"/>
    </xf>
    <xf numFmtId="0" fontId="4" fillId="2" borderId="0" xfId="0" applyFont="1" applyFill="1" applyAlignment="1">
      <alignment horizontal="left" vertical="center"/>
    </xf>
    <xf numFmtId="9" fontId="4" fillId="2" borderId="2"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3" xfId="0" applyFont="1" applyBorder="1" applyAlignment="1">
      <alignment horizontal="center" vertical="center" wrapText="1"/>
    </xf>
    <xf numFmtId="9" fontId="5" fillId="0" borderId="3" xfId="1" applyFont="1" applyFill="1" applyBorder="1" applyAlignment="1">
      <alignment horizontal="center" vertical="center" wrapText="1"/>
    </xf>
    <xf numFmtId="9" fontId="4" fillId="2" borderId="3" xfId="1" applyFont="1" applyFill="1" applyBorder="1" applyAlignment="1">
      <alignment horizontal="center" vertical="center" wrapText="1"/>
    </xf>
    <xf numFmtId="0" fontId="5" fillId="0" borderId="3" xfId="0" applyFont="1" applyBorder="1" applyAlignment="1">
      <alignment horizontal="center" vertical="center" wrapText="1"/>
    </xf>
    <xf numFmtId="0" fontId="0" fillId="2" borderId="0" xfId="0" applyFill="1"/>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18" xfId="0" applyFont="1" applyFill="1" applyBorder="1" applyAlignment="1">
      <alignment vertical="center" wrapText="1"/>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20" xfId="0" applyFont="1" applyFill="1" applyBorder="1" applyAlignment="1">
      <alignment horizontal="left" vertical="center"/>
    </xf>
    <xf numFmtId="0" fontId="5" fillId="2" borderId="23" xfId="0" applyFont="1" applyFill="1" applyBorder="1" applyAlignment="1">
      <alignment horizontal="left" vertical="center"/>
    </xf>
    <xf numFmtId="0" fontId="5" fillId="2" borderId="21" xfId="0" applyFont="1" applyFill="1" applyBorder="1" applyAlignment="1">
      <alignment horizontal="left" vertical="center"/>
    </xf>
    <xf numFmtId="164" fontId="2" fillId="2" borderId="3" xfId="0" applyNumberFormat="1" applyFont="1" applyFill="1" applyBorder="1" applyAlignment="1">
      <alignment horizontal="center" vertical="center"/>
    </xf>
    <xf numFmtId="0" fontId="5" fillId="2" borderId="0" xfId="0" applyFont="1" applyFill="1" applyAlignment="1">
      <alignment horizontal="center" vertical="center" wrapText="1"/>
    </xf>
    <xf numFmtId="9" fontId="5" fillId="2" borderId="0" xfId="1" applyFont="1" applyFill="1" applyBorder="1" applyAlignment="1">
      <alignment horizontal="center" vertical="center" wrapText="1"/>
    </xf>
    <xf numFmtId="0" fontId="5" fillId="0" borderId="0" xfId="0" applyFont="1" applyAlignment="1">
      <alignment horizontal="center" vertical="center" wrapText="1"/>
    </xf>
    <xf numFmtId="1" fontId="4" fillId="2" borderId="3" xfId="0" applyNumberFormat="1" applyFont="1" applyFill="1" applyBorder="1" applyAlignment="1">
      <alignment horizontal="center" vertical="center" wrapText="1"/>
    </xf>
    <xf numFmtId="166" fontId="4" fillId="2" borderId="3" xfId="0" applyNumberFormat="1" applyFont="1" applyFill="1" applyBorder="1" applyAlignment="1">
      <alignment horizontal="center" vertical="center" wrapText="1"/>
    </xf>
    <xf numFmtId="164" fontId="5" fillId="2" borderId="2" xfId="1" applyNumberFormat="1" applyFont="1" applyFill="1" applyBorder="1" applyAlignment="1">
      <alignment horizontal="center" vertical="center" wrapText="1"/>
    </xf>
    <xf numFmtId="10" fontId="4" fillId="2" borderId="2" xfId="0" applyNumberFormat="1" applyFont="1" applyFill="1" applyBorder="1" applyAlignment="1">
      <alignment horizontal="center" vertical="center" wrapText="1"/>
    </xf>
    <xf numFmtId="9" fontId="27" fillId="2" borderId="2" xfId="1" applyFont="1" applyFill="1" applyBorder="1" applyAlignment="1">
      <alignment horizontal="center" vertical="center" wrapText="1"/>
    </xf>
    <xf numFmtId="164" fontId="27" fillId="2" borderId="2" xfId="1" applyNumberFormat="1" applyFont="1" applyFill="1" applyBorder="1" applyAlignment="1">
      <alignment horizontal="center" vertical="center" wrapText="1"/>
    </xf>
    <xf numFmtId="10" fontId="5" fillId="2" borderId="3" xfId="1"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10" fillId="0" borderId="3" xfId="0" applyFont="1" applyBorder="1" applyAlignment="1">
      <alignment horizontal="center" vertical="center" wrapText="1"/>
    </xf>
    <xf numFmtId="10" fontId="28" fillId="2" borderId="2" xfId="0" applyNumberFormat="1"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0" fontId="26" fillId="0" borderId="0" xfId="0" applyFont="1"/>
    <xf numFmtId="1" fontId="4" fillId="2" borderId="2" xfId="1" applyNumberFormat="1" applyFont="1" applyFill="1" applyBorder="1" applyAlignment="1">
      <alignment horizontal="center" vertical="center" wrapText="1"/>
    </xf>
    <xf numFmtId="1" fontId="5" fillId="2" borderId="3" xfId="0" applyNumberFormat="1" applyFont="1" applyFill="1" applyBorder="1" applyAlignment="1">
      <alignment horizontal="center" vertical="center" wrapText="1"/>
    </xf>
    <xf numFmtId="165" fontId="4" fillId="2" borderId="2" xfId="3" applyNumberFormat="1" applyFont="1" applyFill="1" applyBorder="1" applyAlignment="1">
      <alignment horizontal="right" vertical="center" wrapText="1"/>
    </xf>
    <xf numFmtId="165" fontId="4" fillId="2" borderId="3" xfId="3" applyNumberFormat="1" applyFont="1" applyFill="1" applyBorder="1" applyAlignment="1">
      <alignment horizontal="right" vertical="center" wrapText="1"/>
    </xf>
    <xf numFmtId="165" fontId="5" fillId="2" borderId="3" xfId="3" applyNumberFormat="1" applyFont="1" applyFill="1" applyBorder="1" applyAlignment="1">
      <alignment horizontal="right" vertical="center" wrapText="1"/>
    </xf>
    <xf numFmtId="10" fontId="5" fillId="2" borderId="2" xfId="1" applyNumberFormat="1" applyFont="1" applyFill="1" applyBorder="1" applyAlignment="1">
      <alignment horizontal="right" vertical="center" wrapText="1"/>
    </xf>
    <xf numFmtId="9" fontId="5" fillId="2" borderId="2" xfId="1" applyFont="1" applyFill="1" applyBorder="1" applyAlignment="1">
      <alignment horizontal="right" vertical="center" wrapText="1"/>
    </xf>
    <xf numFmtId="164" fontId="5" fillId="2" borderId="2" xfId="1" applyNumberFormat="1" applyFont="1" applyFill="1" applyBorder="1" applyAlignment="1">
      <alignment horizontal="right" vertical="center" wrapText="1"/>
    </xf>
    <xf numFmtId="0" fontId="5" fillId="2" borderId="2"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vertical="center" wrapText="1"/>
    </xf>
    <xf numFmtId="10" fontId="0" fillId="2" borderId="3" xfId="0" applyNumberFormat="1" applyFill="1" applyBorder="1" applyAlignment="1">
      <alignment horizontal="center" vertical="center"/>
    </xf>
    <xf numFmtId="10" fontId="26" fillId="2" borderId="3" xfId="0" applyNumberFormat="1" applyFont="1" applyFill="1" applyBorder="1" applyAlignment="1">
      <alignment horizontal="center" vertical="center"/>
    </xf>
    <xf numFmtId="0" fontId="0" fillId="2" borderId="3" xfId="0" applyFill="1" applyBorder="1" applyAlignment="1">
      <alignment horizontal="left" vertical="center" wrapText="1"/>
    </xf>
    <xf numFmtId="0" fontId="2" fillId="2" borderId="0" xfId="0" applyFont="1" applyFill="1" applyAlignment="1">
      <alignment horizontal="center" vertical="center"/>
    </xf>
    <xf numFmtId="0" fontId="0" fillId="2" borderId="0" xfId="0" applyFill="1" applyAlignment="1">
      <alignment horizontal="center"/>
    </xf>
    <xf numFmtId="164" fontId="2" fillId="4" borderId="3" xfId="0" applyNumberFormat="1" applyFont="1" applyFill="1" applyBorder="1" applyAlignment="1">
      <alignment horizontal="center" vertical="center"/>
    </xf>
    <xf numFmtId="0" fontId="0" fillId="2" borderId="3" xfId="0" applyFill="1" applyBorder="1" applyAlignment="1">
      <alignment horizontal="center" vertical="center" wrapText="1"/>
    </xf>
    <xf numFmtId="0" fontId="15"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164" fontId="2" fillId="2" borderId="3" xfId="1" applyNumberFormat="1" applyFont="1" applyFill="1" applyBorder="1" applyAlignment="1">
      <alignment horizontal="center" vertical="center"/>
    </xf>
    <xf numFmtId="0" fontId="25" fillId="2" borderId="5"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0" xfId="0" applyFont="1" applyFill="1" applyAlignment="1">
      <alignment horizontal="center" vertical="center"/>
    </xf>
    <xf numFmtId="0" fontId="3" fillId="2" borderId="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1" xfId="0" applyFont="1" applyFill="1" applyBorder="1" applyAlignment="1">
      <alignment horizontal="center" vertical="center"/>
    </xf>
    <xf numFmtId="164" fontId="13" fillId="2" borderId="17" xfId="1" applyNumberFormat="1" applyFont="1" applyFill="1" applyBorder="1" applyAlignment="1" applyProtection="1">
      <alignment horizontal="left" vertical="center" wrapText="1"/>
      <protection hidden="1"/>
    </xf>
    <xf numFmtId="164" fontId="13" fillId="2" borderId="18" xfId="1" applyNumberFormat="1" applyFont="1" applyFill="1" applyBorder="1" applyAlignment="1" applyProtection="1">
      <alignment horizontal="left" vertical="center" wrapText="1"/>
      <protection hidden="1"/>
    </xf>
    <xf numFmtId="164" fontId="13" fillId="2" borderId="19" xfId="1" applyNumberFormat="1" applyFont="1" applyFill="1" applyBorder="1" applyAlignment="1" applyProtection="1">
      <alignment horizontal="left" vertical="center" wrapText="1"/>
      <protection hidden="1"/>
    </xf>
    <xf numFmtId="164" fontId="13" fillId="2" borderId="7" xfId="1" applyNumberFormat="1" applyFont="1" applyFill="1" applyBorder="1" applyAlignment="1" applyProtection="1">
      <alignment horizontal="left" vertical="center" wrapText="1"/>
      <protection hidden="1"/>
    </xf>
    <xf numFmtId="164" fontId="13" fillId="2" borderId="20" xfId="1" applyNumberFormat="1" applyFont="1" applyFill="1" applyBorder="1" applyAlignment="1" applyProtection="1">
      <alignment horizontal="left" vertical="center" wrapText="1"/>
      <protection hidden="1"/>
    </xf>
    <xf numFmtId="164" fontId="13" fillId="2" borderId="21" xfId="1" applyNumberFormat="1" applyFont="1" applyFill="1" applyBorder="1" applyAlignment="1" applyProtection="1">
      <alignment horizontal="left" vertical="center" wrapText="1"/>
      <protection hidden="1"/>
    </xf>
    <xf numFmtId="0" fontId="25" fillId="2"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5"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6" xfId="0" applyFill="1" applyBorder="1" applyAlignment="1">
      <alignment horizontal="center" vertical="center" wrapText="1"/>
    </xf>
    <xf numFmtId="164" fontId="2" fillId="2" borderId="5" xfId="1" applyNumberFormat="1" applyFont="1" applyFill="1" applyBorder="1" applyAlignment="1">
      <alignment horizontal="center" vertical="center"/>
    </xf>
    <xf numFmtId="164" fontId="2" fillId="2" borderId="1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6" fillId="4" borderId="3" xfId="0" applyFont="1" applyFill="1" applyBorder="1" applyAlignment="1">
      <alignment horizontal="center" vertical="center" wrapText="1"/>
    </xf>
    <xf numFmtId="164" fontId="13" fillId="2" borderId="3" xfId="1" applyNumberFormat="1" applyFont="1" applyFill="1" applyBorder="1" applyAlignment="1" applyProtection="1">
      <alignment horizontal="left" vertical="center" wrapText="1"/>
      <protection hidden="1"/>
    </xf>
    <xf numFmtId="0" fontId="4" fillId="2" borderId="1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0" fontId="10" fillId="4" borderId="3"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4"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0" borderId="3" xfId="0" applyFont="1" applyBorder="1" applyAlignment="1">
      <alignment horizontal="left"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9" fontId="4" fillId="2" borderId="17" xfId="1" applyFont="1" applyFill="1" applyBorder="1" applyAlignment="1">
      <alignment horizontal="left" vertical="center" wrapText="1"/>
    </xf>
    <xf numFmtId="9" fontId="4" fillId="2" borderId="22" xfId="1" applyFont="1" applyFill="1" applyBorder="1" applyAlignment="1">
      <alignment horizontal="left" vertical="center" wrapText="1"/>
    </xf>
    <xf numFmtId="9" fontId="4" fillId="2" borderId="18" xfId="1" applyFont="1" applyFill="1" applyBorder="1" applyAlignment="1">
      <alignment horizontal="left" vertical="center" wrapText="1"/>
    </xf>
    <xf numFmtId="9" fontId="4" fillId="2" borderId="20" xfId="1" applyFont="1" applyFill="1" applyBorder="1" applyAlignment="1">
      <alignment horizontal="left" vertical="center" wrapText="1"/>
    </xf>
    <xf numFmtId="9" fontId="4" fillId="2" borderId="23" xfId="1" applyFont="1" applyFill="1" applyBorder="1" applyAlignment="1">
      <alignment horizontal="left" vertical="center" wrapText="1"/>
    </xf>
    <xf numFmtId="9" fontId="4" fillId="2" borderId="21" xfId="1" applyFont="1" applyFill="1" applyBorder="1" applyAlignment="1">
      <alignment horizontal="left" vertical="center" wrapText="1"/>
    </xf>
    <xf numFmtId="0" fontId="23" fillId="0" borderId="4" xfId="0" applyFont="1" applyBorder="1" applyAlignment="1">
      <alignment horizontal="left" vertical="center" wrapText="1"/>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5" xfId="0" applyFont="1" applyFill="1" applyBorder="1" applyAlignment="1">
      <alignment horizontal="left" vertical="center" wrapText="1"/>
    </xf>
    <xf numFmtId="0" fontId="23" fillId="0" borderId="3" xfId="0" applyFont="1" applyBorder="1" applyAlignment="1">
      <alignment horizontal="left" vertical="center" wrapText="1"/>
    </xf>
    <xf numFmtId="0" fontId="23" fillId="2" borderId="6" xfId="0" applyFont="1" applyFill="1" applyBorder="1" applyAlignment="1">
      <alignment horizontal="left" vertical="center" wrapText="1"/>
    </xf>
    <xf numFmtId="0" fontId="23" fillId="0" borderId="6"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3" fillId="0" borderId="5"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2" borderId="6"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18" fillId="0" borderId="0" xfId="0" applyFont="1" applyAlignment="1">
      <alignment horizontal="center" vertical="top"/>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14"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3" xfId="0" applyFont="1" applyFill="1" applyBorder="1" applyAlignment="1">
      <alignment horizontal="center"/>
    </xf>
    <xf numFmtId="0" fontId="2" fillId="2" borderId="3" xfId="0" applyFont="1" applyFill="1" applyBorder="1" applyAlignment="1">
      <alignment horizontal="center"/>
    </xf>
    <xf numFmtId="0" fontId="2" fillId="2" borderId="3" xfId="0" applyFont="1" applyFill="1" applyBorder="1"/>
  </cellXfs>
  <cellStyles count="4">
    <cellStyle name="Millares" xfId="3" builtinId="3"/>
    <cellStyle name="Normal" xfId="0" builtinId="0"/>
    <cellStyle name="Normal 2" xfId="2" xr:uid="{418E5167-997E-4306-BEB2-002CBB7341D6}"/>
    <cellStyle name="Porcentaje" xfId="1" builtinId="5"/>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131152</xdr:colOff>
      <xdr:row>0</xdr:row>
      <xdr:rowOff>67235</xdr:rowOff>
    </xdr:from>
    <xdr:to>
      <xdr:col>1</xdr:col>
      <xdr:colOff>2761956</xdr:colOff>
      <xdr:row>3</xdr:row>
      <xdr:rowOff>177934</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3152" y="67235"/>
          <a:ext cx="2630804" cy="98475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1D7889E-35F6-4D7F-AD50-57C20ED2FE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8EC985C-4F89-4EA2-8EF0-F92003D7BE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580156</xdr:colOff>
      <xdr:row>0</xdr:row>
      <xdr:rowOff>43295</xdr:rowOff>
    </xdr:from>
    <xdr:to>
      <xdr:col>2</xdr:col>
      <xdr:colOff>1191367</xdr:colOff>
      <xdr:row>3</xdr:row>
      <xdr:rowOff>165760</xdr:rowOff>
    </xdr:to>
    <xdr:pic>
      <xdr:nvPicPr>
        <xdr:cNvPr id="4" name="Imagen 3">
          <a:extLst>
            <a:ext uri="{FF2B5EF4-FFF2-40B4-BE49-F238E27FC236}">
              <a16:creationId xmlns:a16="http://schemas.microsoft.com/office/drawing/2014/main" id="{316F6EC7-FB95-41EF-8F98-1B62E4CFAB9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80156" y="43295"/>
          <a:ext cx="2637438" cy="100569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394607</xdr:colOff>
      <xdr:row>0</xdr:row>
      <xdr:rowOff>190500</xdr:rowOff>
    </xdr:from>
    <xdr:to>
      <xdr:col>2</xdr:col>
      <xdr:colOff>857249</xdr:colOff>
      <xdr:row>3</xdr:row>
      <xdr:rowOff>136071</xdr:rowOff>
    </xdr:to>
    <xdr:pic>
      <xdr:nvPicPr>
        <xdr:cNvPr id="2" name="Imagen 1">
          <a:extLst>
            <a:ext uri="{FF2B5EF4-FFF2-40B4-BE49-F238E27FC236}">
              <a16:creationId xmlns:a16="http://schemas.microsoft.com/office/drawing/2014/main" id="{8DF9CA16-C084-4F3D-A261-78DDA021D47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7" y="190500"/>
          <a:ext cx="2898321" cy="8028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130902</xdr:colOff>
      <xdr:row>0</xdr:row>
      <xdr:rowOff>95250</xdr:rowOff>
    </xdr:from>
    <xdr:to>
      <xdr:col>2</xdr:col>
      <xdr:colOff>452157</xdr:colOff>
      <xdr:row>3</xdr:row>
      <xdr:rowOff>183696</xdr:rowOff>
    </xdr:to>
    <xdr:pic>
      <xdr:nvPicPr>
        <xdr:cNvPr id="2" name="Imagen 1">
          <a:extLst>
            <a:ext uri="{FF2B5EF4-FFF2-40B4-BE49-F238E27FC236}">
              <a16:creationId xmlns:a16="http://schemas.microsoft.com/office/drawing/2014/main" id="{0A8706BA-1C90-4B24-9D1A-8E06448664C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0696" y="95250"/>
          <a:ext cx="2584843" cy="9625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190500</xdr:rowOff>
    </xdr:to>
    <xdr:pic>
      <xdr:nvPicPr>
        <xdr:cNvPr id="2" name="Imagen 1">
          <a:extLst>
            <a:ext uri="{FF2B5EF4-FFF2-40B4-BE49-F238E27FC236}">
              <a16:creationId xmlns:a16="http://schemas.microsoft.com/office/drawing/2014/main" id="{331B4C50-5562-45B4-B693-40C83F469B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E3BD0495-310A-4AAE-AA31-AD0CE3F30A9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164519</xdr:colOff>
      <xdr:row>0</xdr:row>
      <xdr:rowOff>95250</xdr:rowOff>
    </xdr:from>
    <xdr:to>
      <xdr:col>2</xdr:col>
      <xdr:colOff>485774</xdr:colOff>
      <xdr:row>3</xdr:row>
      <xdr:rowOff>183696</xdr:rowOff>
    </xdr:to>
    <xdr:pic>
      <xdr:nvPicPr>
        <xdr:cNvPr id="2" name="Imagen 1">
          <a:extLst>
            <a:ext uri="{FF2B5EF4-FFF2-40B4-BE49-F238E27FC236}">
              <a16:creationId xmlns:a16="http://schemas.microsoft.com/office/drawing/2014/main" id="{D7757228-DF5E-4FBF-898B-8B7D6DB17CC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4" y="95250"/>
          <a:ext cx="2588205" cy="9620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43776F6C-396A-4A5E-9624-184A741EAE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1913" y="95250"/>
          <a:ext cx="2638551" cy="1020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242454</xdr:colOff>
      <xdr:row>0</xdr:row>
      <xdr:rowOff>80530</xdr:rowOff>
    </xdr:from>
    <xdr:to>
      <xdr:col>2</xdr:col>
      <xdr:colOff>900545</xdr:colOff>
      <xdr:row>3</xdr:row>
      <xdr:rowOff>202995</xdr:rowOff>
    </xdr:to>
    <xdr:pic>
      <xdr:nvPicPr>
        <xdr:cNvPr id="2" name="Imagen 1">
          <a:extLst>
            <a:ext uri="{FF2B5EF4-FFF2-40B4-BE49-F238E27FC236}">
              <a16:creationId xmlns:a16="http://schemas.microsoft.com/office/drawing/2014/main" id="{D1425451-DF69-4FB3-81C2-46E1A52211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454" y="80530"/>
          <a:ext cx="3290455" cy="10056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98F3A07A-B798-4870-B2DA-6E38DF522F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17318</xdr:colOff>
      <xdr:row>0</xdr:row>
      <xdr:rowOff>93518</xdr:rowOff>
    </xdr:from>
    <xdr:to>
      <xdr:col>2</xdr:col>
      <xdr:colOff>1143000</xdr:colOff>
      <xdr:row>3</xdr:row>
      <xdr:rowOff>215983</xdr:rowOff>
    </xdr:to>
    <xdr:pic>
      <xdr:nvPicPr>
        <xdr:cNvPr id="2" name="Imagen 1">
          <a:extLst>
            <a:ext uri="{FF2B5EF4-FFF2-40B4-BE49-F238E27FC236}">
              <a16:creationId xmlns:a16="http://schemas.microsoft.com/office/drawing/2014/main" id="{4359B9C1-6E42-4A2F-9A28-B6E4D257818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0" y="93518"/>
          <a:ext cx="3394364" cy="10056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217715</xdr:rowOff>
    </xdr:to>
    <xdr:pic>
      <xdr:nvPicPr>
        <xdr:cNvPr id="2" name="Imagen 1">
          <a:extLst>
            <a:ext uri="{FF2B5EF4-FFF2-40B4-BE49-F238E27FC236}">
              <a16:creationId xmlns:a16="http://schemas.microsoft.com/office/drawing/2014/main" id="{D90CB5DF-412E-4364-910E-89A082FB862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5995" y="95250"/>
          <a:ext cx="2633108" cy="100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168088</xdr:colOff>
      <xdr:row>0</xdr:row>
      <xdr:rowOff>100853</xdr:rowOff>
    </xdr:from>
    <xdr:to>
      <xdr:col>2</xdr:col>
      <xdr:colOff>534246</xdr:colOff>
      <xdr:row>3</xdr:row>
      <xdr:rowOff>223318</xdr:rowOff>
    </xdr:to>
    <xdr:pic>
      <xdr:nvPicPr>
        <xdr:cNvPr id="8" name="Imagen 7">
          <a:extLst>
            <a:ext uri="{FF2B5EF4-FFF2-40B4-BE49-F238E27FC236}">
              <a16:creationId xmlns:a16="http://schemas.microsoft.com/office/drawing/2014/main" id="{F8ECC00B-E756-419D-B940-48CEAD40F3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37882" y="100853"/>
          <a:ext cx="2629746" cy="996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47625</xdr:colOff>
      <xdr:row>0</xdr:row>
      <xdr:rowOff>57150</xdr:rowOff>
    </xdr:from>
    <xdr:to>
      <xdr:col>2</xdr:col>
      <xdr:colOff>410421</xdr:colOff>
      <xdr:row>3</xdr:row>
      <xdr:rowOff>196424</xdr:rowOff>
    </xdr:to>
    <xdr:pic>
      <xdr:nvPicPr>
        <xdr:cNvPr id="9" name="Imagen 8">
          <a:extLst>
            <a:ext uri="{FF2B5EF4-FFF2-40B4-BE49-F238E27FC236}">
              <a16:creationId xmlns:a16="http://schemas.microsoft.com/office/drawing/2014/main" id="{7DFD034D-354C-4844-8C30-90523DA26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57150"/>
          <a:ext cx="2629746" cy="9965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164520</xdr:colOff>
      <xdr:row>0</xdr:row>
      <xdr:rowOff>95250</xdr:rowOff>
    </xdr:from>
    <xdr:to>
      <xdr:col>2</xdr:col>
      <xdr:colOff>530678</xdr:colOff>
      <xdr:row>3</xdr:row>
      <xdr:rowOff>258536</xdr:rowOff>
    </xdr:to>
    <xdr:pic>
      <xdr:nvPicPr>
        <xdr:cNvPr id="2" name="Imagen 1">
          <a:extLst>
            <a:ext uri="{FF2B5EF4-FFF2-40B4-BE49-F238E27FC236}">
              <a16:creationId xmlns:a16="http://schemas.microsoft.com/office/drawing/2014/main" id="{EF3344F2-035D-4802-8077-14386B69B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6470" y="95250"/>
          <a:ext cx="2633108" cy="100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56030</xdr:colOff>
      <xdr:row>0</xdr:row>
      <xdr:rowOff>22412</xdr:rowOff>
    </xdr:from>
    <xdr:to>
      <xdr:col>2</xdr:col>
      <xdr:colOff>422188</xdr:colOff>
      <xdr:row>3</xdr:row>
      <xdr:rowOff>144877</xdr:rowOff>
    </xdr:to>
    <xdr:pic>
      <xdr:nvPicPr>
        <xdr:cNvPr id="11" name="Imagen 10">
          <a:extLst>
            <a:ext uri="{FF2B5EF4-FFF2-40B4-BE49-F238E27FC236}">
              <a16:creationId xmlns:a16="http://schemas.microsoft.com/office/drawing/2014/main" id="{C0D44417-0A86-4B78-B16F-4C8EFB9E842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824" y="22412"/>
          <a:ext cx="2629746" cy="9965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L24"/>
  <sheetViews>
    <sheetView tabSelected="1" zoomScale="85" zoomScaleNormal="85" workbookViewId="0">
      <pane ySplit="7" topLeftCell="A8" activePane="bottomLeft" state="frozen"/>
      <selection pane="bottomLeft" activeCell="A6" sqref="A6:A7"/>
    </sheetView>
  </sheetViews>
  <sheetFormatPr baseColWidth="10" defaultColWidth="11.42578125" defaultRowHeight="15" x14ac:dyDescent="0.25"/>
  <cols>
    <col min="1" max="1" width="11.42578125" style="63"/>
    <col min="2" max="2" width="56.85546875" style="63" customWidth="1"/>
    <col min="3" max="3" width="6.28515625" style="63" customWidth="1"/>
    <col min="4" max="4" width="56" style="63" customWidth="1"/>
    <col min="5" max="5" width="16.85546875" style="103" customWidth="1"/>
    <col min="6" max="11" width="21.85546875" style="63" customWidth="1"/>
    <col min="12" max="12" width="19.85546875" style="63" customWidth="1"/>
    <col min="13" max="16384" width="11.42578125" style="63"/>
  </cols>
  <sheetData>
    <row r="1" spans="1:12" s="1" customFormat="1" ht="22.5" customHeight="1" x14ac:dyDescent="0.25">
      <c r="A1" s="64"/>
      <c r="B1" s="65"/>
      <c r="C1" s="66"/>
      <c r="D1" s="112" t="s">
        <v>0</v>
      </c>
      <c r="E1" s="113"/>
      <c r="F1" s="113"/>
      <c r="G1" s="113"/>
      <c r="H1" s="113"/>
      <c r="I1" s="113"/>
      <c r="J1" s="114"/>
      <c r="K1" s="121" t="s">
        <v>1</v>
      </c>
      <c r="L1" s="122"/>
    </row>
    <row r="2" spans="1:12" s="1" customFormat="1" ht="22.5" customHeight="1" x14ac:dyDescent="0.25">
      <c r="A2" s="67"/>
      <c r="C2" s="68"/>
      <c r="D2" s="115"/>
      <c r="E2" s="116"/>
      <c r="F2" s="116"/>
      <c r="G2" s="116"/>
      <c r="H2" s="116"/>
      <c r="I2" s="116"/>
      <c r="J2" s="117"/>
      <c r="K2" s="123"/>
      <c r="L2" s="124"/>
    </row>
    <row r="3" spans="1:12" s="1" customFormat="1" ht="22.5" customHeight="1" x14ac:dyDescent="0.25">
      <c r="A3" s="67"/>
      <c r="C3" s="68"/>
      <c r="D3" s="115"/>
      <c r="E3" s="116"/>
      <c r="F3" s="116"/>
      <c r="G3" s="116"/>
      <c r="H3" s="116"/>
      <c r="I3" s="116"/>
      <c r="J3" s="117"/>
      <c r="K3" s="123"/>
      <c r="L3" s="124"/>
    </row>
    <row r="4" spans="1:12" s="4" customFormat="1" ht="22.5" customHeight="1" x14ac:dyDescent="0.25">
      <c r="A4" s="69"/>
      <c r="B4" s="70"/>
      <c r="C4" s="71"/>
      <c r="D4" s="118"/>
      <c r="E4" s="119"/>
      <c r="F4" s="119"/>
      <c r="G4" s="119"/>
      <c r="H4" s="119"/>
      <c r="I4" s="119"/>
      <c r="J4" s="120"/>
      <c r="K4" s="125"/>
      <c r="L4" s="126"/>
    </row>
    <row r="6" spans="1:12" ht="30.75" customHeight="1" x14ac:dyDescent="0.25">
      <c r="A6" s="106" t="s">
        <v>2</v>
      </c>
      <c r="B6" s="106" t="s">
        <v>3</v>
      </c>
      <c r="C6" s="106" t="s">
        <v>4</v>
      </c>
      <c r="D6" s="106" t="s">
        <v>5</v>
      </c>
      <c r="E6" s="135" t="s">
        <v>6</v>
      </c>
      <c r="F6" s="107" t="s">
        <v>7</v>
      </c>
      <c r="G6" s="107"/>
      <c r="H6" s="107"/>
      <c r="I6" s="107"/>
      <c r="J6" s="107"/>
      <c r="K6" s="106" t="s">
        <v>8</v>
      </c>
      <c r="L6" s="106" t="s">
        <v>9</v>
      </c>
    </row>
    <row r="7" spans="1:12" ht="33.75" customHeight="1" x14ac:dyDescent="0.25">
      <c r="A7" s="106"/>
      <c r="B7" s="106"/>
      <c r="C7" s="106"/>
      <c r="D7" s="106"/>
      <c r="E7" s="135"/>
      <c r="F7" s="22" t="s">
        <v>10</v>
      </c>
      <c r="G7" s="22" t="s">
        <v>11</v>
      </c>
      <c r="H7" s="22" t="s">
        <v>12</v>
      </c>
      <c r="I7" s="22" t="s">
        <v>13</v>
      </c>
      <c r="J7" s="22" t="s">
        <v>14</v>
      </c>
      <c r="K7" s="106"/>
      <c r="L7" s="106"/>
    </row>
    <row r="8" spans="1:12" ht="93.75" customHeight="1" x14ac:dyDescent="0.25">
      <c r="A8" s="127">
        <v>1</v>
      </c>
      <c r="B8" s="105" t="s">
        <v>15</v>
      </c>
      <c r="C8" s="97">
        <v>1</v>
      </c>
      <c r="D8" s="98" t="s">
        <v>16</v>
      </c>
      <c r="E8" s="99">
        <v>6.25E-2</v>
      </c>
      <c r="F8" s="79" t="str">
        <f>ME_01_DADEP!C24</f>
        <v>N/A</v>
      </c>
      <c r="G8" s="79">
        <f>ME_01_DADEP!D24</f>
        <v>0</v>
      </c>
      <c r="H8" s="85" t="s">
        <v>72</v>
      </c>
      <c r="I8" s="85" t="s">
        <v>72</v>
      </c>
      <c r="J8" s="85" t="s">
        <v>72</v>
      </c>
      <c r="K8" s="82">
        <f>(MAX(F8:J8))*E8</f>
        <v>0</v>
      </c>
      <c r="L8" s="108">
        <f>SUM(K8:K10)</f>
        <v>3.6160714285714282E-2</v>
      </c>
    </row>
    <row r="9" spans="1:12" ht="118.5" customHeight="1" x14ac:dyDescent="0.25">
      <c r="A9" s="127"/>
      <c r="B9" s="105"/>
      <c r="C9" s="97">
        <v>2</v>
      </c>
      <c r="D9" s="98" t="s">
        <v>17</v>
      </c>
      <c r="E9" s="99">
        <v>6.25E-2</v>
      </c>
      <c r="F9" s="79">
        <f>ME_02_DADEP!C24</f>
        <v>0.2857142857142857</v>
      </c>
      <c r="G9" s="79">
        <f>ME_02_DADEP!D24</f>
        <v>0.42857142857142855</v>
      </c>
      <c r="H9" s="85">
        <f>ME_02_DADEP!E24</f>
        <v>0.42857142857142855</v>
      </c>
      <c r="I9" s="85">
        <f>ME_02_DADEP!F24</f>
        <v>0.42857142857142855</v>
      </c>
      <c r="J9" s="85" t="str">
        <f>ME_02_DADEP!G24</f>
        <v>N/A</v>
      </c>
      <c r="K9" s="82">
        <f t="shared" ref="K9:K11" si="0">(MAX(F9:J9))*E9</f>
        <v>2.6785714285714284E-2</v>
      </c>
      <c r="L9" s="108"/>
    </row>
    <row r="10" spans="1:12" ht="93.75" customHeight="1" x14ac:dyDescent="0.25">
      <c r="A10" s="127"/>
      <c r="B10" s="105"/>
      <c r="C10" s="97">
        <v>3</v>
      </c>
      <c r="D10" s="98" t="s">
        <v>18</v>
      </c>
      <c r="E10" s="99">
        <v>6.25E-2</v>
      </c>
      <c r="F10" s="79" t="str">
        <f>ME_03_SDG!C24</f>
        <v>N/A</v>
      </c>
      <c r="G10" s="79">
        <f>ME_03_SDG!D24</f>
        <v>0.15000000000000002</v>
      </c>
      <c r="H10" s="85">
        <f>ME_03_SDG!E24</f>
        <v>0.15000000000000002</v>
      </c>
      <c r="I10" s="85">
        <f>ME_03_SDG!F24</f>
        <v>0.15000000000000002</v>
      </c>
      <c r="J10" s="85">
        <f>ME_03_SDG!G24</f>
        <v>0.15000000000000002</v>
      </c>
      <c r="K10" s="82">
        <f>(MAX(F10:J10))*E10</f>
        <v>9.3750000000000014E-3</v>
      </c>
      <c r="L10" s="108"/>
    </row>
    <row r="11" spans="1:12" ht="93.75" customHeight="1" x14ac:dyDescent="0.25">
      <c r="A11" s="127">
        <v>2</v>
      </c>
      <c r="B11" s="105" t="s">
        <v>19</v>
      </c>
      <c r="C11" s="97">
        <v>4</v>
      </c>
      <c r="D11" s="98" t="s">
        <v>20</v>
      </c>
      <c r="E11" s="99">
        <v>6.25E-2</v>
      </c>
      <c r="F11" s="99">
        <f>ME_04_IDPAC!C24</f>
        <v>0</v>
      </c>
      <c r="G11" s="99">
        <f>ME_04_IDPAC!D24</f>
        <v>0</v>
      </c>
      <c r="H11" s="100">
        <f>ME_04_IDPAC!E24</f>
        <v>0</v>
      </c>
      <c r="I11" s="100">
        <f>ME_04_IDPAC!F24</f>
        <v>0</v>
      </c>
      <c r="J11" s="100">
        <f>ME_04_IDPAC!G24</f>
        <v>0</v>
      </c>
      <c r="K11" s="82">
        <f t="shared" si="0"/>
        <v>0</v>
      </c>
      <c r="L11" s="108">
        <f>SUM(K11:K14)</f>
        <v>3.0208333333333334E-2</v>
      </c>
    </row>
    <row r="12" spans="1:12" ht="93.75" customHeight="1" x14ac:dyDescent="0.25">
      <c r="A12" s="127"/>
      <c r="B12" s="105"/>
      <c r="C12" s="97">
        <v>5</v>
      </c>
      <c r="D12" s="98" t="s">
        <v>21</v>
      </c>
      <c r="E12" s="99">
        <v>6.25E-2</v>
      </c>
      <c r="F12" s="99">
        <f>ME_05_IDPAC!C24</f>
        <v>0</v>
      </c>
      <c r="G12" s="99">
        <f>ME_05_IDPAC!D24</f>
        <v>0</v>
      </c>
      <c r="H12" s="100">
        <f>ME_05_IDPAC!E24</f>
        <v>0</v>
      </c>
      <c r="I12" s="100">
        <f>ME_05_IDPAC!F24</f>
        <v>0</v>
      </c>
      <c r="J12" s="100">
        <f>ME_05_IDPAC!G24</f>
        <v>0</v>
      </c>
      <c r="K12" s="82">
        <f>(MAX(F12:J12))*E12</f>
        <v>0</v>
      </c>
      <c r="L12" s="108"/>
    </row>
    <row r="13" spans="1:12" ht="93.75" customHeight="1" x14ac:dyDescent="0.25">
      <c r="A13" s="127"/>
      <c r="B13" s="105"/>
      <c r="C13" s="97">
        <v>6</v>
      </c>
      <c r="D13" s="98" t="s">
        <v>22</v>
      </c>
      <c r="E13" s="99">
        <v>6.25E-2</v>
      </c>
      <c r="F13" s="99">
        <f>ME_06_PP!C24</f>
        <v>0.25</v>
      </c>
      <c r="G13" s="99">
        <f>ME_06_PP!D24</f>
        <v>0.25</v>
      </c>
      <c r="H13" s="100">
        <f>ME_06_PP!E24</f>
        <v>0.25</v>
      </c>
      <c r="I13" s="100">
        <f>ME_06_PP!F24</f>
        <v>0.25</v>
      </c>
      <c r="J13" s="100">
        <f>ME_06_PP!G24</f>
        <v>0.25</v>
      </c>
      <c r="K13" s="82">
        <f t="shared" ref="K13:K15" si="1">(MAX(F13:J13))*E13</f>
        <v>1.5625E-2</v>
      </c>
      <c r="L13" s="108"/>
    </row>
    <row r="14" spans="1:12" ht="93.75" customHeight="1" x14ac:dyDescent="0.25">
      <c r="A14" s="127"/>
      <c r="B14" s="105"/>
      <c r="C14" s="97">
        <v>7</v>
      </c>
      <c r="D14" s="98" t="s">
        <v>23</v>
      </c>
      <c r="E14" s="99">
        <v>6.25E-2</v>
      </c>
      <c r="F14" s="99">
        <f>ME_07_PP!C24</f>
        <v>0.2</v>
      </c>
      <c r="G14" s="99">
        <f>ME_07_PP!D24</f>
        <v>0.23333333333333334</v>
      </c>
      <c r="H14" s="100">
        <f>ME_07_PP!E24</f>
        <v>0.23333333333333334</v>
      </c>
      <c r="I14" s="100">
        <f>ME_07_PP!F24</f>
        <v>0.23333333333333334</v>
      </c>
      <c r="J14" s="100">
        <f>ME_07_PP!G24</f>
        <v>0.23333333333333334</v>
      </c>
      <c r="K14" s="82">
        <f t="shared" si="1"/>
        <v>1.4583333333333334E-2</v>
      </c>
      <c r="L14" s="108"/>
    </row>
    <row r="15" spans="1:12" ht="93.75" customHeight="1" x14ac:dyDescent="0.25">
      <c r="A15" s="127">
        <v>3</v>
      </c>
      <c r="B15" s="105" t="s">
        <v>24</v>
      </c>
      <c r="C15" s="97">
        <v>8</v>
      </c>
      <c r="D15" s="98" t="s">
        <v>25</v>
      </c>
      <c r="E15" s="99">
        <v>6.25E-2</v>
      </c>
      <c r="F15" s="99">
        <f>ME_08_IDPAC!C24</f>
        <v>0</v>
      </c>
      <c r="G15" s="99">
        <f>ME_08_IDPAC!D24</f>
        <v>0</v>
      </c>
      <c r="H15" s="100">
        <f>ME_08_IDPAC!E24</f>
        <v>0</v>
      </c>
      <c r="I15" s="100">
        <f>ME_08_IDPAC!F24</f>
        <v>0</v>
      </c>
      <c r="J15" s="100">
        <f>ME_08_IDPAC!G24</f>
        <v>0</v>
      </c>
      <c r="K15" s="82">
        <f t="shared" si="1"/>
        <v>0</v>
      </c>
      <c r="L15" s="108">
        <f>SUM(K15:K17)</f>
        <v>6.2500000000000003E-3</v>
      </c>
    </row>
    <row r="16" spans="1:12" ht="93.75" customHeight="1" x14ac:dyDescent="0.25">
      <c r="A16" s="127"/>
      <c r="B16" s="105"/>
      <c r="C16" s="97">
        <v>9</v>
      </c>
      <c r="D16" s="98" t="s">
        <v>26</v>
      </c>
      <c r="E16" s="99">
        <v>6.25E-2</v>
      </c>
      <c r="F16" s="99" t="str">
        <f>ME_09_SDG!C24</f>
        <v>N/A</v>
      </c>
      <c r="G16" s="99">
        <f>ME_09_SDG!D24</f>
        <v>0</v>
      </c>
      <c r="H16" s="100">
        <f>ME_09_SDG!E24</f>
        <v>0</v>
      </c>
      <c r="I16" s="100" t="str">
        <f>ME_09_SDG!F24</f>
        <v>N/A</v>
      </c>
      <c r="J16" s="100" t="str">
        <f>ME_09_SDG!G24</f>
        <v>N/A</v>
      </c>
      <c r="K16" s="82">
        <f>(MAX(F16:J16))*E16</f>
        <v>0</v>
      </c>
      <c r="L16" s="108"/>
    </row>
    <row r="17" spans="1:12" ht="93.75" customHeight="1" x14ac:dyDescent="0.25">
      <c r="A17" s="127"/>
      <c r="B17" s="105"/>
      <c r="C17" s="97">
        <v>10</v>
      </c>
      <c r="D17" s="98" t="s">
        <v>27</v>
      </c>
      <c r="E17" s="99">
        <v>6.25E-2</v>
      </c>
      <c r="F17" s="99">
        <f>ME_10_SDG!C24</f>
        <v>0.1</v>
      </c>
      <c r="G17" s="99">
        <f>ME_10_SDG!D24</f>
        <v>0.1</v>
      </c>
      <c r="H17" s="100">
        <f>ME_10_SDG!E24</f>
        <v>0.1</v>
      </c>
      <c r="I17" s="100">
        <f>ME_10_SDG!F24</f>
        <v>0.1</v>
      </c>
      <c r="J17" s="100">
        <f>ME_10_SDG!G24</f>
        <v>0.1</v>
      </c>
      <c r="K17" s="82">
        <f t="shared" ref="K17:K19" si="2">(MAX(F17:J17))*E17</f>
        <v>6.2500000000000003E-3</v>
      </c>
      <c r="L17" s="108"/>
    </row>
    <row r="18" spans="1:12" ht="93.75" customHeight="1" x14ac:dyDescent="0.25">
      <c r="A18" s="127">
        <v>4</v>
      </c>
      <c r="B18" s="128" t="s">
        <v>28</v>
      </c>
      <c r="C18" s="97">
        <v>11</v>
      </c>
      <c r="D18" s="98" t="s">
        <v>29</v>
      </c>
      <c r="E18" s="99">
        <v>6.25E-2</v>
      </c>
      <c r="F18" s="99">
        <f>ME_11_SDG!C24</f>
        <v>0.125</v>
      </c>
      <c r="G18" s="99">
        <f>ME_11_SDG!D24</f>
        <v>0.1875</v>
      </c>
      <c r="H18" s="100">
        <f>ME_11_SDG!E24</f>
        <v>0</v>
      </c>
      <c r="I18" s="100">
        <f>ME_11_SDG!F24</f>
        <v>0</v>
      </c>
      <c r="J18" s="100">
        <f>ME_11_SDG!G24</f>
        <v>0</v>
      </c>
      <c r="K18" s="82">
        <f t="shared" si="2"/>
        <v>1.171875E-2</v>
      </c>
      <c r="L18" s="132">
        <f>SUM(K18:K19)</f>
        <v>1.171875E-2</v>
      </c>
    </row>
    <row r="19" spans="1:12" ht="93.75" customHeight="1" x14ac:dyDescent="0.25">
      <c r="A19" s="127"/>
      <c r="B19" s="128"/>
      <c r="C19" s="97">
        <v>12</v>
      </c>
      <c r="D19" s="98" t="s">
        <v>30</v>
      </c>
      <c r="E19" s="99">
        <v>6.25E-2</v>
      </c>
      <c r="F19" s="99" t="str">
        <f>ME_12_SDG!C24</f>
        <v>N/A</v>
      </c>
      <c r="G19" s="99">
        <f>ME_12_SDG!D24</f>
        <v>0</v>
      </c>
      <c r="H19" s="100">
        <f>ME_12_SDG!E24</f>
        <v>0</v>
      </c>
      <c r="I19" s="100">
        <f>ME_12_SDG!F24</f>
        <v>0</v>
      </c>
      <c r="J19" s="100">
        <f>ME_12_SDG!G24</f>
        <v>0</v>
      </c>
      <c r="K19" s="82">
        <f t="shared" si="2"/>
        <v>0</v>
      </c>
      <c r="L19" s="134"/>
    </row>
    <row r="20" spans="1:12" ht="93.75" customHeight="1" x14ac:dyDescent="0.25">
      <c r="A20" s="109">
        <v>5</v>
      </c>
      <c r="B20" s="129" t="s">
        <v>31</v>
      </c>
      <c r="C20" s="97">
        <v>13</v>
      </c>
      <c r="D20" s="98" t="s">
        <v>32</v>
      </c>
      <c r="E20" s="99">
        <v>6.25E-2</v>
      </c>
      <c r="F20" s="99" t="str">
        <f>ME_13_SDG!C24</f>
        <v>N/A</v>
      </c>
      <c r="G20" s="99">
        <f>ME_13_SDG!D24</f>
        <v>0</v>
      </c>
      <c r="H20" s="100">
        <f>ME_13_SDG!E24</f>
        <v>0</v>
      </c>
      <c r="I20" s="100">
        <f>ME_13_SDG!F24</f>
        <v>0</v>
      </c>
      <c r="J20" s="100">
        <f>ME_13_SDG!G24</f>
        <v>0</v>
      </c>
      <c r="K20" s="82">
        <f>(MAX(F20:J20))*E20</f>
        <v>0</v>
      </c>
      <c r="L20" s="132">
        <f>SUM(K20:K23)</f>
        <v>1.953125E-2</v>
      </c>
    </row>
    <row r="21" spans="1:12" ht="93.75" customHeight="1" x14ac:dyDescent="0.25">
      <c r="A21" s="110"/>
      <c r="B21" s="130"/>
      <c r="C21" s="97">
        <v>14</v>
      </c>
      <c r="D21" s="98" t="s">
        <v>33</v>
      </c>
      <c r="E21" s="99">
        <v>6.25E-2</v>
      </c>
      <c r="F21" s="99" t="str">
        <f>ME_14_DADEP!C24</f>
        <v>N/A</v>
      </c>
      <c r="G21" s="99">
        <f>ME_14_DADEP!D24</f>
        <v>0</v>
      </c>
      <c r="H21" s="100" t="s">
        <v>72</v>
      </c>
      <c r="I21" s="100" t="s">
        <v>72</v>
      </c>
      <c r="J21" s="100" t="s">
        <v>72</v>
      </c>
      <c r="K21" s="82">
        <f t="shared" ref="K21:K23" si="3">(MAX(F21:J21))*E21</f>
        <v>0</v>
      </c>
      <c r="L21" s="133"/>
    </row>
    <row r="22" spans="1:12" ht="93.75" customHeight="1" x14ac:dyDescent="0.25">
      <c r="A22" s="110"/>
      <c r="B22" s="130"/>
      <c r="C22" s="97">
        <v>15</v>
      </c>
      <c r="D22" s="98" t="s">
        <v>34</v>
      </c>
      <c r="E22" s="99">
        <v>6.25E-2</v>
      </c>
      <c r="F22" s="99">
        <f>ME_15_SDG!C24</f>
        <v>0.25</v>
      </c>
      <c r="G22" s="99">
        <f>ME_15_SDG!D24</f>
        <v>0.25</v>
      </c>
      <c r="H22" s="100">
        <f>ME_15_SDG!E24</f>
        <v>0.25</v>
      </c>
      <c r="I22" s="100">
        <f>ME_15_SDG!F24</f>
        <v>0.25</v>
      </c>
      <c r="J22" s="100">
        <f>ME_15_SDG!G24</f>
        <v>0.25</v>
      </c>
      <c r="K22" s="82">
        <f>(MAX(F22:J22))*E22</f>
        <v>1.5625E-2</v>
      </c>
      <c r="L22" s="133"/>
    </row>
    <row r="23" spans="1:12" ht="93.75" customHeight="1" x14ac:dyDescent="0.25">
      <c r="A23" s="111"/>
      <c r="B23" s="131"/>
      <c r="C23" s="97">
        <v>16</v>
      </c>
      <c r="D23" s="98" t="s">
        <v>35</v>
      </c>
      <c r="E23" s="99">
        <v>6.25E-2</v>
      </c>
      <c r="F23" s="99" t="str">
        <f>ME_16_SDG!C24</f>
        <v>N/A</v>
      </c>
      <c r="G23" s="99">
        <f>ME_16_SDG!D24</f>
        <v>6.25E-2</v>
      </c>
      <c r="H23" s="100">
        <f>ME_16_SDG!E24</f>
        <v>6.25E-2</v>
      </c>
      <c r="I23" s="100">
        <f>ME_16_SDG!F24</f>
        <v>6.25E-2</v>
      </c>
      <c r="J23" s="100">
        <f>ME_16_SDG!G24</f>
        <v>6.25E-2</v>
      </c>
      <c r="K23" s="82">
        <f t="shared" si="3"/>
        <v>3.90625E-3</v>
      </c>
      <c r="L23" s="134"/>
    </row>
    <row r="24" spans="1:12" s="102" customFormat="1" ht="32.25" customHeight="1" x14ac:dyDescent="0.25">
      <c r="E24" s="72">
        <f>SUM(E8:E23)</f>
        <v>1</v>
      </c>
      <c r="L24" s="104">
        <f>SUM(L8:L23)</f>
        <v>0.10386904761904762</v>
      </c>
    </row>
  </sheetData>
  <autoFilter ref="A7:L24" xr:uid="{93A82498-5751-4B40-9BC0-5E18D882DB85}"/>
  <mergeCells count="25">
    <mergeCell ref="A20:A23"/>
    <mergeCell ref="D1:J4"/>
    <mergeCell ref="K1:L4"/>
    <mergeCell ref="A6:A7"/>
    <mergeCell ref="A8:A10"/>
    <mergeCell ref="A11:A14"/>
    <mergeCell ref="A15:A17"/>
    <mergeCell ref="A18:A19"/>
    <mergeCell ref="B18:B19"/>
    <mergeCell ref="B20:B23"/>
    <mergeCell ref="L20:L23"/>
    <mergeCell ref="B6:B7"/>
    <mergeCell ref="D6:D7"/>
    <mergeCell ref="E6:E7"/>
    <mergeCell ref="L18:L19"/>
    <mergeCell ref="B8:B10"/>
    <mergeCell ref="B11:B14"/>
    <mergeCell ref="B15:B17"/>
    <mergeCell ref="L6:L7"/>
    <mergeCell ref="C6:C7"/>
    <mergeCell ref="F6:J6"/>
    <mergeCell ref="K6:K7"/>
    <mergeCell ref="L8:L10"/>
    <mergeCell ref="L11:L14"/>
    <mergeCell ref="L15:L17"/>
  </mergeCells>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29AE4-352D-40DE-9868-22FEA3748861}">
  <sheetPr>
    <tabColor theme="5" tint="0.39997558519241921"/>
  </sheetPr>
  <dimension ref="A1:M33"/>
  <sheetViews>
    <sheetView topLeftCell="A14" zoomScale="90" zoomScaleNormal="90" workbookViewId="0">
      <selection activeCell="C7" sqref="C7"/>
    </sheetView>
  </sheetViews>
  <sheetFormatPr baseColWidth="10" defaultColWidth="10.85546875" defaultRowHeight="15" x14ac:dyDescent="0.25"/>
  <cols>
    <col min="1" max="1" width="5.42578125" style="1" customWidth="1"/>
    <col min="2" max="2" width="34" style="1" customWidth="1"/>
    <col min="3" max="3" width="21.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3" customFormat="1" ht="22.5" customHeight="1" x14ac:dyDescent="0.25">
      <c r="A1" s="137"/>
      <c r="B1" s="138"/>
      <c r="C1" s="139"/>
      <c r="D1" s="146" t="s">
        <v>36</v>
      </c>
      <c r="E1" s="147"/>
      <c r="F1" s="147"/>
      <c r="G1" s="147"/>
      <c r="H1" s="147"/>
      <c r="I1" s="147"/>
      <c r="J1" s="136" t="s">
        <v>1</v>
      </c>
      <c r="K1" s="136"/>
    </row>
    <row r="2" spans="1:11" s="63" customFormat="1" ht="22.5" customHeight="1" x14ac:dyDescent="0.25">
      <c r="A2" s="140"/>
      <c r="B2" s="141"/>
      <c r="C2" s="142"/>
      <c r="D2" s="147"/>
      <c r="E2" s="147"/>
      <c r="F2" s="147"/>
      <c r="G2" s="147"/>
      <c r="H2" s="147"/>
      <c r="I2" s="147"/>
      <c r="J2" s="136"/>
      <c r="K2" s="136"/>
    </row>
    <row r="3" spans="1:11" s="63" customFormat="1" ht="22.5" customHeight="1" x14ac:dyDescent="0.25">
      <c r="A3" s="140"/>
      <c r="B3" s="141"/>
      <c r="C3" s="142"/>
      <c r="D3" s="147"/>
      <c r="E3" s="147"/>
      <c r="F3" s="147"/>
      <c r="G3" s="147"/>
      <c r="H3" s="147"/>
      <c r="I3" s="147"/>
      <c r="J3" s="136"/>
      <c r="K3" s="136"/>
    </row>
    <row r="4" spans="1:11" s="63" customFormat="1" ht="22.5" customHeight="1" x14ac:dyDescent="0.25">
      <c r="A4" s="143"/>
      <c r="B4" s="144"/>
      <c r="C4" s="145"/>
      <c r="D4" s="147"/>
      <c r="E4" s="147"/>
      <c r="F4" s="147"/>
      <c r="G4" s="147"/>
      <c r="H4" s="147"/>
      <c r="I4" s="147"/>
      <c r="J4" s="136"/>
      <c r="K4" s="136"/>
    </row>
    <row r="5" spans="1:11" s="4" customFormat="1" ht="20.25" x14ac:dyDescent="0.25">
      <c r="J5" s="7"/>
      <c r="K5" s="8"/>
    </row>
    <row r="6" spans="1:11" ht="49.5" customHeight="1" x14ac:dyDescent="0.25">
      <c r="A6" s="151" t="s">
        <v>37</v>
      </c>
      <c r="B6" s="151"/>
      <c r="C6" s="152" t="s">
        <v>24</v>
      </c>
      <c r="D6" s="152"/>
      <c r="E6" s="152"/>
      <c r="F6" s="152"/>
      <c r="G6" s="152"/>
      <c r="H6" s="152"/>
      <c r="I6" s="152"/>
      <c r="J6" s="152"/>
      <c r="K6" s="152"/>
    </row>
    <row r="7" spans="1:11" ht="54" customHeight="1" x14ac:dyDescent="0.25">
      <c r="A7" s="151" t="s">
        <v>39</v>
      </c>
      <c r="B7" s="151"/>
      <c r="C7" s="52" t="s">
        <v>131</v>
      </c>
      <c r="D7" s="182" t="s">
        <v>26</v>
      </c>
      <c r="E7" s="183"/>
      <c r="F7" s="183"/>
      <c r="G7" s="183"/>
      <c r="H7" s="183"/>
      <c r="I7" s="183"/>
      <c r="J7" s="183"/>
      <c r="K7" s="184"/>
    </row>
    <row r="8" spans="1:11" ht="29.25" customHeight="1" x14ac:dyDescent="0.25">
      <c r="A8" s="151" t="s">
        <v>41</v>
      </c>
      <c r="B8" s="151"/>
      <c r="C8" s="156" t="s">
        <v>132</v>
      </c>
      <c r="D8" s="156"/>
      <c r="E8" s="156"/>
      <c r="F8" s="156"/>
      <c r="G8" s="156"/>
      <c r="H8" s="156"/>
      <c r="I8" s="156"/>
      <c r="J8" s="156"/>
      <c r="K8" s="156"/>
    </row>
    <row r="9" spans="1:11" ht="29.25" customHeight="1" x14ac:dyDescent="0.25">
      <c r="A9" s="151" t="s">
        <v>43</v>
      </c>
      <c r="B9" s="151"/>
      <c r="C9" s="156" t="s">
        <v>132</v>
      </c>
      <c r="D9" s="156"/>
      <c r="E9" s="156"/>
      <c r="F9" s="156"/>
      <c r="G9" s="156"/>
      <c r="H9" s="156"/>
      <c r="I9" s="156"/>
      <c r="J9" s="156"/>
      <c r="K9" s="156"/>
    </row>
    <row r="10" spans="1:11" ht="29.25" customHeight="1" x14ac:dyDescent="0.25">
      <c r="A10" s="151" t="s">
        <v>45</v>
      </c>
      <c r="B10" s="151"/>
      <c r="C10" s="156" t="s">
        <v>133</v>
      </c>
      <c r="D10" s="156"/>
      <c r="E10" s="156"/>
      <c r="F10" s="156"/>
      <c r="G10" s="156"/>
      <c r="H10" s="156"/>
      <c r="I10" s="156"/>
      <c r="J10" s="156"/>
      <c r="K10" s="156"/>
    </row>
    <row r="11" spans="1:11" ht="29.25" customHeight="1" x14ac:dyDescent="0.25">
      <c r="A11" s="151" t="s">
        <v>47</v>
      </c>
      <c r="B11" s="151"/>
      <c r="C11" s="157" t="s">
        <v>95</v>
      </c>
      <c r="D11" s="157"/>
      <c r="E11" s="157"/>
      <c r="F11" s="157"/>
      <c r="G11" s="157"/>
      <c r="H11" s="157"/>
      <c r="I11" s="157"/>
      <c r="J11" s="157"/>
      <c r="K11" s="157"/>
    </row>
    <row r="12" spans="1:11" ht="42.75" customHeight="1" x14ac:dyDescent="0.25">
      <c r="A12" s="151" t="s">
        <v>49</v>
      </c>
      <c r="B12" s="158"/>
      <c r="C12" s="159" t="s">
        <v>134</v>
      </c>
      <c r="D12" s="160"/>
      <c r="E12" s="160"/>
      <c r="F12" s="160"/>
      <c r="G12" s="160"/>
      <c r="H12" s="160"/>
      <c r="I12" s="160"/>
      <c r="J12" s="160"/>
      <c r="K12" s="161"/>
    </row>
    <row r="13" spans="1:11" ht="29.25" customHeight="1" x14ac:dyDescent="0.25">
      <c r="A13" s="151" t="s">
        <v>51</v>
      </c>
      <c r="B13" s="151"/>
      <c r="C13" s="188" t="s">
        <v>135</v>
      </c>
      <c r="D13" s="188"/>
      <c r="E13" s="188"/>
      <c r="F13" s="188"/>
      <c r="G13" s="188"/>
      <c r="H13" s="188"/>
      <c r="I13" s="188"/>
      <c r="J13" s="188"/>
      <c r="K13" s="188"/>
    </row>
    <row r="14" spans="1:11" ht="29.25" customHeight="1" x14ac:dyDescent="0.25">
      <c r="A14" s="151" t="s">
        <v>53</v>
      </c>
      <c r="B14" s="151"/>
      <c r="C14" s="156" t="s">
        <v>136</v>
      </c>
      <c r="D14" s="156"/>
      <c r="E14" s="156"/>
      <c r="F14" s="156"/>
      <c r="G14" s="156"/>
      <c r="H14" s="156"/>
      <c r="I14" s="156"/>
      <c r="J14" s="156"/>
      <c r="K14" s="156"/>
    </row>
    <row r="15" spans="1:11" ht="29.25" customHeight="1" x14ac:dyDescent="0.25">
      <c r="A15" s="151" t="s">
        <v>55</v>
      </c>
      <c r="B15" s="151"/>
      <c r="C15" s="156" t="s">
        <v>137</v>
      </c>
      <c r="D15" s="156"/>
      <c r="E15" s="156"/>
      <c r="F15" s="156"/>
      <c r="G15" s="156"/>
      <c r="H15" s="156"/>
      <c r="I15" s="156"/>
      <c r="J15" s="156"/>
      <c r="K15" s="156"/>
    </row>
    <row r="16" spans="1:11" ht="29.25" customHeight="1" x14ac:dyDescent="0.25">
      <c r="A16" s="151" t="s">
        <v>57</v>
      </c>
      <c r="B16" s="151"/>
      <c r="C16" s="156" t="s">
        <v>138</v>
      </c>
      <c r="D16" s="156"/>
      <c r="E16" s="156"/>
      <c r="F16" s="156"/>
      <c r="G16" s="156" t="s">
        <v>59</v>
      </c>
      <c r="H16" s="156"/>
      <c r="I16" s="156"/>
      <c r="J16" s="156"/>
      <c r="K16" s="156"/>
    </row>
    <row r="17" spans="1:13" ht="29.25" customHeight="1" x14ac:dyDescent="0.25">
      <c r="A17" s="151" t="s">
        <v>60</v>
      </c>
      <c r="B17" s="151"/>
      <c r="C17" s="162" t="s">
        <v>61</v>
      </c>
      <c r="D17" s="162"/>
      <c r="E17" s="162"/>
      <c r="F17" s="162"/>
      <c r="G17" s="162"/>
      <c r="H17" s="162"/>
      <c r="I17" s="162"/>
      <c r="J17" s="162"/>
      <c r="K17" s="162"/>
    </row>
    <row r="18" spans="1:13" ht="29.25" customHeight="1" x14ac:dyDescent="0.25">
      <c r="A18" s="5"/>
      <c r="B18" s="5"/>
    </row>
    <row r="19" spans="1:13" ht="29.25" customHeight="1" x14ac:dyDescent="0.25">
      <c r="A19" s="5"/>
      <c r="B19" s="5"/>
      <c r="C19" s="107" t="s">
        <v>62</v>
      </c>
      <c r="D19" s="107"/>
      <c r="E19" s="107"/>
      <c r="F19" s="107"/>
      <c r="G19" s="107"/>
      <c r="H19" s="107"/>
      <c r="I19" s="74"/>
    </row>
    <row r="20" spans="1:13" ht="43.5" customHeight="1"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56">
        <v>0</v>
      </c>
      <c r="D21" s="61">
        <v>0.5</v>
      </c>
      <c r="E21" s="61">
        <v>0.5</v>
      </c>
      <c r="F21" s="61">
        <v>0</v>
      </c>
      <c r="G21" s="61">
        <v>0</v>
      </c>
      <c r="H21" s="60">
        <v>1</v>
      </c>
      <c r="I21" s="74"/>
    </row>
    <row r="22" spans="1:13" ht="29.25" customHeight="1" x14ac:dyDescent="0.25">
      <c r="A22" s="165" t="s">
        <v>70</v>
      </c>
      <c r="B22" s="165"/>
      <c r="C22" s="19" t="s">
        <v>72</v>
      </c>
      <c r="D22" s="61">
        <v>0</v>
      </c>
      <c r="E22" s="61"/>
      <c r="F22" s="2"/>
      <c r="G22" s="2"/>
      <c r="H22" s="42">
        <f>SUM(D22:G22)</f>
        <v>0</v>
      </c>
      <c r="I22" s="73"/>
    </row>
    <row r="23" spans="1:13" ht="29.25" customHeight="1" x14ac:dyDescent="0.25">
      <c r="A23" s="165" t="s">
        <v>71</v>
      </c>
      <c r="B23" s="165"/>
      <c r="C23" s="96" t="s">
        <v>72</v>
      </c>
      <c r="D23" s="20">
        <f t="shared" ref="D23:G23" si="0">D22/D21</f>
        <v>0</v>
      </c>
      <c r="E23" s="20">
        <f t="shared" si="0"/>
        <v>0</v>
      </c>
      <c r="F23" s="20" t="e">
        <f t="shared" si="0"/>
        <v>#DIV/0!</v>
      </c>
      <c r="G23" s="20" t="e">
        <f t="shared" si="0"/>
        <v>#DIV/0!</v>
      </c>
      <c r="H23" s="21" t="s">
        <v>72</v>
      </c>
      <c r="I23" s="74"/>
    </row>
    <row r="24" spans="1:13" ht="29.25" customHeight="1" x14ac:dyDescent="0.25">
      <c r="A24" s="165" t="s">
        <v>7</v>
      </c>
      <c r="B24" s="165"/>
      <c r="C24" s="96" t="s">
        <v>72</v>
      </c>
      <c r="D24" s="21">
        <f>D22/H21</f>
        <v>0</v>
      </c>
      <c r="E24" s="80">
        <f>(D22+E22)/H21</f>
        <v>0</v>
      </c>
      <c r="F24" s="80" t="s">
        <v>72</v>
      </c>
      <c r="G24" s="80" t="s">
        <v>72</v>
      </c>
      <c r="H24" s="78">
        <f>MAXA(C24:G24)</f>
        <v>0</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38" t="s">
        <v>72</v>
      </c>
      <c r="E28" s="38" t="s">
        <v>72</v>
      </c>
      <c r="F28" s="38" t="s">
        <v>72</v>
      </c>
      <c r="G28" s="148" t="s">
        <v>385</v>
      </c>
      <c r="H28" s="149"/>
      <c r="I28" s="149"/>
      <c r="J28" s="149"/>
      <c r="K28" s="150"/>
    </row>
    <row r="29" spans="1:13" x14ac:dyDescent="0.25">
      <c r="A29" s="2">
        <v>2</v>
      </c>
      <c r="B29" s="47">
        <v>2024</v>
      </c>
      <c r="C29" s="47" t="s">
        <v>82</v>
      </c>
      <c r="D29" s="38" t="s">
        <v>72</v>
      </c>
      <c r="E29" s="38" t="s">
        <v>72</v>
      </c>
      <c r="F29" s="38" t="s">
        <v>72</v>
      </c>
      <c r="G29" s="148" t="s">
        <v>385</v>
      </c>
      <c r="H29" s="149"/>
      <c r="I29" s="149"/>
      <c r="J29" s="149"/>
      <c r="K29" s="150"/>
    </row>
    <row r="30" spans="1:13" x14ac:dyDescent="0.25">
      <c r="A30" s="2">
        <v>3</v>
      </c>
      <c r="B30" s="47">
        <v>2025</v>
      </c>
      <c r="C30" s="47" t="s">
        <v>83</v>
      </c>
      <c r="D30" s="38" t="s">
        <v>72</v>
      </c>
      <c r="E30" s="38" t="s">
        <v>72</v>
      </c>
      <c r="F30" s="38" t="s">
        <v>72</v>
      </c>
      <c r="G30" s="148" t="s">
        <v>385</v>
      </c>
      <c r="H30" s="149"/>
      <c r="I30" s="149"/>
      <c r="J30" s="149"/>
      <c r="K30" s="150"/>
    </row>
    <row r="31" spans="1:13" x14ac:dyDescent="0.25">
      <c r="A31" s="2">
        <v>4</v>
      </c>
      <c r="B31" s="47">
        <v>2025</v>
      </c>
      <c r="C31" s="47" t="s">
        <v>84</v>
      </c>
      <c r="D31" s="38">
        <v>0.2</v>
      </c>
      <c r="E31" s="38"/>
      <c r="F31" s="31">
        <f t="shared" ref="F31:F33" si="1">IF(E31/D31&gt;100%,100%,E31/D31)</f>
        <v>0</v>
      </c>
      <c r="G31" s="148"/>
      <c r="H31" s="149"/>
      <c r="I31" s="149"/>
      <c r="J31" s="149"/>
      <c r="K31" s="150"/>
      <c r="M31" s="30"/>
    </row>
    <row r="32" spans="1:13" x14ac:dyDescent="0.25">
      <c r="A32" s="2">
        <v>5</v>
      </c>
      <c r="B32" s="47">
        <v>2025</v>
      </c>
      <c r="C32" s="47" t="s">
        <v>81</v>
      </c>
      <c r="D32" s="38">
        <v>0.2</v>
      </c>
      <c r="E32" s="38"/>
      <c r="F32" s="31">
        <f t="shared" si="1"/>
        <v>0</v>
      </c>
      <c r="G32" s="148"/>
      <c r="H32" s="149"/>
      <c r="I32" s="149"/>
      <c r="J32" s="149"/>
      <c r="K32" s="150"/>
    </row>
    <row r="33" spans="1:11" x14ac:dyDescent="0.25">
      <c r="A33" s="2">
        <v>6</v>
      </c>
      <c r="B33" s="47">
        <v>2025</v>
      </c>
      <c r="C33" s="47" t="s">
        <v>82</v>
      </c>
      <c r="D33" s="38">
        <v>0.1</v>
      </c>
      <c r="E33" s="38"/>
      <c r="F33" s="31">
        <f t="shared" si="1"/>
        <v>0</v>
      </c>
      <c r="G33" s="148"/>
      <c r="H33" s="149"/>
      <c r="I33" s="149"/>
      <c r="J33" s="149"/>
      <c r="K33" s="150"/>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ED8D9-6D19-4A12-B6EF-2CEF321FAE96}">
  <sheetPr>
    <tabColor theme="5" tint="0.39997558519241921"/>
  </sheetPr>
  <dimension ref="A1:M33"/>
  <sheetViews>
    <sheetView topLeftCell="A6" zoomScale="85" zoomScaleNormal="85" workbookViewId="0">
      <selection activeCell="C7" sqref="C7"/>
    </sheetView>
  </sheetViews>
  <sheetFormatPr baseColWidth="10" defaultColWidth="10.85546875" defaultRowHeight="15" x14ac:dyDescent="0.2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1" s="63" customFormat="1" ht="22.5" customHeight="1" x14ac:dyDescent="0.25">
      <c r="A1" s="137"/>
      <c r="B1" s="138"/>
      <c r="C1" s="139"/>
      <c r="D1" s="146" t="s">
        <v>36</v>
      </c>
      <c r="E1" s="147"/>
      <c r="F1" s="147"/>
      <c r="G1" s="147"/>
      <c r="H1" s="147"/>
      <c r="I1" s="147"/>
      <c r="J1" s="136" t="s">
        <v>1</v>
      </c>
      <c r="K1" s="136"/>
    </row>
    <row r="2" spans="1:11" s="63" customFormat="1" ht="22.5" customHeight="1" x14ac:dyDescent="0.25">
      <c r="A2" s="140"/>
      <c r="B2" s="141"/>
      <c r="C2" s="142"/>
      <c r="D2" s="147"/>
      <c r="E2" s="147"/>
      <c r="F2" s="147"/>
      <c r="G2" s="147"/>
      <c r="H2" s="147"/>
      <c r="I2" s="147"/>
      <c r="J2" s="136"/>
      <c r="K2" s="136"/>
    </row>
    <row r="3" spans="1:11" s="63" customFormat="1" ht="22.5" customHeight="1" x14ac:dyDescent="0.25">
      <c r="A3" s="140"/>
      <c r="B3" s="141"/>
      <c r="C3" s="142"/>
      <c r="D3" s="147"/>
      <c r="E3" s="147"/>
      <c r="F3" s="147"/>
      <c r="G3" s="147"/>
      <c r="H3" s="147"/>
      <c r="I3" s="147"/>
      <c r="J3" s="136"/>
      <c r="K3" s="136"/>
    </row>
    <row r="4" spans="1:11" s="63" customFormat="1" ht="22.5" customHeight="1" x14ac:dyDescent="0.25">
      <c r="A4" s="143"/>
      <c r="B4" s="144"/>
      <c r="C4" s="145"/>
      <c r="D4" s="147"/>
      <c r="E4" s="147"/>
      <c r="F4" s="147"/>
      <c r="G4" s="147"/>
      <c r="H4" s="147"/>
      <c r="I4" s="147"/>
      <c r="J4" s="136"/>
      <c r="K4" s="136"/>
    </row>
    <row r="5" spans="1:11" s="4" customFormat="1" ht="20.25" x14ac:dyDescent="0.25">
      <c r="J5" s="7"/>
      <c r="K5" s="8"/>
    </row>
    <row r="6" spans="1:11" ht="51" customHeight="1" x14ac:dyDescent="0.25">
      <c r="A6" s="151" t="s">
        <v>37</v>
      </c>
      <c r="B6" s="151"/>
      <c r="C6" s="152" t="s">
        <v>24</v>
      </c>
      <c r="D6" s="152"/>
      <c r="E6" s="152"/>
      <c r="F6" s="152"/>
      <c r="G6" s="152"/>
      <c r="H6" s="152"/>
      <c r="I6" s="152"/>
      <c r="J6" s="152"/>
      <c r="K6" s="152"/>
    </row>
    <row r="7" spans="1:11" ht="39.75" customHeight="1" x14ac:dyDescent="0.25">
      <c r="A7" s="151" t="s">
        <v>39</v>
      </c>
      <c r="B7" s="151"/>
      <c r="C7" s="51" t="s">
        <v>139</v>
      </c>
      <c r="D7" s="153" t="s">
        <v>27</v>
      </c>
      <c r="E7" s="154"/>
      <c r="F7" s="154"/>
      <c r="G7" s="154"/>
      <c r="H7" s="154"/>
      <c r="I7" s="154"/>
      <c r="J7" s="154"/>
      <c r="K7" s="155"/>
    </row>
    <row r="8" spans="1:11" ht="29.25" customHeight="1" x14ac:dyDescent="0.25">
      <c r="A8" s="151" t="s">
        <v>41</v>
      </c>
      <c r="B8" s="151"/>
      <c r="C8" s="152" t="s">
        <v>140</v>
      </c>
      <c r="D8" s="152"/>
      <c r="E8" s="152"/>
      <c r="F8" s="152"/>
      <c r="G8" s="152"/>
      <c r="H8" s="152"/>
      <c r="I8" s="152"/>
      <c r="J8" s="152"/>
      <c r="K8" s="152"/>
    </row>
    <row r="9" spans="1:11" ht="29.25" customHeight="1" x14ac:dyDescent="0.25">
      <c r="A9" s="151" t="s">
        <v>43</v>
      </c>
      <c r="B9" s="151"/>
      <c r="C9" s="152" t="s">
        <v>141</v>
      </c>
      <c r="D9" s="152"/>
      <c r="E9" s="152"/>
      <c r="F9" s="152"/>
      <c r="G9" s="152"/>
      <c r="H9" s="152"/>
      <c r="I9" s="152"/>
      <c r="J9" s="152"/>
      <c r="K9" s="152"/>
    </row>
    <row r="10" spans="1:11" ht="29.25" customHeight="1" x14ac:dyDescent="0.25">
      <c r="A10" s="151" t="s">
        <v>45</v>
      </c>
      <c r="B10" s="151"/>
      <c r="C10" s="152" t="s">
        <v>140</v>
      </c>
      <c r="D10" s="152"/>
      <c r="E10" s="152"/>
      <c r="F10" s="152"/>
      <c r="G10" s="152"/>
      <c r="H10" s="152"/>
      <c r="I10" s="152"/>
      <c r="J10" s="152"/>
      <c r="K10" s="152"/>
    </row>
    <row r="11" spans="1:11" ht="29.25" customHeight="1" x14ac:dyDescent="0.25">
      <c r="A11" s="151" t="s">
        <v>47</v>
      </c>
      <c r="B11" s="151"/>
      <c r="C11" s="178" t="s">
        <v>48</v>
      </c>
      <c r="D11" s="178"/>
      <c r="E11" s="178"/>
      <c r="F11" s="178"/>
      <c r="G11" s="178"/>
      <c r="H11" s="178"/>
      <c r="I11" s="178"/>
      <c r="J11" s="178"/>
      <c r="K11" s="178"/>
    </row>
    <row r="12" spans="1:11" ht="29.25" customHeight="1" x14ac:dyDescent="0.25">
      <c r="A12" s="151" t="s">
        <v>49</v>
      </c>
      <c r="B12" s="158"/>
      <c r="C12" s="153" t="s">
        <v>50</v>
      </c>
      <c r="D12" s="154"/>
      <c r="E12" s="154"/>
      <c r="F12" s="154"/>
      <c r="G12" s="154"/>
      <c r="H12" s="154"/>
      <c r="I12" s="154"/>
      <c r="J12" s="154"/>
      <c r="K12" s="155"/>
    </row>
    <row r="13" spans="1:11" ht="29.25" customHeight="1" x14ac:dyDescent="0.25">
      <c r="A13" s="151" t="s">
        <v>51</v>
      </c>
      <c r="B13" s="151"/>
      <c r="C13" s="180" t="s">
        <v>142</v>
      </c>
      <c r="D13" s="180"/>
      <c r="E13" s="180"/>
      <c r="F13" s="180"/>
      <c r="G13" s="180"/>
      <c r="H13" s="180"/>
      <c r="I13" s="180"/>
      <c r="J13" s="180"/>
      <c r="K13" s="180"/>
    </row>
    <row r="14" spans="1:11" ht="29.25" customHeight="1" x14ac:dyDescent="0.25">
      <c r="A14" s="151" t="s">
        <v>53</v>
      </c>
      <c r="B14" s="151"/>
      <c r="C14" s="152" t="s">
        <v>143</v>
      </c>
      <c r="D14" s="152"/>
      <c r="E14" s="152"/>
      <c r="F14" s="152"/>
      <c r="G14" s="152"/>
      <c r="H14" s="152"/>
      <c r="I14" s="152"/>
      <c r="J14" s="152"/>
      <c r="K14" s="152"/>
    </row>
    <row r="15" spans="1:11" ht="29.25" customHeight="1" x14ac:dyDescent="0.25">
      <c r="A15" s="151" t="s">
        <v>55</v>
      </c>
      <c r="B15" s="151"/>
      <c r="C15" s="152" t="s">
        <v>144</v>
      </c>
      <c r="D15" s="152"/>
      <c r="E15" s="152"/>
      <c r="F15" s="152"/>
      <c r="G15" s="152"/>
      <c r="H15" s="152"/>
      <c r="I15" s="152"/>
      <c r="J15" s="152"/>
      <c r="K15" s="152"/>
    </row>
    <row r="16" spans="1:11" ht="29.25" customHeight="1" x14ac:dyDescent="0.25">
      <c r="A16" s="151" t="s">
        <v>57</v>
      </c>
      <c r="B16" s="151"/>
      <c r="C16" s="152" t="s">
        <v>145</v>
      </c>
      <c r="D16" s="152"/>
      <c r="E16" s="152"/>
      <c r="F16" s="152"/>
      <c r="G16" s="152" t="s">
        <v>59</v>
      </c>
      <c r="H16" s="152"/>
      <c r="I16" s="152"/>
      <c r="J16" s="152"/>
      <c r="K16" s="152"/>
    </row>
    <row r="17" spans="1:13" ht="29.25" customHeight="1" x14ac:dyDescent="0.25">
      <c r="A17" s="151" t="s">
        <v>60</v>
      </c>
      <c r="B17" s="151"/>
      <c r="C17" s="152" t="s">
        <v>61</v>
      </c>
      <c r="D17" s="152"/>
      <c r="E17" s="152"/>
      <c r="F17" s="152"/>
      <c r="G17" s="152"/>
      <c r="H17" s="152"/>
      <c r="I17" s="152"/>
      <c r="J17" s="152"/>
      <c r="K17" s="152"/>
    </row>
    <row r="18" spans="1:13" ht="29.25" customHeight="1" x14ac:dyDescent="0.25">
      <c r="A18" s="5"/>
      <c r="B18" s="5"/>
    </row>
    <row r="19" spans="1:13" ht="29.25" customHeight="1" x14ac:dyDescent="0.25">
      <c r="A19" s="5"/>
      <c r="B19" s="5"/>
      <c r="C19" s="107" t="s">
        <v>62</v>
      </c>
      <c r="D19" s="107"/>
      <c r="E19" s="107"/>
      <c r="F19" s="107"/>
      <c r="G19" s="107"/>
      <c r="H19" s="107"/>
      <c r="I19" s="73"/>
    </row>
    <row r="20" spans="1:13" ht="43.5" customHeight="1" x14ac:dyDescent="0.25">
      <c r="A20" s="163"/>
      <c r="B20" s="164"/>
      <c r="C20" s="22" t="s">
        <v>63</v>
      </c>
      <c r="D20" s="22" t="s">
        <v>64</v>
      </c>
      <c r="E20" s="22" t="s">
        <v>65</v>
      </c>
      <c r="F20" s="22" t="s">
        <v>66</v>
      </c>
      <c r="G20" s="22" t="s">
        <v>67</v>
      </c>
      <c r="H20" s="22" t="s">
        <v>68</v>
      </c>
      <c r="I20" s="73"/>
    </row>
    <row r="21" spans="1:13" ht="29.25" customHeight="1" x14ac:dyDescent="0.25">
      <c r="A21" s="165" t="s">
        <v>69</v>
      </c>
      <c r="B21" s="165"/>
      <c r="C21" s="19">
        <v>1</v>
      </c>
      <c r="D21" s="2">
        <v>3</v>
      </c>
      <c r="E21" s="2">
        <v>3</v>
      </c>
      <c r="F21" s="2">
        <v>3</v>
      </c>
      <c r="G21" s="2">
        <v>0</v>
      </c>
      <c r="H21" s="3">
        <f>SUM(C21:G21)</f>
        <v>10</v>
      </c>
      <c r="I21" s="73"/>
    </row>
    <row r="22" spans="1:13" ht="29.25" customHeight="1" x14ac:dyDescent="0.25">
      <c r="A22" s="165" t="s">
        <v>70</v>
      </c>
      <c r="B22" s="165"/>
      <c r="C22" s="19">
        <v>1</v>
      </c>
      <c r="D22" s="2">
        <v>0</v>
      </c>
      <c r="E22" s="2"/>
      <c r="F22" s="2"/>
      <c r="G22" s="2"/>
      <c r="H22" s="3">
        <f>SUM(C22:G22)</f>
        <v>1</v>
      </c>
      <c r="I22" s="73"/>
    </row>
    <row r="23" spans="1:13" ht="29.25" customHeight="1" x14ac:dyDescent="0.25">
      <c r="A23" s="165" t="s">
        <v>71</v>
      </c>
      <c r="B23" s="165"/>
      <c r="C23" s="20">
        <f>C22/C21</f>
        <v>1</v>
      </c>
      <c r="D23" s="20">
        <f t="shared" ref="D23:G23" si="0">D22/D21</f>
        <v>0</v>
      </c>
      <c r="E23" s="20">
        <f t="shared" si="0"/>
        <v>0</v>
      </c>
      <c r="F23" s="20">
        <f t="shared" si="0"/>
        <v>0</v>
      </c>
      <c r="G23" s="20" t="e">
        <f t="shared" si="0"/>
        <v>#DIV/0!</v>
      </c>
      <c r="H23" s="21" t="s">
        <v>72</v>
      </c>
      <c r="I23" s="74"/>
    </row>
    <row r="24" spans="1:13" ht="29.25" customHeight="1" x14ac:dyDescent="0.25">
      <c r="A24" s="165" t="s">
        <v>7</v>
      </c>
      <c r="B24" s="165"/>
      <c r="C24" s="21">
        <f>C22/$H$21</f>
        <v>0.1</v>
      </c>
      <c r="D24" s="21">
        <f>(SUM(C22:D22))/$H$21</f>
        <v>0.1</v>
      </c>
      <c r="E24" s="80">
        <f>(SUM(C22:E22))/$H$21</f>
        <v>0.1</v>
      </c>
      <c r="F24" s="80">
        <f>(SUM(C22:F22))/$H$21</f>
        <v>0.1</v>
      </c>
      <c r="G24" s="80">
        <f>(SUM(C22:G22))/$H$21</f>
        <v>0.1</v>
      </c>
      <c r="H24" s="78">
        <f>MAXA(C24:G24)</f>
        <v>0.1</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ht="38.25" customHeight="1" x14ac:dyDescent="0.25">
      <c r="A28" s="2">
        <v>1</v>
      </c>
      <c r="B28" s="47">
        <v>2024</v>
      </c>
      <c r="C28" s="47" t="s">
        <v>81</v>
      </c>
      <c r="D28" s="76">
        <v>1</v>
      </c>
      <c r="E28" s="76">
        <v>1</v>
      </c>
      <c r="F28" s="31">
        <f>IF(E28/D28&gt;100%,100%,E28/D28)</f>
        <v>1</v>
      </c>
      <c r="G28" s="148" t="s">
        <v>398</v>
      </c>
      <c r="H28" s="149"/>
      <c r="I28" s="149"/>
      <c r="J28" s="149"/>
      <c r="K28" s="150"/>
    </row>
    <row r="29" spans="1:13" x14ac:dyDescent="0.25">
      <c r="A29" s="2">
        <v>2</v>
      </c>
      <c r="B29" s="47">
        <v>2024</v>
      </c>
      <c r="C29" s="47" t="s">
        <v>82</v>
      </c>
      <c r="D29" s="38" t="s">
        <v>72</v>
      </c>
      <c r="E29" s="38" t="s">
        <v>72</v>
      </c>
      <c r="F29" s="38" t="s">
        <v>72</v>
      </c>
      <c r="G29" s="148" t="s">
        <v>385</v>
      </c>
      <c r="H29" s="149"/>
      <c r="I29" s="149"/>
      <c r="J29" s="149"/>
      <c r="K29" s="150"/>
    </row>
    <row r="30" spans="1:13" x14ac:dyDescent="0.25">
      <c r="A30" s="2">
        <v>3</v>
      </c>
      <c r="B30" s="47">
        <v>2025</v>
      </c>
      <c r="C30" s="47" t="s">
        <v>83</v>
      </c>
      <c r="D30" s="38" t="s">
        <v>72</v>
      </c>
      <c r="E30" s="38" t="s">
        <v>72</v>
      </c>
      <c r="F30" s="38" t="s">
        <v>72</v>
      </c>
      <c r="G30" s="148" t="s">
        <v>385</v>
      </c>
      <c r="H30" s="149"/>
      <c r="I30" s="149"/>
      <c r="J30" s="149"/>
      <c r="K30" s="150"/>
    </row>
    <row r="31" spans="1:13" x14ac:dyDescent="0.25">
      <c r="A31" s="2">
        <v>4</v>
      </c>
      <c r="B31" s="47">
        <v>2025</v>
      </c>
      <c r="C31" s="47" t="s">
        <v>84</v>
      </c>
      <c r="D31" s="76">
        <v>1</v>
      </c>
      <c r="E31" s="76"/>
      <c r="F31" s="31">
        <f t="shared" ref="F29:F33" si="1">IF(E31/D31&gt;100%,100%,E31/D31)</f>
        <v>0</v>
      </c>
      <c r="G31" s="148"/>
      <c r="H31" s="149"/>
      <c r="I31" s="149"/>
      <c r="J31" s="149"/>
      <c r="K31" s="150"/>
      <c r="M31" s="30"/>
    </row>
    <row r="32" spans="1:13" x14ac:dyDescent="0.25">
      <c r="A32" s="2">
        <v>5</v>
      </c>
      <c r="B32" s="47">
        <v>2025</v>
      </c>
      <c r="C32" s="47" t="s">
        <v>81</v>
      </c>
      <c r="D32" s="76">
        <v>1</v>
      </c>
      <c r="E32" s="76"/>
      <c r="F32" s="31">
        <f t="shared" si="1"/>
        <v>0</v>
      </c>
      <c r="G32" s="148"/>
      <c r="H32" s="149"/>
      <c r="I32" s="149"/>
      <c r="J32" s="149"/>
      <c r="K32" s="150"/>
    </row>
    <row r="33" spans="1:11" x14ac:dyDescent="0.25">
      <c r="A33" s="2">
        <v>6</v>
      </c>
      <c r="B33" s="47">
        <v>2025</v>
      </c>
      <c r="C33" s="47" t="s">
        <v>82</v>
      </c>
      <c r="D33" s="76">
        <v>1</v>
      </c>
      <c r="E33" s="76"/>
      <c r="F33" s="31">
        <f t="shared" si="1"/>
        <v>0</v>
      </c>
      <c r="G33" s="148"/>
      <c r="H33" s="149"/>
      <c r="I33" s="149"/>
      <c r="J33" s="149"/>
      <c r="K33" s="150"/>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04A55-2BC2-45A1-A7BC-F5AAAEEED5AA}">
  <sheetPr>
    <tabColor rgb="FFFFFF99"/>
  </sheetPr>
  <dimension ref="A1:M33"/>
  <sheetViews>
    <sheetView topLeftCell="A8" zoomScaleNormal="100" workbookViewId="0">
      <selection activeCell="C7" sqref="C7"/>
    </sheetView>
  </sheetViews>
  <sheetFormatPr baseColWidth="10" defaultColWidth="11.42578125" defaultRowHeight="15" x14ac:dyDescent="0.25"/>
  <cols>
    <col min="2" max="2" width="18.85546875" customWidth="1"/>
    <col min="3" max="8" width="21.85546875" customWidth="1"/>
    <col min="9" max="9" width="24.85546875" customWidth="1"/>
    <col min="11" max="11" width="21" customWidth="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ht="20.25" x14ac:dyDescent="0.25">
      <c r="A5" s="4"/>
      <c r="B5" s="4"/>
      <c r="C5" s="4"/>
      <c r="D5" s="4"/>
      <c r="E5" s="4"/>
      <c r="F5" s="4"/>
      <c r="G5" s="4"/>
      <c r="H5" s="4"/>
      <c r="I5" s="4"/>
      <c r="J5" s="7"/>
      <c r="K5" s="8"/>
    </row>
    <row r="6" spans="1:12" ht="31.5" customHeight="1" x14ac:dyDescent="0.25">
      <c r="A6" s="151" t="s">
        <v>37</v>
      </c>
      <c r="B6" s="151"/>
      <c r="C6" s="189" t="s">
        <v>28</v>
      </c>
      <c r="D6" s="189"/>
      <c r="E6" s="189"/>
      <c r="F6" s="189"/>
      <c r="G6" s="189"/>
      <c r="H6" s="189"/>
      <c r="I6" s="189"/>
      <c r="J6" s="189"/>
      <c r="K6" s="189"/>
    </row>
    <row r="7" spans="1:12" ht="49.5" customHeight="1" x14ac:dyDescent="0.25">
      <c r="A7" s="151" t="s">
        <v>39</v>
      </c>
      <c r="B7" s="151"/>
      <c r="C7" s="50" t="s">
        <v>146</v>
      </c>
      <c r="D7" s="190" t="s">
        <v>29</v>
      </c>
      <c r="E7" s="191"/>
      <c r="F7" s="191"/>
      <c r="G7" s="191"/>
      <c r="H7" s="191"/>
      <c r="I7" s="191"/>
      <c r="J7" s="191"/>
      <c r="K7" s="192"/>
      <c r="L7" s="43"/>
    </row>
    <row r="8" spans="1:12" ht="36.75" customHeight="1" x14ac:dyDescent="0.25">
      <c r="A8" s="151" t="s">
        <v>41</v>
      </c>
      <c r="B8" s="151"/>
      <c r="C8" s="189" t="s">
        <v>147</v>
      </c>
      <c r="D8" s="189"/>
      <c r="E8" s="189"/>
      <c r="F8" s="189"/>
      <c r="G8" s="189"/>
      <c r="H8" s="189"/>
      <c r="I8" s="189"/>
      <c r="J8" s="189"/>
      <c r="K8" s="189"/>
    </row>
    <row r="9" spans="1:12" ht="29.25" customHeight="1" x14ac:dyDescent="0.25">
      <c r="A9" s="151" t="s">
        <v>43</v>
      </c>
      <c r="B9" s="151"/>
      <c r="C9" s="189" t="s">
        <v>148</v>
      </c>
      <c r="D9" s="189"/>
      <c r="E9" s="189"/>
      <c r="F9" s="189"/>
      <c r="G9" s="189"/>
      <c r="H9" s="189"/>
      <c r="I9" s="189"/>
      <c r="J9" s="189"/>
      <c r="K9" s="189"/>
    </row>
    <row r="10" spans="1:12" ht="34.5" customHeight="1" x14ac:dyDescent="0.25">
      <c r="A10" s="151" t="s">
        <v>45</v>
      </c>
      <c r="B10" s="151"/>
      <c r="C10" s="189" t="s">
        <v>149</v>
      </c>
      <c r="D10" s="189"/>
      <c r="E10" s="189"/>
      <c r="F10" s="189"/>
      <c r="G10" s="189"/>
      <c r="H10" s="189"/>
      <c r="I10" s="189"/>
      <c r="J10" s="189"/>
      <c r="K10" s="189"/>
    </row>
    <row r="11" spans="1:12" ht="22.5" customHeight="1" x14ac:dyDescent="0.25">
      <c r="A11" s="151" t="s">
        <v>47</v>
      </c>
      <c r="B11" s="151"/>
      <c r="C11" s="194" t="s">
        <v>48</v>
      </c>
      <c r="D11" s="194"/>
      <c r="E11" s="194"/>
      <c r="F11" s="194"/>
      <c r="G11" s="194"/>
      <c r="H11" s="194"/>
      <c r="I11" s="194"/>
      <c r="J11" s="194"/>
      <c r="K11" s="194"/>
    </row>
    <row r="12" spans="1:12" ht="24" customHeight="1" x14ac:dyDescent="0.25">
      <c r="A12" s="151" t="s">
        <v>49</v>
      </c>
      <c r="B12" s="158"/>
      <c r="C12" s="190" t="s">
        <v>50</v>
      </c>
      <c r="D12" s="191"/>
      <c r="E12" s="191"/>
      <c r="F12" s="191"/>
      <c r="G12" s="191"/>
      <c r="H12" s="191"/>
      <c r="I12" s="191"/>
      <c r="J12" s="191"/>
      <c r="K12" s="192"/>
    </row>
    <row r="13" spans="1:12" ht="36.75" customHeight="1" x14ac:dyDescent="0.25">
      <c r="A13" s="151" t="s">
        <v>51</v>
      </c>
      <c r="B13" s="151"/>
      <c r="C13" s="193" t="s">
        <v>150</v>
      </c>
      <c r="D13" s="193"/>
      <c r="E13" s="193"/>
      <c r="F13" s="193"/>
      <c r="G13" s="193"/>
      <c r="H13" s="193"/>
      <c r="I13" s="193"/>
      <c r="J13" s="193"/>
      <c r="K13" s="193"/>
    </row>
    <row r="14" spans="1:12" ht="31.5" customHeight="1" x14ac:dyDescent="0.25">
      <c r="A14" s="151" t="s">
        <v>53</v>
      </c>
      <c r="B14" s="151"/>
      <c r="C14" s="189" t="s">
        <v>151</v>
      </c>
      <c r="D14" s="189"/>
      <c r="E14" s="189"/>
      <c r="F14" s="189"/>
      <c r="G14" s="189"/>
      <c r="H14" s="189"/>
      <c r="I14" s="189"/>
      <c r="J14" s="189"/>
      <c r="K14" s="189"/>
    </row>
    <row r="15" spans="1:12" ht="39" customHeight="1" x14ac:dyDescent="0.25">
      <c r="A15" s="151" t="s">
        <v>55</v>
      </c>
      <c r="B15" s="151"/>
      <c r="C15" s="189" t="s">
        <v>152</v>
      </c>
      <c r="D15" s="189"/>
      <c r="E15" s="189"/>
      <c r="F15" s="189"/>
      <c r="G15" s="189"/>
      <c r="H15" s="189"/>
      <c r="I15" s="189"/>
      <c r="J15" s="189"/>
      <c r="K15" s="189"/>
    </row>
    <row r="16" spans="1:12" ht="26.25" customHeight="1" x14ac:dyDescent="0.25">
      <c r="A16" s="151" t="s">
        <v>57</v>
      </c>
      <c r="B16" s="151"/>
      <c r="C16" s="189" t="s">
        <v>153</v>
      </c>
      <c r="D16" s="189"/>
      <c r="E16" s="189"/>
      <c r="F16" s="189"/>
      <c r="G16" s="189" t="s">
        <v>59</v>
      </c>
      <c r="H16" s="189"/>
      <c r="I16" s="189"/>
      <c r="J16" s="189"/>
      <c r="K16" s="189"/>
    </row>
    <row r="17" spans="1:13" ht="15.75" x14ac:dyDescent="0.25">
      <c r="A17" s="151" t="s">
        <v>60</v>
      </c>
      <c r="B17" s="151"/>
      <c r="C17" s="189" t="s">
        <v>154</v>
      </c>
      <c r="D17" s="189"/>
      <c r="E17" s="189"/>
      <c r="F17" s="189"/>
      <c r="G17" s="189"/>
      <c r="H17" s="189"/>
      <c r="I17" s="189"/>
      <c r="J17" s="189"/>
      <c r="K17" s="189"/>
    </row>
    <row r="18" spans="1:13" x14ac:dyDescent="0.25">
      <c r="A18" s="5"/>
      <c r="B18" s="5"/>
      <c r="C18" s="1"/>
      <c r="D18" s="1"/>
      <c r="E18" s="1"/>
      <c r="F18" s="1"/>
      <c r="G18" s="1"/>
      <c r="H18" s="1"/>
      <c r="I18" s="1"/>
      <c r="J18" s="1"/>
    </row>
    <row r="19" spans="1:13" x14ac:dyDescent="0.25">
      <c r="A19" s="5"/>
      <c r="B19" s="5"/>
      <c r="C19" s="107" t="s">
        <v>62</v>
      </c>
      <c r="D19" s="107"/>
      <c r="E19" s="107"/>
      <c r="F19" s="107"/>
      <c r="G19" s="107"/>
      <c r="H19" s="107"/>
      <c r="I19" s="1"/>
      <c r="J19" s="1"/>
      <c r="K19" s="1"/>
    </row>
    <row r="20" spans="1:13" ht="15.75" x14ac:dyDescent="0.25">
      <c r="A20" s="163"/>
      <c r="B20" s="164"/>
      <c r="C20" s="22" t="s">
        <v>63</v>
      </c>
      <c r="D20" s="22" t="s">
        <v>64</v>
      </c>
      <c r="E20" s="22" t="s">
        <v>65</v>
      </c>
      <c r="F20" s="22" t="s">
        <v>66</v>
      </c>
      <c r="G20" s="22" t="s">
        <v>67</v>
      </c>
      <c r="H20" s="22" t="s">
        <v>68</v>
      </c>
      <c r="I20" s="1"/>
      <c r="J20" s="1"/>
      <c r="K20" s="1"/>
    </row>
    <row r="21" spans="1:13" x14ac:dyDescent="0.25">
      <c r="A21" s="165" t="s">
        <v>69</v>
      </c>
      <c r="B21" s="165"/>
      <c r="C21" s="41">
        <v>1</v>
      </c>
      <c r="D21" s="38">
        <v>1</v>
      </c>
      <c r="E21" s="38">
        <v>1</v>
      </c>
      <c r="F21" s="38">
        <v>1</v>
      </c>
      <c r="G21" s="38">
        <v>1</v>
      </c>
      <c r="H21" s="42">
        <v>1</v>
      </c>
      <c r="I21" s="1"/>
      <c r="J21" s="1"/>
      <c r="K21" s="1"/>
    </row>
    <row r="22" spans="1:13" x14ac:dyDescent="0.25">
      <c r="A22" s="165" t="s">
        <v>70</v>
      </c>
      <c r="B22" s="165"/>
      <c r="C22" s="41">
        <v>1</v>
      </c>
      <c r="D22" s="38">
        <v>0.25</v>
      </c>
      <c r="E22" s="2"/>
      <c r="F22" s="2"/>
      <c r="G22" s="2"/>
      <c r="H22" s="3" t="s">
        <v>72</v>
      </c>
      <c r="I22" s="1"/>
      <c r="J22" s="1"/>
      <c r="K22" s="1"/>
    </row>
    <row r="23" spans="1:13" x14ac:dyDescent="0.25">
      <c r="A23" s="165" t="s">
        <v>71</v>
      </c>
      <c r="B23" s="165"/>
      <c r="C23" s="20">
        <f>C22/C21</f>
        <v>1</v>
      </c>
      <c r="D23" s="20">
        <f t="shared" ref="D23:G23" si="0">D22/D21</f>
        <v>0.25</v>
      </c>
      <c r="E23" s="20">
        <f t="shared" si="0"/>
        <v>0</v>
      </c>
      <c r="F23" s="20">
        <f t="shared" si="0"/>
        <v>0</v>
      </c>
      <c r="G23" s="20">
        <f t="shared" si="0"/>
        <v>0</v>
      </c>
      <c r="H23" s="21" t="s">
        <v>72</v>
      </c>
      <c r="I23" s="1"/>
      <c r="J23" s="1"/>
      <c r="K23" s="1"/>
    </row>
    <row r="24" spans="1:13" x14ac:dyDescent="0.25">
      <c r="A24" s="165" t="s">
        <v>7</v>
      </c>
      <c r="B24" s="165"/>
      <c r="C24" s="78">
        <v>0.125</v>
      </c>
      <c r="D24" s="78">
        <f>C24+6.25%</f>
        <v>0.1875</v>
      </c>
      <c r="E24" s="21"/>
      <c r="F24" s="21"/>
      <c r="G24" s="21"/>
      <c r="H24" s="78">
        <f>MAXA(C24:G24)</f>
        <v>0.1875</v>
      </c>
      <c r="I24" s="1"/>
      <c r="J24" s="1"/>
      <c r="K24" s="87">
        <f>100/16</f>
        <v>6.25</v>
      </c>
    </row>
    <row r="25" spans="1:13" x14ac:dyDescent="0.25">
      <c r="A25" s="1"/>
      <c r="B25" s="1"/>
      <c r="C25" s="1"/>
      <c r="D25" s="1"/>
      <c r="E25" s="1"/>
      <c r="F25" s="1"/>
      <c r="G25" s="1"/>
      <c r="H25" s="1"/>
      <c r="I25" s="1"/>
      <c r="J25" s="1"/>
      <c r="K25" s="1"/>
    </row>
    <row r="26" spans="1:13" x14ac:dyDescent="0.25">
      <c r="A26" s="107" t="s">
        <v>73</v>
      </c>
      <c r="B26" s="107"/>
      <c r="C26" s="107"/>
      <c r="D26" s="107"/>
      <c r="E26" s="107"/>
      <c r="F26" s="107"/>
      <c r="G26" s="107"/>
      <c r="H26" s="107"/>
      <c r="I26" s="107"/>
      <c r="J26" s="107"/>
      <c r="K26" s="107"/>
    </row>
    <row r="27" spans="1:13" ht="78.75" customHeight="1" x14ac:dyDescent="0.25">
      <c r="A27" s="6" t="s">
        <v>74</v>
      </c>
      <c r="B27" s="6" t="s">
        <v>75</v>
      </c>
      <c r="C27" s="6" t="s">
        <v>76</v>
      </c>
      <c r="D27" s="6" t="s">
        <v>77</v>
      </c>
      <c r="E27" s="6" t="s">
        <v>78</v>
      </c>
      <c r="F27" s="6" t="s">
        <v>79</v>
      </c>
      <c r="G27" s="166" t="s">
        <v>80</v>
      </c>
      <c r="H27" s="167"/>
      <c r="I27" s="167"/>
      <c r="J27" s="167"/>
      <c r="K27" s="168"/>
    </row>
    <row r="28" spans="1:13" s="1" customFormat="1" ht="240" customHeight="1" x14ac:dyDescent="0.25">
      <c r="A28" s="2">
        <v>1</v>
      </c>
      <c r="B28" s="47">
        <v>2024</v>
      </c>
      <c r="C28" s="47" t="s">
        <v>81</v>
      </c>
      <c r="D28" s="41">
        <v>1</v>
      </c>
      <c r="E28" s="38">
        <v>1</v>
      </c>
      <c r="F28" s="31">
        <f>IF(E28/D28&gt;100%,100%,E28/D28)</f>
        <v>1</v>
      </c>
      <c r="G28" s="148" t="s">
        <v>393</v>
      </c>
      <c r="H28" s="149"/>
      <c r="I28" s="149"/>
      <c r="J28" s="149"/>
      <c r="K28" s="150"/>
    </row>
    <row r="29" spans="1:13" s="1" customFormat="1" ht="269.25" customHeight="1" x14ac:dyDescent="0.25">
      <c r="A29" s="2">
        <v>2</v>
      </c>
      <c r="B29" s="47">
        <v>2024</v>
      </c>
      <c r="C29" s="47" t="s">
        <v>82</v>
      </c>
      <c r="D29" s="41">
        <v>1</v>
      </c>
      <c r="E29" s="38">
        <v>1</v>
      </c>
      <c r="F29" s="31">
        <f t="shared" ref="F29:F33" si="1">IF(E29/D29&gt;100%,100%,E29/D29)</f>
        <v>1</v>
      </c>
      <c r="G29" s="148" t="s">
        <v>394</v>
      </c>
      <c r="H29" s="149"/>
      <c r="I29" s="149"/>
      <c r="J29" s="149"/>
      <c r="K29" s="150"/>
    </row>
    <row r="30" spans="1:13" s="1" customFormat="1" ht="248.25" customHeight="1" x14ac:dyDescent="0.25">
      <c r="A30" s="2">
        <v>3</v>
      </c>
      <c r="B30" s="47">
        <v>2025</v>
      </c>
      <c r="C30" s="47" t="s">
        <v>83</v>
      </c>
      <c r="D30" s="41">
        <v>1</v>
      </c>
      <c r="E30" s="38">
        <v>1</v>
      </c>
      <c r="F30" s="31">
        <f t="shared" si="1"/>
        <v>1</v>
      </c>
      <c r="G30" s="148" t="s">
        <v>392</v>
      </c>
      <c r="H30" s="149"/>
      <c r="I30" s="149"/>
      <c r="J30" s="149"/>
      <c r="K30" s="150"/>
    </row>
    <row r="31" spans="1:13" s="1" customFormat="1" x14ac:dyDescent="0.25">
      <c r="A31" s="2">
        <v>4</v>
      </c>
      <c r="B31" s="47">
        <v>2025</v>
      </c>
      <c r="C31" s="47" t="s">
        <v>84</v>
      </c>
      <c r="D31" s="41">
        <v>1</v>
      </c>
      <c r="E31" s="38"/>
      <c r="F31" s="31">
        <f t="shared" si="1"/>
        <v>0</v>
      </c>
      <c r="G31" s="148"/>
      <c r="H31" s="149"/>
      <c r="I31" s="149"/>
      <c r="J31" s="149"/>
      <c r="K31" s="150"/>
      <c r="M31" s="30"/>
    </row>
    <row r="32" spans="1:13" s="1" customFormat="1" x14ac:dyDescent="0.25">
      <c r="A32" s="2">
        <v>5</v>
      </c>
      <c r="B32" s="47">
        <v>2025</v>
      </c>
      <c r="C32" s="47" t="s">
        <v>81</v>
      </c>
      <c r="D32" s="41">
        <v>1</v>
      </c>
      <c r="E32" s="38"/>
      <c r="F32" s="31">
        <f t="shared" si="1"/>
        <v>0</v>
      </c>
      <c r="G32" s="148"/>
      <c r="H32" s="149"/>
      <c r="I32" s="149"/>
      <c r="J32" s="149"/>
      <c r="K32" s="150"/>
    </row>
    <row r="33" spans="1:11" s="1" customFormat="1" x14ac:dyDescent="0.25">
      <c r="A33" s="2">
        <v>6</v>
      </c>
      <c r="B33" s="47">
        <v>2025</v>
      </c>
      <c r="C33" s="47" t="s">
        <v>82</v>
      </c>
      <c r="D33" s="41">
        <v>1</v>
      </c>
      <c r="E33" s="38"/>
      <c r="F33" s="31">
        <f t="shared" si="1"/>
        <v>0</v>
      </c>
      <c r="G33" s="148"/>
      <c r="H33" s="149"/>
      <c r="I33" s="149"/>
      <c r="J33" s="149"/>
      <c r="K33" s="150"/>
    </row>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24:B24"/>
    <mergeCell ref="A15:B15"/>
    <mergeCell ref="C15:K15"/>
    <mergeCell ref="A16:B16"/>
    <mergeCell ref="C16:K16"/>
    <mergeCell ref="A17:B17"/>
    <mergeCell ref="C17:K17"/>
    <mergeCell ref="C19:H19"/>
    <mergeCell ref="A20:B20"/>
    <mergeCell ref="A21:B21"/>
    <mergeCell ref="A22:B22"/>
    <mergeCell ref="A23:B23"/>
    <mergeCell ref="G31:K31"/>
    <mergeCell ref="G32:K32"/>
    <mergeCell ref="G33:K33"/>
    <mergeCell ref="A26:K26"/>
    <mergeCell ref="G27:K27"/>
    <mergeCell ref="G28:K28"/>
    <mergeCell ref="G29:K29"/>
    <mergeCell ref="G30:K30"/>
  </mergeCells>
  <pageMargins left="0.7" right="0.7" top="0.75" bottom="0.75" header="0.3" footer="0.3"/>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4840-1364-42F9-911F-25760F44A905}">
  <sheetPr>
    <tabColor rgb="FFFFFF99"/>
  </sheetPr>
  <dimension ref="A1:M33"/>
  <sheetViews>
    <sheetView zoomScaleNormal="100" workbookViewId="0">
      <selection activeCell="C7" sqref="C7"/>
    </sheetView>
  </sheetViews>
  <sheetFormatPr baseColWidth="10" defaultColWidth="11.42578125" defaultRowHeight="15" x14ac:dyDescent="0.25"/>
  <cols>
    <col min="2" max="2" width="25.140625" customWidth="1"/>
    <col min="3" max="3" width="18.28515625" customWidth="1"/>
    <col min="4" max="4" width="21.5703125" customWidth="1"/>
    <col min="5" max="5" width="22" customWidth="1"/>
    <col min="6" max="6" width="19.140625" customWidth="1"/>
    <col min="7" max="7" width="17.28515625" customWidth="1"/>
    <col min="8" max="8" width="21" customWidth="1"/>
    <col min="11" max="11" width="15.7109375" customWidth="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ht="20.25" x14ac:dyDescent="0.25">
      <c r="A5" s="4"/>
      <c r="B5" s="4"/>
      <c r="C5" s="4"/>
      <c r="D5" s="4"/>
      <c r="E5" s="4"/>
      <c r="F5" s="4"/>
      <c r="G5" s="4"/>
      <c r="H5" s="4"/>
      <c r="I5" s="4"/>
      <c r="J5" s="7"/>
      <c r="K5" s="8"/>
    </row>
    <row r="6" spans="1:12" ht="37.5" customHeight="1" x14ac:dyDescent="0.25">
      <c r="A6" s="151" t="s">
        <v>37</v>
      </c>
      <c r="B6" s="151"/>
      <c r="C6" s="189" t="s">
        <v>28</v>
      </c>
      <c r="D6" s="189"/>
      <c r="E6" s="189"/>
      <c r="F6" s="189"/>
      <c r="G6" s="189"/>
      <c r="H6" s="189"/>
      <c r="I6" s="189"/>
      <c r="J6" s="189"/>
      <c r="K6" s="189"/>
    </row>
    <row r="7" spans="1:12" ht="57.75" customHeight="1" x14ac:dyDescent="0.25">
      <c r="A7" s="151" t="s">
        <v>39</v>
      </c>
      <c r="B7" s="151"/>
      <c r="C7" s="50" t="s">
        <v>155</v>
      </c>
      <c r="D7" s="196" t="s">
        <v>30</v>
      </c>
      <c r="E7" s="197"/>
      <c r="F7" s="197"/>
      <c r="G7" s="197"/>
      <c r="H7" s="197"/>
      <c r="I7" s="197"/>
      <c r="J7" s="197"/>
      <c r="K7" s="198"/>
      <c r="L7" s="43"/>
    </row>
    <row r="8" spans="1:12" ht="30" customHeight="1" x14ac:dyDescent="0.25">
      <c r="A8" s="151" t="s">
        <v>41</v>
      </c>
      <c r="B8" s="151"/>
      <c r="C8" s="189" t="s">
        <v>156</v>
      </c>
      <c r="D8" s="189"/>
      <c r="E8" s="189"/>
      <c r="F8" s="189"/>
      <c r="G8" s="189"/>
      <c r="H8" s="189"/>
      <c r="I8" s="189"/>
      <c r="J8" s="189"/>
      <c r="K8" s="189"/>
    </row>
    <row r="9" spans="1:12" ht="41.25" customHeight="1" x14ac:dyDescent="0.25">
      <c r="A9" s="151" t="s">
        <v>43</v>
      </c>
      <c r="B9" s="151"/>
      <c r="C9" s="189" t="s">
        <v>157</v>
      </c>
      <c r="D9" s="189"/>
      <c r="E9" s="189"/>
      <c r="F9" s="189"/>
      <c r="G9" s="189"/>
      <c r="H9" s="189"/>
      <c r="I9" s="189"/>
      <c r="J9" s="189"/>
      <c r="K9" s="189"/>
    </row>
    <row r="10" spans="1:12" ht="31.5" customHeight="1" x14ac:dyDescent="0.25">
      <c r="A10" s="151" t="s">
        <v>45</v>
      </c>
      <c r="B10" s="151"/>
      <c r="C10" s="189" t="s">
        <v>156</v>
      </c>
      <c r="D10" s="189"/>
      <c r="E10" s="189"/>
      <c r="F10" s="189"/>
      <c r="G10" s="189"/>
      <c r="H10" s="189"/>
      <c r="I10" s="189"/>
      <c r="J10" s="189"/>
      <c r="K10" s="189"/>
    </row>
    <row r="11" spans="1:12" ht="30" customHeight="1" x14ac:dyDescent="0.25">
      <c r="A11" s="151" t="s">
        <v>47</v>
      </c>
      <c r="B11" s="151"/>
      <c r="C11" s="194" t="s">
        <v>48</v>
      </c>
      <c r="D11" s="194"/>
      <c r="E11" s="194"/>
      <c r="F11" s="194"/>
      <c r="G11" s="194"/>
      <c r="H11" s="194"/>
      <c r="I11" s="194"/>
      <c r="J11" s="194"/>
      <c r="K11" s="194"/>
    </row>
    <row r="12" spans="1:12" ht="27" customHeight="1" x14ac:dyDescent="0.25">
      <c r="A12" s="151" t="s">
        <v>49</v>
      </c>
      <c r="B12" s="158"/>
      <c r="C12" s="190" t="s">
        <v>50</v>
      </c>
      <c r="D12" s="191"/>
      <c r="E12" s="191"/>
      <c r="F12" s="191"/>
      <c r="G12" s="191"/>
      <c r="H12" s="191"/>
      <c r="I12" s="191"/>
      <c r="J12" s="191"/>
      <c r="K12" s="192"/>
    </row>
    <row r="13" spans="1:12" ht="21" customHeight="1" x14ac:dyDescent="0.25">
      <c r="A13" s="151" t="s">
        <v>51</v>
      </c>
      <c r="B13" s="151"/>
      <c r="C13" s="193" t="s">
        <v>158</v>
      </c>
      <c r="D13" s="193"/>
      <c r="E13" s="193"/>
      <c r="F13" s="193"/>
      <c r="G13" s="193"/>
      <c r="H13" s="193"/>
      <c r="I13" s="193"/>
      <c r="J13" s="193"/>
      <c r="K13" s="193"/>
    </row>
    <row r="14" spans="1:12" ht="30.75" customHeight="1" x14ac:dyDescent="0.25">
      <c r="A14" s="151" t="s">
        <v>53</v>
      </c>
      <c r="B14" s="151"/>
      <c r="C14" s="189" t="s">
        <v>159</v>
      </c>
      <c r="D14" s="189"/>
      <c r="E14" s="189"/>
      <c r="F14" s="189"/>
      <c r="G14" s="189"/>
      <c r="H14" s="189"/>
      <c r="I14" s="189"/>
      <c r="J14" s="189"/>
      <c r="K14" s="189"/>
    </row>
    <row r="15" spans="1:12" ht="15.75" x14ac:dyDescent="0.25">
      <c r="A15" s="151" t="s">
        <v>55</v>
      </c>
      <c r="B15" s="151"/>
      <c r="C15" s="189" t="s">
        <v>160</v>
      </c>
      <c r="D15" s="189"/>
      <c r="E15" s="189"/>
      <c r="F15" s="189"/>
      <c r="G15" s="189"/>
      <c r="H15" s="189"/>
      <c r="I15" s="189"/>
      <c r="J15" s="189"/>
      <c r="K15" s="189"/>
    </row>
    <row r="16" spans="1:12" ht="15.75" x14ac:dyDescent="0.25">
      <c r="A16" s="151" t="s">
        <v>57</v>
      </c>
      <c r="B16" s="151"/>
      <c r="C16" s="189">
        <v>0</v>
      </c>
      <c r="D16" s="189"/>
      <c r="E16" s="189"/>
      <c r="F16" s="189"/>
      <c r="G16" s="189" t="s">
        <v>59</v>
      </c>
      <c r="H16" s="189"/>
      <c r="I16" s="189"/>
      <c r="J16" s="189"/>
      <c r="K16" s="189"/>
    </row>
    <row r="17" spans="1:13" ht="15.75" x14ac:dyDescent="0.25">
      <c r="A17" s="151" t="s">
        <v>60</v>
      </c>
      <c r="B17" s="151"/>
      <c r="C17" s="195" t="s">
        <v>61</v>
      </c>
      <c r="D17" s="195"/>
      <c r="E17" s="195"/>
      <c r="F17" s="195"/>
      <c r="G17" s="195"/>
      <c r="H17" s="195"/>
      <c r="I17" s="195"/>
      <c r="J17" s="195"/>
      <c r="K17" s="195"/>
    </row>
    <row r="18" spans="1:13" x14ac:dyDescent="0.25">
      <c r="A18" s="5"/>
      <c r="B18" s="5"/>
      <c r="C18" s="1"/>
      <c r="D18" s="1"/>
      <c r="E18" s="1"/>
      <c r="F18" s="1"/>
      <c r="G18" s="1"/>
      <c r="H18" s="1"/>
      <c r="I18" s="1"/>
      <c r="J18" s="1"/>
      <c r="K18" s="1"/>
    </row>
    <row r="19" spans="1:13" x14ac:dyDescent="0.25">
      <c r="A19" s="5"/>
      <c r="B19" s="5"/>
      <c r="C19" s="107" t="s">
        <v>62</v>
      </c>
      <c r="D19" s="107"/>
      <c r="E19" s="107"/>
      <c r="F19" s="107"/>
      <c r="G19" s="107"/>
      <c r="H19" s="107"/>
      <c r="I19" s="1"/>
      <c r="J19" s="1"/>
      <c r="K19" s="1"/>
    </row>
    <row r="20" spans="1:13" ht="31.5" x14ac:dyDescent="0.25">
      <c r="A20" s="163"/>
      <c r="B20" s="164"/>
      <c r="C20" s="22" t="s">
        <v>63</v>
      </c>
      <c r="D20" s="22" t="s">
        <v>64</v>
      </c>
      <c r="E20" s="22" t="s">
        <v>65</v>
      </c>
      <c r="F20" s="22" t="s">
        <v>66</v>
      </c>
      <c r="G20" s="22" t="s">
        <v>67</v>
      </c>
      <c r="H20" s="22" t="s">
        <v>68</v>
      </c>
      <c r="I20" s="1"/>
      <c r="J20" s="1"/>
      <c r="K20" s="1"/>
    </row>
    <row r="21" spans="1:13" x14ac:dyDescent="0.25">
      <c r="A21" s="165" t="s">
        <v>69</v>
      </c>
      <c r="B21" s="165"/>
      <c r="C21" s="57">
        <v>0</v>
      </c>
      <c r="D21" s="57">
        <v>1</v>
      </c>
      <c r="E21" s="57">
        <v>1</v>
      </c>
      <c r="F21" s="57">
        <v>1</v>
      </c>
      <c r="G21" s="58">
        <v>0</v>
      </c>
      <c r="H21" s="45">
        <v>3</v>
      </c>
      <c r="I21" s="1"/>
      <c r="J21" s="1"/>
      <c r="K21" s="1"/>
    </row>
    <row r="22" spans="1:13" x14ac:dyDescent="0.25">
      <c r="A22" s="165" t="s">
        <v>70</v>
      </c>
      <c r="B22" s="165"/>
      <c r="C22" s="19" t="s">
        <v>72</v>
      </c>
      <c r="D22" s="77">
        <f>E31+E33</f>
        <v>0</v>
      </c>
      <c r="E22" s="2"/>
      <c r="F22" s="2"/>
      <c r="G22" s="2"/>
      <c r="H22" s="3"/>
      <c r="I22" s="1"/>
      <c r="J22" s="1"/>
      <c r="K22" s="1"/>
    </row>
    <row r="23" spans="1:13" x14ac:dyDescent="0.25">
      <c r="A23" s="165" t="s">
        <v>71</v>
      </c>
      <c r="B23" s="165"/>
      <c r="C23" s="19" t="s">
        <v>72</v>
      </c>
      <c r="D23" s="20">
        <f t="shared" ref="D23:G23" si="0">D22/D21</f>
        <v>0</v>
      </c>
      <c r="E23" s="20">
        <f t="shared" si="0"/>
        <v>0</v>
      </c>
      <c r="F23" s="20">
        <f t="shared" si="0"/>
        <v>0</v>
      </c>
      <c r="G23" s="20" t="e">
        <f t="shared" si="0"/>
        <v>#DIV/0!</v>
      </c>
      <c r="H23" s="21" t="s">
        <v>72</v>
      </c>
      <c r="I23" s="1"/>
      <c r="J23" s="1"/>
      <c r="K23" s="1"/>
    </row>
    <row r="24" spans="1:13" x14ac:dyDescent="0.25">
      <c r="A24" s="165" t="s">
        <v>7</v>
      </c>
      <c r="B24" s="165"/>
      <c r="C24" s="19" t="s">
        <v>72</v>
      </c>
      <c r="D24" s="21">
        <v>0</v>
      </c>
      <c r="E24" s="21"/>
      <c r="F24" s="21"/>
      <c r="G24" s="21"/>
      <c r="H24" s="78">
        <f>MAXA(C24:G24)</f>
        <v>0</v>
      </c>
      <c r="I24" s="1"/>
      <c r="J24" s="1"/>
      <c r="K24" s="1"/>
    </row>
    <row r="25" spans="1:13" x14ac:dyDescent="0.25">
      <c r="A25" s="1"/>
      <c r="B25" s="1"/>
      <c r="C25" s="1"/>
      <c r="D25" s="1"/>
      <c r="E25" s="1"/>
      <c r="F25" s="1"/>
      <c r="G25" s="1"/>
      <c r="H25" s="1"/>
      <c r="I25" s="1"/>
      <c r="J25" s="1"/>
      <c r="K25" s="1"/>
    </row>
    <row r="26" spans="1:13" x14ac:dyDescent="0.25">
      <c r="A26" s="107" t="s">
        <v>73</v>
      </c>
      <c r="B26" s="107"/>
      <c r="C26" s="107"/>
      <c r="D26" s="107"/>
      <c r="E26" s="107"/>
      <c r="F26" s="107"/>
      <c r="G26" s="107"/>
      <c r="H26" s="107"/>
      <c r="I26" s="107"/>
      <c r="J26" s="107"/>
      <c r="K26" s="107"/>
    </row>
    <row r="27" spans="1:13" ht="45" x14ac:dyDescent="0.25">
      <c r="A27" s="6" t="s">
        <v>74</v>
      </c>
      <c r="B27" s="6" t="s">
        <v>75</v>
      </c>
      <c r="C27" s="6" t="s">
        <v>76</v>
      </c>
      <c r="D27" s="6" t="s">
        <v>77</v>
      </c>
      <c r="E27" s="6" t="s">
        <v>78</v>
      </c>
      <c r="F27" s="6" t="s">
        <v>79</v>
      </c>
      <c r="G27" s="166" t="s">
        <v>80</v>
      </c>
      <c r="H27" s="167"/>
      <c r="I27" s="167"/>
      <c r="J27" s="167"/>
      <c r="K27" s="168"/>
    </row>
    <row r="28" spans="1:13" s="1" customFormat="1" x14ac:dyDescent="0.25">
      <c r="A28" s="2">
        <v>1</v>
      </c>
      <c r="B28" s="47">
        <v>2024</v>
      </c>
      <c r="C28" s="47" t="s">
        <v>81</v>
      </c>
      <c r="D28" s="38" t="s">
        <v>72</v>
      </c>
      <c r="E28" s="38" t="s">
        <v>72</v>
      </c>
      <c r="F28" s="38" t="s">
        <v>72</v>
      </c>
      <c r="G28" s="148" t="s">
        <v>385</v>
      </c>
      <c r="H28" s="149"/>
      <c r="I28" s="149"/>
      <c r="J28" s="149"/>
      <c r="K28" s="150"/>
    </row>
    <row r="29" spans="1:13" s="1" customFormat="1" ht="30" x14ac:dyDescent="0.25">
      <c r="A29" s="2">
        <v>2</v>
      </c>
      <c r="B29" s="47">
        <v>2024</v>
      </c>
      <c r="C29" s="47" t="s">
        <v>82</v>
      </c>
      <c r="D29" s="38" t="s">
        <v>72</v>
      </c>
      <c r="E29" s="38" t="s">
        <v>72</v>
      </c>
      <c r="F29" s="38" t="s">
        <v>72</v>
      </c>
      <c r="G29" s="148" t="s">
        <v>385</v>
      </c>
      <c r="H29" s="149"/>
      <c r="I29" s="149"/>
      <c r="J29" s="149"/>
      <c r="K29" s="150"/>
    </row>
    <row r="30" spans="1:13" s="1" customFormat="1" x14ac:dyDescent="0.25">
      <c r="A30" s="2">
        <v>3</v>
      </c>
      <c r="B30" s="47">
        <v>2025</v>
      </c>
      <c r="C30" s="47" t="s">
        <v>83</v>
      </c>
      <c r="D30" s="77">
        <v>0</v>
      </c>
      <c r="E30" s="38" t="s">
        <v>72</v>
      </c>
      <c r="F30" s="31" t="e">
        <f t="shared" ref="F30:F33" si="1">IF(E30/D30&gt;100%,100%,E30/D30)</f>
        <v>#VALUE!</v>
      </c>
      <c r="G30" s="148" t="s">
        <v>385</v>
      </c>
      <c r="H30" s="149"/>
      <c r="I30" s="149"/>
      <c r="J30" s="149"/>
      <c r="K30" s="150"/>
    </row>
    <row r="31" spans="1:13" s="1" customFormat="1" x14ac:dyDescent="0.25">
      <c r="A31" s="2">
        <v>4</v>
      </c>
      <c r="B31" s="47">
        <v>2025</v>
      </c>
      <c r="C31" s="47" t="s">
        <v>84</v>
      </c>
      <c r="D31" s="77">
        <v>0.5</v>
      </c>
      <c r="E31" s="38"/>
      <c r="F31" s="31">
        <f t="shared" si="1"/>
        <v>0</v>
      </c>
      <c r="G31" s="148"/>
      <c r="H31" s="149"/>
      <c r="I31" s="149"/>
      <c r="J31" s="149"/>
      <c r="K31" s="150"/>
      <c r="M31" s="30"/>
    </row>
    <row r="32" spans="1:13" s="1" customFormat="1" x14ac:dyDescent="0.25">
      <c r="A32" s="2">
        <v>5</v>
      </c>
      <c r="B32" s="47">
        <v>2025</v>
      </c>
      <c r="C32" s="47" t="s">
        <v>81</v>
      </c>
      <c r="D32" s="77">
        <v>0</v>
      </c>
      <c r="E32" s="38"/>
      <c r="F32" s="31" t="e">
        <f t="shared" si="1"/>
        <v>#DIV/0!</v>
      </c>
      <c r="G32" s="148"/>
      <c r="H32" s="149"/>
      <c r="I32" s="149"/>
      <c r="J32" s="149"/>
      <c r="K32" s="150"/>
    </row>
    <row r="33" spans="1:11" s="1" customFormat="1" ht="30" x14ac:dyDescent="0.25">
      <c r="A33" s="2">
        <v>6</v>
      </c>
      <c r="B33" s="47">
        <v>2025</v>
      </c>
      <c r="C33" s="47" t="s">
        <v>82</v>
      </c>
      <c r="D33" s="77">
        <v>0.5</v>
      </c>
      <c r="E33" s="38"/>
      <c r="F33" s="31">
        <f t="shared" si="1"/>
        <v>0</v>
      </c>
      <c r="G33" s="148"/>
      <c r="H33" s="149"/>
      <c r="I33" s="149"/>
      <c r="J33" s="149"/>
      <c r="K33" s="150"/>
    </row>
  </sheetData>
  <mergeCells count="41">
    <mergeCell ref="A8:B8"/>
    <mergeCell ref="C8:K8"/>
    <mergeCell ref="D1:I4"/>
    <mergeCell ref="A6:B6"/>
    <mergeCell ref="C6:K6"/>
    <mergeCell ref="A7:B7"/>
    <mergeCell ref="D7:K7"/>
    <mergeCell ref="A1:C4"/>
    <mergeCell ref="J1:K4"/>
    <mergeCell ref="A9:B9"/>
    <mergeCell ref="C9:K9"/>
    <mergeCell ref="A10:B10"/>
    <mergeCell ref="C10:K10"/>
    <mergeCell ref="A11:B11"/>
    <mergeCell ref="C11:K11"/>
    <mergeCell ref="A12:B12"/>
    <mergeCell ref="C12:K12"/>
    <mergeCell ref="A13:B13"/>
    <mergeCell ref="C13:K13"/>
    <mergeCell ref="A14:B14"/>
    <mergeCell ref="C14:K14"/>
    <mergeCell ref="A15:B15"/>
    <mergeCell ref="C15:K15"/>
    <mergeCell ref="A16:B16"/>
    <mergeCell ref="C16:K16"/>
    <mergeCell ref="A17:B17"/>
    <mergeCell ref="C17:K17"/>
    <mergeCell ref="G32:K32"/>
    <mergeCell ref="G33:K33"/>
    <mergeCell ref="G31:K31"/>
    <mergeCell ref="C19:H19"/>
    <mergeCell ref="A20:B20"/>
    <mergeCell ref="A21:B21"/>
    <mergeCell ref="A22:B22"/>
    <mergeCell ref="A23:B23"/>
    <mergeCell ref="A24:B24"/>
    <mergeCell ref="A26:K26"/>
    <mergeCell ref="G27:K27"/>
    <mergeCell ref="G28:K28"/>
    <mergeCell ref="G29:K29"/>
    <mergeCell ref="G30:K30"/>
  </mergeCells>
  <pageMargins left="0.7" right="0.7" top="0.75" bottom="0.75" header="0.3" footer="0.3"/>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2BADC-D8C0-4E6B-A2DD-12695F2D93CD}">
  <sheetPr>
    <tabColor theme="8" tint="0.79998168889431442"/>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10.7109375" style="1" customWidth="1"/>
    <col min="10" max="10" width="20.140625" style="1" customWidth="1"/>
    <col min="11" max="11" width="22.7109375" style="1" customWidth="1"/>
    <col min="12" max="20" width="0" style="1" hidden="1" customWidth="1"/>
    <col min="21" max="16384" width="10.85546875" style="1"/>
  </cols>
  <sheetData>
    <row r="1" spans="1:13" s="63" customFormat="1" ht="22.5" customHeight="1" x14ac:dyDescent="0.25">
      <c r="A1" s="137"/>
      <c r="B1" s="138"/>
      <c r="C1" s="139"/>
      <c r="D1" s="146" t="s">
        <v>36</v>
      </c>
      <c r="E1" s="147"/>
      <c r="F1" s="147"/>
      <c r="G1" s="147"/>
      <c r="H1" s="147"/>
      <c r="I1" s="147"/>
      <c r="J1" s="136" t="s">
        <v>1</v>
      </c>
      <c r="K1" s="136"/>
    </row>
    <row r="2" spans="1:13" s="63" customFormat="1" ht="22.5" customHeight="1" x14ac:dyDescent="0.25">
      <c r="A2" s="140"/>
      <c r="B2" s="141"/>
      <c r="C2" s="142"/>
      <c r="D2" s="147"/>
      <c r="E2" s="147"/>
      <c r="F2" s="147"/>
      <c r="G2" s="147"/>
      <c r="H2" s="147"/>
      <c r="I2" s="147"/>
      <c r="J2" s="136"/>
      <c r="K2" s="136"/>
    </row>
    <row r="3" spans="1:13" s="63" customFormat="1" ht="22.5" customHeight="1" x14ac:dyDescent="0.25">
      <c r="A3" s="140"/>
      <c r="B3" s="141"/>
      <c r="C3" s="142"/>
      <c r="D3" s="147"/>
      <c r="E3" s="147"/>
      <c r="F3" s="147"/>
      <c r="G3" s="147"/>
      <c r="H3" s="147"/>
      <c r="I3" s="147"/>
      <c r="J3" s="136"/>
      <c r="K3" s="136"/>
    </row>
    <row r="4" spans="1:13" s="63" customFormat="1" ht="22.5" customHeight="1" x14ac:dyDescent="0.25">
      <c r="A4" s="143"/>
      <c r="B4" s="144"/>
      <c r="C4" s="145"/>
      <c r="D4" s="147"/>
      <c r="E4" s="147"/>
      <c r="F4" s="147"/>
      <c r="G4" s="147"/>
      <c r="H4" s="147"/>
      <c r="I4" s="147"/>
      <c r="J4" s="136"/>
      <c r="K4" s="136"/>
    </row>
    <row r="5" spans="1:13" s="4" customFormat="1" ht="20.25" x14ac:dyDescent="0.25">
      <c r="J5" s="7"/>
      <c r="K5" s="8"/>
    </row>
    <row r="6" spans="1:13" ht="72" customHeight="1" x14ac:dyDescent="0.25">
      <c r="A6" s="151" t="s">
        <v>37</v>
      </c>
      <c r="B6" s="151"/>
      <c r="C6" s="156" t="s">
        <v>31</v>
      </c>
      <c r="D6" s="156"/>
      <c r="E6" s="156"/>
      <c r="F6" s="156"/>
      <c r="G6" s="156"/>
      <c r="H6" s="156"/>
      <c r="I6" s="156"/>
      <c r="J6" s="156"/>
      <c r="K6" s="156"/>
    </row>
    <row r="7" spans="1:13" ht="46.5" customHeight="1" x14ac:dyDescent="0.25">
      <c r="A7" s="151" t="s">
        <v>39</v>
      </c>
      <c r="B7" s="151"/>
      <c r="C7" s="52" t="s">
        <v>161</v>
      </c>
      <c r="D7" s="182" t="s">
        <v>162</v>
      </c>
      <c r="E7" s="183"/>
      <c r="F7" s="183"/>
      <c r="G7" s="183"/>
      <c r="H7" s="183"/>
      <c r="I7" s="183"/>
      <c r="J7" s="183"/>
      <c r="K7" s="184"/>
      <c r="L7" s="1" t="s">
        <v>163</v>
      </c>
    </row>
    <row r="8" spans="1:13" ht="18.75" x14ac:dyDescent="0.25">
      <c r="A8" s="151" t="s">
        <v>41</v>
      </c>
      <c r="B8" s="151"/>
      <c r="C8" s="156" t="s">
        <v>164</v>
      </c>
      <c r="D8" s="156"/>
      <c r="E8" s="156"/>
      <c r="F8" s="156"/>
      <c r="G8" s="156"/>
      <c r="H8" s="156"/>
      <c r="I8" s="156"/>
      <c r="J8" s="156"/>
      <c r="K8" s="156"/>
      <c r="L8" s="1">
        <v>2025</v>
      </c>
      <c r="M8" s="55" t="s">
        <v>165</v>
      </c>
    </row>
    <row r="9" spans="1:13" ht="18.75" x14ac:dyDescent="0.25">
      <c r="A9" s="151" t="s">
        <v>43</v>
      </c>
      <c r="B9" s="151"/>
      <c r="C9" s="156" t="s">
        <v>166</v>
      </c>
      <c r="D9" s="156"/>
      <c r="E9" s="156"/>
      <c r="F9" s="156"/>
      <c r="G9" s="156"/>
      <c r="H9" s="156"/>
      <c r="I9" s="156"/>
      <c r="J9" s="156"/>
      <c r="K9" s="156"/>
      <c r="L9" s="1">
        <v>2026</v>
      </c>
      <c r="M9" s="55" t="s">
        <v>167</v>
      </c>
    </row>
    <row r="10" spans="1:13" ht="18.75" x14ac:dyDescent="0.25">
      <c r="A10" s="151" t="s">
        <v>45</v>
      </c>
      <c r="B10" s="151"/>
      <c r="C10" s="156" t="s">
        <v>168</v>
      </c>
      <c r="D10" s="156"/>
      <c r="E10" s="156"/>
      <c r="F10" s="156"/>
      <c r="G10" s="156"/>
      <c r="H10" s="156"/>
      <c r="I10" s="156"/>
      <c r="J10" s="156"/>
      <c r="K10" s="156"/>
      <c r="L10" s="1">
        <v>2027</v>
      </c>
      <c r="M10" s="55" t="s">
        <v>169</v>
      </c>
    </row>
    <row r="11" spans="1:13" ht="18.75" x14ac:dyDescent="0.25">
      <c r="A11" s="151" t="s">
        <v>47</v>
      </c>
      <c r="B11" s="151"/>
      <c r="C11" s="157" t="s">
        <v>48</v>
      </c>
      <c r="D11" s="157"/>
      <c r="E11" s="157"/>
      <c r="F11" s="157"/>
      <c r="G11" s="157"/>
      <c r="H11" s="157"/>
      <c r="I11" s="157"/>
      <c r="J11" s="157"/>
      <c r="K11" s="157"/>
    </row>
    <row r="12" spans="1:13" ht="18.75" x14ac:dyDescent="0.25">
      <c r="A12" s="151" t="s">
        <v>49</v>
      </c>
      <c r="B12" s="158"/>
      <c r="C12" s="159" t="s">
        <v>50</v>
      </c>
      <c r="D12" s="160"/>
      <c r="E12" s="160"/>
      <c r="F12" s="160"/>
      <c r="G12" s="160"/>
      <c r="H12" s="160"/>
      <c r="I12" s="160"/>
      <c r="J12" s="160"/>
      <c r="K12" s="161"/>
    </row>
    <row r="13" spans="1:13" ht="18.75" x14ac:dyDescent="0.25">
      <c r="A13" s="151" t="s">
        <v>51</v>
      </c>
      <c r="B13" s="151"/>
      <c r="C13" s="188" t="s">
        <v>170</v>
      </c>
      <c r="D13" s="188"/>
      <c r="E13" s="188"/>
      <c r="F13" s="188"/>
      <c r="G13" s="188"/>
      <c r="H13" s="188"/>
      <c r="I13" s="188"/>
      <c r="J13" s="188"/>
      <c r="K13" s="188"/>
    </row>
    <row r="14" spans="1:13" ht="18.75" x14ac:dyDescent="0.25">
      <c r="A14" s="151" t="s">
        <v>53</v>
      </c>
      <c r="B14" s="151"/>
      <c r="C14" s="156" t="s">
        <v>171</v>
      </c>
      <c r="D14" s="156"/>
      <c r="E14" s="156"/>
      <c r="F14" s="156"/>
      <c r="G14" s="156"/>
      <c r="H14" s="156"/>
      <c r="I14" s="156"/>
      <c r="J14" s="156"/>
      <c r="K14" s="156"/>
    </row>
    <row r="15" spans="1:13" ht="18.75" x14ac:dyDescent="0.25">
      <c r="A15" s="151" t="s">
        <v>55</v>
      </c>
      <c r="B15" s="151"/>
      <c r="C15" s="156" t="s">
        <v>172</v>
      </c>
      <c r="D15" s="156"/>
      <c r="E15" s="156"/>
      <c r="F15" s="156"/>
      <c r="G15" s="156"/>
      <c r="H15" s="156"/>
      <c r="I15" s="156"/>
      <c r="J15" s="156"/>
      <c r="K15" s="156"/>
    </row>
    <row r="16" spans="1:13" ht="18.75" x14ac:dyDescent="0.25">
      <c r="A16" s="151" t="s">
        <v>57</v>
      </c>
      <c r="B16" s="151"/>
      <c r="C16" s="156" t="s">
        <v>72</v>
      </c>
      <c r="D16" s="156"/>
      <c r="E16" s="156"/>
      <c r="F16" s="156"/>
      <c r="G16" s="156" t="s">
        <v>59</v>
      </c>
      <c r="H16" s="156"/>
      <c r="I16" s="156"/>
      <c r="J16" s="156"/>
      <c r="K16" s="156"/>
    </row>
    <row r="17" spans="1:13" ht="18.75" x14ac:dyDescent="0.25">
      <c r="A17" s="151" t="s">
        <v>60</v>
      </c>
      <c r="B17" s="151"/>
      <c r="C17" s="156" t="s">
        <v>154</v>
      </c>
      <c r="D17" s="156"/>
      <c r="E17" s="156"/>
      <c r="F17" s="156"/>
      <c r="G17" s="156"/>
      <c r="H17" s="156"/>
      <c r="I17" s="156"/>
      <c r="J17" s="156"/>
      <c r="K17" s="156"/>
    </row>
    <row r="18" spans="1:13" ht="29.25" customHeight="1" x14ac:dyDescent="0.25">
      <c r="A18" s="5"/>
      <c r="B18" s="5"/>
    </row>
    <row r="19" spans="1:13" ht="29.25" customHeight="1" x14ac:dyDescent="0.25">
      <c r="A19" s="5"/>
      <c r="B19" s="5"/>
      <c r="C19" s="107" t="s">
        <v>62</v>
      </c>
      <c r="D19" s="107"/>
      <c r="E19" s="107"/>
      <c r="F19" s="107"/>
      <c r="G19" s="107"/>
      <c r="H19" s="107"/>
      <c r="I19" s="74"/>
    </row>
    <row r="20" spans="1:13" ht="15.75"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38">
        <v>0</v>
      </c>
      <c r="D21" s="38">
        <v>1</v>
      </c>
      <c r="E21" s="38">
        <v>1</v>
      </c>
      <c r="F21" s="38">
        <v>1</v>
      </c>
      <c r="G21" s="38">
        <v>1</v>
      </c>
      <c r="H21" s="42">
        <v>1</v>
      </c>
      <c r="I21" s="74"/>
    </row>
    <row r="22" spans="1:13" ht="29.25" customHeight="1" x14ac:dyDescent="0.25">
      <c r="A22" s="165" t="s">
        <v>70</v>
      </c>
      <c r="B22" s="165"/>
      <c r="C22" s="56" t="s">
        <v>72</v>
      </c>
      <c r="D22" s="2">
        <v>0</v>
      </c>
      <c r="E22" s="2">
        <v>0</v>
      </c>
      <c r="F22" s="2">
        <v>0</v>
      </c>
      <c r="G22" s="2">
        <v>0</v>
      </c>
      <c r="H22" s="3">
        <f>+SUM(C22:G22)</f>
        <v>0</v>
      </c>
      <c r="I22" s="73"/>
    </row>
    <row r="23" spans="1:13" ht="29.25" customHeight="1" x14ac:dyDescent="0.25">
      <c r="A23" s="165" t="s">
        <v>71</v>
      </c>
      <c r="B23" s="165"/>
      <c r="C23" s="21" t="s">
        <v>72</v>
      </c>
      <c r="D23" s="20">
        <f t="shared" ref="D23:G23" si="0">D22/D21</f>
        <v>0</v>
      </c>
      <c r="E23" s="20">
        <f t="shared" si="0"/>
        <v>0</v>
      </c>
      <c r="F23" s="20">
        <f t="shared" si="0"/>
        <v>0</v>
      </c>
      <c r="G23" s="20">
        <f t="shared" si="0"/>
        <v>0</v>
      </c>
      <c r="H23" s="21" t="s">
        <v>72</v>
      </c>
      <c r="I23" s="74"/>
    </row>
    <row r="24" spans="1:13" ht="29.25" customHeight="1" x14ac:dyDescent="0.25">
      <c r="A24" s="165" t="s">
        <v>7</v>
      </c>
      <c r="B24" s="165"/>
      <c r="C24" s="21" t="s">
        <v>72</v>
      </c>
      <c r="D24" s="21">
        <v>0</v>
      </c>
      <c r="E24" s="21"/>
      <c r="F24" s="21"/>
      <c r="G24" s="21"/>
      <c r="H24" s="78">
        <f>MAXA(C24:G24)</f>
        <v>0</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45"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38">
        <v>0</v>
      </c>
      <c r="E28" s="38" t="s">
        <v>72</v>
      </c>
      <c r="F28" s="38" t="s">
        <v>72</v>
      </c>
      <c r="G28" s="148" t="s">
        <v>381</v>
      </c>
      <c r="H28" s="149"/>
      <c r="I28" s="149"/>
      <c r="J28" s="149"/>
      <c r="K28" s="150"/>
    </row>
    <row r="29" spans="1:13" x14ac:dyDescent="0.25">
      <c r="A29" s="2">
        <v>2</v>
      </c>
      <c r="B29" s="47">
        <v>2024</v>
      </c>
      <c r="C29" s="47" t="s">
        <v>82</v>
      </c>
      <c r="D29" s="38">
        <v>0</v>
      </c>
      <c r="E29" s="38" t="s">
        <v>72</v>
      </c>
      <c r="F29" s="38" t="s">
        <v>72</v>
      </c>
      <c r="G29" s="148" t="s">
        <v>381</v>
      </c>
      <c r="H29" s="149"/>
      <c r="I29" s="149"/>
      <c r="J29" s="149"/>
      <c r="K29" s="150"/>
    </row>
    <row r="30" spans="1:13" x14ac:dyDescent="0.25">
      <c r="A30" s="2">
        <v>3</v>
      </c>
      <c r="B30" s="47">
        <v>2025</v>
      </c>
      <c r="C30" s="47" t="s">
        <v>83</v>
      </c>
      <c r="D30" s="38">
        <v>0</v>
      </c>
      <c r="E30" s="38" t="s">
        <v>72</v>
      </c>
      <c r="F30" s="38" t="s">
        <v>72</v>
      </c>
      <c r="G30" s="148" t="s">
        <v>381</v>
      </c>
      <c r="H30" s="149"/>
      <c r="I30" s="149"/>
      <c r="J30" s="149"/>
      <c r="K30" s="150"/>
    </row>
    <row r="31" spans="1:13" x14ac:dyDescent="0.25">
      <c r="A31" s="2">
        <v>4</v>
      </c>
      <c r="B31" s="47">
        <v>2025</v>
      </c>
      <c r="C31" s="47" t="s">
        <v>84</v>
      </c>
      <c r="D31" s="38">
        <v>0.5</v>
      </c>
      <c r="E31" s="38"/>
      <c r="F31" s="31">
        <f t="shared" ref="F31:F33" si="1">IF(E31/D31&gt;100%,100%,E31/D31)</f>
        <v>0</v>
      </c>
      <c r="G31" s="148"/>
      <c r="H31" s="149"/>
      <c r="I31" s="149"/>
      <c r="J31" s="149"/>
      <c r="K31" s="150"/>
      <c r="M31" s="30"/>
    </row>
    <row r="32" spans="1:13" x14ac:dyDescent="0.25">
      <c r="A32" s="2">
        <v>5</v>
      </c>
      <c r="B32" s="47">
        <v>2025</v>
      </c>
      <c r="C32" s="47" t="s">
        <v>81</v>
      </c>
      <c r="D32" s="38">
        <v>0</v>
      </c>
      <c r="E32" s="38"/>
      <c r="F32" s="31" t="e">
        <f t="shared" si="1"/>
        <v>#DIV/0!</v>
      </c>
      <c r="G32" s="148"/>
      <c r="H32" s="149"/>
      <c r="I32" s="149"/>
      <c r="J32" s="149"/>
      <c r="K32" s="150"/>
    </row>
    <row r="33" spans="1:11" x14ac:dyDescent="0.25">
      <c r="A33" s="2">
        <v>6</v>
      </c>
      <c r="B33" s="47">
        <v>2025</v>
      </c>
      <c r="C33" s="47" t="s">
        <v>82</v>
      </c>
      <c r="D33" s="38">
        <v>0.5</v>
      </c>
      <c r="E33" s="38"/>
      <c r="F33" s="31">
        <f t="shared" si="1"/>
        <v>0</v>
      </c>
      <c r="G33" s="148"/>
      <c r="H33" s="149"/>
      <c r="I33" s="149"/>
      <c r="J33" s="149"/>
      <c r="K33" s="150"/>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09FF1-D4B8-44A8-9FAD-30B0CE4939D0}">
  <sheetPr>
    <tabColor theme="8" tint="0.79998168889431442"/>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3" s="63" customFormat="1" ht="22.5" customHeight="1" x14ac:dyDescent="0.25">
      <c r="A1" s="137"/>
      <c r="B1" s="138"/>
      <c r="C1" s="139"/>
      <c r="D1" s="146" t="s">
        <v>36</v>
      </c>
      <c r="E1" s="147"/>
      <c r="F1" s="147"/>
      <c r="G1" s="147"/>
      <c r="H1" s="147"/>
      <c r="I1" s="147"/>
      <c r="J1" s="136" t="s">
        <v>1</v>
      </c>
      <c r="K1" s="136"/>
    </row>
    <row r="2" spans="1:13" s="63" customFormat="1" ht="22.5" customHeight="1" x14ac:dyDescent="0.25">
      <c r="A2" s="140"/>
      <c r="B2" s="141"/>
      <c r="C2" s="142"/>
      <c r="D2" s="147"/>
      <c r="E2" s="147"/>
      <c r="F2" s="147"/>
      <c r="G2" s="147"/>
      <c r="H2" s="147"/>
      <c r="I2" s="147"/>
      <c r="J2" s="136"/>
      <c r="K2" s="136"/>
    </row>
    <row r="3" spans="1:13" s="63" customFormat="1" ht="22.5" customHeight="1" x14ac:dyDescent="0.25">
      <c r="A3" s="140"/>
      <c r="B3" s="141"/>
      <c r="C3" s="142"/>
      <c r="D3" s="147"/>
      <c r="E3" s="147"/>
      <c r="F3" s="147"/>
      <c r="G3" s="147"/>
      <c r="H3" s="147"/>
      <c r="I3" s="147"/>
      <c r="J3" s="136"/>
      <c r="K3" s="136"/>
    </row>
    <row r="4" spans="1:13" s="63" customFormat="1" ht="22.5" customHeight="1" x14ac:dyDescent="0.25">
      <c r="A4" s="143"/>
      <c r="B4" s="144"/>
      <c r="C4" s="145"/>
      <c r="D4" s="147"/>
      <c r="E4" s="147"/>
      <c r="F4" s="147"/>
      <c r="G4" s="147"/>
      <c r="H4" s="147"/>
      <c r="I4" s="147"/>
      <c r="J4" s="136"/>
      <c r="K4" s="136"/>
    </row>
    <row r="5" spans="1:13" s="4" customFormat="1" ht="20.25" x14ac:dyDescent="0.25">
      <c r="J5" s="7"/>
      <c r="K5" s="8"/>
    </row>
    <row r="6" spans="1:13" ht="72.75" customHeight="1" x14ac:dyDescent="0.25">
      <c r="A6" s="151" t="s">
        <v>37</v>
      </c>
      <c r="B6" s="151"/>
      <c r="C6" s="156" t="s">
        <v>31</v>
      </c>
      <c r="D6" s="156"/>
      <c r="E6" s="156"/>
      <c r="F6" s="156"/>
      <c r="G6" s="156"/>
      <c r="H6" s="156"/>
      <c r="I6" s="156"/>
      <c r="J6" s="156"/>
      <c r="K6" s="156"/>
    </row>
    <row r="7" spans="1:13" ht="51.75" customHeight="1" x14ac:dyDescent="0.25">
      <c r="A7" s="151" t="s">
        <v>39</v>
      </c>
      <c r="B7" s="151"/>
      <c r="C7" s="52" t="s">
        <v>173</v>
      </c>
      <c r="D7" s="182" t="s">
        <v>33</v>
      </c>
      <c r="E7" s="183"/>
      <c r="F7" s="183"/>
      <c r="G7" s="183"/>
      <c r="H7" s="183"/>
      <c r="I7" s="183"/>
      <c r="J7" s="183"/>
      <c r="K7" s="184"/>
    </row>
    <row r="8" spans="1:13" ht="18.75" x14ac:dyDescent="0.25">
      <c r="A8" s="151" t="s">
        <v>41</v>
      </c>
      <c r="B8" s="151"/>
      <c r="C8" s="156" t="s">
        <v>174</v>
      </c>
      <c r="D8" s="156"/>
      <c r="E8" s="156"/>
      <c r="F8" s="156"/>
      <c r="G8" s="156"/>
      <c r="H8" s="156"/>
      <c r="I8" s="156"/>
      <c r="J8" s="156"/>
      <c r="K8" s="156"/>
      <c r="M8" s="55"/>
    </row>
    <row r="9" spans="1:13" ht="18.75" customHeight="1" x14ac:dyDescent="0.25">
      <c r="A9" s="151" t="s">
        <v>43</v>
      </c>
      <c r="B9" s="151"/>
      <c r="C9" s="156" t="s">
        <v>175</v>
      </c>
      <c r="D9" s="156"/>
      <c r="E9" s="156"/>
      <c r="F9" s="156"/>
      <c r="G9" s="156"/>
      <c r="H9" s="156"/>
      <c r="I9" s="156"/>
      <c r="J9" s="156"/>
      <c r="K9" s="156"/>
      <c r="M9" s="55"/>
    </row>
    <row r="10" spans="1:13" ht="18" customHeight="1" x14ac:dyDescent="0.25">
      <c r="A10" s="151" t="s">
        <v>45</v>
      </c>
      <c r="B10" s="151"/>
      <c r="C10" s="156" t="s">
        <v>174</v>
      </c>
      <c r="D10" s="156"/>
      <c r="E10" s="156"/>
      <c r="F10" s="156"/>
      <c r="G10" s="156"/>
      <c r="H10" s="156"/>
      <c r="I10" s="156"/>
      <c r="J10" s="156"/>
      <c r="K10" s="156"/>
      <c r="M10" s="55"/>
    </row>
    <row r="11" spans="1:13" ht="18.75" x14ac:dyDescent="0.25">
      <c r="A11" s="151" t="s">
        <v>47</v>
      </c>
      <c r="B11" s="151"/>
      <c r="C11" s="157" t="s">
        <v>48</v>
      </c>
      <c r="D11" s="157"/>
      <c r="E11" s="157"/>
      <c r="F11" s="157"/>
      <c r="G11" s="157"/>
      <c r="H11" s="157"/>
      <c r="I11" s="157"/>
      <c r="J11" s="157"/>
      <c r="K11" s="157"/>
    </row>
    <row r="12" spans="1:13" ht="18.75" x14ac:dyDescent="0.25">
      <c r="A12" s="151" t="s">
        <v>49</v>
      </c>
      <c r="B12" s="158"/>
      <c r="C12" s="159" t="s">
        <v>50</v>
      </c>
      <c r="D12" s="160"/>
      <c r="E12" s="160"/>
      <c r="F12" s="160"/>
      <c r="G12" s="160"/>
      <c r="H12" s="160"/>
      <c r="I12" s="160"/>
      <c r="J12" s="160"/>
      <c r="K12" s="161"/>
    </row>
    <row r="13" spans="1:13" ht="18.75" x14ac:dyDescent="0.25">
      <c r="A13" s="151" t="s">
        <v>51</v>
      </c>
      <c r="B13" s="151"/>
      <c r="C13" s="188" t="s">
        <v>176</v>
      </c>
      <c r="D13" s="188"/>
      <c r="E13" s="188"/>
      <c r="F13" s="188"/>
      <c r="G13" s="188"/>
      <c r="H13" s="188"/>
      <c r="I13" s="188"/>
      <c r="J13" s="188"/>
      <c r="K13" s="188"/>
    </row>
    <row r="14" spans="1:13" ht="18.75" x14ac:dyDescent="0.25">
      <c r="A14" s="151" t="s">
        <v>53</v>
      </c>
      <c r="B14" s="151"/>
      <c r="C14" s="156" t="s">
        <v>177</v>
      </c>
      <c r="D14" s="156"/>
      <c r="E14" s="156"/>
      <c r="F14" s="156"/>
      <c r="G14" s="156"/>
      <c r="H14" s="156"/>
      <c r="I14" s="156"/>
      <c r="J14" s="156"/>
      <c r="K14" s="156"/>
    </row>
    <row r="15" spans="1:13" ht="18.75" x14ac:dyDescent="0.25">
      <c r="A15" s="151" t="s">
        <v>55</v>
      </c>
      <c r="B15" s="151"/>
      <c r="C15" s="156" t="s">
        <v>178</v>
      </c>
      <c r="D15" s="156"/>
      <c r="E15" s="156"/>
      <c r="F15" s="156"/>
      <c r="G15" s="156"/>
      <c r="H15" s="156"/>
      <c r="I15" s="156"/>
      <c r="J15" s="156"/>
      <c r="K15" s="156"/>
    </row>
    <row r="16" spans="1:13" ht="18.75" x14ac:dyDescent="0.25">
      <c r="A16" s="151" t="s">
        <v>57</v>
      </c>
      <c r="B16" s="151"/>
      <c r="C16" s="156">
        <v>0</v>
      </c>
      <c r="D16" s="156"/>
      <c r="E16" s="156"/>
      <c r="F16" s="156"/>
      <c r="G16" s="156"/>
      <c r="H16" s="156"/>
      <c r="I16" s="156"/>
      <c r="J16" s="156"/>
      <c r="K16" s="156"/>
    </row>
    <row r="17" spans="1:13" ht="18.75" x14ac:dyDescent="0.25">
      <c r="A17" s="151" t="s">
        <v>60</v>
      </c>
      <c r="B17" s="151"/>
      <c r="C17" s="156" t="s">
        <v>61</v>
      </c>
      <c r="D17" s="156"/>
      <c r="E17" s="156"/>
      <c r="F17" s="156"/>
      <c r="G17" s="156"/>
      <c r="H17" s="156"/>
      <c r="I17" s="156"/>
      <c r="J17" s="156"/>
      <c r="K17" s="156"/>
    </row>
    <row r="18" spans="1:13" ht="29.25" customHeight="1" x14ac:dyDescent="0.25">
      <c r="A18" s="5"/>
      <c r="B18" s="5"/>
    </row>
    <row r="19" spans="1:13" ht="29.25" customHeight="1" x14ac:dyDescent="0.25">
      <c r="A19" s="5"/>
      <c r="B19" s="5"/>
      <c r="C19" s="107" t="s">
        <v>62</v>
      </c>
      <c r="D19" s="107"/>
      <c r="E19" s="107"/>
      <c r="F19" s="107"/>
      <c r="G19" s="107"/>
      <c r="H19" s="107"/>
      <c r="I19" s="74"/>
    </row>
    <row r="20" spans="1:13" ht="15.75"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2">
        <v>0</v>
      </c>
      <c r="D21" s="2">
        <v>1</v>
      </c>
      <c r="E21" s="2">
        <v>0</v>
      </c>
      <c r="F21" s="2">
        <v>0</v>
      </c>
      <c r="G21" s="2">
        <v>0</v>
      </c>
      <c r="H21" s="3">
        <v>1</v>
      </c>
      <c r="I21" s="74"/>
    </row>
    <row r="22" spans="1:13" ht="29.25" customHeight="1" x14ac:dyDescent="0.25">
      <c r="A22" s="165" t="s">
        <v>70</v>
      </c>
      <c r="B22" s="165"/>
      <c r="C22" s="56" t="s">
        <v>72</v>
      </c>
      <c r="D22" s="2">
        <v>0</v>
      </c>
      <c r="E22" s="2"/>
      <c r="F22" s="2"/>
      <c r="G22" s="2"/>
      <c r="H22" s="42">
        <f>SUM(C22:G22)</f>
        <v>0</v>
      </c>
      <c r="I22" s="73"/>
    </row>
    <row r="23" spans="1:13" ht="29.25" customHeight="1" x14ac:dyDescent="0.25">
      <c r="A23" s="165" t="s">
        <v>71</v>
      </c>
      <c r="B23" s="165"/>
      <c r="C23" s="21" t="s">
        <v>72</v>
      </c>
      <c r="D23" s="20">
        <f t="shared" ref="D23:G23" si="0">D22/D21</f>
        <v>0</v>
      </c>
      <c r="E23" s="20" t="e">
        <f t="shared" si="0"/>
        <v>#DIV/0!</v>
      </c>
      <c r="F23" s="20" t="e">
        <f t="shared" si="0"/>
        <v>#DIV/0!</v>
      </c>
      <c r="G23" s="20" t="e">
        <f t="shared" si="0"/>
        <v>#DIV/0!</v>
      </c>
      <c r="H23" s="21" t="s">
        <v>72</v>
      </c>
      <c r="I23" s="74"/>
    </row>
    <row r="24" spans="1:13" ht="29.25" customHeight="1" x14ac:dyDescent="0.25">
      <c r="A24" s="165" t="s">
        <v>7</v>
      </c>
      <c r="B24" s="165"/>
      <c r="C24" s="21" t="s">
        <v>72</v>
      </c>
      <c r="D24" s="21">
        <f>D23</f>
        <v>0</v>
      </c>
      <c r="E24" s="80" t="s">
        <v>72</v>
      </c>
      <c r="F24" s="80" t="s">
        <v>72</v>
      </c>
      <c r="G24" s="80" t="s">
        <v>72</v>
      </c>
      <c r="H24" s="78">
        <f>MAXA(C24:G24)</f>
        <v>0</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45"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76">
        <v>0</v>
      </c>
      <c r="E28" s="76" t="s">
        <v>72</v>
      </c>
      <c r="F28" s="76" t="s">
        <v>72</v>
      </c>
      <c r="G28" s="148" t="s">
        <v>385</v>
      </c>
      <c r="H28" s="149"/>
      <c r="I28" s="149"/>
      <c r="J28" s="149"/>
      <c r="K28" s="150"/>
    </row>
    <row r="29" spans="1:13" x14ac:dyDescent="0.25">
      <c r="A29" s="2">
        <v>2</v>
      </c>
      <c r="B29" s="47">
        <v>2024</v>
      </c>
      <c r="C29" s="47" t="s">
        <v>82</v>
      </c>
      <c r="D29" s="76">
        <v>0</v>
      </c>
      <c r="E29" s="76" t="s">
        <v>72</v>
      </c>
      <c r="F29" s="76" t="s">
        <v>72</v>
      </c>
      <c r="G29" s="148" t="s">
        <v>385</v>
      </c>
      <c r="H29" s="149"/>
      <c r="I29" s="149"/>
      <c r="J29" s="149"/>
      <c r="K29" s="150"/>
    </row>
    <row r="30" spans="1:13" ht="147.75" customHeight="1" x14ac:dyDescent="0.25">
      <c r="A30" s="2">
        <v>3</v>
      </c>
      <c r="B30" s="47">
        <v>2025</v>
      </c>
      <c r="C30" s="47" t="s">
        <v>83</v>
      </c>
      <c r="D30" s="76">
        <v>0</v>
      </c>
      <c r="E30" s="86">
        <v>0</v>
      </c>
      <c r="F30" s="31" t="e">
        <f t="shared" ref="F30:F33" si="1">IF(E30/D30&gt;100%,100%,E30/D30)</f>
        <v>#DIV/0!</v>
      </c>
      <c r="G30" s="148" t="s">
        <v>391</v>
      </c>
      <c r="H30" s="149"/>
      <c r="I30" s="149"/>
      <c r="J30" s="149"/>
      <c r="K30" s="150"/>
    </row>
    <row r="31" spans="1:13" x14ac:dyDescent="0.25">
      <c r="A31" s="2">
        <v>4</v>
      </c>
      <c r="B31" s="47">
        <v>2025</v>
      </c>
      <c r="C31" s="47" t="s">
        <v>84</v>
      </c>
      <c r="D31" s="76">
        <v>0</v>
      </c>
      <c r="E31" s="76"/>
      <c r="F31" s="31" t="e">
        <f t="shared" si="1"/>
        <v>#DIV/0!</v>
      </c>
      <c r="G31" s="148"/>
      <c r="H31" s="149"/>
      <c r="I31" s="149"/>
      <c r="J31" s="149"/>
      <c r="K31" s="150"/>
      <c r="M31" s="30"/>
    </row>
    <row r="32" spans="1:13" x14ac:dyDescent="0.25">
      <c r="A32" s="2">
        <v>5</v>
      </c>
      <c r="B32" s="47">
        <v>2025</v>
      </c>
      <c r="C32" s="47" t="s">
        <v>81</v>
      </c>
      <c r="D32" s="76">
        <v>0</v>
      </c>
      <c r="E32" s="76"/>
      <c r="F32" s="31" t="e">
        <f t="shared" si="1"/>
        <v>#DIV/0!</v>
      </c>
      <c r="G32" s="148"/>
      <c r="H32" s="149"/>
      <c r="I32" s="149"/>
      <c r="J32" s="149"/>
      <c r="K32" s="150"/>
    </row>
    <row r="33" spans="1:11" x14ac:dyDescent="0.25">
      <c r="A33" s="2">
        <v>6</v>
      </c>
      <c r="B33" s="47">
        <v>2025</v>
      </c>
      <c r="C33" s="47" t="s">
        <v>82</v>
      </c>
      <c r="D33" s="76">
        <v>1</v>
      </c>
      <c r="E33" s="76"/>
      <c r="F33" s="31">
        <f t="shared" si="1"/>
        <v>0</v>
      </c>
      <c r="G33" s="148"/>
      <c r="H33" s="149"/>
      <c r="I33" s="149"/>
      <c r="J33" s="149"/>
      <c r="K33" s="150"/>
    </row>
  </sheetData>
  <mergeCells count="41">
    <mergeCell ref="J1:K4"/>
    <mergeCell ref="D1:I4"/>
    <mergeCell ref="A1:C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942F5-891A-43FA-A41D-7AA72050197B}">
  <sheetPr>
    <tabColor theme="8" tint="0.79998168889431442"/>
  </sheetPr>
  <dimension ref="A1:M33"/>
  <sheetViews>
    <sheetView topLeftCell="B1" zoomScaleNormal="10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s="4" customFormat="1" ht="20.25" x14ac:dyDescent="0.25">
      <c r="J5" s="7"/>
      <c r="K5" s="8"/>
    </row>
    <row r="6" spans="1:12" ht="72.75" customHeight="1" x14ac:dyDescent="0.25">
      <c r="A6" s="151" t="s">
        <v>37</v>
      </c>
      <c r="B6" s="151"/>
      <c r="C6" s="156" t="s">
        <v>31</v>
      </c>
      <c r="D6" s="156"/>
      <c r="E6" s="156"/>
      <c r="F6" s="156"/>
      <c r="G6" s="156"/>
      <c r="H6" s="156"/>
      <c r="I6" s="156"/>
      <c r="J6" s="156"/>
      <c r="K6" s="156"/>
    </row>
    <row r="7" spans="1:12" ht="36.75" customHeight="1" x14ac:dyDescent="0.25">
      <c r="A7" s="151" t="s">
        <v>39</v>
      </c>
      <c r="B7" s="151"/>
      <c r="C7" s="52" t="s">
        <v>179</v>
      </c>
      <c r="D7" s="182" t="s">
        <v>34</v>
      </c>
      <c r="E7" s="183"/>
      <c r="F7" s="183"/>
      <c r="G7" s="183"/>
      <c r="H7" s="183"/>
      <c r="I7" s="183"/>
      <c r="J7" s="183"/>
      <c r="K7" s="183"/>
    </row>
    <row r="8" spans="1:12" ht="18.75" x14ac:dyDescent="0.25">
      <c r="A8" s="151" t="s">
        <v>41</v>
      </c>
      <c r="B8" s="151"/>
      <c r="C8" s="156" t="s">
        <v>180</v>
      </c>
      <c r="D8" s="156"/>
      <c r="E8" s="156"/>
      <c r="F8" s="156"/>
      <c r="G8" s="156"/>
      <c r="H8" s="156"/>
      <c r="I8" s="156"/>
      <c r="J8" s="156"/>
      <c r="K8" s="156"/>
      <c r="L8" s="55"/>
    </row>
    <row r="9" spans="1:12" ht="18.75" customHeight="1" x14ac:dyDescent="0.25">
      <c r="A9" s="151" t="s">
        <v>43</v>
      </c>
      <c r="B9" s="151"/>
      <c r="C9" s="156" t="s">
        <v>181</v>
      </c>
      <c r="D9" s="156"/>
      <c r="E9" s="156"/>
      <c r="F9" s="156"/>
      <c r="G9" s="156"/>
      <c r="H9" s="156"/>
      <c r="I9" s="156"/>
      <c r="J9" s="156"/>
      <c r="K9" s="156"/>
      <c r="L9" s="55"/>
    </row>
    <row r="10" spans="1:12" ht="18" customHeight="1" x14ac:dyDescent="0.25">
      <c r="A10" s="151" t="s">
        <v>45</v>
      </c>
      <c r="B10" s="151"/>
      <c r="C10" s="156" t="s">
        <v>182</v>
      </c>
      <c r="D10" s="156"/>
      <c r="E10" s="156"/>
      <c r="F10" s="156"/>
      <c r="G10" s="156"/>
      <c r="H10" s="156"/>
      <c r="I10" s="156"/>
      <c r="J10" s="156"/>
      <c r="K10" s="156"/>
      <c r="L10" s="55"/>
    </row>
    <row r="11" spans="1:12" ht="18.75" x14ac:dyDescent="0.25">
      <c r="A11" s="151" t="s">
        <v>47</v>
      </c>
      <c r="B11" s="151"/>
      <c r="C11" s="157" t="s">
        <v>48</v>
      </c>
      <c r="D11" s="157"/>
      <c r="E11" s="157"/>
      <c r="F11" s="157"/>
      <c r="G11" s="157"/>
      <c r="H11" s="157"/>
      <c r="I11" s="157"/>
      <c r="J11" s="157"/>
      <c r="K11" s="157"/>
    </row>
    <row r="12" spans="1:12" ht="18.75" x14ac:dyDescent="0.25">
      <c r="A12" s="151" t="s">
        <v>49</v>
      </c>
      <c r="B12" s="158"/>
      <c r="C12" s="159" t="s">
        <v>50</v>
      </c>
      <c r="D12" s="160"/>
      <c r="E12" s="160"/>
      <c r="F12" s="160"/>
      <c r="G12" s="160"/>
      <c r="H12" s="160"/>
      <c r="I12" s="160"/>
      <c r="J12" s="160"/>
      <c r="K12" s="160"/>
    </row>
    <row r="13" spans="1:12" ht="18.75" x14ac:dyDescent="0.25">
      <c r="A13" s="151" t="s">
        <v>51</v>
      </c>
      <c r="B13" s="151"/>
      <c r="C13" s="188" t="s">
        <v>183</v>
      </c>
      <c r="D13" s="188"/>
      <c r="E13" s="188"/>
      <c r="F13" s="188"/>
      <c r="G13" s="188"/>
      <c r="H13" s="188"/>
      <c r="I13" s="188"/>
      <c r="J13" s="188"/>
      <c r="K13" s="188"/>
    </row>
    <row r="14" spans="1:12" ht="18.75" x14ac:dyDescent="0.25">
      <c r="A14" s="151" t="s">
        <v>53</v>
      </c>
      <c r="B14" s="151"/>
      <c r="C14" s="156" t="s">
        <v>184</v>
      </c>
      <c r="D14" s="156"/>
      <c r="E14" s="156"/>
      <c r="F14" s="156"/>
      <c r="G14" s="156"/>
      <c r="H14" s="156"/>
      <c r="I14" s="156"/>
      <c r="J14" s="156"/>
      <c r="K14" s="156"/>
    </row>
    <row r="15" spans="1:12" ht="18.75" x14ac:dyDescent="0.25">
      <c r="A15" s="151" t="s">
        <v>55</v>
      </c>
      <c r="B15" s="151"/>
      <c r="C15" s="156" t="s">
        <v>185</v>
      </c>
      <c r="D15" s="156"/>
      <c r="E15" s="156"/>
      <c r="F15" s="156"/>
      <c r="G15" s="156"/>
      <c r="H15" s="156"/>
      <c r="I15" s="156"/>
      <c r="J15" s="156"/>
      <c r="K15" s="156"/>
    </row>
    <row r="16" spans="1:12" ht="18.75" customHeight="1" x14ac:dyDescent="0.25">
      <c r="A16" s="151" t="s">
        <v>57</v>
      </c>
      <c r="B16" s="151"/>
      <c r="C16" s="156" t="s">
        <v>72</v>
      </c>
      <c r="D16" s="156"/>
      <c r="E16" s="156"/>
      <c r="F16" s="156"/>
      <c r="G16" s="156" t="s">
        <v>59</v>
      </c>
      <c r="H16" s="156"/>
      <c r="I16" s="156"/>
      <c r="J16" s="156"/>
      <c r="K16" s="156"/>
    </row>
    <row r="17" spans="1:13" ht="18.75" x14ac:dyDescent="0.25">
      <c r="A17" s="151" t="s">
        <v>60</v>
      </c>
      <c r="B17" s="151"/>
      <c r="C17" s="162" t="s">
        <v>61</v>
      </c>
      <c r="D17" s="162"/>
      <c r="E17" s="162"/>
      <c r="F17" s="162"/>
      <c r="G17" s="162"/>
      <c r="H17" s="162"/>
      <c r="I17" s="162"/>
      <c r="J17" s="162"/>
      <c r="K17" s="162"/>
    </row>
    <row r="18" spans="1:13" ht="29.25" customHeight="1" x14ac:dyDescent="0.25">
      <c r="A18" s="5"/>
      <c r="B18" s="5"/>
    </row>
    <row r="19" spans="1:13" ht="29.25" customHeight="1" x14ac:dyDescent="0.25">
      <c r="A19" s="5"/>
      <c r="B19" s="5"/>
      <c r="C19" s="107" t="s">
        <v>62</v>
      </c>
      <c r="D19" s="107"/>
      <c r="E19" s="107"/>
      <c r="F19" s="107"/>
      <c r="G19" s="107"/>
      <c r="H19" s="107"/>
      <c r="I19" s="74"/>
    </row>
    <row r="20" spans="1:13" ht="15.75"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2">
        <v>1</v>
      </c>
      <c r="D21" s="2">
        <v>1</v>
      </c>
      <c r="E21" s="2">
        <v>1</v>
      </c>
      <c r="F21" s="2">
        <v>1</v>
      </c>
      <c r="G21" s="2">
        <v>0</v>
      </c>
      <c r="H21" s="62">
        <v>4</v>
      </c>
      <c r="I21" s="74"/>
    </row>
    <row r="22" spans="1:13" ht="29.25" customHeight="1" x14ac:dyDescent="0.25">
      <c r="A22" s="165" t="s">
        <v>70</v>
      </c>
      <c r="B22" s="165"/>
      <c r="C22" s="88">
        <v>1</v>
      </c>
      <c r="D22" s="88">
        <v>0</v>
      </c>
      <c r="E22" s="88"/>
      <c r="F22" s="88"/>
      <c r="G22" s="88"/>
      <c r="H22" s="89">
        <f>SUM(C22:G22)</f>
        <v>1</v>
      </c>
      <c r="I22" s="74"/>
    </row>
    <row r="23" spans="1:13" ht="29.25" customHeight="1" x14ac:dyDescent="0.25">
      <c r="A23" s="165" t="s">
        <v>71</v>
      </c>
      <c r="B23" s="165"/>
      <c r="C23" s="20">
        <f t="shared" ref="C23:G23" si="0">C22/C21</f>
        <v>1</v>
      </c>
      <c r="D23" s="20">
        <f t="shared" si="0"/>
        <v>0</v>
      </c>
      <c r="E23" s="20">
        <f t="shared" si="0"/>
        <v>0</v>
      </c>
      <c r="F23" s="20">
        <f t="shared" si="0"/>
        <v>0</v>
      </c>
      <c r="G23" s="20" t="e">
        <f t="shared" si="0"/>
        <v>#DIV/0!</v>
      </c>
      <c r="H23" s="21" t="s">
        <v>72</v>
      </c>
      <c r="I23" s="74"/>
    </row>
    <row r="24" spans="1:13" ht="29.25" customHeight="1" x14ac:dyDescent="0.25">
      <c r="A24" s="165" t="s">
        <v>7</v>
      </c>
      <c r="B24" s="165"/>
      <c r="C24" s="21">
        <f>C22/$H$21</f>
        <v>0.25</v>
      </c>
      <c r="D24" s="21">
        <f>(SUM(C22:D22))/$H$21</f>
        <v>0.25</v>
      </c>
      <c r="E24" s="80">
        <f>(SUM(C22:E22))/$H$21</f>
        <v>0.25</v>
      </c>
      <c r="F24" s="80">
        <f>(SUM(C22:F22))/$H$21</f>
        <v>0.25</v>
      </c>
      <c r="G24" s="80">
        <f>(SUM(C22:G22))/$H$21</f>
        <v>0.25</v>
      </c>
      <c r="H24" s="78">
        <f>MAXA(C24:G24)</f>
        <v>0.25</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45"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76">
        <v>0</v>
      </c>
      <c r="E28" s="76" t="s">
        <v>72</v>
      </c>
      <c r="F28" s="76" t="s">
        <v>72</v>
      </c>
      <c r="G28" s="148" t="s">
        <v>396</v>
      </c>
      <c r="H28" s="149"/>
      <c r="I28" s="149"/>
      <c r="J28" s="149"/>
      <c r="K28" s="150"/>
    </row>
    <row r="29" spans="1:13" ht="69" customHeight="1" x14ac:dyDescent="0.25">
      <c r="A29" s="2">
        <v>2</v>
      </c>
      <c r="B29" s="47">
        <v>2024</v>
      </c>
      <c r="C29" s="47" t="s">
        <v>82</v>
      </c>
      <c r="D29" s="76">
        <v>1</v>
      </c>
      <c r="E29" s="76">
        <v>1</v>
      </c>
      <c r="F29" s="31">
        <f t="shared" ref="F29:F33" si="1">IF(E29/D29&gt;100%,100%,E29/D29)</f>
        <v>1</v>
      </c>
      <c r="G29" s="148" t="s">
        <v>397</v>
      </c>
      <c r="H29" s="149"/>
      <c r="I29" s="149"/>
      <c r="J29" s="149"/>
      <c r="K29" s="150"/>
    </row>
    <row r="30" spans="1:13" x14ac:dyDescent="0.25">
      <c r="A30" s="2">
        <v>3</v>
      </c>
      <c r="B30" s="47">
        <v>2025</v>
      </c>
      <c r="C30" s="47" t="s">
        <v>83</v>
      </c>
      <c r="D30" s="76">
        <v>0</v>
      </c>
      <c r="E30" s="76" t="s">
        <v>72</v>
      </c>
      <c r="F30" s="76" t="s">
        <v>72</v>
      </c>
      <c r="G30" s="148" t="s">
        <v>396</v>
      </c>
      <c r="H30" s="149"/>
      <c r="I30" s="149"/>
      <c r="J30" s="149"/>
      <c r="K30" s="150"/>
    </row>
    <row r="31" spans="1:13" x14ac:dyDescent="0.25">
      <c r="A31" s="2">
        <v>4</v>
      </c>
      <c r="B31" s="47">
        <v>2025</v>
      </c>
      <c r="C31" s="47" t="s">
        <v>84</v>
      </c>
      <c r="D31" s="76">
        <v>0</v>
      </c>
      <c r="E31" s="76"/>
      <c r="F31" s="31" t="e">
        <f t="shared" si="1"/>
        <v>#DIV/0!</v>
      </c>
      <c r="G31" s="148"/>
      <c r="H31" s="149"/>
      <c r="I31" s="149"/>
      <c r="J31" s="149"/>
      <c r="K31" s="150"/>
      <c r="M31" s="30"/>
    </row>
    <row r="32" spans="1:13" x14ac:dyDescent="0.25">
      <c r="A32" s="2">
        <v>5</v>
      </c>
      <c r="B32" s="47">
        <v>2025</v>
      </c>
      <c r="C32" s="47" t="s">
        <v>81</v>
      </c>
      <c r="D32" s="76">
        <v>0</v>
      </c>
      <c r="E32" s="76"/>
      <c r="F32" s="31" t="e">
        <f t="shared" si="1"/>
        <v>#DIV/0!</v>
      </c>
      <c r="G32" s="148"/>
      <c r="H32" s="149"/>
      <c r="I32" s="149"/>
      <c r="J32" s="149"/>
      <c r="K32" s="150"/>
    </row>
    <row r="33" spans="1:11" x14ac:dyDescent="0.25">
      <c r="A33" s="2">
        <v>6</v>
      </c>
      <c r="B33" s="47">
        <v>2025</v>
      </c>
      <c r="C33" s="47" t="s">
        <v>82</v>
      </c>
      <c r="D33" s="76">
        <v>1</v>
      </c>
      <c r="E33" s="76"/>
      <c r="F33" s="31">
        <f t="shared" si="1"/>
        <v>0</v>
      </c>
      <c r="G33" s="148"/>
      <c r="H33" s="149"/>
      <c r="I33" s="149"/>
      <c r="J33" s="149"/>
      <c r="K33" s="150"/>
    </row>
  </sheetData>
  <mergeCells count="41">
    <mergeCell ref="G31:K31"/>
    <mergeCell ref="C19:H19"/>
    <mergeCell ref="A20:B20"/>
    <mergeCell ref="A21:B21"/>
    <mergeCell ref="A22:B22"/>
    <mergeCell ref="A23:B23"/>
    <mergeCell ref="A24:B24"/>
    <mergeCell ref="A26:K26"/>
    <mergeCell ref="G27:K27"/>
    <mergeCell ref="G28:K28"/>
    <mergeCell ref="G29:K29"/>
    <mergeCell ref="G30:K30"/>
    <mergeCell ref="A15:B15"/>
    <mergeCell ref="A16:B16"/>
    <mergeCell ref="C16:K16"/>
    <mergeCell ref="A17:B17"/>
    <mergeCell ref="C15:K15"/>
    <mergeCell ref="C17:K17"/>
    <mergeCell ref="C11:K11"/>
    <mergeCell ref="A12:B12"/>
    <mergeCell ref="A13:B13"/>
    <mergeCell ref="A14:B14"/>
    <mergeCell ref="C12:K12"/>
    <mergeCell ref="C13:K13"/>
    <mergeCell ref="C14:K14"/>
    <mergeCell ref="J1:K4"/>
    <mergeCell ref="A1:C4"/>
    <mergeCell ref="D1:I4"/>
    <mergeCell ref="G32:K32"/>
    <mergeCell ref="G33:K33"/>
    <mergeCell ref="A6:B6"/>
    <mergeCell ref="C6:K6"/>
    <mergeCell ref="A7:B7"/>
    <mergeCell ref="A8:B8"/>
    <mergeCell ref="D7:K7"/>
    <mergeCell ref="C8:K8"/>
    <mergeCell ref="A9:B9"/>
    <mergeCell ref="A10:B10"/>
    <mergeCell ref="A11:B11"/>
    <mergeCell ref="C9:K9"/>
    <mergeCell ref="C10:K10"/>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80821-699C-4EEB-BBBC-6E806C251377}">
  <sheetPr>
    <tabColor theme="8" tint="0.79998168889431442"/>
  </sheetPr>
  <dimension ref="A1:M33"/>
  <sheetViews>
    <sheetView topLeftCell="A21" zoomScaleNormal="10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s="4" customFormat="1" ht="20.25" x14ac:dyDescent="0.25">
      <c r="J5" s="7"/>
      <c r="K5" s="8"/>
    </row>
    <row r="6" spans="1:12" ht="72.75" customHeight="1" x14ac:dyDescent="0.25">
      <c r="A6" s="151" t="s">
        <v>37</v>
      </c>
      <c r="B6" s="151"/>
      <c r="C6" s="156" t="s">
        <v>31</v>
      </c>
      <c r="D6" s="156"/>
      <c r="E6" s="156"/>
      <c r="F6" s="156"/>
      <c r="G6" s="156"/>
      <c r="H6" s="156"/>
      <c r="I6" s="156"/>
      <c r="J6" s="156"/>
      <c r="K6" s="156"/>
    </row>
    <row r="7" spans="1:12" ht="51.75" customHeight="1" x14ac:dyDescent="0.25">
      <c r="A7" s="151" t="s">
        <v>39</v>
      </c>
      <c r="B7" s="151"/>
      <c r="C7" s="52" t="s">
        <v>186</v>
      </c>
      <c r="D7" s="182" t="s">
        <v>187</v>
      </c>
      <c r="E7" s="183"/>
      <c r="F7" s="183"/>
      <c r="G7" s="183"/>
      <c r="H7" s="183"/>
      <c r="I7" s="183"/>
      <c r="J7" s="183"/>
      <c r="K7" s="184"/>
    </row>
    <row r="8" spans="1:12" ht="18.75" x14ac:dyDescent="0.25">
      <c r="A8" s="151" t="s">
        <v>41</v>
      </c>
      <c r="B8" s="151"/>
      <c r="C8" s="156" t="s">
        <v>188</v>
      </c>
      <c r="D8" s="156"/>
      <c r="E8" s="156"/>
      <c r="F8" s="156"/>
      <c r="G8" s="156"/>
      <c r="H8" s="156"/>
      <c r="I8" s="156"/>
      <c r="J8" s="156"/>
      <c r="K8" s="156"/>
      <c r="L8" s="55"/>
    </row>
    <row r="9" spans="1:12" ht="42" customHeight="1" x14ac:dyDescent="0.25">
      <c r="A9" s="151" t="s">
        <v>43</v>
      </c>
      <c r="B9" s="151"/>
      <c r="C9" s="156" t="s">
        <v>189</v>
      </c>
      <c r="D9" s="156"/>
      <c r="E9" s="156"/>
      <c r="F9" s="156"/>
      <c r="G9" s="156"/>
      <c r="H9" s="156"/>
      <c r="I9" s="156"/>
      <c r="J9" s="156"/>
      <c r="K9" s="156"/>
      <c r="L9" s="55"/>
    </row>
    <row r="10" spans="1:12" ht="18" customHeight="1" x14ac:dyDescent="0.25">
      <c r="A10" s="151" t="s">
        <v>45</v>
      </c>
      <c r="B10" s="151"/>
      <c r="C10" s="156" t="s">
        <v>188</v>
      </c>
      <c r="D10" s="156"/>
      <c r="E10" s="156"/>
      <c r="F10" s="156"/>
      <c r="G10" s="156"/>
      <c r="H10" s="156"/>
      <c r="I10" s="156"/>
      <c r="J10" s="156"/>
      <c r="K10" s="156"/>
      <c r="L10" s="55"/>
    </row>
    <row r="11" spans="1:12" ht="18.75" x14ac:dyDescent="0.25">
      <c r="A11" s="151" t="s">
        <v>47</v>
      </c>
      <c r="B11" s="151"/>
      <c r="C11" s="157" t="s">
        <v>48</v>
      </c>
      <c r="D11" s="157"/>
      <c r="E11" s="157"/>
      <c r="F11" s="157"/>
      <c r="G11" s="157"/>
      <c r="H11" s="157"/>
      <c r="I11" s="157"/>
      <c r="J11" s="157"/>
      <c r="K11" s="157"/>
    </row>
    <row r="12" spans="1:12" ht="18.75" x14ac:dyDescent="0.25">
      <c r="A12" s="151" t="s">
        <v>49</v>
      </c>
      <c r="B12" s="158"/>
      <c r="C12" s="159" t="s">
        <v>50</v>
      </c>
      <c r="D12" s="160"/>
      <c r="E12" s="160"/>
      <c r="F12" s="160"/>
      <c r="G12" s="160"/>
      <c r="H12" s="160"/>
      <c r="I12" s="160"/>
      <c r="J12" s="160"/>
      <c r="K12" s="160"/>
    </row>
    <row r="13" spans="1:12" ht="18.75" x14ac:dyDescent="0.25">
      <c r="A13" s="151" t="s">
        <v>51</v>
      </c>
      <c r="B13" s="151"/>
      <c r="C13" s="188" t="s">
        <v>183</v>
      </c>
      <c r="D13" s="188"/>
      <c r="E13" s="188"/>
      <c r="F13" s="188"/>
      <c r="G13" s="188"/>
      <c r="H13" s="188"/>
      <c r="I13" s="188"/>
      <c r="J13" s="188"/>
      <c r="K13" s="188"/>
    </row>
    <row r="14" spans="1:12" ht="18.75" x14ac:dyDescent="0.25">
      <c r="A14" s="151" t="s">
        <v>53</v>
      </c>
      <c r="B14" s="151"/>
      <c r="C14" s="156" t="s">
        <v>190</v>
      </c>
      <c r="D14" s="156"/>
      <c r="E14" s="156"/>
      <c r="F14" s="156"/>
      <c r="G14" s="156"/>
      <c r="H14" s="156"/>
      <c r="I14" s="156"/>
      <c r="J14" s="156"/>
      <c r="K14" s="156"/>
    </row>
    <row r="15" spans="1:12" ht="18.75" x14ac:dyDescent="0.25">
      <c r="A15" s="151" t="s">
        <v>55</v>
      </c>
      <c r="B15" s="151"/>
      <c r="C15" s="156" t="s">
        <v>191</v>
      </c>
      <c r="D15" s="156"/>
      <c r="E15" s="156"/>
      <c r="F15" s="156"/>
      <c r="G15" s="156"/>
      <c r="H15" s="156"/>
      <c r="I15" s="156"/>
      <c r="J15" s="156"/>
      <c r="K15" s="156"/>
    </row>
    <row r="16" spans="1:12" ht="18.75" x14ac:dyDescent="0.25">
      <c r="A16" s="151" t="s">
        <v>57</v>
      </c>
      <c r="B16" s="151"/>
      <c r="C16" s="156" t="s">
        <v>72</v>
      </c>
      <c r="D16" s="156"/>
      <c r="E16" s="156"/>
      <c r="F16" s="156"/>
      <c r="G16" s="156" t="s">
        <v>59</v>
      </c>
      <c r="H16" s="156"/>
      <c r="I16" s="156"/>
      <c r="J16" s="156"/>
      <c r="K16" s="156"/>
    </row>
    <row r="17" spans="1:13" ht="18.75" x14ac:dyDescent="0.25">
      <c r="A17" s="151" t="s">
        <v>60</v>
      </c>
      <c r="B17" s="151"/>
      <c r="C17" s="162" t="s">
        <v>61</v>
      </c>
      <c r="D17" s="162"/>
      <c r="E17" s="162"/>
      <c r="F17" s="162"/>
      <c r="G17" s="162"/>
      <c r="H17" s="162"/>
      <c r="I17" s="162"/>
      <c r="J17" s="162"/>
      <c r="K17" s="162"/>
    </row>
    <row r="18" spans="1:13" ht="29.25" customHeight="1" x14ac:dyDescent="0.25">
      <c r="A18" s="5"/>
      <c r="B18" s="5"/>
      <c r="I18" s="74"/>
    </row>
    <row r="19" spans="1:13" ht="29.25" customHeight="1" x14ac:dyDescent="0.25">
      <c r="A19" s="5"/>
      <c r="B19" s="5"/>
      <c r="C19" s="107" t="s">
        <v>62</v>
      </c>
      <c r="D19" s="107"/>
      <c r="E19" s="107"/>
      <c r="F19" s="107"/>
      <c r="G19" s="107"/>
      <c r="H19" s="107"/>
      <c r="I19" s="74"/>
    </row>
    <row r="20" spans="1:13" ht="15.75"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57">
        <v>0</v>
      </c>
      <c r="D21" s="58">
        <v>4</v>
      </c>
      <c r="E21" s="58">
        <v>4</v>
      </c>
      <c r="F21" s="58">
        <v>4</v>
      </c>
      <c r="G21" s="58">
        <v>4</v>
      </c>
      <c r="H21" s="62">
        <f>SUM(C21:G21)</f>
        <v>16</v>
      </c>
      <c r="I21" s="75"/>
    </row>
    <row r="22" spans="1:13" ht="29.25" customHeight="1" x14ac:dyDescent="0.25">
      <c r="A22" s="165" t="s">
        <v>70</v>
      </c>
      <c r="B22" s="165"/>
      <c r="C22" s="56" t="s">
        <v>72</v>
      </c>
      <c r="D22" s="2">
        <v>1</v>
      </c>
      <c r="E22" s="2"/>
      <c r="F22" s="2"/>
      <c r="G22" s="2"/>
      <c r="H22" s="3">
        <f>+SUM(C22:G22)</f>
        <v>1</v>
      </c>
      <c r="I22" s="73"/>
    </row>
    <row r="23" spans="1:13" ht="29.25" customHeight="1" x14ac:dyDescent="0.25">
      <c r="A23" s="165" t="s">
        <v>71</v>
      </c>
      <c r="B23" s="165"/>
      <c r="C23" s="21" t="s">
        <v>72</v>
      </c>
      <c r="D23" s="20">
        <f t="shared" ref="D23:G23" si="0">D22/D21</f>
        <v>0.25</v>
      </c>
      <c r="E23" s="20">
        <f t="shared" si="0"/>
        <v>0</v>
      </c>
      <c r="F23" s="20">
        <f t="shared" si="0"/>
        <v>0</v>
      </c>
      <c r="G23" s="20">
        <f t="shared" si="0"/>
        <v>0</v>
      </c>
      <c r="H23" s="21" t="s">
        <v>72</v>
      </c>
      <c r="I23" s="74"/>
    </row>
    <row r="24" spans="1:13" ht="29.25" customHeight="1" x14ac:dyDescent="0.25">
      <c r="A24" s="165" t="s">
        <v>7</v>
      </c>
      <c r="B24" s="165"/>
      <c r="C24" s="21" t="s">
        <v>72</v>
      </c>
      <c r="D24" s="78">
        <f>D22/$H$21</f>
        <v>6.25E-2</v>
      </c>
      <c r="E24" s="81">
        <f>(SUM(D22:E22))/$H$21</f>
        <v>6.25E-2</v>
      </c>
      <c r="F24" s="81">
        <f>(SUM(D22:F22))/$H$21</f>
        <v>6.25E-2</v>
      </c>
      <c r="G24" s="81">
        <f>(SUM(D22:G22))/$H$21</f>
        <v>6.25E-2</v>
      </c>
      <c r="H24" s="78">
        <f>MAXA(C24:G24)</f>
        <v>6.25E-2</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45"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76">
        <v>0</v>
      </c>
      <c r="E28" s="38" t="s">
        <v>72</v>
      </c>
      <c r="F28" s="38" t="s">
        <v>72</v>
      </c>
      <c r="G28" s="148" t="s">
        <v>381</v>
      </c>
      <c r="H28" s="149"/>
      <c r="I28" s="149"/>
      <c r="J28" s="149"/>
      <c r="K28" s="150"/>
    </row>
    <row r="29" spans="1:13" x14ac:dyDescent="0.25">
      <c r="A29" s="2">
        <v>2</v>
      </c>
      <c r="B29" s="47">
        <v>2024</v>
      </c>
      <c r="C29" s="47" t="s">
        <v>82</v>
      </c>
      <c r="D29" s="76">
        <v>0</v>
      </c>
      <c r="E29" s="38" t="s">
        <v>72</v>
      </c>
      <c r="F29" s="38" t="s">
        <v>72</v>
      </c>
      <c r="G29" s="148" t="s">
        <v>381</v>
      </c>
      <c r="H29" s="149"/>
      <c r="I29" s="149"/>
      <c r="J29" s="149"/>
      <c r="K29" s="150"/>
    </row>
    <row r="30" spans="1:13" ht="189" customHeight="1" x14ac:dyDescent="0.25">
      <c r="A30" s="2">
        <v>3</v>
      </c>
      <c r="B30" s="47">
        <v>2025</v>
      </c>
      <c r="C30" s="47" t="s">
        <v>83</v>
      </c>
      <c r="D30" s="76">
        <v>1</v>
      </c>
      <c r="E30" s="38">
        <v>0.01</v>
      </c>
      <c r="F30" s="31">
        <f t="shared" ref="F30:F33" si="1">IF(E30/D30&gt;100%,100%,E30/D30)</f>
        <v>0.01</v>
      </c>
      <c r="G30" s="148" t="s">
        <v>395</v>
      </c>
      <c r="H30" s="149"/>
      <c r="I30" s="149"/>
      <c r="J30" s="149"/>
      <c r="K30" s="150"/>
    </row>
    <row r="31" spans="1:13" x14ac:dyDescent="0.25">
      <c r="A31" s="2">
        <v>4</v>
      </c>
      <c r="B31" s="47">
        <v>2025</v>
      </c>
      <c r="C31" s="47" t="s">
        <v>84</v>
      </c>
      <c r="D31" s="76">
        <v>1</v>
      </c>
      <c r="E31" s="38"/>
      <c r="F31" s="31">
        <f t="shared" si="1"/>
        <v>0</v>
      </c>
      <c r="G31" s="148"/>
      <c r="H31" s="149"/>
      <c r="I31" s="149"/>
      <c r="J31" s="149"/>
      <c r="K31" s="150"/>
      <c r="M31" s="30"/>
    </row>
    <row r="32" spans="1:13" x14ac:dyDescent="0.25">
      <c r="A32" s="2">
        <v>5</v>
      </c>
      <c r="B32" s="47">
        <v>2025</v>
      </c>
      <c r="C32" s="47" t="s">
        <v>81</v>
      </c>
      <c r="D32" s="76">
        <v>1</v>
      </c>
      <c r="E32" s="38"/>
      <c r="F32" s="31">
        <f t="shared" si="1"/>
        <v>0</v>
      </c>
      <c r="G32" s="148"/>
      <c r="H32" s="149"/>
      <c r="I32" s="149"/>
      <c r="J32" s="149"/>
      <c r="K32" s="150"/>
    </row>
    <row r="33" spans="1:11" x14ac:dyDescent="0.25">
      <c r="A33" s="2">
        <v>6</v>
      </c>
      <c r="B33" s="47">
        <v>2025</v>
      </c>
      <c r="C33" s="47" t="s">
        <v>82</v>
      </c>
      <c r="D33" s="76">
        <v>1</v>
      </c>
      <c r="E33" s="38"/>
      <c r="F33" s="31">
        <f t="shared" si="1"/>
        <v>0</v>
      </c>
      <c r="G33" s="148"/>
      <c r="H33" s="149"/>
      <c r="I33" s="149"/>
      <c r="J33" s="149"/>
      <c r="K33" s="150"/>
    </row>
  </sheetData>
  <mergeCells count="41">
    <mergeCell ref="A24:B24"/>
    <mergeCell ref="A26:K26"/>
    <mergeCell ref="G27:K27"/>
    <mergeCell ref="G32:K32"/>
    <mergeCell ref="G33:K33"/>
    <mergeCell ref="G30:K30"/>
    <mergeCell ref="G31:K31"/>
    <mergeCell ref="C19:H19"/>
    <mergeCell ref="A20:B20"/>
    <mergeCell ref="A21:B21"/>
    <mergeCell ref="A22:B22"/>
    <mergeCell ref="A23:B23"/>
    <mergeCell ref="A15:B15"/>
    <mergeCell ref="A16:B16"/>
    <mergeCell ref="A17:B17"/>
    <mergeCell ref="C15:K15"/>
    <mergeCell ref="C16:K16"/>
    <mergeCell ref="C17:K17"/>
    <mergeCell ref="C11:K11"/>
    <mergeCell ref="A12:B12"/>
    <mergeCell ref="A13:B13"/>
    <mergeCell ref="A14:B14"/>
    <mergeCell ref="C12:K12"/>
    <mergeCell ref="C13:K13"/>
    <mergeCell ref="C14:K14"/>
    <mergeCell ref="J1:K4"/>
    <mergeCell ref="A1:C4"/>
    <mergeCell ref="D1:I4"/>
    <mergeCell ref="G28:K28"/>
    <mergeCell ref="G29:K29"/>
    <mergeCell ref="A8:B8"/>
    <mergeCell ref="C8:K8"/>
    <mergeCell ref="A6:B6"/>
    <mergeCell ref="C6:K6"/>
    <mergeCell ref="A7:B7"/>
    <mergeCell ref="D7:K7"/>
    <mergeCell ref="A9:B9"/>
    <mergeCell ref="A10:B10"/>
    <mergeCell ref="C10:K10"/>
    <mergeCell ref="A11:B11"/>
    <mergeCell ref="C9:K9"/>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6466-275C-4D03-ACE3-4455115F6877}">
  <dimension ref="B2:D4"/>
  <sheetViews>
    <sheetView workbookViewId="0">
      <selection activeCell="B4" sqref="B4"/>
    </sheetView>
  </sheetViews>
  <sheetFormatPr baseColWidth="10" defaultRowHeight="15" x14ac:dyDescent="0.25"/>
  <cols>
    <col min="1" max="1" width="11.42578125" style="63"/>
    <col min="2" max="2" width="14.140625" style="63" customWidth="1"/>
    <col min="3" max="3" width="27" style="63" customWidth="1"/>
    <col min="4" max="4" width="64.5703125" style="63" customWidth="1"/>
    <col min="5" max="16384" width="11.42578125" style="63"/>
  </cols>
  <sheetData>
    <row r="2" spans="2:4" x14ac:dyDescent="0.25">
      <c r="B2" s="205" t="s">
        <v>400</v>
      </c>
      <c r="C2" s="205"/>
      <c r="D2" s="205"/>
    </row>
    <row r="3" spans="2:4" x14ac:dyDescent="0.25">
      <c r="B3" s="206" t="s">
        <v>401</v>
      </c>
      <c r="C3" s="206" t="s">
        <v>402</v>
      </c>
      <c r="D3" s="207" t="s">
        <v>403</v>
      </c>
    </row>
    <row r="4" spans="2:4" ht="53.25" customHeight="1" x14ac:dyDescent="0.25">
      <c r="B4" s="97">
        <v>1</v>
      </c>
      <c r="C4" s="97" t="s">
        <v>404</v>
      </c>
      <c r="D4" s="101" t="s">
        <v>405</v>
      </c>
    </row>
  </sheetData>
  <mergeCells count="1">
    <mergeCell ref="B2:D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B01-26E5-41DB-80B5-F1696A3AF356}">
  <dimension ref="A1:B60"/>
  <sheetViews>
    <sheetView workbookViewId="0">
      <selection sqref="A1:B1"/>
    </sheetView>
  </sheetViews>
  <sheetFormatPr baseColWidth="10" defaultColWidth="11.42578125" defaultRowHeight="15" x14ac:dyDescent="0.25"/>
  <cols>
    <col min="1" max="1" width="29" style="39" bestFit="1" customWidth="1"/>
    <col min="2" max="2" width="80.5703125" style="39" customWidth="1"/>
    <col min="3" max="16384" width="11.42578125" style="39"/>
  </cols>
  <sheetData>
    <row r="1" spans="1:2" ht="21" x14ac:dyDescent="0.25">
      <c r="A1" s="199" t="s">
        <v>192</v>
      </c>
      <c r="B1" s="199"/>
    </row>
    <row r="3" spans="1:2" ht="21" x14ac:dyDescent="0.25">
      <c r="A3" s="36" t="s">
        <v>193</v>
      </c>
    </row>
    <row r="5" spans="1:2" x14ac:dyDescent="0.25">
      <c r="A5" s="34" t="s">
        <v>194</v>
      </c>
      <c r="B5" s="34" t="s">
        <v>195</v>
      </c>
    </row>
    <row r="6" spans="1:2" x14ac:dyDescent="0.25">
      <c r="A6" s="33" t="s">
        <v>196</v>
      </c>
      <c r="B6" s="40" t="s">
        <v>197</v>
      </c>
    </row>
    <row r="7" spans="1:2" ht="30" x14ac:dyDescent="0.25">
      <c r="A7" s="33" t="s">
        <v>198</v>
      </c>
      <c r="B7" s="40" t="s">
        <v>199</v>
      </c>
    </row>
    <row r="8" spans="1:2" ht="165" x14ac:dyDescent="0.25">
      <c r="A8" s="33" t="s">
        <v>200</v>
      </c>
      <c r="B8" s="40" t="s">
        <v>201</v>
      </c>
    </row>
    <row r="9" spans="1:2" ht="39" customHeight="1" x14ac:dyDescent="0.25">
      <c r="A9" s="33" t="s">
        <v>202</v>
      </c>
      <c r="B9" s="40" t="s">
        <v>203</v>
      </c>
    </row>
    <row r="10" spans="1:2" ht="135" x14ac:dyDescent="0.25">
      <c r="A10" s="33" t="s">
        <v>204</v>
      </c>
      <c r="B10" s="40" t="s">
        <v>205</v>
      </c>
    </row>
    <row r="11" spans="1:2" ht="168" customHeight="1" x14ac:dyDescent="0.25">
      <c r="A11" s="33" t="s">
        <v>206</v>
      </c>
      <c r="B11" s="40" t="s">
        <v>207</v>
      </c>
    </row>
    <row r="12" spans="1:2" ht="49.5" customHeight="1" x14ac:dyDescent="0.25">
      <c r="A12" s="33" t="s">
        <v>208</v>
      </c>
      <c r="B12" s="40" t="s">
        <v>209</v>
      </c>
    </row>
    <row r="13" spans="1:2" ht="30" x14ac:dyDescent="0.25">
      <c r="A13" s="33" t="s">
        <v>210</v>
      </c>
      <c r="B13" s="40" t="s">
        <v>211</v>
      </c>
    </row>
    <row r="19" spans="1:2" ht="21" x14ac:dyDescent="0.25">
      <c r="A19" s="36" t="s">
        <v>212</v>
      </c>
    </row>
    <row r="21" spans="1:2" x14ac:dyDescent="0.25">
      <c r="A21" s="37" t="s">
        <v>194</v>
      </c>
      <c r="B21" s="37" t="s">
        <v>195</v>
      </c>
    </row>
    <row r="22" spans="1:2" ht="43.5" customHeight="1" x14ac:dyDescent="0.25">
      <c r="A22" s="33" t="s">
        <v>37</v>
      </c>
      <c r="B22" s="40" t="s">
        <v>213</v>
      </c>
    </row>
    <row r="23" spans="1:2" ht="120" x14ac:dyDescent="0.25">
      <c r="A23" s="33" t="s">
        <v>39</v>
      </c>
      <c r="B23" s="40" t="s">
        <v>214</v>
      </c>
    </row>
    <row r="24" spans="1:2" ht="40.5" customHeight="1" x14ac:dyDescent="0.25">
      <c r="A24" s="33" t="s">
        <v>41</v>
      </c>
      <c r="B24" s="40" t="s">
        <v>215</v>
      </c>
    </row>
    <row r="25" spans="1:2" ht="82.5" customHeight="1" x14ac:dyDescent="0.25">
      <c r="A25" s="33" t="s">
        <v>43</v>
      </c>
      <c r="B25" s="40" t="s">
        <v>216</v>
      </c>
    </row>
    <row r="26" spans="1:2" ht="60" x14ac:dyDescent="0.25">
      <c r="A26" s="33" t="s">
        <v>45</v>
      </c>
      <c r="B26" s="40" t="s">
        <v>217</v>
      </c>
    </row>
    <row r="27" spans="1:2" ht="60" x14ac:dyDescent="0.25">
      <c r="A27" s="33" t="s">
        <v>47</v>
      </c>
      <c r="B27" s="40" t="s">
        <v>218</v>
      </c>
    </row>
    <row r="28" spans="1:2" ht="43.5" customHeight="1" x14ac:dyDescent="0.25">
      <c r="A28" s="33" t="s">
        <v>49</v>
      </c>
      <c r="B28" s="40" t="s">
        <v>219</v>
      </c>
    </row>
    <row r="29" spans="1:2" ht="30" x14ac:dyDescent="0.25">
      <c r="A29" s="33" t="s">
        <v>51</v>
      </c>
      <c r="B29" s="40" t="s">
        <v>220</v>
      </c>
    </row>
    <row r="30" spans="1:2" ht="120" x14ac:dyDescent="0.25">
      <c r="A30" s="33" t="s">
        <v>53</v>
      </c>
      <c r="B30" s="40" t="s">
        <v>221</v>
      </c>
    </row>
    <row r="31" spans="1:2" ht="79.5" customHeight="1" x14ac:dyDescent="0.25">
      <c r="A31" s="33" t="s">
        <v>55</v>
      </c>
      <c r="B31" s="40" t="s">
        <v>222</v>
      </c>
    </row>
    <row r="32" spans="1:2" ht="78.75" customHeight="1" x14ac:dyDescent="0.25">
      <c r="A32" s="33" t="s">
        <v>57</v>
      </c>
      <c r="B32" s="40" t="s">
        <v>223</v>
      </c>
    </row>
    <row r="33" spans="1:2" ht="113.25" customHeight="1" x14ac:dyDescent="0.25">
      <c r="A33" s="33" t="s">
        <v>60</v>
      </c>
      <c r="B33" s="40" t="s">
        <v>224</v>
      </c>
    </row>
    <row r="35" spans="1:2" x14ac:dyDescent="0.25">
      <c r="A35" s="35" t="s">
        <v>225</v>
      </c>
    </row>
    <row r="36" spans="1:2" x14ac:dyDescent="0.25">
      <c r="A36" s="33" t="s">
        <v>69</v>
      </c>
      <c r="B36" s="40" t="s">
        <v>226</v>
      </c>
    </row>
    <row r="37" spans="1:2" ht="36.75" customHeight="1" x14ac:dyDescent="0.25">
      <c r="A37" s="33" t="s">
        <v>70</v>
      </c>
      <c r="B37" s="40" t="s">
        <v>227</v>
      </c>
    </row>
    <row r="38" spans="1:2" ht="47.25" customHeight="1" x14ac:dyDescent="0.25">
      <c r="A38" s="33" t="s">
        <v>71</v>
      </c>
      <c r="B38" s="40" t="s">
        <v>228</v>
      </c>
    </row>
    <row r="39" spans="1:2" ht="36" customHeight="1" x14ac:dyDescent="0.25">
      <c r="A39" s="33" t="s">
        <v>7</v>
      </c>
      <c r="B39" s="40" t="s">
        <v>229</v>
      </c>
    </row>
    <row r="41" spans="1:2" x14ac:dyDescent="0.25">
      <c r="A41" s="35" t="s">
        <v>230</v>
      </c>
    </row>
    <row r="42" spans="1:2" x14ac:dyDescent="0.25">
      <c r="A42" s="33" t="s">
        <v>75</v>
      </c>
      <c r="B42" s="40" t="s">
        <v>231</v>
      </c>
    </row>
    <row r="43" spans="1:2" ht="105" x14ac:dyDescent="0.25">
      <c r="A43" s="33" t="s">
        <v>76</v>
      </c>
      <c r="B43" s="40" t="s">
        <v>232</v>
      </c>
    </row>
    <row r="44" spans="1:2" ht="90" x14ac:dyDescent="0.25">
      <c r="A44" s="33" t="s">
        <v>77</v>
      </c>
      <c r="B44" s="40" t="s">
        <v>233</v>
      </c>
    </row>
    <row r="45" spans="1:2" ht="120" customHeight="1" x14ac:dyDescent="0.25">
      <c r="A45" s="33" t="s">
        <v>78</v>
      </c>
      <c r="B45" s="40" t="s">
        <v>234</v>
      </c>
    </row>
    <row r="46" spans="1:2" ht="52.5" customHeight="1" x14ac:dyDescent="0.25">
      <c r="A46" s="33" t="s">
        <v>79</v>
      </c>
      <c r="B46" s="40" t="s">
        <v>235</v>
      </c>
    </row>
    <row r="47" spans="1:2" ht="66.75" customHeight="1" x14ac:dyDescent="0.25">
      <c r="A47" s="33" t="s">
        <v>80</v>
      </c>
      <c r="B47" s="40" t="s">
        <v>236</v>
      </c>
    </row>
    <row r="52" spans="1:2" ht="21" x14ac:dyDescent="0.25">
      <c r="A52" s="36" t="s">
        <v>237</v>
      </c>
    </row>
    <row r="53" spans="1:2" x14ac:dyDescent="0.25">
      <c r="A53" s="33" t="s">
        <v>3</v>
      </c>
      <c r="B53" s="40" t="s">
        <v>238</v>
      </c>
    </row>
    <row r="54" spans="1:2" ht="30" x14ac:dyDescent="0.25">
      <c r="A54" s="33" t="s">
        <v>74</v>
      </c>
      <c r="B54" s="40" t="s">
        <v>239</v>
      </c>
    </row>
    <row r="55" spans="1:2" x14ac:dyDescent="0.25">
      <c r="A55" s="33" t="s">
        <v>5</v>
      </c>
      <c r="B55" s="40" t="s">
        <v>240</v>
      </c>
    </row>
    <row r="56" spans="1:2" ht="73.5" customHeight="1" x14ac:dyDescent="0.25">
      <c r="A56" s="33" t="s">
        <v>241</v>
      </c>
      <c r="B56" s="40" t="s">
        <v>242</v>
      </c>
    </row>
    <row r="57" spans="1:2" ht="15.75" customHeight="1" x14ac:dyDescent="0.25">
      <c r="A57" s="33" t="s">
        <v>7</v>
      </c>
      <c r="B57" s="40" t="s">
        <v>243</v>
      </c>
    </row>
    <row r="58" spans="1:2" ht="54" customHeight="1" x14ac:dyDescent="0.25">
      <c r="A58" s="33" t="s">
        <v>244</v>
      </c>
      <c r="B58" s="40" t="s">
        <v>245</v>
      </c>
    </row>
    <row r="59" spans="1:2" ht="51.75" customHeight="1" x14ac:dyDescent="0.25">
      <c r="A59" s="33" t="s">
        <v>8</v>
      </c>
      <c r="B59" s="40" t="s">
        <v>246</v>
      </c>
    </row>
    <row r="60" spans="1:2" ht="45.75" customHeight="1" x14ac:dyDescent="0.25">
      <c r="A60" s="33" t="s">
        <v>9</v>
      </c>
      <c r="B60" s="40" t="s">
        <v>247</v>
      </c>
    </row>
  </sheetData>
  <mergeCells count="1">
    <mergeCell ref="A1:B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61A31-6860-43F5-A661-93D01B923489}">
  <sheetPr>
    <tabColor theme="9" tint="0.39997558519241921"/>
  </sheetPr>
  <dimension ref="A1:M33"/>
  <sheetViews>
    <sheetView zoomScale="90" zoomScaleNormal="90" workbookViewId="0">
      <selection activeCell="C7" sqref="C7"/>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s="4" customFormat="1" ht="20.25" x14ac:dyDescent="0.25">
      <c r="J5" s="7"/>
      <c r="K5" s="8"/>
    </row>
    <row r="6" spans="1:12" ht="37.5" customHeight="1" x14ac:dyDescent="0.25">
      <c r="A6" s="151" t="s">
        <v>37</v>
      </c>
      <c r="B6" s="151"/>
      <c r="C6" s="152" t="s">
        <v>38</v>
      </c>
      <c r="D6" s="152"/>
      <c r="E6" s="152"/>
      <c r="F6" s="152"/>
      <c r="G6" s="152"/>
      <c r="H6" s="152"/>
      <c r="I6" s="152"/>
      <c r="J6" s="152"/>
      <c r="K6" s="152"/>
    </row>
    <row r="7" spans="1:12" ht="55.5" customHeight="1" x14ac:dyDescent="0.25">
      <c r="A7" s="151" t="s">
        <v>39</v>
      </c>
      <c r="B7" s="151"/>
      <c r="C7" s="51" t="s">
        <v>40</v>
      </c>
      <c r="D7" s="153" t="s">
        <v>16</v>
      </c>
      <c r="E7" s="154"/>
      <c r="F7" s="154"/>
      <c r="G7" s="154"/>
      <c r="H7" s="154"/>
      <c r="I7" s="154"/>
      <c r="J7" s="154"/>
      <c r="K7" s="155"/>
    </row>
    <row r="8" spans="1:12" ht="29.25" customHeight="1" x14ac:dyDescent="0.25">
      <c r="A8" s="151" t="s">
        <v>41</v>
      </c>
      <c r="B8" s="151"/>
      <c r="C8" s="152" t="s">
        <v>42</v>
      </c>
      <c r="D8" s="152"/>
      <c r="E8" s="152"/>
      <c r="F8" s="152"/>
      <c r="G8" s="152"/>
      <c r="H8" s="152"/>
      <c r="I8" s="152"/>
      <c r="J8" s="152"/>
      <c r="K8" s="152"/>
    </row>
    <row r="9" spans="1:12" ht="29.25" customHeight="1" x14ac:dyDescent="0.25">
      <c r="A9" s="151" t="s">
        <v>43</v>
      </c>
      <c r="B9" s="151"/>
      <c r="C9" s="156" t="s">
        <v>44</v>
      </c>
      <c r="D9" s="156"/>
      <c r="E9" s="156"/>
      <c r="F9" s="156"/>
      <c r="G9" s="156"/>
      <c r="H9" s="156"/>
      <c r="I9" s="156"/>
      <c r="J9" s="156"/>
      <c r="K9" s="156"/>
    </row>
    <row r="10" spans="1:12" ht="29.25" customHeight="1" x14ac:dyDescent="0.25">
      <c r="A10" s="151" t="s">
        <v>45</v>
      </c>
      <c r="B10" s="151"/>
      <c r="C10" s="156" t="s">
        <v>46</v>
      </c>
      <c r="D10" s="156"/>
      <c r="E10" s="156"/>
      <c r="F10" s="156"/>
      <c r="G10" s="156"/>
      <c r="H10" s="156"/>
      <c r="I10" s="156"/>
      <c r="J10" s="156"/>
      <c r="K10" s="156"/>
    </row>
    <row r="11" spans="1:12" ht="29.25" customHeight="1" x14ac:dyDescent="0.25">
      <c r="A11" s="151" t="s">
        <v>47</v>
      </c>
      <c r="B11" s="151"/>
      <c r="C11" s="157" t="s">
        <v>48</v>
      </c>
      <c r="D11" s="157"/>
      <c r="E11" s="157"/>
      <c r="F11" s="157"/>
      <c r="G11" s="157"/>
      <c r="H11" s="157"/>
      <c r="I11" s="157"/>
      <c r="J11" s="157"/>
      <c r="K11" s="157"/>
    </row>
    <row r="12" spans="1:12" ht="29.25" customHeight="1" x14ac:dyDescent="0.25">
      <c r="A12" s="151" t="s">
        <v>49</v>
      </c>
      <c r="B12" s="158"/>
      <c r="C12" s="159" t="s">
        <v>50</v>
      </c>
      <c r="D12" s="160"/>
      <c r="E12" s="160"/>
      <c r="F12" s="160"/>
      <c r="G12" s="160"/>
      <c r="H12" s="160"/>
      <c r="I12" s="160"/>
      <c r="J12" s="160"/>
      <c r="K12" s="161"/>
    </row>
    <row r="13" spans="1:12" ht="29.25" customHeight="1" x14ac:dyDescent="0.25">
      <c r="A13" s="151" t="s">
        <v>51</v>
      </c>
      <c r="B13" s="151"/>
      <c r="C13" s="162" t="s">
        <v>52</v>
      </c>
      <c r="D13" s="162"/>
      <c r="E13" s="162"/>
      <c r="F13" s="162"/>
      <c r="G13" s="162"/>
      <c r="H13" s="162"/>
      <c r="I13" s="162"/>
      <c r="J13" s="162"/>
      <c r="K13" s="162"/>
      <c r="L13" s="49"/>
    </row>
    <row r="14" spans="1:12" ht="29.25" customHeight="1" x14ac:dyDescent="0.25">
      <c r="A14" s="151" t="s">
        <v>53</v>
      </c>
      <c r="B14" s="151"/>
      <c r="C14" s="156" t="s">
        <v>54</v>
      </c>
      <c r="D14" s="156"/>
      <c r="E14" s="156"/>
      <c r="F14" s="156"/>
      <c r="G14" s="156"/>
      <c r="H14" s="156"/>
      <c r="I14" s="156"/>
      <c r="J14" s="156"/>
      <c r="K14" s="156"/>
    </row>
    <row r="15" spans="1:12" ht="29.25" customHeight="1" x14ac:dyDescent="0.25">
      <c r="A15" s="151" t="s">
        <v>55</v>
      </c>
      <c r="B15" s="151"/>
      <c r="C15" s="156" t="s">
        <v>56</v>
      </c>
      <c r="D15" s="156"/>
      <c r="E15" s="156"/>
      <c r="F15" s="156"/>
      <c r="G15" s="156"/>
      <c r="H15" s="156"/>
      <c r="I15" s="156"/>
      <c r="J15" s="156"/>
      <c r="K15" s="156"/>
    </row>
    <row r="16" spans="1:12" ht="29.25" customHeight="1" x14ac:dyDescent="0.25">
      <c r="A16" s="151" t="s">
        <v>57</v>
      </c>
      <c r="B16" s="151"/>
      <c r="C16" s="156" t="s">
        <v>58</v>
      </c>
      <c r="D16" s="156"/>
      <c r="E16" s="156"/>
      <c r="F16" s="156"/>
      <c r="G16" s="156" t="s">
        <v>59</v>
      </c>
      <c r="H16" s="156"/>
      <c r="I16" s="156"/>
      <c r="J16" s="156"/>
      <c r="K16" s="156"/>
    </row>
    <row r="17" spans="1:13" ht="29.25" customHeight="1" x14ac:dyDescent="0.25">
      <c r="A17" s="151" t="s">
        <v>60</v>
      </c>
      <c r="B17" s="151"/>
      <c r="C17" s="156" t="s">
        <v>61</v>
      </c>
      <c r="D17" s="156"/>
      <c r="E17" s="156"/>
      <c r="F17" s="156"/>
      <c r="G17" s="156"/>
      <c r="H17" s="156"/>
      <c r="I17" s="156"/>
      <c r="J17" s="156"/>
      <c r="K17" s="156"/>
    </row>
    <row r="18" spans="1:13" ht="29.25" customHeight="1" x14ac:dyDescent="0.25">
      <c r="A18" s="5"/>
      <c r="B18" s="5"/>
    </row>
    <row r="19" spans="1:13" ht="29.25" customHeight="1" x14ac:dyDescent="0.25">
      <c r="A19" s="5"/>
      <c r="B19" s="5"/>
      <c r="C19" s="107" t="s">
        <v>62</v>
      </c>
      <c r="D19" s="107"/>
      <c r="E19" s="107"/>
      <c r="F19" s="107"/>
      <c r="G19" s="107"/>
      <c r="H19" s="107"/>
      <c r="I19" s="74"/>
    </row>
    <row r="20" spans="1:13" ht="43.5" customHeight="1"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19" t="s">
        <v>72</v>
      </c>
      <c r="D21" s="2">
        <v>1</v>
      </c>
      <c r="E21" s="2">
        <v>0</v>
      </c>
      <c r="F21" s="2">
        <v>0</v>
      </c>
      <c r="G21" s="2">
        <v>0</v>
      </c>
      <c r="H21" s="3">
        <v>1</v>
      </c>
      <c r="I21" s="74"/>
    </row>
    <row r="22" spans="1:13" ht="29.25" customHeight="1" x14ac:dyDescent="0.25">
      <c r="A22" s="165" t="s">
        <v>70</v>
      </c>
      <c r="B22" s="165"/>
      <c r="C22" s="19" t="s">
        <v>72</v>
      </c>
      <c r="D22" s="2">
        <v>0</v>
      </c>
      <c r="E22" s="2">
        <v>0</v>
      </c>
      <c r="F22" s="2">
        <v>0</v>
      </c>
      <c r="G22" s="2">
        <v>0</v>
      </c>
      <c r="H22" s="3">
        <v>0</v>
      </c>
      <c r="I22" s="74"/>
    </row>
    <row r="23" spans="1:13" ht="29.25" customHeight="1" x14ac:dyDescent="0.25">
      <c r="A23" s="165" t="s">
        <v>71</v>
      </c>
      <c r="B23" s="165"/>
      <c r="C23" s="19" t="s">
        <v>72</v>
      </c>
      <c r="D23" s="20">
        <f t="shared" ref="D23:G23" si="0">D22/D21</f>
        <v>0</v>
      </c>
      <c r="E23" s="20" t="e">
        <f t="shared" si="0"/>
        <v>#DIV/0!</v>
      </c>
      <c r="F23" s="20" t="e">
        <f t="shared" si="0"/>
        <v>#DIV/0!</v>
      </c>
      <c r="G23" s="20" t="e">
        <f t="shared" si="0"/>
        <v>#DIV/0!</v>
      </c>
      <c r="H23" s="21" t="s">
        <v>72</v>
      </c>
      <c r="I23" s="74"/>
    </row>
    <row r="24" spans="1:13" ht="29.25" customHeight="1" x14ac:dyDescent="0.25">
      <c r="A24" s="165" t="s">
        <v>7</v>
      </c>
      <c r="B24" s="165"/>
      <c r="C24" s="19" t="s">
        <v>72</v>
      </c>
      <c r="D24" s="21">
        <f>D23</f>
        <v>0</v>
      </c>
      <c r="E24" s="21"/>
      <c r="F24" s="21"/>
      <c r="G24" s="21"/>
      <c r="H24" s="78">
        <f>MAXA(C24:G24)</f>
        <v>0</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ht="34.5" customHeight="1" x14ac:dyDescent="0.25">
      <c r="A28" s="2">
        <v>1</v>
      </c>
      <c r="B28" s="47">
        <v>2024</v>
      </c>
      <c r="C28" s="47" t="s">
        <v>81</v>
      </c>
      <c r="D28" s="76">
        <v>0</v>
      </c>
      <c r="E28" s="76" t="s">
        <v>72</v>
      </c>
      <c r="F28" s="76" t="s">
        <v>72</v>
      </c>
      <c r="G28" s="169" t="s">
        <v>387</v>
      </c>
      <c r="H28" s="170"/>
      <c r="I28" s="170"/>
      <c r="J28" s="170"/>
      <c r="K28" s="171"/>
    </row>
    <row r="29" spans="1:13" ht="34.5" customHeight="1" x14ac:dyDescent="0.25">
      <c r="A29" s="2">
        <v>2</v>
      </c>
      <c r="B29" s="47">
        <v>2024</v>
      </c>
      <c r="C29" s="47" t="s">
        <v>82</v>
      </c>
      <c r="D29" s="76">
        <v>0</v>
      </c>
      <c r="E29" s="76" t="s">
        <v>72</v>
      </c>
      <c r="F29" s="76" t="s">
        <v>72</v>
      </c>
      <c r="G29" s="172"/>
      <c r="H29" s="173"/>
      <c r="I29" s="173"/>
      <c r="J29" s="173"/>
      <c r="K29" s="174"/>
    </row>
    <row r="30" spans="1:13" ht="111" customHeight="1" x14ac:dyDescent="0.25">
      <c r="A30" s="2">
        <v>3</v>
      </c>
      <c r="B30" s="47">
        <v>2025</v>
      </c>
      <c r="C30" s="47" t="s">
        <v>83</v>
      </c>
      <c r="D30" s="76">
        <v>0</v>
      </c>
      <c r="E30" s="76" t="s">
        <v>72</v>
      </c>
      <c r="F30" s="76" t="s">
        <v>72</v>
      </c>
      <c r="G30" s="148" t="s">
        <v>388</v>
      </c>
      <c r="H30" s="149"/>
      <c r="I30" s="149"/>
      <c r="J30" s="149"/>
      <c r="K30" s="150"/>
    </row>
    <row r="31" spans="1:13" x14ac:dyDescent="0.25">
      <c r="A31" s="2">
        <v>4</v>
      </c>
      <c r="B31" s="47">
        <v>2025</v>
      </c>
      <c r="C31" s="47" t="s">
        <v>84</v>
      </c>
      <c r="D31" s="76">
        <v>0</v>
      </c>
      <c r="E31" s="76"/>
      <c r="F31" s="76" t="s">
        <v>72</v>
      </c>
      <c r="G31" s="148"/>
      <c r="H31" s="149"/>
      <c r="I31" s="149"/>
      <c r="J31" s="149"/>
      <c r="K31" s="150"/>
      <c r="M31" s="30"/>
    </row>
    <row r="32" spans="1:13" x14ac:dyDescent="0.25">
      <c r="A32" s="2">
        <v>5</v>
      </c>
      <c r="B32" s="47">
        <v>2025</v>
      </c>
      <c r="C32" s="47" t="s">
        <v>81</v>
      </c>
      <c r="D32" s="76">
        <v>0</v>
      </c>
      <c r="E32" s="76"/>
      <c r="F32" s="76" t="s">
        <v>72</v>
      </c>
      <c r="G32" s="148"/>
      <c r="H32" s="149"/>
      <c r="I32" s="149"/>
      <c r="J32" s="149"/>
      <c r="K32" s="150"/>
    </row>
    <row r="33" spans="1:11" x14ac:dyDescent="0.25">
      <c r="A33" s="2">
        <v>6</v>
      </c>
      <c r="B33" s="47">
        <v>2025</v>
      </c>
      <c r="C33" s="47" t="s">
        <v>82</v>
      </c>
      <c r="D33" s="76">
        <v>1</v>
      </c>
      <c r="E33" s="76"/>
      <c r="F33" s="31">
        <f t="shared" ref="F33" si="1">IF(E33/D33&gt;100%,100%,E33/D33)</f>
        <v>0</v>
      </c>
      <c r="G33" s="148"/>
      <c r="H33" s="149"/>
      <c r="I33" s="149"/>
      <c r="J33" s="149"/>
      <c r="K33" s="150"/>
    </row>
  </sheetData>
  <mergeCells count="40">
    <mergeCell ref="A17:B17"/>
    <mergeCell ref="C17:K17"/>
    <mergeCell ref="G31:K31"/>
    <mergeCell ref="C19:H19"/>
    <mergeCell ref="A20:B20"/>
    <mergeCell ref="A21:B21"/>
    <mergeCell ref="A22:B22"/>
    <mergeCell ref="A23:B23"/>
    <mergeCell ref="A24:B24"/>
    <mergeCell ref="A26:K26"/>
    <mergeCell ref="G27:K27"/>
    <mergeCell ref="G30:K30"/>
    <mergeCell ref="G28:K29"/>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2EF9-3058-47F9-B54C-DB87B85ED7BD}">
  <dimension ref="A1:M31"/>
  <sheetViews>
    <sheetView topLeftCell="A17" zoomScale="85" zoomScaleNormal="85" workbookViewId="0">
      <selection activeCell="C6" sqref="C6:K6"/>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8" width="22.140625" style="1" customWidth="1"/>
    <col min="9" max="9" width="23.5703125" style="1" customWidth="1"/>
    <col min="10" max="10" width="20.140625" style="1" customWidth="1"/>
    <col min="11" max="11" width="22.7109375" style="1" customWidth="1"/>
    <col min="12" max="12" width="10.85546875" style="1" customWidth="1"/>
    <col min="13" max="16384" width="10.85546875" style="1"/>
  </cols>
  <sheetData>
    <row r="1" spans="1:11" ht="23.25" customHeight="1" x14ac:dyDescent="0.25">
      <c r="A1" s="9"/>
      <c r="B1" s="10"/>
      <c r="C1" s="16"/>
      <c r="D1" s="200" t="s">
        <v>248</v>
      </c>
      <c r="E1" s="200"/>
      <c r="F1" s="200"/>
      <c r="G1" s="200"/>
      <c r="H1" s="200"/>
      <c r="I1" s="200"/>
      <c r="J1" s="23" t="s">
        <v>249</v>
      </c>
      <c r="K1" s="24" t="s">
        <v>250</v>
      </c>
    </row>
    <row r="2" spans="1:11" ht="23.25" customHeight="1" x14ac:dyDescent="0.25">
      <c r="A2" s="11"/>
      <c r="C2" s="14"/>
      <c r="D2" s="116"/>
      <c r="E2" s="116"/>
      <c r="F2" s="116"/>
      <c r="G2" s="116"/>
      <c r="H2" s="116"/>
      <c r="I2" s="116"/>
      <c r="J2" s="25" t="s">
        <v>251</v>
      </c>
      <c r="K2" s="26"/>
    </row>
    <row r="3" spans="1:11" ht="23.25" customHeight="1" x14ac:dyDescent="0.25">
      <c r="A3" s="11"/>
      <c r="C3" s="14"/>
      <c r="D3" s="116"/>
      <c r="E3" s="116"/>
      <c r="F3" s="116"/>
      <c r="G3" s="116"/>
      <c r="H3" s="116"/>
      <c r="I3" s="116"/>
      <c r="J3" s="25" t="s">
        <v>252</v>
      </c>
      <c r="K3" s="27"/>
    </row>
    <row r="4" spans="1:11" s="4" customFormat="1" ht="23.25" customHeight="1" thickBot="1" x14ac:dyDescent="0.3">
      <c r="A4" s="12"/>
      <c r="B4" s="13"/>
      <c r="C4" s="15"/>
      <c r="D4" s="201"/>
      <c r="E4" s="201"/>
      <c r="F4" s="201"/>
      <c r="G4" s="201"/>
      <c r="H4" s="201"/>
      <c r="I4" s="201"/>
      <c r="J4" s="28" t="s">
        <v>253</v>
      </c>
      <c r="K4" s="29"/>
    </row>
    <row r="5" spans="1:11" s="4" customFormat="1" ht="20.25" x14ac:dyDescent="0.25">
      <c r="J5" s="7"/>
      <c r="K5" s="8"/>
    </row>
    <row r="6" spans="1:11" ht="29.25" customHeight="1" x14ac:dyDescent="0.25">
      <c r="A6" s="151" t="s">
        <v>37</v>
      </c>
      <c r="B6" s="151"/>
      <c r="C6" s="156"/>
      <c r="D6" s="156"/>
      <c r="E6" s="156"/>
      <c r="F6" s="156"/>
      <c r="G6" s="156"/>
      <c r="H6" s="156"/>
      <c r="I6" s="156"/>
      <c r="J6" s="156"/>
      <c r="K6" s="156"/>
    </row>
    <row r="7" spans="1:11" ht="29.25" customHeight="1" x14ac:dyDescent="0.25">
      <c r="A7" s="151" t="s">
        <v>39</v>
      </c>
      <c r="B7" s="151"/>
      <c r="C7" s="32" t="s">
        <v>74</v>
      </c>
      <c r="D7" s="202"/>
      <c r="E7" s="203"/>
      <c r="F7" s="203"/>
      <c r="G7" s="203"/>
      <c r="H7" s="203"/>
      <c r="I7" s="203"/>
      <c r="J7" s="203"/>
      <c r="K7" s="204"/>
    </row>
    <row r="8" spans="1:11" ht="29.25" customHeight="1" x14ac:dyDescent="0.25">
      <c r="A8" s="151" t="s">
        <v>41</v>
      </c>
      <c r="B8" s="151"/>
      <c r="C8" s="156"/>
      <c r="D8" s="156"/>
      <c r="E8" s="156"/>
      <c r="F8" s="156"/>
      <c r="G8" s="156"/>
      <c r="H8" s="156"/>
      <c r="I8" s="156"/>
      <c r="J8" s="156"/>
      <c r="K8" s="156"/>
    </row>
    <row r="9" spans="1:11" ht="29.25" customHeight="1" x14ac:dyDescent="0.25">
      <c r="A9" s="151" t="s">
        <v>43</v>
      </c>
      <c r="B9" s="151"/>
      <c r="C9" s="156"/>
      <c r="D9" s="156"/>
      <c r="E9" s="156"/>
      <c r="F9" s="156"/>
      <c r="G9" s="156"/>
      <c r="H9" s="156"/>
      <c r="I9" s="156"/>
      <c r="J9" s="156"/>
      <c r="K9" s="156"/>
    </row>
    <row r="10" spans="1:11" ht="29.25" customHeight="1" x14ac:dyDescent="0.25">
      <c r="A10" s="151" t="s">
        <v>45</v>
      </c>
      <c r="B10" s="151"/>
      <c r="C10" s="156"/>
      <c r="D10" s="156"/>
      <c r="E10" s="156"/>
      <c r="F10" s="156"/>
      <c r="G10" s="156"/>
      <c r="H10" s="156"/>
      <c r="I10" s="156"/>
      <c r="J10" s="156"/>
      <c r="K10" s="156"/>
    </row>
    <row r="11" spans="1:11" ht="29.25" customHeight="1" x14ac:dyDescent="0.25">
      <c r="A11" s="151" t="s">
        <v>47</v>
      </c>
      <c r="B11" s="151"/>
      <c r="C11" s="157"/>
      <c r="D11" s="157"/>
      <c r="E11" s="157"/>
      <c r="F11" s="157"/>
      <c r="G11" s="157"/>
      <c r="H11" s="157"/>
      <c r="I11" s="157"/>
      <c r="J11" s="157"/>
      <c r="K11" s="157"/>
    </row>
    <row r="12" spans="1:11" ht="29.25" customHeight="1" x14ac:dyDescent="0.25">
      <c r="A12" s="151" t="s">
        <v>49</v>
      </c>
      <c r="B12" s="158"/>
      <c r="C12" s="159" t="s">
        <v>50</v>
      </c>
      <c r="D12" s="160"/>
      <c r="E12" s="160"/>
      <c r="F12" s="160"/>
      <c r="G12" s="160"/>
      <c r="H12" s="160"/>
      <c r="I12" s="160"/>
      <c r="J12" s="160"/>
      <c r="K12" s="161"/>
    </row>
    <row r="13" spans="1:11" ht="29.25" customHeight="1" x14ac:dyDescent="0.25">
      <c r="A13" s="151" t="s">
        <v>51</v>
      </c>
      <c r="B13" s="151"/>
      <c r="C13" s="188"/>
      <c r="D13" s="188"/>
      <c r="E13" s="188"/>
      <c r="F13" s="188"/>
      <c r="G13" s="188"/>
      <c r="H13" s="188"/>
      <c r="I13" s="188"/>
      <c r="J13" s="188"/>
      <c r="K13" s="188"/>
    </row>
    <row r="14" spans="1:11" ht="29.25" customHeight="1" x14ac:dyDescent="0.25">
      <c r="A14" s="151" t="s">
        <v>53</v>
      </c>
      <c r="B14" s="151"/>
      <c r="C14" s="156"/>
      <c r="D14" s="156"/>
      <c r="E14" s="156"/>
      <c r="F14" s="156"/>
      <c r="G14" s="156"/>
      <c r="H14" s="156"/>
      <c r="I14" s="156"/>
      <c r="J14" s="156"/>
      <c r="K14" s="156"/>
    </row>
    <row r="15" spans="1:11" ht="29.25" customHeight="1" x14ac:dyDescent="0.25">
      <c r="A15" s="151" t="s">
        <v>55</v>
      </c>
      <c r="B15" s="151"/>
      <c r="C15" s="156"/>
      <c r="D15" s="156"/>
      <c r="E15" s="156"/>
      <c r="F15" s="156"/>
      <c r="G15" s="156"/>
      <c r="H15" s="156"/>
      <c r="I15" s="156"/>
      <c r="J15" s="156"/>
      <c r="K15" s="156"/>
    </row>
    <row r="16" spans="1:11" ht="29.25" customHeight="1" x14ac:dyDescent="0.25">
      <c r="A16" s="151" t="s">
        <v>57</v>
      </c>
      <c r="B16" s="151"/>
      <c r="C16" s="156"/>
      <c r="D16" s="156"/>
      <c r="E16" s="156"/>
      <c r="F16" s="156"/>
      <c r="G16" s="156" t="s">
        <v>59</v>
      </c>
      <c r="H16" s="156"/>
      <c r="I16" s="156"/>
      <c r="J16" s="156"/>
      <c r="K16" s="156"/>
    </row>
    <row r="17" spans="1:13" ht="29.25" customHeight="1" x14ac:dyDescent="0.25">
      <c r="A17" s="151" t="s">
        <v>60</v>
      </c>
      <c r="B17" s="151"/>
      <c r="C17" s="156"/>
      <c r="D17" s="156"/>
      <c r="E17" s="156"/>
      <c r="F17" s="156"/>
      <c r="G17" s="156"/>
      <c r="H17" s="156"/>
      <c r="I17" s="156"/>
      <c r="J17" s="156"/>
      <c r="K17" s="156"/>
    </row>
    <row r="18" spans="1:13" ht="29.25" customHeight="1" x14ac:dyDescent="0.25">
      <c r="A18" s="5"/>
      <c r="B18" s="5"/>
    </row>
    <row r="19" spans="1:13" ht="29.25" customHeight="1" x14ac:dyDescent="0.25">
      <c r="A19" s="5"/>
      <c r="B19" s="5"/>
      <c r="C19" s="107" t="s">
        <v>62</v>
      </c>
      <c r="D19" s="107"/>
      <c r="E19" s="107"/>
      <c r="F19" s="107"/>
      <c r="G19" s="107"/>
      <c r="H19" s="107"/>
    </row>
    <row r="20" spans="1:13" ht="43.5" customHeight="1" x14ac:dyDescent="0.25">
      <c r="A20" s="163"/>
      <c r="B20" s="164"/>
      <c r="C20" s="22" t="s">
        <v>63</v>
      </c>
      <c r="D20" s="22" t="s">
        <v>64</v>
      </c>
      <c r="E20" s="22" t="s">
        <v>65</v>
      </c>
      <c r="F20" s="22" t="s">
        <v>66</v>
      </c>
      <c r="G20" s="22" t="s">
        <v>67</v>
      </c>
      <c r="H20" s="22" t="s">
        <v>68</v>
      </c>
    </row>
    <row r="21" spans="1:13" ht="29.25" customHeight="1" x14ac:dyDescent="0.25">
      <c r="A21" s="165" t="s">
        <v>69</v>
      </c>
      <c r="B21" s="165"/>
      <c r="C21" s="19"/>
      <c r="D21" s="2"/>
      <c r="E21" s="2"/>
      <c r="F21" s="2"/>
      <c r="G21" s="2"/>
      <c r="H21" s="3"/>
    </row>
    <row r="22" spans="1:13" ht="29.25" customHeight="1" x14ac:dyDescent="0.25">
      <c r="A22" s="165" t="s">
        <v>70</v>
      </c>
      <c r="B22" s="165"/>
      <c r="C22" s="19"/>
      <c r="D22" s="2"/>
      <c r="E22" s="2"/>
      <c r="F22" s="2"/>
      <c r="G22" s="2"/>
      <c r="H22" s="3"/>
    </row>
    <row r="23" spans="1:13" ht="29.25" customHeight="1" x14ac:dyDescent="0.25">
      <c r="A23" s="165" t="s">
        <v>71</v>
      </c>
      <c r="B23" s="165"/>
      <c r="C23" s="20" t="e">
        <f>C22/C21</f>
        <v>#DIV/0!</v>
      </c>
      <c r="D23" s="20" t="e">
        <f t="shared" ref="D23:G23" si="0">D22/D21</f>
        <v>#DIV/0!</v>
      </c>
      <c r="E23" s="20" t="e">
        <f t="shared" si="0"/>
        <v>#DIV/0!</v>
      </c>
      <c r="F23" s="20" t="e">
        <f t="shared" si="0"/>
        <v>#DIV/0!</v>
      </c>
      <c r="G23" s="20" t="e">
        <f t="shared" si="0"/>
        <v>#DIV/0!</v>
      </c>
      <c r="H23" s="21" t="s">
        <v>72</v>
      </c>
    </row>
    <row r="24" spans="1:13" ht="29.25" customHeight="1" x14ac:dyDescent="0.25">
      <c r="A24" s="165" t="s">
        <v>7</v>
      </c>
      <c r="B24" s="165"/>
      <c r="C24" s="21"/>
      <c r="D24" s="21"/>
      <c r="E24" s="21"/>
      <c r="F24" s="21"/>
      <c r="G24" s="21"/>
      <c r="H24" s="21"/>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ht="88.5" customHeight="1" x14ac:dyDescent="0.25">
      <c r="A28" s="2">
        <v>1</v>
      </c>
      <c r="B28" s="2"/>
      <c r="C28" s="2"/>
      <c r="D28" s="38">
        <v>0.4</v>
      </c>
      <c r="E28" s="38">
        <v>0.3</v>
      </c>
      <c r="F28" s="31">
        <f>IF(E28/D28&gt;100%,100%,E28/D28)</f>
        <v>0.74999999999999989</v>
      </c>
      <c r="G28" s="148"/>
      <c r="H28" s="149"/>
      <c r="I28" s="149"/>
      <c r="J28" s="149"/>
      <c r="K28" s="150"/>
    </row>
    <row r="29" spans="1:13" ht="88.5" customHeight="1" x14ac:dyDescent="0.25">
      <c r="A29" s="2">
        <v>2</v>
      </c>
      <c r="B29" s="2"/>
      <c r="C29" s="2"/>
      <c r="D29" s="2">
        <v>1</v>
      </c>
      <c r="E29" s="2">
        <v>1</v>
      </c>
      <c r="F29" s="31">
        <f t="shared" ref="F29:F31" si="1">IF(E29/D29&gt;100%,100%,E29/D29)</f>
        <v>1</v>
      </c>
      <c r="G29" s="148"/>
      <c r="H29" s="149"/>
      <c r="I29" s="149"/>
      <c r="J29" s="149"/>
      <c r="K29" s="150"/>
    </row>
    <row r="30" spans="1:13" ht="88.5" customHeight="1" x14ac:dyDescent="0.25">
      <c r="A30" s="2">
        <v>3</v>
      </c>
      <c r="B30" s="2"/>
      <c r="C30" s="2"/>
      <c r="D30" s="2">
        <v>1</v>
      </c>
      <c r="E30" s="2">
        <v>1</v>
      </c>
      <c r="F30" s="31">
        <f t="shared" si="1"/>
        <v>1</v>
      </c>
      <c r="G30" s="148"/>
      <c r="H30" s="149"/>
      <c r="I30" s="149"/>
      <c r="J30" s="149"/>
      <c r="K30" s="150"/>
    </row>
    <row r="31" spans="1:13" ht="88.5" customHeight="1" x14ac:dyDescent="0.25">
      <c r="A31" s="2">
        <v>4</v>
      </c>
      <c r="B31" s="2"/>
      <c r="C31" s="2"/>
      <c r="D31" s="2">
        <v>5</v>
      </c>
      <c r="E31" s="2">
        <v>3</v>
      </c>
      <c r="F31" s="31">
        <f t="shared" si="1"/>
        <v>0.6</v>
      </c>
      <c r="G31" s="148"/>
      <c r="H31" s="149"/>
      <c r="I31" s="149"/>
      <c r="J31" s="149"/>
      <c r="K31" s="150"/>
      <c r="M31" s="30"/>
    </row>
  </sheetData>
  <mergeCells count="37">
    <mergeCell ref="D1:I4"/>
    <mergeCell ref="D7:K7"/>
    <mergeCell ref="C11:K11"/>
    <mergeCell ref="A17:B17"/>
    <mergeCell ref="A10:B10"/>
    <mergeCell ref="A11:B11"/>
    <mergeCell ref="A12:B12"/>
    <mergeCell ref="A16:B16"/>
    <mergeCell ref="A9:B9"/>
    <mergeCell ref="A14:B14"/>
    <mergeCell ref="A15:B15"/>
    <mergeCell ref="A6:B6"/>
    <mergeCell ref="A7:B7"/>
    <mergeCell ref="A8:B8"/>
    <mergeCell ref="C17:K17"/>
    <mergeCell ref="A13:B13"/>
    <mergeCell ref="C13:K13"/>
    <mergeCell ref="A24:B24"/>
    <mergeCell ref="A23:B23"/>
    <mergeCell ref="A20:B20"/>
    <mergeCell ref="A21:B21"/>
    <mergeCell ref="A22:B22"/>
    <mergeCell ref="C14:K14"/>
    <mergeCell ref="C15:K15"/>
    <mergeCell ref="C16:K16"/>
    <mergeCell ref="C19:H19"/>
    <mergeCell ref="C6:K6"/>
    <mergeCell ref="C8:K8"/>
    <mergeCell ref="C9:K9"/>
    <mergeCell ref="C10:K10"/>
    <mergeCell ref="C12:K12"/>
    <mergeCell ref="A26:K26"/>
    <mergeCell ref="G31:K31"/>
    <mergeCell ref="G27:K27"/>
    <mergeCell ref="G28:K28"/>
    <mergeCell ref="G29:K29"/>
    <mergeCell ref="G30:K30"/>
  </mergeCells>
  <pageMargins left="0.7" right="0.7" top="0.75" bottom="0.75" header="0.3" footer="0.3"/>
  <pageSetup paperSize="9" scale="43"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81888968-BA76-4FBF-B2D2-0B94472EEC6F}">
          <x14:formula1>
            <xm:f>Listas!$F$2:$F$25</xm:f>
          </x14:formula1>
          <xm:sqref>C15:K15</xm:sqref>
        </x14:dataValidation>
        <x14:dataValidation type="list" allowBlank="1" showInputMessage="1" showErrorMessage="1" xr:uid="{C839D9C4-07BD-4BDF-A6D7-6F927B46E5A5}">
          <x14:formula1>
            <xm:f>Listas!$D$2:$D$5</xm:f>
          </x14:formula1>
          <xm:sqref>C17:K17</xm:sqref>
        </x14:dataValidation>
        <x14:dataValidation type="list" allowBlank="1" showInputMessage="1" showErrorMessage="1" xr:uid="{D8144231-05ED-4220-995E-BB7A7D50BFB4}">
          <x14:formula1>
            <xm:f>Listas!$E$2:$E$4</xm:f>
          </x14:formula1>
          <xm:sqref>C11:K11</xm:sqref>
        </x14:dataValidation>
        <x14:dataValidation type="list" allowBlank="1" showInputMessage="1" showErrorMessage="1" xr:uid="{1DAF8F6E-7CBA-44E3-A423-535AD8068CF8}">
          <x14:formula1>
            <xm:f>Listas!$L$22:$L$25</xm:f>
          </x14:formula1>
          <xm:sqref>C28:C31</xm:sqref>
        </x14:dataValidation>
        <x14:dataValidation type="list" allowBlank="1" showInputMessage="1" showErrorMessage="1" xr:uid="{637C94B6-BDED-4F2F-AF84-A97BCDF42AD7}">
          <x14:formula1>
            <xm:f>Listas!$M$2:$M$6</xm:f>
          </x14:formula1>
          <xm:sqref>B28:B31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Q34"/>
  <sheetViews>
    <sheetView topLeftCell="N1" workbookViewId="0">
      <selection activeCell="O30" sqref="O30"/>
    </sheetView>
  </sheetViews>
  <sheetFormatPr baseColWidth="10" defaultColWidth="11.42578125" defaultRowHeight="15" x14ac:dyDescent="0.25"/>
  <cols>
    <col min="1" max="1" width="54" customWidth="1"/>
    <col min="3" max="3" width="48.7109375" customWidth="1"/>
    <col min="4" max="4" width="19" customWidth="1"/>
    <col min="5" max="5" width="15.85546875" customWidth="1"/>
    <col min="6" max="6" width="86.28515625" bestFit="1" customWidth="1"/>
    <col min="7" max="7" width="21.7109375" customWidth="1"/>
    <col min="8" max="8" width="29.140625" customWidth="1"/>
    <col min="9" max="9" width="33.85546875" customWidth="1"/>
    <col min="10" max="10" width="7.140625" customWidth="1"/>
    <col min="11" max="11" width="18.42578125" customWidth="1"/>
    <col min="12" max="13" width="37.7109375" customWidth="1"/>
    <col min="15" max="15" width="67.85546875" bestFit="1" customWidth="1"/>
    <col min="17" max="17" width="79.5703125" customWidth="1"/>
  </cols>
  <sheetData>
    <row r="1" spans="1:17" ht="30" x14ac:dyDescent="0.25">
      <c r="A1" s="17" t="s">
        <v>254</v>
      </c>
      <c r="C1" s="17" t="s">
        <v>255</v>
      </c>
      <c r="D1" s="18" t="s">
        <v>60</v>
      </c>
      <c r="E1" s="18" t="s">
        <v>47</v>
      </c>
      <c r="F1" s="18" t="s">
        <v>256</v>
      </c>
      <c r="G1" s="18" t="s">
        <v>257</v>
      </c>
      <c r="H1" s="18" t="s">
        <v>76</v>
      </c>
      <c r="K1" s="18" t="s">
        <v>257</v>
      </c>
      <c r="L1" s="18" t="s">
        <v>76</v>
      </c>
      <c r="M1" s="18" t="s">
        <v>75</v>
      </c>
      <c r="O1" s="18" t="s">
        <v>258</v>
      </c>
      <c r="Q1" s="18" t="s">
        <v>259</v>
      </c>
    </row>
    <row r="2" spans="1:17" x14ac:dyDescent="0.25">
      <c r="A2" t="s">
        <v>260</v>
      </c>
      <c r="C2" t="s">
        <v>261</v>
      </c>
      <c r="D2" t="s">
        <v>61</v>
      </c>
      <c r="E2" t="s">
        <v>48</v>
      </c>
      <c r="F2" t="s">
        <v>262</v>
      </c>
      <c r="G2" t="s">
        <v>263</v>
      </c>
      <c r="H2" t="s">
        <v>264</v>
      </c>
      <c r="I2" t="s">
        <v>264</v>
      </c>
      <c r="J2">
        <v>1</v>
      </c>
      <c r="K2" t="s">
        <v>263</v>
      </c>
      <c r="L2" t="s">
        <v>264</v>
      </c>
      <c r="M2">
        <v>2024</v>
      </c>
      <c r="O2" t="s">
        <v>265</v>
      </c>
      <c r="Q2" t="s">
        <v>266</v>
      </c>
    </row>
    <row r="3" spans="1:17" x14ac:dyDescent="0.25">
      <c r="A3" t="s">
        <v>267</v>
      </c>
      <c r="C3" t="s">
        <v>268</v>
      </c>
      <c r="D3" t="s">
        <v>269</v>
      </c>
      <c r="E3" t="s">
        <v>95</v>
      </c>
      <c r="F3" t="s">
        <v>270</v>
      </c>
      <c r="G3" t="s">
        <v>271</v>
      </c>
      <c r="H3" t="s">
        <v>272</v>
      </c>
      <c r="I3" t="s">
        <v>273</v>
      </c>
      <c r="L3" t="s">
        <v>272</v>
      </c>
      <c r="M3">
        <v>2025</v>
      </c>
      <c r="O3" t="s">
        <v>274</v>
      </c>
      <c r="Q3" t="s">
        <v>275</v>
      </c>
    </row>
    <row r="4" spans="1:17" x14ac:dyDescent="0.25">
      <c r="A4" t="s">
        <v>276</v>
      </c>
      <c r="C4" t="s">
        <v>277</v>
      </c>
      <c r="D4" t="s">
        <v>278</v>
      </c>
      <c r="E4" t="s">
        <v>279</v>
      </c>
      <c r="F4" t="s">
        <v>280</v>
      </c>
      <c r="G4" t="s">
        <v>50</v>
      </c>
      <c r="H4" t="s">
        <v>281</v>
      </c>
      <c r="I4" t="s">
        <v>282</v>
      </c>
      <c r="L4" t="s">
        <v>281</v>
      </c>
      <c r="M4">
        <v>2026</v>
      </c>
      <c r="O4" t="s">
        <v>283</v>
      </c>
      <c r="Q4" t="s">
        <v>284</v>
      </c>
    </row>
    <row r="5" spans="1:17" x14ac:dyDescent="0.25">
      <c r="A5" t="s">
        <v>285</v>
      </c>
      <c r="C5" t="s">
        <v>286</v>
      </c>
      <c r="D5" t="s">
        <v>154</v>
      </c>
      <c r="F5" t="s">
        <v>287</v>
      </c>
      <c r="G5" t="s">
        <v>288</v>
      </c>
      <c r="H5" t="s">
        <v>289</v>
      </c>
      <c r="I5" t="s">
        <v>290</v>
      </c>
      <c r="L5" t="s">
        <v>289</v>
      </c>
      <c r="M5">
        <v>2027</v>
      </c>
      <c r="Q5" t="s">
        <v>291</v>
      </c>
    </row>
    <row r="6" spans="1:17" x14ac:dyDescent="0.25">
      <c r="A6" t="s">
        <v>292</v>
      </c>
      <c r="C6" t="s">
        <v>293</v>
      </c>
      <c r="F6" t="s">
        <v>294</v>
      </c>
      <c r="G6" t="s">
        <v>295</v>
      </c>
      <c r="H6" t="s">
        <v>296</v>
      </c>
      <c r="I6" t="s">
        <v>297</v>
      </c>
      <c r="L6" t="s">
        <v>296</v>
      </c>
      <c r="M6">
        <v>2028</v>
      </c>
      <c r="Q6" t="s">
        <v>298</v>
      </c>
    </row>
    <row r="7" spans="1:17" x14ac:dyDescent="0.25">
      <c r="A7" t="s">
        <v>299</v>
      </c>
      <c r="C7" t="s">
        <v>300</v>
      </c>
      <c r="F7" t="s">
        <v>301</v>
      </c>
      <c r="G7" t="s">
        <v>302</v>
      </c>
      <c r="H7" t="s">
        <v>303</v>
      </c>
      <c r="I7" t="s">
        <v>304</v>
      </c>
      <c r="L7" t="s">
        <v>303</v>
      </c>
      <c r="Q7" t="s">
        <v>305</v>
      </c>
    </row>
    <row r="8" spans="1:17" x14ac:dyDescent="0.25">
      <c r="A8" t="s">
        <v>306</v>
      </c>
      <c r="C8" t="s">
        <v>307</v>
      </c>
      <c r="F8" t="s">
        <v>308</v>
      </c>
      <c r="H8" t="s">
        <v>309</v>
      </c>
      <c r="I8" t="s">
        <v>272</v>
      </c>
      <c r="L8" t="s">
        <v>309</v>
      </c>
      <c r="Q8" t="s">
        <v>310</v>
      </c>
    </row>
    <row r="9" spans="1:17" x14ac:dyDescent="0.25">
      <c r="C9" t="s">
        <v>311</v>
      </c>
      <c r="F9" t="s">
        <v>312</v>
      </c>
      <c r="H9" t="s">
        <v>313</v>
      </c>
      <c r="I9" t="s">
        <v>281</v>
      </c>
      <c r="L9" t="s">
        <v>313</v>
      </c>
      <c r="Q9" t="s">
        <v>314</v>
      </c>
    </row>
    <row r="10" spans="1:17" x14ac:dyDescent="0.25">
      <c r="C10" t="s">
        <v>315</v>
      </c>
      <c r="F10" t="s">
        <v>316</v>
      </c>
      <c r="H10" t="s">
        <v>317</v>
      </c>
      <c r="I10" t="s">
        <v>318</v>
      </c>
      <c r="L10" t="s">
        <v>317</v>
      </c>
      <c r="Q10" t="s">
        <v>319</v>
      </c>
    </row>
    <row r="11" spans="1:17" x14ac:dyDescent="0.25">
      <c r="C11" t="s">
        <v>320</v>
      </c>
      <c r="F11" t="s">
        <v>321</v>
      </c>
      <c r="H11" t="s">
        <v>322</v>
      </c>
      <c r="I11" t="s">
        <v>289</v>
      </c>
      <c r="L11" t="s">
        <v>322</v>
      </c>
      <c r="Q11" t="s">
        <v>323</v>
      </c>
    </row>
    <row r="12" spans="1:17" x14ac:dyDescent="0.25">
      <c r="C12" t="s">
        <v>324</v>
      </c>
      <c r="F12" t="s">
        <v>325</v>
      </c>
      <c r="H12" t="s">
        <v>326</v>
      </c>
      <c r="I12" t="s">
        <v>327</v>
      </c>
      <c r="L12" t="s">
        <v>326</v>
      </c>
      <c r="Q12" t="s">
        <v>328</v>
      </c>
    </row>
    <row r="13" spans="1:17" x14ac:dyDescent="0.25">
      <c r="C13" t="s">
        <v>329</v>
      </c>
      <c r="F13" t="s">
        <v>330</v>
      </c>
      <c r="H13" t="s">
        <v>331</v>
      </c>
      <c r="I13" t="s">
        <v>296</v>
      </c>
      <c r="L13" t="s">
        <v>331</v>
      </c>
      <c r="Q13" t="s">
        <v>332</v>
      </c>
    </row>
    <row r="14" spans="1:17" x14ac:dyDescent="0.25">
      <c r="C14" t="s">
        <v>333</v>
      </c>
      <c r="F14" t="s">
        <v>334</v>
      </c>
      <c r="H14" t="s">
        <v>273</v>
      </c>
      <c r="I14" t="s">
        <v>335</v>
      </c>
      <c r="Q14" t="s">
        <v>336</v>
      </c>
    </row>
    <row r="15" spans="1:17" x14ac:dyDescent="0.25">
      <c r="C15" t="s">
        <v>337</v>
      </c>
      <c r="F15" t="s">
        <v>338</v>
      </c>
      <c r="H15" t="s">
        <v>318</v>
      </c>
      <c r="I15" t="s">
        <v>339</v>
      </c>
      <c r="J15">
        <v>2</v>
      </c>
      <c r="K15" t="s">
        <v>271</v>
      </c>
      <c r="L15" t="s">
        <v>273</v>
      </c>
      <c r="Q15" t="s">
        <v>340</v>
      </c>
    </row>
    <row r="16" spans="1:17" x14ac:dyDescent="0.25">
      <c r="C16" t="s">
        <v>341</v>
      </c>
      <c r="F16" t="s">
        <v>342</v>
      </c>
      <c r="H16" t="s">
        <v>335</v>
      </c>
      <c r="I16" t="s">
        <v>303</v>
      </c>
      <c r="L16" t="s">
        <v>318</v>
      </c>
      <c r="Q16" t="s">
        <v>343</v>
      </c>
    </row>
    <row r="17" spans="3:17" x14ac:dyDescent="0.25">
      <c r="C17" t="s">
        <v>344</v>
      </c>
      <c r="F17" t="s">
        <v>345</v>
      </c>
      <c r="H17" t="s">
        <v>346</v>
      </c>
      <c r="I17" t="s">
        <v>309</v>
      </c>
      <c r="L17" t="s">
        <v>335</v>
      </c>
      <c r="Q17" t="s">
        <v>347</v>
      </c>
    </row>
    <row r="18" spans="3:17" x14ac:dyDescent="0.25">
      <c r="C18" t="s">
        <v>348</v>
      </c>
      <c r="F18" t="s">
        <v>349</v>
      </c>
      <c r="H18" t="s">
        <v>350</v>
      </c>
      <c r="I18" t="s">
        <v>346</v>
      </c>
      <c r="L18" t="s">
        <v>346</v>
      </c>
      <c r="Q18" t="s">
        <v>351</v>
      </c>
    </row>
    <row r="19" spans="3:17" x14ac:dyDescent="0.25">
      <c r="C19" t="s">
        <v>352</v>
      </c>
      <c r="F19" t="s">
        <v>353</v>
      </c>
      <c r="H19" t="s">
        <v>354</v>
      </c>
      <c r="I19" t="s">
        <v>355</v>
      </c>
      <c r="L19" t="s">
        <v>350</v>
      </c>
      <c r="Q19" t="s">
        <v>356</v>
      </c>
    </row>
    <row r="20" spans="3:17" x14ac:dyDescent="0.25">
      <c r="C20" t="s">
        <v>357</v>
      </c>
      <c r="F20" t="s">
        <v>358</v>
      </c>
      <c r="H20" t="s">
        <v>282</v>
      </c>
      <c r="I20" t="s">
        <v>359</v>
      </c>
      <c r="L20" t="s">
        <v>354</v>
      </c>
      <c r="Q20" t="s">
        <v>360</v>
      </c>
    </row>
    <row r="21" spans="3:17" x14ac:dyDescent="0.25">
      <c r="C21" t="s">
        <v>361</v>
      </c>
      <c r="F21" t="s">
        <v>362</v>
      </c>
      <c r="H21" t="s">
        <v>327</v>
      </c>
      <c r="I21" t="s">
        <v>313</v>
      </c>
      <c r="Q21" t="s">
        <v>363</v>
      </c>
    </row>
    <row r="22" spans="3:17" x14ac:dyDescent="0.25">
      <c r="F22" t="s">
        <v>364</v>
      </c>
      <c r="H22" t="s">
        <v>359</v>
      </c>
      <c r="I22" t="s">
        <v>317</v>
      </c>
      <c r="J22">
        <v>3</v>
      </c>
      <c r="K22" t="s">
        <v>50</v>
      </c>
      <c r="L22" t="s">
        <v>282</v>
      </c>
      <c r="Q22" t="s">
        <v>365</v>
      </c>
    </row>
    <row r="23" spans="3:17" x14ac:dyDescent="0.25">
      <c r="F23" t="s">
        <v>366</v>
      </c>
      <c r="H23" t="s">
        <v>367</v>
      </c>
      <c r="I23" t="s">
        <v>350</v>
      </c>
      <c r="L23" t="s">
        <v>327</v>
      </c>
      <c r="Q23" t="s">
        <v>368</v>
      </c>
    </row>
    <row r="24" spans="3:17" x14ac:dyDescent="0.25">
      <c r="F24" t="s">
        <v>172</v>
      </c>
      <c r="H24" t="s">
        <v>290</v>
      </c>
      <c r="I24" t="s">
        <v>369</v>
      </c>
      <c r="L24" t="s">
        <v>359</v>
      </c>
      <c r="Q24" t="s">
        <v>370</v>
      </c>
    </row>
    <row r="25" spans="3:17" x14ac:dyDescent="0.25">
      <c r="F25" t="s">
        <v>371</v>
      </c>
      <c r="H25" t="s">
        <v>339</v>
      </c>
      <c r="I25" t="s">
        <v>322</v>
      </c>
      <c r="L25" t="s">
        <v>367</v>
      </c>
      <c r="Q25" t="s">
        <v>372</v>
      </c>
    </row>
    <row r="26" spans="3:17" x14ac:dyDescent="0.25">
      <c r="H26" t="s">
        <v>369</v>
      </c>
      <c r="I26" t="s">
        <v>367</v>
      </c>
      <c r="Q26" t="s">
        <v>373</v>
      </c>
    </row>
    <row r="27" spans="3:17" x14ac:dyDescent="0.25">
      <c r="H27" t="s">
        <v>297</v>
      </c>
      <c r="I27" t="s">
        <v>326</v>
      </c>
      <c r="J27">
        <v>4</v>
      </c>
      <c r="K27" t="s">
        <v>288</v>
      </c>
      <c r="L27" t="s">
        <v>290</v>
      </c>
      <c r="Q27" t="s">
        <v>374</v>
      </c>
    </row>
    <row r="28" spans="3:17" x14ac:dyDescent="0.25">
      <c r="H28" t="s">
        <v>355</v>
      </c>
      <c r="I28" t="s">
        <v>354</v>
      </c>
      <c r="L28" t="s">
        <v>339</v>
      </c>
      <c r="Q28" t="s">
        <v>375</v>
      </c>
    </row>
    <row r="29" spans="3:17" x14ac:dyDescent="0.25">
      <c r="H29" t="s">
        <v>304</v>
      </c>
      <c r="I29" t="s">
        <v>331</v>
      </c>
      <c r="L29" t="s">
        <v>369</v>
      </c>
      <c r="Q29" t="s">
        <v>376</v>
      </c>
    </row>
    <row r="30" spans="3:17" x14ac:dyDescent="0.25">
      <c r="Q30" t="s">
        <v>377</v>
      </c>
    </row>
    <row r="31" spans="3:17" x14ac:dyDescent="0.25">
      <c r="J31">
        <v>5</v>
      </c>
      <c r="K31" t="s">
        <v>295</v>
      </c>
      <c r="L31" t="s">
        <v>297</v>
      </c>
      <c r="Q31" t="s">
        <v>378</v>
      </c>
    </row>
    <row r="32" spans="3:17" x14ac:dyDescent="0.25">
      <c r="L32" t="s">
        <v>355</v>
      </c>
    </row>
    <row r="34" spans="10:12" x14ac:dyDescent="0.25">
      <c r="J34">
        <v>6</v>
      </c>
      <c r="K34" t="s">
        <v>302</v>
      </c>
      <c r="L34" t="s">
        <v>304</v>
      </c>
    </row>
  </sheetData>
  <sortState xmlns:xlrd2="http://schemas.microsoft.com/office/spreadsheetml/2017/richdata2" ref="I2:I29">
    <sortCondition ref="I2:I29"/>
  </sortState>
  <phoneticPr fontId="1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8E5E-12CF-48D7-BBA9-4D8DEC7D260A}">
  <sheetPr>
    <tabColor theme="9" tint="0.39997558519241921"/>
  </sheetPr>
  <dimension ref="A1:M33"/>
  <sheetViews>
    <sheetView topLeftCell="A17" zoomScale="85" zoomScaleNormal="85" workbookViewId="0">
      <selection activeCell="C7" sqref="C7"/>
    </sheetView>
  </sheetViews>
  <sheetFormatPr baseColWidth="10" defaultColWidth="10.85546875" defaultRowHeight="15" x14ac:dyDescent="0.25"/>
  <cols>
    <col min="1" max="1" width="5.5703125" style="1" customWidth="1"/>
    <col min="2" max="2" width="34" style="1" customWidth="1"/>
    <col min="3" max="3" width="19.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s="4" customFormat="1" ht="20.25" x14ac:dyDescent="0.25">
      <c r="J5" s="7"/>
      <c r="K5" s="8"/>
    </row>
    <row r="6" spans="1:12" ht="47.25" customHeight="1" x14ac:dyDescent="0.25">
      <c r="A6" s="151" t="s">
        <v>37</v>
      </c>
      <c r="B6" s="151"/>
      <c r="C6" s="152" t="s">
        <v>38</v>
      </c>
      <c r="D6" s="152"/>
      <c r="E6" s="152"/>
      <c r="F6" s="152"/>
      <c r="G6" s="152"/>
      <c r="H6" s="152"/>
      <c r="I6" s="152"/>
      <c r="J6" s="152"/>
      <c r="K6" s="152"/>
    </row>
    <row r="7" spans="1:12" ht="64.5" customHeight="1" x14ac:dyDescent="0.25">
      <c r="A7" s="151" t="s">
        <v>39</v>
      </c>
      <c r="B7" s="151"/>
      <c r="C7" s="51" t="s">
        <v>85</v>
      </c>
      <c r="D7" s="175" t="s">
        <v>17</v>
      </c>
      <c r="E7" s="176"/>
      <c r="F7" s="176"/>
      <c r="G7" s="176"/>
      <c r="H7" s="176"/>
      <c r="I7" s="176"/>
      <c r="J7" s="176"/>
      <c r="K7" s="177"/>
    </row>
    <row r="8" spans="1:12" ht="29.25" customHeight="1" x14ac:dyDescent="0.25">
      <c r="A8" s="151" t="s">
        <v>41</v>
      </c>
      <c r="B8" s="151"/>
      <c r="C8" s="152" t="s">
        <v>86</v>
      </c>
      <c r="D8" s="152"/>
      <c r="E8" s="152"/>
      <c r="F8" s="152"/>
      <c r="G8" s="152"/>
      <c r="H8" s="152"/>
      <c r="I8" s="152"/>
      <c r="J8" s="152"/>
      <c r="K8" s="152"/>
    </row>
    <row r="9" spans="1:12" ht="29.25" customHeight="1" x14ac:dyDescent="0.25">
      <c r="A9" s="151" t="s">
        <v>43</v>
      </c>
      <c r="B9" s="151"/>
      <c r="C9" s="152" t="s">
        <v>86</v>
      </c>
      <c r="D9" s="152"/>
      <c r="E9" s="152"/>
      <c r="F9" s="152"/>
      <c r="G9" s="152"/>
      <c r="H9" s="152"/>
      <c r="I9" s="152"/>
      <c r="J9" s="152"/>
      <c r="K9" s="152"/>
    </row>
    <row r="10" spans="1:12" ht="29.25" customHeight="1" x14ac:dyDescent="0.25">
      <c r="A10" s="151" t="s">
        <v>45</v>
      </c>
      <c r="B10" s="151"/>
      <c r="C10" s="152" t="s">
        <v>86</v>
      </c>
      <c r="D10" s="152"/>
      <c r="E10" s="152"/>
      <c r="F10" s="152"/>
      <c r="G10" s="152"/>
      <c r="H10" s="152"/>
      <c r="I10" s="152"/>
      <c r="J10" s="152"/>
      <c r="K10" s="152"/>
    </row>
    <row r="11" spans="1:12" ht="29.25" customHeight="1" x14ac:dyDescent="0.25">
      <c r="A11" s="151" t="s">
        <v>47</v>
      </c>
      <c r="B11" s="151"/>
      <c r="C11" s="178" t="s">
        <v>48</v>
      </c>
      <c r="D11" s="178"/>
      <c r="E11" s="178"/>
      <c r="F11" s="178"/>
      <c r="G11" s="178"/>
      <c r="H11" s="178"/>
      <c r="I11" s="178"/>
      <c r="J11" s="178"/>
      <c r="K11" s="178"/>
    </row>
    <row r="12" spans="1:12" ht="29.25" customHeight="1" x14ac:dyDescent="0.25">
      <c r="A12" s="151" t="s">
        <v>49</v>
      </c>
      <c r="B12" s="158"/>
      <c r="C12" s="153" t="s">
        <v>50</v>
      </c>
      <c r="D12" s="154"/>
      <c r="E12" s="154"/>
      <c r="F12" s="154"/>
      <c r="G12" s="154"/>
      <c r="H12" s="154"/>
      <c r="I12" s="154"/>
      <c r="J12" s="154"/>
      <c r="K12" s="155"/>
    </row>
    <row r="13" spans="1:12" ht="29.25" customHeight="1" x14ac:dyDescent="0.25">
      <c r="A13" s="151" t="s">
        <v>51</v>
      </c>
      <c r="B13" s="151"/>
      <c r="C13" s="179" t="s">
        <v>87</v>
      </c>
      <c r="D13" s="179"/>
      <c r="E13" s="179"/>
      <c r="F13" s="179"/>
      <c r="G13" s="179"/>
      <c r="H13" s="179"/>
      <c r="I13" s="179"/>
      <c r="J13" s="179"/>
      <c r="K13" s="179"/>
      <c r="L13" s="49"/>
    </row>
    <row r="14" spans="1:12" ht="38.25" customHeight="1" x14ac:dyDescent="0.25">
      <c r="A14" s="151" t="s">
        <v>53</v>
      </c>
      <c r="B14" s="151"/>
      <c r="C14" s="152" t="s">
        <v>88</v>
      </c>
      <c r="D14" s="152"/>
      <c r="E14" s="152"/>
      <c r="F14" s="152"/>
      <c r="G14" s="152"/>
      <c r="H14" s="152"/>
      <c r="I14" s="152"/>
      <c r="J14" s="152"/>
      <c r="K14" s="152"/>
    </row>
    <row r="15" spans="1:12" ht="29.25" customHeight="1" x14ac:dyDescent="0.25">
      <c r="A15" s="151" t="s">
        <v>55</v>
      </c>
      <c r="B15" s="151"/>
      <c r="C15" s="152" t="s">
        <v>89</v>
      </c>
      <c r="D15" s="152"/>
      <c r="E15" s="152"/>
      <c r="F15" s="152"/>
      <c r="G15" s="152"/>
      <c r="H15" s="152"/>
      <c r="I15" s="152"/>
      <c r="J15" s="152"/>
      <c r="K15" s="152"/>
    </row>
    <row r="16" spans="1:12" ht="29.25" customHeight="1" x14ac:dyDescent="0.25">
      <c r="A16" s="151" t="s">
        <v>57</v>
      </c>
      <c r="B16" s="151"/>
      <c r="C16" s="152" t="s">
        <v>90</v>
      </c>
      <c r="D16" s="152"/>
      <c r="E16" s="152"/>
      <c r="F16" s="152"/>
      <c r="G16" s="152" t="s">
        <v>59</v>
      </c>
      <c r="H16" s="152"/>
      <c r="I16" s="152"/>
      <c r="J16" s="152"/>
      <c r="K16" s="152"/>
    </row>
    <row r="17" spans="1:13" ht="29.25" customHeight="1" x14ac:dyDescent="0.25">
      <c r="A17" s="151" t="s">
        <v>60</v>
      </c>
      <c r="B17" s="151"/>
      <c r="C17" s="179" t="s">
        <v>61</v>
      </c>
      <c r="D17" s="179"/>
      <c r="E17" s="179"/>
      <c r="F17" s="179"/>
      <c r="G17" s="179"/>
      <c r="H17" s="179"/>
      <c r="I17" s="179"/>
      <c r="J17" s="179"/>
      <c r="K17" s="179"/>
      <c r="L17" s="44"/>
    </row>
    <row r="18" spans="1:13" ht="29.25" customHeight="1" x14ac:dyDescent="0.25">
      <c r="A18" s="5"/>
      <c r="B18" s="5"/>
    </row>
    <row r="19" spans="1:13" ht="29.25" customHeight="1" x14ac:dyDescent="0.25">
      <c r="A19" s="5"/>
      <c r="B19" s="5"/>
      <c r="C19" s="107" t="s">
        <v>62</v>
      </c>
      <c r="D19" s="107"/>
      <c r="E19" s="107"/>
      <c r="F19" s="107"/>
      <c r="G19" s="107"/>
      <c r="H19" s="107"/>
    </row>
    <row r="20" spans="1:13" ht="43.5" customHeight="1" x14ac:dyDescent="0.25">
      <c r="A20" s="163"/>
      <c r="B20" s="164"/>
      <c r="C20" s="22" t="s">
        <v>63</v>
      </c>
      <c r="D20" s="22" t="s">
        <v>64</v>
      </c>
      <c r="E20" s="22" t="s">
        <v>65</v>
      </c>
      <c r="F20" s="22" t="s">
        <v>66</v>
      </c>
      <c r="G20" s="22" t="s">
        <v>67</v>
      </c>
      <c r="H20" s="22" t="s">
        <v>68</v>
      </c>
    </row>
    <row r="21" spans="1:13" ht="29.25" customHeight="1" x14ac:dyDescent="0.25">
      <c r="A21" s="165" t="s">
        <v>69</v>
      </c>
      <c r="B21" s="165"/>
      <c r="C21" s="48">
        <v>2</v>
      </c>
      <c r="D21" s="47">
        <v>4</v>
      </c>
      <c r="E21" s="47">
        <v>1</v>
      </c>
      <c r="F21" s="47">
        <v>0</v>
      </c>
      <c r="G21" s="47">
        <v>0</v>
      </c>
      <c r="H21" s="59">
        <f>SUM(C21:G21)</f>
        <v>7</v>
      </c>
    </row>
    <row r="22" spans="1:13" ht="29.25" customHeight="1" x14ac:dyDescent="0.25">
      <c r="A22" s="165" t="s">
        <v>70</v>
      </c>
      <c r="B22" s="165"/>
      <c r="C22" s="83">
        <f>SUM(E28:E29)</f>
        <v>2</v>
      </c>
      <c r="D22" s="76">
        <f>SUM(E30:E33)</f>
        <v>1</v>
      </c>
      <c r="E22" s="2"/>
      <c r="F22" s="2"/>
      <c r="G22" s="2"/>
      <c r="H22" s="84">
        <f>SUM(C22:G22)</f>
        <v>3</v>
      </c>
      <c r="I22" s="73"/>
    </row>
    <row r="23" spans="1:13" ht="29.25" customHeight="1" x14ac:dyDescent="0.25">
      <c r="A23" s="165" t="s">
        <v>71</v>
      </c>
      <c r="B23" s="165"/>
      <c r="C23" s="20">
        <f>C22/C21</f>
        <v>1</v>
      </c>
      <c r="D23" s="20">
        <f t="shared" ref="D23:G23" si="0">D22/D21</f>
        <v>0.25</v>
      </c>
      <c r="E23" s="20">
        <f t="shared" si="0"/>
        <v>0</v>
      </c>
      <c r="F23" s="20" t="e">
        <f t="shared" si="0"/>
        <v>#DIV/0!</v>
      </c>
      <c r="G23" s="20" t="e">
        <f t="shared" si="0"/>
        <v>#DIV/0!</v>
      </c>
      <c r="H23" s="21" t="s">
        <v>72</v>
      </c>
      <c r="I23" s="74"/>
    </row>
    <row r="24" spans="1:13" ht="29.25" customHeight="1" x14ac:dyDescent="0.25">
      <c r="A24" s="165" t="s">
        <v>7</v>
      </c>
      <c r="B24" s="165"/>
      <c r="C24" s="78">
        <f>(SUM(C22))/$H$21</f>
        <v>0.2857142857142857</v>
      </c>
      <c r="D24" s="78">
        <f>(SUM(C22:D22))/$H$21</f>
        <v>0.42857142857142855</v>
      </c>
      <c r="E24" s="81">
        <f>(SUM(C22:E22))/$H$21</f>
        <v>0.42857142857142855</v>
      </c>
      <c r="F24" s="81">
        <f>(SUM(C22:F22))/$H$21</f>
        <v>0.42857142857142855</v>
      </c>
      <c r="G24" s="80" t="s">
        <v>72</v>
      </c>
      <c r="H24" s="78">
        <f>MAXA(C24:G24)</f>
        <v>0.42857142857142855</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76">
        <v>0</v>
      </c>
      <c r="E28" s="76" t="s">
        <v>72</v>
      </c>
      <c r="F28" s="31" t="e">
        <f>IF(E28/D28&gt;100%,100%,E28/D28)</f>
        <v>#VALUE!</v>
      </c>
      <c r="G28" s="148" t="s">
        <v>381</v>
      </c>
      <c r="H28" s="149"/>
      <c r="I28" s="149"/>
      <c r="J28" s="149"/>
      <c r="K28" s="150"/>
    </row>
    <row r="29" spans="1:13" ht="60" customHeight="1" x14ac:dyDescent="0.25">
      <c r="A29" s="2">
        <v>2</v>
      </c>
      <c r="B29" s="47">
        <v>2024</v>
      </c>
      <c r="C29" s="47" t="s">
        <v>82</v>
      </c>
      <c r="D29" s="76">
        <v>2</v>
      </c>
      <c r="E29" s="76">
        <v>2</v>
      </c>
      <c r="F29" s="31">
        <f t="shared" ref="F29:F33" si="1">IF(E29/D29&gt;100%,100%,E29/D29)</f>
        <v>1</v>
      </c>
      <c r="G29" s="148" t="s">
        <v>389</v>
      </c>
      <c r="H29" s="149"/>
      <c r="I29" s="149"/>
      <c r="J29" s="149"/>
      <c r="K29" s="150"/>
    </row>
    <row r="30" spans="1:13" ht="45" customHeight="1" x14ac:dyDescent="0.25">
      <c r="A30" s="2">
        <v>3</v>
      </c>
      <c r="B30" s="47">
        <v>2025</v>
      </c>
      <c r="C30" s="47" t="s">
        <v>83</v>
      </c>
      <c r="D30" s="76">
        <v>1</v>
      </c>
      <c r="E30" s="76">
        <v>1</v>
      </c>
      <c r="F30" s="31">
        <f t="shared" si="1"/>
        <v>1</v>
      </c>
      <c r="G30" s="148" t="s">
        <v>390</v>
      </c>
      <c r="H30" s="149"/>
      <c r="I30" s="149"/>
      <c r="J30" s="149"/>
      <c r="K30" s="150"/>
    </row>
    <row r="31" spans="1:13" x14ac:dyDescent="0.25">
      <c r="A31" s="2">
        <v>4</v>
      </c>
      <c r="B31" s="47">
        <v>2025</v>
      </c>
      <c r="C31" s="47" t="s">
        <v>84</v>
      </c>
      <c r="D31" s="76">
        <v>1</v>
      </c>
      <c r="E31" s="76"/>
      <c r="F31" s="31">
        <f t="shared" si="1"/>
        <v>0</v>
      </c>
      <c r="G31" s="148"/>
      <c r="H31" s="149"/>
      <c r="I31" s="149"/>
      <c r="J31" s="149"/>
      <c r="K31" s="150"/>
      <c r="M31" s="30"/>
    </row>
    <row r="32" spans="1:13" x14ac:dyDescent="0.25">
      <c r="A32" s="2">
        <v>5</v>
      </c>
      <c r="B32" s="47">
        <v>2025</v>
      </c>
      <c r="C32" s="47" t="s">
        <v>81</v>
      </c>
      <c r="D32" s="76">
        <v>1</v>
      </c>
      <c r="E32" s="76"/>
      <c r="F32" s="31">
        <f t="shared" si="1"/>
        <v>0</v>
      </c>
      <c r="G32" s="148"/>
      <c r="H32" s="149"/>
      <c r="I32" s="149"/>
      <c r="J32" s="149"/>
      <c r="K32" s="150"/>
    </row>
    <row r="33" spans="1:11" ht="20.25" customHeight="1" x14ac:dyDescent="0.25">
      <c r="A33" s="2">
        <v>6</v>
      </c>
      <c r="B33" s="47">
        <v>2025</v>
      </c>
      <c r="C33" s="47" t="s">
        <v>82</v>
      </c>
      <c r="D33" s="76">
        <v>1</v>
      </c>
      <c r="E33" s="76"/>
      <c r="F33" s="31">
        <f t="shared" si="1"/>
        <v>0</v>
      </c>
      <c r="G33" s="148"/>
      <c r="H33" s="149"/>
      <c r="I33" s="149"/>
      <c r="J33" s="149"/>
      <c r="K33" s="150"/>
    </row>
  </sheetData>
  <mergeCells count="41">
    <mergeCell ref="G32:K32"/>
    <mergeCell ref="G33:K33"/>
    <mergeCell ref="A26:K26"/>
    <mergeCell ref="G27:K27"/>
    <mergeCell ref="G28:K28"/>
    <mergeCell ref="G29:K29"/>
    <mergeCell ref="G30:K30"/>
    <mergeCell ref="G31:K31"/>
    <mergeCell ref="A24:B24"/>
    <mergeCell ref="A15:B15"/>
    <mergeCell ref="C15:K15"/>
    <mergeCell ref="A16:B16"/>
    <mergeCell ref="C16:K16"/>
    <mergeCell ref="A17:B17"/>
    <mergeCell ref="C17:K17"/>
    <mergeCell ref="C19:H19"/>
    <mergeCell ref="A20:B20"/>
    <mergeCell ref="A21:B21"/>
    <mergeCell ref="A22:B22"/>
    <mergeCell ref="A23:B23"/>
    <mergeCell ref="A12:B12"/>
    <mergeCell ref="C12:K12"/>
    <mergeCell ref="A13:B13"/>
    <mergeCell ref="C13:K13"/>
    <mergeCell ref="A14:B14"/>
    <mergeCell ref="C14:K14"/>
    <mergeCell ref="A9:B9"/>
    <mergeCell ref="C9:K9"/>
    <mergeCell ref="A10:B10"/>
    <mergeCell ref="C10:K10"/>
    <mergeCell ref="A11:B11"/>
    <mergeCell ref="C11:K11"/>
    <mergeCell ref="J1:K4"/>
    <mergeCell ref="A1:C4"/>
    <mergeCell ref="D1:I4"/>
    <mergeCell ref="A8:B8"/>
    <mergeCell ref="C8:K8"/>
    <mergeCell ref="A6:B6"/>
    <mergeCell ref="C6:K6"/>
    <mergeCell ref="A7:B7"/>
    <mergeCell ref="D7:K7"/>
  </mergeCells>
  <pageMargins left="0.7" right="0.7" top="0.75" bottom="0.75" header="0.3" footer="0.3"/>
  <pageSetup paperSize="9" scale="4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E4795-1D8A-47CD-9361-9573C959D3DC}">
  <sheetPr>
    <tabColor theme="9" tint="0.39997558519241921"/>
  </sheetPr>
  <dimension ref="A1:M33"/>
  <sheetViews>
    <sheetView zoomScaleNormal="100" workbookViewId="0">
      <selection activeCell="C24" sqref="C24"/>
    </sheetView>
  </sheetViews>
  <sheetFormatPr baseColWidth="10" defaultColWidth="10.85546875" defaultRowHeight="15" x14ac:dyDescent="0.25"/>
  <cols>
    <col min="1" max="1" width="5.5703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3" customFormat="1" ht="22.5" customHeight="1" x14ac:dyDescent="0.25">
      <c r="A1" s="137"/>
      <c r="B1" s="138"/>
      <c r="C1" s="139"/>
      <c r="D1" s="146" t="s">
        <v>36</v>
      </c>
      <c r="E1" s="147"/>
      <c r="F1" s="147"/>
      <c r="G1" s="147"/>
      <c r="H1" s="147"/>
      <c r="I1" s="147"/>
      <c r="J1" s="136" t="s">
        <v>1</v>
      </c>
      <c r="K1" s="136"/>
    </row>
    <row r="2" spans="1:11" s="63" customFormat="1" ht="22.5" customHeight="1" x14ac:dyDescent="0.25">
      <c r="A2" s="140"/>
      <c r="B2" s="141"/>
      <c r="C2" s="142"/>
      <c r="D2" s="147"/>
      <c r="E2" s="147"/>
      <c r="F2" s="147"/>
      <c r="G2" s="147"/>
      <c r="H2" s="147"/>
      <c r="I2" s="147"/>
      <c r="J2" s="136"/>
      <c r="K2" s="136"/>
    </row>
    <row r="3" spans="1:11" s="63" customFormat="1" ht="22.5" customHeight="1" x14ac:dyDescent="0.25">
      <c r="A3" s="140"/>
      <c r="B3" s="141"/>
      <c r="C3" s="142"/>
      <c r="D3" s="147"/>
      <c r="E3" s="147"/>
      <c r="F3" s="147"/>
      <c r="G3" s="147"/>
      <c r="H3" s="147"/>
      <c r="I3" s="147"/>
      <c r="J3" s="136"/>
      <c r="K3" s="136"/>
    </row>
    <row r="4" spans="1:11" s="63" customFormat="1" ht="22.5" customHeight="1" x14ac:dyDescent="0.25">
      <c r="A4" s="143"/>
      <c r="B4" s="144"/>
      <c r="C4" s="145"/>
      <c r="D4" s="147"/>
      <c r="E4" s="147"/>
      <c r="F4" s="147"/>
      <c r="G4" s="147"/>
      <c r="H4" s="147"/>
      <c r="I4" s="147"/>
      <c r="J4" s="136"/>
      <c r="K4" s="136"/>
    </row>
    <row r="5" spans="1:11" s="4" customFormat="1" ht="20.25" x14ac:dyDescent="0.25">
      <c r="J5" s="7"/>
      <c r="K5" s="8"/>
    </row>
    <row r="6" spans="1:11" ht="39.75" customHeight="1" x14ac:dyDescent="0.25">
      <c r="A6" s="151" t="s">
        <v>37</v>
      </c>
      <c r="B6" s="151"/>
      <c r="C6" s="152" t="s">
        <v>38</v>
      </c>
      <c r="D6" s="152"/>
      <c r="E6" s="152"/>
      <c r="F6" s="152"/>
      <c r="G6" s="152"/>
      <c r="H6" s="152"/>
      <c r="I6" s="152"/>
      <c r="J6" s="152"/>
      <c r="K6" s="152"/>
    </row>
    <row r="7" spans="1:11" ht="41.25" customHeight="1" x14ac:dyDescent="0.25">
      <c r="A7" s="151" t="s">
        <v>39</v>
      </c>
      <c r="B7" s="151"/>
      <c r="C7" s="51" t="s">
        <v>91</v>
      </c>
      <c r="D7" s="175" t="s">
        <v>92</v>
      </c>
      <c r="E7" s="176"/>
      <c r="F7" s="176"/>
      <c r="G7" s="176"/>
      <c r="H7" s="176"/>
      <c r="I7" s="176"/>
      <c r="J7" s="176"/>
      <c r="K7" s="177"/>
    </row>
    <row r="8" spans="1:11" ht="29.25" customHeight="1" x14ac:dyDescent="0.25">
      <c r="A8" s="151" t="s">
        <v>41</v>
      </c>
      <c r="B8" s="151"/>
      <c r="C8" s="152" t="s">
        <v>93</v>
      </c>
      <c r="D8" s="152"/>
      <c r="E8" s="152"/>
      <c r="F8" s="152"/>
      <c r="G8" s="152"/>
      <c r="H8" s="152"/>
      <c r="I8" s="152"/>
      <c r="J8" s="152"/>
      <c r="K8" s="152"/>
    </row>
    <row r="9" spans="1:11" ht="51" customHeight="1" x14ac:dyDescent="0.25">
      <c r="A9" s="151" t="s">
        <v>43</v>
      </c>
      <c r="B9" s="151"/>
      <c r="C9" s="152" t="s">
        <v>94</v>
      </c>
      <c r="D9" s="152"/>
      <c r="E9" s="152"/>
      <c r="F9" s="152"/>
      <c r="G9" s="152"/>
      <c r="H9" s="152"/>
      <c r="I9" s="152"/>
      <c r="J9" s="152"/>
      <c r="K9" s="152"/>
    </row>
    <row r="10" spans="1:11" ht="29.25" customHeight="1" x14ac:dyDescent="0.25">
      <c r="A10" s="151" t="s">
        <v>45</v>
      </c>
      <c r="B10" s="151"/>
      <c r="C10" s="152" t="s">
        <v>93</v>
      </c>
      <c r="D10" s="152"/>
      <c r="E10" s="152"/>
      <c r="F10" s="152"/>
      <c r="G10" s="152"/>
      <c r="H10" s="152"/>
      <c r="I10" s="152"/>
      <c r="J10" s="152"/>
      <c r="K10" s="152"/>
    </row>
    <row r="11" spans="1:11" ht="29.25" customHeight="1" x14ac:dyDescent="0.25">
      <c r="A11" s="151" t="s">
        <v>47</v>
      </c>
      <c r="B11" s="151"/>
      <c r="C11" s="178" t="s">
        <v>95</v>
      </c>
      <c r="D11" s="178"/>
      <c r="E11" s="178"/>
      <c r="F11" s="178"/>
      <c r="G11" s="178"/>
      <c r="H11" s="178"/>
      <c r="I11" s="178"/>
      <c r="J11" s="178"/>
      <c r="K11" s="178"/>
    </row>
    <row r="12" spans="1:11" ht="29.25" customHeight="1" x14ac:dyDescent="0.25">
      <c r="A12" s="151" t="s">
        <v>49</v>
      </c>
      <c r="B12" s="158"/>
      <c r="C12" s="153" t="s">
        <v>50</v>
      </c>
      <c r="D12" s="154"/>
      <c r="E12" s="154"/>
      <c r="F12" s="154"/>
      <c r="G12" s="154"/>
      <c r="H12" s="154"/>
      <c r="I12" s="154"/>
      <c r="J12" s="154"/>
      <c r="K12" s="155"/>
    </row>
    <row r="13" spans="1:11" ht="29.25" customHeight="1" x14ac:dyDescent="0.25">
      <c r="A13" s="151" t="s">
        <v>51</v>
      </c>
      <c r="B13" s="151"/>
      <c r="C13" s="180" t="s">
        <v>96</v>
      </c>
      <c r="D13" s="180"/>
      <c r="E13" s="180"/>
      <c r="F13" s="180"/>
      <c r="G13" s="180"/>
      <c r="H13" s="180"/>
      <c r="I13" s="180"/>
      <c r="J13" s="180"/>
      <c r="K13" s="180"/>
    </row>
    <row r="14" spans="1:11" ht="29.25" customHeight="1" x14ac:dyDescent="0.25">
      <c r="A14" s="151" t="s">
        <v>53</v>
      </c>
      <c r="B14" s="151"/>
      <c r="C14" s="152" t="s">
        <v>97</v>
      </c>
      <c r="D14" s="152"/>
      <c r="E14" s="152"/>
      <c r="F14" s="152"/>
      <c r="G14" s="152"/>
      <c r="H14" s="152"/>
      <c r="I14" s="152"/>
      <c r="J14" s="152"/>
      <c r="K14" s="152"/>
    </row>
    <row r="15" spans="1:11" ht="29.25" customHeight="1" x14ac:dyDescent="0.25">
      <c r="A15" s="151" t="s">
        <v>55</v>
      </c>
      <c r="B15" s="151"/>
      <c r="C15" s="152" t="s">
        <v>98</v>
      </c>
      <c r="D15" s="152"/>
      <c r="E15" s="152"/>
      <c r="F15" s="152"/>
      <c r="G15" s="152"/>
      <c r="H15" s="152"/>
      <c r="I15" s="152"/>
      <c r="J15" s="152"/>
      <c r="K15" s="152"/>
    </row>
    <row r="16" spans="1:11" ht="29.25" customHeight="1" x14ac:dyDescent="0.25">
      <c r="A16" s="151" t="s">
        <v>57</v>
      </c>
      <c r="B16" s="151"/>
      <c r="C16" s="152" t="s">
        <v>72</v>
      </c>
      <c r="D16" s="152"/>
      <c r="E16" s="152"/>
      <c r="F16" s="152"/>
      <c r="G16" s="152" t="s">
        <v>59</v>
      </c>
      <c r="H16" s="152"/>
      <c r="I16" s="152"/>
      <c r="J16" s="152"/>
      <c r="K16" s="152"/>
    </row>
    <row r="17" spans="1:13" ht="29.25" customHeight="1" x14ac:dyDescent="0.25">
      <c r="A17" s="151" t="s">
        <v>60</v>
      </c>
      <c r="B17" s="151"/>
      <c r="C17" s="179" t="s">
        <v>61</v>
      </c>
      <c r="D17" s="179"/>
      <c r="E17" s="179"/>
      <c r="F17" s="179"/>
      <c r="G17" s="179"/>
      <c r="H17" s="179"/>
      <c r="I17" s="179"/>
      <c r="J17" s="179"/>
      <c r="K17" s="179"/>
    </row>
    <row r="18" spans="1:13" ht="29.25" customHeight="1" x14ac:dyDescent="0.25">
      <c r="A18" s="5"/>
      <c r="B18" s="5"/>
    </row>
    <row r="19" spans="1:13" ht="29.25" customHeight="1" x14ac:dyDescent="0.25">
      <c r="A19" s="5"/>
      <c r="B19" s="5"/>
      <c r="C19" s="107" t="s">
        <v>62</v>
      </c>
      <c r="D19" s="107"/>
      <c r="E19" s="107"/>
      <c r="F19" s="107"/>
      <c r="G19" s="107"/>
      <c r="H19" s="107"/>
    </row>
    <row r="20" spans="1:13" ht="43.5" customHeight="1" x14ac:dyDescent="0.25">
      <c r="A20" s="163"/>
      <c r="B20" s="164"/>
      <c r="C20" s="22" t="s">
        <v>63</v>
      </c>
      <c r="D20" s="22" t="s">
        <v>64</v>
      </c>
      <c r="E20" s="22" t="s">
        <v>65</v>
      </c>
      <c r="F20" s="22" t="s">
        <v>66</v>
      </c>
      <c r="G20" s="22" t="s">
        <v>67</v>
      </c>
      <c r="H20" s="22" t="s">
        <v>68</v>
      </c>
    </row>
    <row r="21" spans="1:13" ht="29.25" customHeight="1" x14ac:dyDescent="0.25">
      <c r="A21" s="165" t="s">
        <v>69</v>
      </c>
      <c r="B21" s="165"/>
      <c r="C21" s="38" t="s">
        <v>72</v>
      </c>
      <c r="D21" s="38">
        <v>0.35</v>
      </c>
      <c r="E21" s="38">
        <v>0.35</v>
      </c>
      <c r="F21" s="38">
        <v>0.2</v>
      </c>
      <c r="G21" s="38">
        <v>0.1</v>
      </c>
      <c r="H21" s="60">
        <f>SUM(C21:G21)</f>
        <v>0.99999999999999989</v>
      </c>
    </row>
    <row r="22" spans="1:13" ht="29.25" customHeight="1" x14ac:dyDescent="0.25">
      <c r="A22" s="165" t="s">
        <v>70</v>
      </c>
      <c r="B22" s="165"/>
      <c r="C22" s="38" t="s">
        <v>72</v>
      </c>
      <c r="D22" s="38">
        <f>SUM(E30:E33)</f>
        <v>0.15</v>
      </c>
      <c r="E22" s="61"/>
      <c r="F22" s="61"/>
      <c r="G22" s="61"/>
      <c r="H22" s="60">
        <f>SUM(C22:G22)</f>
        <v>0.15</v>
      </c>
      <c r="I22" s="73"/>
    </row>
    <row r="23" spans="1:13" ht="29.25" customHeight="1" x14ac:dyDescent="0.25">
      <c r="A23" s="165" t="s">
        <v>71</v>
      </c>
      <c r="B23" s="165"/>
      <c r="C23" s="38" t="s">
        <v>72</v>
      </c>
      <c r="D23" s="20">
        <f t="shared" ref="D23:G23" si="0">D22/D21</f>
        <v>0.4285714285714286</v>
      </c>
      <c r="E23" s="20">
        <f t="shared" si="0"/>
        <v>0</v>
      </c>
      <c r="F23" s="20">
        <f t="shared" si="0"/>
        <v>0</v>
      </c>
      <c r="G23" s="20">
        <f t="shared" si="0"/>
        <v>0</v>
      </c>
      <c r="H23" s="21" t="s">
        <v>72</v>
      </c>
      <c r="I23" s="74"/>
    </row>
    <row r="24" spans="1:13" ht="29.25" customHeight="1" x14ac:dyDescent="0.25">
      <c r="A24" s="165" t="s">
        <v>7</v>
      </c>
      <c r="B24" s="165"/>
      <c r="C24" s="38" t="s">
        <v>72</v>
      </c>
      <c r="D24" s="78">
        <f>(SUM(C22:D22))/$H$21</f>
        <v>0.15000000000000002</v>
      </c>
      <c r="E24" s="81">
        <f t="shared" ref="E24" si="1">(SUM(D22:E22))/$H$21</f>
        <v>0.15000000000000002</v>
      </c>
      <c r="F24" s="81">
        <f>(SUM(D22:F22))/$H$21</f>
        <v>0.15000000000000002</v>
      </c>
      <c r="G24" s="81">
        <f>(SUM(D22:G22))/$H$21</f>
        <v>0.15000000000000002</v>
      </c>
      <c r="H24" s="78">
        <f>MAXA(C24:G24)</f>
        <v>0.15000000000000002</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38" t="s">
        <v>72</v>
      </c>
      <c r="E28" s="38" t="s">
        <v>72</v>
      </c>
      <c r="F28" s="38" t="s">
        <v>72</v>
      </c>
      <c r="G28" s="148" t="s">
        <v>385</v>
      </c>
      <c r="H28" s="149"/>
      <c r="I28" s="149"/>
      <c r="J28" s="149"/>
      <c r="K28" s="150"/>
    </row>
    <row r="29" spans="1:13" x14ac:dyDescent="0.25">
      <c r="A29" s="2">
        <v>2</v>
      </c>
      <c r="B29" s="47">
        <v>2024</v>
      </c>
      <c r="C29" s="47" t="s">
        <v>82</v>
      </c>
      <c r="D29" s="38" t="s">
        <v>72</v>
      </c>
      <c r="E29" s="38" t="s">
        <v>72</v>
      </c>
      <c r="F29" s="38" t="s">
        <v>72</v>
      </c>
      <c r="G29" s="148" t="s">
        <v>385</v>
      </c>
      <c r="H29" s="149"/>
      <c r="I29" s="149"/>
      <c r="J29" s="149"/>
      <c r="K29" s="150"/>
    </row>
    <row r="30" spans="1:13" ht="60.75" customHeight="1" x14ac:dyDescent="0.25">
      <c r="A30" s="2">
        <v>3</v>
      </c>
      <c r="B30" s="47">
        <v>2025</v>
      </c>
      <c r="C30" s="47" t="s">
        <v>83</v>
      </c>
      <c r="D30" s="38">
        <v>0.15</v>
      </c>
      <c r="E30" s="38">
        <v>0.15</v>
      </c>
      <c r="F30" s="31">
        <f t="shared" ref="F30:F33" si="2">IF(E30/D30&gt;100%,100%,E30/D30)</f>
        <v>1</v>
      </c>
      <c r="G30" s="148" t="s">
        <v>386</v>
      </c>
      <c r="H30" s="149"/>
      <c r="I30" s="149"/>
      <c r="J30" s="149"/>
      <c r="K30" s="150"/>
    </row>
    <row r="31" spans="1:13" x14ac:dyDescent="0.25">
      <c r="A31" s="2">
        <v>4</v>
      </c>
      <c r="B31" s="47">
        <v>2025</v>
      </c>
      <c r="C31" s="47" t="s">
        <v>84</v>
      </c>
      <c r="D31" s="38">
        <v>0.05</v>
      </c>
      <c r="E31" s="38"/>
      <c r="F31" s="31">
        <f t="shared" si="2"/>
        <v>0</v>
      </c>
      <c r="G31" s="148"/>
      <c r="H31" s="149"/>
      <c r="I31" s="149"/>
      <c r="J31" s="149"/>
      <c r="K31" s="150"/>
      <c r="M31" s="30"/>
    </row>
    <row r="32" spans="1:13" x14ac:dyDescent="0.25">
      <c r="A32" s="2">
        <v>5</v>
      </c>
      <c r="B32" s="47">
        <v>2025</v>
      </c>
      <c r="C32" s="47" t="s">
        <v>81</v>
      </c>
      <c r="D32" s="38">
        <v>0.1</v>
      </c>
      <c r="E32" s="38"/>
      <c r="F32" s="31">
        <f t="shared" si="2"/>
        <v>0</v>
      </c>
      <c r="G32" s="148"/>
      <c r="H32" s="149"/>
      <c r="I32" s="149"/>
      <c r="J32" s="149"/>
      <c r="K32" s="150"/>
    </row>
    <row r="33" spans="1:11" x14ac:dyDescent="0.25">
      <c r="A33" s="2">
        <v>6</v>
      </c>
      <c r="B33" s="47">
        <v>2025</v>
      </c>
      <c r="C33" s="47" t="s">
        <v>82</v>
      </c>
      <c r="D33" s="38">
        <v>0.05</v>
      </c>
      <c r="E33" s="38"/>
      <c r="F33" s="31">
        <f t="shared" si="2"/>
        <v>0</v>
      </c>
      <c r="G33" s="148"/>
      <c r="H33" s="149"/>
      <c r="I33" s="149"/>
      <c r="J33" s="149"/>
      <c r="K33" s="150"/>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ED94-3B2B-4552-8C38-7C14ECD5163D}">
  <sheetPr>
    <tabColor theme="3" tint="0.499984740745262"/>
  </sheetPr>
  <dimension ref="A1:M33"/>
  <sheetViews>
    <sheetView topLeftCell="A15" zoomScale="85" zoomScaleNormal="85" workbookViewId="0">
      <selection activeCell="G28" sqref="G28:K28"/>
    </sheetView>
  </sheetViews>
  <sheetFormatPr baseColWidth="10" defaultColWidth="10.85546875" defaultRowHeight="15" x14ac:dyDescent="0.25"/>
  <cols>
    <col min="1" max="1" width="5.5703125" style="1" customWidth="1"/>
    <col min="2" max="2" width="34" style="1" customWidth="1"/>
    <col min="3" max="3" width="19" style="1" customWidth="1"/>
    <col min="4" max="4" width="23.42578125" style="1" customWidth="1"/>
    <col min="5" max="6" width="25.42578125" style="1" customWidth="1"/>
    <col min="7" max="7" width="28.85546875" style="1" customWidth="1"/>
    <col min="8" max="9" width="22.140625" style="1" customWidth="1"/>
    <col min="10" max="10" width="11.7109375" style="1" bestFit="1" customWidth="1"/>
    <col min="11" max="11" width="14" style="1" bestFit="1" customWidth="1"/>
    <col min="12" max="12" width="10.85546875" style="1" customWidth="1"/>
    <col min="13" max="16384" width="10.85546875" style="1"/>
  </cols>
  <sheetData>
    <row r="1" spans="1:11" s="63" customFormat="1" ht="22.5" customHeight="1" x14ac:dyDescent="0.25">
      <c r="A1" s="137"/>
      <c r="B1" s="138"/>
      <c r="C1" s="139"/>
      <c r="D1" s="146" t="s">
        <v>36</v>
      </c>
      <c r="E1" s="147"/>
      <c r="F1" s="147"/>
      <c r="G1" s="147"/>
      <c r="H1" s="147"/>
      <c r="I1" s="147"/>
      <c r="J1" s="136" t="s">
        <v>1</v>
      </c>
      <c r="K1" s="136"/>
    </row>
    <row r="2" spans="1:11" s="63" customFormat="1" ht="22.5" customHeight="1" x14ac:dyDescent="0.25">
      <c r="A2" s="140"/>
      <c r="B2" s="141"/>
      <c r="C2" s="142"/>
      <c r="D2" s="147"/>
      <c r="E2" s="147"/>
      <c r="F2" s="147"/>
      <c r="G2" s="147"/>
      <c r="H2" s="147"/>
      <c r="I2" s="147"/>
      <c r="J2" s="136"/>
      <c r="K2" s="136"/>
    </row>
    <row r="3" spans="1:11" s="63" customFormat="1" ht="22.5" customHeight="1" x14ac:dyDescent="0.25">
      <c r="A3" s="140"/>
      <c r="B3" s="141"/>
      <c r="C3" s="142"/>
      <c r="D3" s="147"/>
      <c r="E3" s="147"/>
      <c r="F3" s="147"/>
      <c r="G3" s="147"/>
      <c r="H3" s="147"/>
      <c r="I3" s="147"/>
      <c r="J3" s="136"/>
      <c r="K3" s="136"/>
    </row>
    <row r="4" spans="1:11" s="63" customFormat="1" ht="22.5" customHeight="1" x14ac:dyDescent="0.25">
      <c r="A4" s="143"/>
      <c r="B4" s="144"/>
      <c r="C4" s="145"/>
      <c r="D4" s="147"/>
      <c r="E4" s="147"/>
      <c r="F4" s="147"/>
      <c r="G4" s="147"/>
      <c r="H4" s="147"/>
      <c r="I4" s="147"/>
      <c r="J4" s="136"/>
      <c r="K4" s="136"/>
    </row>
    <row r="5" spans="1:11" s="4" customFormat="1" ht="20.25" x14ac:dyDescent="0.25">
      <c r="J5" s="7"/>
      <c r="K5" s="8"/>
    </row>
    <row r="6" spans="1:11" ht="46.5" customHeight="1" x14ac:dyDescent="0.25">
      <c r="A6" s="151" t="s">
        <v>37</v>
      </c>
      <c r="B6" s="151"/>
      <c r="C6" s="152" t="s">
        <v>19</v>
      </c>
      <c r="D6" s="152"/>
      <c r="E6" s="152"/>
      <c r="F6" s="152"/>
      <c r="G6" s="152"/>
      <c r="H6" s="152"/>
      <c r="I6" s="152"/>
      <c r="J6" s="152"/>
      <c r="K6" s="152"/>
    </row>
    <row r="7" spans="1:11" ht="51.75" customHeight="1" x14ac:dyDescent="0.25">
      <c r="A7" s="151" t="s">
        <v>39</v>
      </c>
      <c r="B7" s="151"/>
      <c r="C7" s="51" t="s">
        <v>99</v>
      </c>
      <c r="D7" s="153" t="s">
        <v>20</v>
      </c>
      <c r="E7" s="154"/>
      <c r="F7" s="154"/>
      <c r="G7" s="154"/>
      <c r="H7" s="154"/>
      <c r="I7" s="154"/>
      <c r="J7" s="154"/>
      <c r="K7" s="155"/>
    </row>
    <row r="8" spans="1:11" ht="29.25" customHeight="1" x14ac:dyDescent="0.25">
      <c r="A8" s="151" t="s">
        <v>41</v>
      </c>
      <c r="B8" s="151"/>
      <c r="C8" s="152" t="s">
        <v>100</v>
      </c>
      <c r="D8" s="152"/>
      <c r="E8" s="152"/>
      <c r="F8" s="152"/>
      <c r="G8" s="152"/>
      <c r="H8" s="152"/>
      <c r="I8" s="152"/>
      <c r="J8" s="152"/>
      <c r="K8" s="152"/>
    </row>
    <row r="9" spans="1:11" ht="36" customHeight="1" x14ac:dyDescent="0.25">
      <c r="A9" s="151" t="s">
        <v>43</v>
      </c>
      <c r="B9" s="151"/>
      <c r="C9" s="152" t="s">
        <v>101</v>
      </c>
      <c r="D9" s="152"/>
      <c r="E9" s="152"/>
      <c r="F9" s="152"/>
      <c r="G9" s="152"/>
      <c r="H9" s="152"/>
      <c r="I9" s="152"/>
      <c r="J9" s="152"/>
      <c r="K9" s="152"/>
    </row>
    <row r="10" spans="1:11" ht="29.25" customHeight="1" x14ac:dyDescent="0.25">
      <c r="A10" s="151" t="s">
        <v>45</v>
      </c>
      <c r="B10" s="151"/>
      <c r="C10" s="152" t="s">
        <v>102</v>
      </c>
      <c r="D10" s="152"/>
      <c r="E10" s="152"/>
      <c r="F10" s="152"/>
      <c r="G10" s="152"/>
      <c r="H10" s="152"/>
      <c r="I10" s="152"/>
      <c r="J10" s="152"/>
      <c r="K10" s="152"/>
    </row>
    <row r="11" spans="1:11" ht="29.25" customHeight="1" x14ac:dyDescent="0.25">
      <c r="A11" s="151" t="s">
        <v>47</v>
      </c>
      <c r="B11" s="151"/>
      <c r="C11" s="178" t="s">
        <v>95</v>
      </c>
      <c r="D11" s="178"/>
      <c r="E11" s="178"/>
      <c r="F11" s="178"/>
      <c r="G11" s="178"/>
      <c r="H11" s="178"/>
      <c r="I11" s="178"/>
      <c r="J11" s="178"/>
      <c r="K11" s="178"/>
    </row>
    <row r="12" spans="1:11" ht="29.25" customHeight="1" x14ac:dyDescent="0.25">
      <c r="A12" s="151" t="s">
        <v>49</v>
      </c>
      <c r="B12" s="158"/>
      <c r="C12" s="153" t="s">
        <v>50</v>
      </c>
      <c r="D12" s="154"/>
      <c r="E12" s="154"/>
      <c r="F12" s="154"/>
      <c r="G12" s="154"/>
      <c r="H12" s="154"/>
      <c r="I12" s="154"/>
      <c r="J12" s="154"/>
      <c r="K12" s="155"/>
    </row>
    <row r="13" spans="1:11" ht="29.25" customHeight="1" x14ac:dyDescent="0.25">
      <c r="A13" s="151" t="s">
        <v>51</v>
      </c>
      <c r="B13" s="151"/>
      <c r="C13" s="181" t="s">
        <v>103</v>
      </c>
      <c r="D13" s="181"/>
      <c r="E13" s="181"/>
      <c r="F13" s="181"/>
      <c r="G13" s="181"/>
      <c r="H13" s="181"/>
      <c r="I13" s="181"/>
      <c r="J13" s="181"/>
      <c r="K13" s="181"/>
    </row>
    <row r="14" spans="1:11" ht="29.25" customHeight="1" x14ac:dyDescent="0.25">
      <c r="A14" s="151" t="s">
        <v>53</v>
      </c>
      <c r="B14" s="151"/>
      <c r="C14" s="152" t="s">
        <v>104</v>
      </c>
      <c r="D14" s="152"/>
      <c r="E14" s="152"/>
      <c r="F14" s="152"/>
      <c r="G14" s="152"/>
      <c r="H14" s="152"/>
      <c r="I14" s="152"/>
      <c r="J14" s="152"/>
      <c r="K14" s="152"/>
    </row>
    <row r="15" spans="1:11" ht="29.25" customHeight="1" x14ac:dyDescent="0.25">
      <c r="A15" s="151" t="s">
        <v>55</v>
      </c>
      <c r="B15" s="151"/>
      <c r="C15" s="152" t="s">
        <v>105</v>
      </c>
      <c r="D15" s="152"/>
      <c r="E15" s="152"/>
      <c r="F15" s="152"/>
      <c r="G15" s="152"/>
      <c r="H15" s="152"/>
      <c r="I15" s="152"/>
      <c r="J15" s="152"/>
      <c r="K15" s="152"/>
    </row>
    <row r="16" spans="1:11" ht="29.25" customHeight="1" x14ac:dyDescent="0.25">
      <c r="A16" s="151" t="s">
        <v>57</v>
      </c>
      <c r="B16" s="151"/>
      <c r="C16" s="152">
        <v>0</v>
      </c>
      <c r="D16" s="152"/>
      <c r="E16" s="152"/>
      <c r="F16" s="152"/>
      <c r="G16" s="152" t="s">
        <v>59</v>
      </c>
      <c r="H16" s="152"/>
      <c r="I16" s="152"/>
      <c r="J16" s="152"/>
      <c r="K16" s="152"/>
    </row>
    <row r="17" spans="1:13" ht="29.25" customHeight="1" x14ac:dyDescent="0.25">
      <c r="A17" s="151" t="s">
        <v>60</v>
      </c>
      <c r="B17" s="151"/>
      <c r="C17" s="152" t="s">
        <v>61</v>
      </c>
      <c r="D17" s="152"/>
      <c r="E17" s="152"/>
      <c r="F17" s="152"/>
      <c r="G17" s="152"/>
      <c r="H17" s="152"/>
      <c r="I17" s="152"/>
      <c r="J17" s="152"/>
      <c r="K17" s="152"/>
    </row>
    <row r="18" spans="1:13" ht="29.25" customHeight="1" x14ac:dyDescent="0.25">
      <c r="A18" s="5"/>
      <c r="B18" s="5"/>
    </row>
    <row r="19" spans="1:13" ht="29.25" customHeight="1" x14ac:dyDescent="0.25">
      <c r="A19" s="5"/>
      <c r="B19" s="5"/>
      <c r="C19" s="107" t="s">
        <v>62</v>
      </c>
      <c r="D19" s="107"/>
      <c r="E19" s="107"/>
      <c r="F19" s="107"/>
      <c r="G19" s="107"/>
      <c r="H19" s="107"/>
      <c r="I19" s="73"/>
    </row>
    <row r="20" spans="1:13" ht="43.5" customHeight="1" x14ac:dyDescent="0.25">
      <c r="A20" s="163"/>
      <c r="B20" s="164"/>
      <c r="C20" s="22" t="s">
        <v>63</v>
      </c>
      <c r="D20" s="22" t="s">
        <v>64</v>
      </c>
      <c r="E20" s="22" t="s">
        <v>65</v>
      </c>
      <c r="F20" s="22" t="s">
        <v>66</v>
      </c>
      <c r="G20" s="22" t="s">
        <v>67</v>
      </c>
      <c r="H20" s="22" t="s">
        <v>68</v>
      </c>
      <c r="I20" s="73"/>
    </row>
    <row r="21" spans="1:13" ht="29.25" customHeight="1" x14ac:dyDescent="0.25">
      <c r="A21" s="165" t="s">
        <v>69</v>
      </c>
      <c r="B21" s="165"/>
      <c r="C21" s="19">
        <v>100</v>
      </c>
      <c r="D21" s="2">
        <v>573</v>
      </c>
      <c r="E21" s="2">
        <v>827</v>
      </c>
      <c r="F21" s="2">
        <v>400</v>
      </c>
      <c r="G21" s="2">
        <v>100</v>
      </c>
      <c r="H21" s="3">
        <f>SUM(C21:G21)</f>
        <v>2000</v>
      </c>
      <c r="I21" s="73"/>
    </row>
    <row r="22" spans="1:13" ht="29.25" customHeight="1" x14ac:dyDescent="0.25">
      <c r="A22" s="165" t="s">
        <v>70</v>
      </c>
      <c r="B22" s="165"/>
      <c r="C22" s="19"/>
      <c r="D22" s="2"/>
      <c r="E22" s="2"/>
      <c r="F22" s="2"/>
      <c r="G22" s="2"/>
      <c r="H22" s="3">
        <f>SUM(C22:G22)</f>
        <v>0</v>
      </c>
      <c r="I22" s="73"/>
    </row>
    <row r="23" spans="1:13" ht="29.25" customHeight="1" x14ac:dyDescent="0.25">
      <c r="A23" s="165" t="s">
        <v>71</v>
      </c>
      <c r="B23" s="165"/>
      <c r="C23" s="20">
        <f>C22/C21</f>
        <v>0</v>
      </c>
      <c r="D23" s="20">
        <f t="shared" ref="D23:G23" si="0">D22/D21</f>
        <v>0</v>
      </c>
      <c r="E23" s="20">
        <f t="shared" si="0"/>
        <v>0</v>
      </c>
      <c r="F23" s="20">
        <f t="shared" si="0"/>
        <v>0</v>
      </c>
      <c r="G23" s="20">
        <f t="shared" si="0"/>
        <v>0</v>
      </c>
      <c r="H23" s="21" t="s">
        <v>72</v>
      </c>
      <c r="I23" s="74"/>
    </row>
    <row r="24" spans="1:13" ht="29.25" customHeight="1" x14ac:dyDescent="0.25">
      <c r="A24" s="165" t="s">
        <v>7</v>
      </c>
      <c r="B24" s="165"/>
      <c r="C24" s="21">
        <f>C22/$H$21</f>
        <v>0</v>
      </c>
      <c r="D24" s="21">
        <f>(SUM(C22:D22))/$H$21</f>
        <v>0</v>
      </c>
      <c r="E24" s="80">
        <f>(SUM(C22:E22))/$H$21</f>
        <v>0</v>
      </c>
      <c r="F24" s="80">
        <f>(SUM(C22:F22))/$H$21</f>
        <v>0</v>
      </c>
      <c r="G24" s="80">
        <f>(SUM(C22:G22))/$H$21</f>
        <v>0</v>
      </c>
      <c r="H24" s="78">
        <f>MAXA(C24:G24)</f>
        <v>0</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38"/>
      <c r="E28" s="38"/>
      <c r="F28" s="31" t="e">
        <f>IF(E28/D28&gt;100%,100%,E28/D28)</f>
        <v>#DIV/0!</v>
      </c>
      <c r="G28" s="148" t="s">
        <v>399</v>
      </c>
      <c r="H28" s="149"/>
      <c r="I28" s="149"/>
      <c r="J28" s="149"/>
      <c r="K28" s="150"/>
    </row>
    <row r="29" spans="1:13" x14ac:dyDescent="0.25">
      <c r="A29" s="2">
        <v>2</v>
      </c>
      <c r="B29" s="47">
        <v>2024</v>
      </c>
      <c r="C29" s="47" t="s">
        <v>82</v>
      </c>
      <c r="D29" s="38"/>
      <c r="E29" s="38"/>
      <c r="F29" s="31" t="e">
        <f t="shared" ref="F29:F33" si="1">IF(E29/D29&gt;100%,100%,E29/D29)</f>
        <v>#DIV/0!</v>
      </c>
      <c r="G29" s="148" t="s">
        <v>399</v>
      </c>
      <c r="H29" s="149"/>
      <c r="I29" s="149"/>
      <c r="J29" s="149"/>
      <c r="K29" s="150"/>
    </row>
    <row r="30" spans="1:13" x14ac:dyDescent="0.25">
      <c r="A30" s="2">
        <v>3</v>
      </c>
      <c r="B30" s="47">
        <v>2025</v>
      </c>
      <c r="C30" s="47" t="s">
        <v>83</v>
      </c>
      <c r="D30" s="38"/>
      <c r="E30" s="38"/>
      <c r="F30" s="31" t="e">
        <f t="shared" si="1"/>
        <v>#DIV/0!</v>
      </c>
      <c r="G30" s="148" t="s">
        <v>399</v>
      </c>
      <c r="H30" s="149"/>
      <c r="I30" s="149"/>
      <c r="J30" s="149"/>
      <c r="K30" s="150"/>
    </row>
    <row r="31" spans="1:13" x14ac:dyDescent="0.25">
      <c r="A31" s="2">
        <v>4</v>
      </c>
      <c r="B31" s="47">
        <v>2025</v>
      </c>
      <c r="C31" s="47" t="s">
        <v>84</v>
      </c>
      <c r="D31" s="38"/>
      <c r="E31" s="38"/>
      <c r="F31" s="31" t="e">
        <f t="shared" si="1"/>
        <v>#DIV/0!</v>
      </c>
      <c r="G31" s="148"/>
      <c r="H31" s="149"/>
      <c r="I31" s="149"/>
      <c r="J31" s="149"/>
      <c r="K31" s="150"/>
      <c r="M31" s="30"/>
    </row>
    <row r="32" spans="1:13" x14ac:dyDescent="0.25">
      <c r="A32" s="2">
        <v>5</v>
      </c>
      <c r="B32" s="47">
        <v>2025</v>
      </c>
      <c r="C32" s="47" t="s">
        <v>81</v>
      </c>
      <c r="D32" s="38"/>
      <c r="E32" s="38"/>
      <c r="F32" s="31" t="e">
        <f t="shared" si="1"/>
        <v>#DIV/0!</v>
      </c>
      <c r="G32" s="148"/>
      <c r="H32" s="149"/>
      <c r="I32" s="149"/>
      <c r="J32" s="149"/>
      <c r="K32" s="150"/>
    </row>
    <row r="33" spans="1:11" x14ac:dyDescent="0.25">
      <c r="A33" s="2">
        <v>6</v>
      </c>
      <c r="B33" s="47">
        <v>2025</v>
      </c>
      <c r="C33" s="47" t="s">
        <v>82</v>
      </c>
      <c r="D33" s="38"/>
      <c r="E33" s="38"/>
      <c r="F33" s="31" t="e">
        <f t="shared" si="1"/>
        <v>#DIV/0!</v>
      </c>
      <c r="G33" s="148"/>
      <c r="H33" s="149"/>
      <c r="I33" s="149"/>
      <c r="J33" s="149"/>
      <c r="K33" s="150"/>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pageSetup paperSize="9" scale="43"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7F450-D5B2-4A1F-9D04-C59FEFEE2AEB}">
  <sheetPr>
    <tabColor theme="3" tint="0.499984740745262"/>
  </sheetPr>
  <dimension ref="A1:M33"/>
  <sheetViews>
    <sheetView topLeftCell="A16" zoomScale="85" zoomScaleNormal="85" workbookViewId="0">
      <selection activeCell="G28" sqref="G28:K28"/>
    </sheetView>
  </sheetViews>
  <sheetFormatPr baseColWidth="10" defaultColWidth="10.85546875" defaultRowHeight="15" x14ac:dyDescent="0.25"/>
  <cols>
    <col min="1" max="1" width="5.5703125" style="1" customWidth="1"/>
    <col min="2" max="2" width="34" style="1" customWidth="1"/>
    <col min="3" max="3" width="19.285156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3" customFormat="1" ht="22.5" customHeight="1" x14ac:dyDescent="0.25">
      <c r="A1" s="137"/>
      <c r="B1" s="138"/>
      <c r="C1" s="139"/>
      <c r="D1" s="146" t="s">
        <v>36</v>
      </c>
      <c r="E1" s="147"/>
      <c r="F1" s="147"/>
      <c r="G1" s="147"/>
      <c r="H1" s="147"/>
      <c r="I1" s="147"/>
      <c r="J1" s="136" t="s">
        <v>1</v>
      </c>
      <c r="K1" s="136"/>
    </row>
    <row r="2" spans="1:11" s="63" customFormat="1" ht="22.5" customHeight="1" x14ac:dyDescent="0.25">
      <c r="A2" s="140"/>
      <c r="B2" s="141"/>
      <c r="C2" s="142"/>
      <c r="D2" s="147"/>
      <c r="E2" s="147"/>
      <c r="F2" s="147"/>
      <c r="G2" s="147"/>
      <c r="H2" s="147"/>
      <c r="I2" s="147"/>
      <c r="J2" s="136"/>
      <c r="K2" s="136"/>
    </row>
    <row r="3" spans="1:11" s="63" customFormat="1" ht="22.5" customHeight="1" x14ac:dyDescent="0.25">
      <c r="A3" s="140"/>
      <c r="B3" s="141"/>
      <c r="C3" s="142"/>
      <c r="D3" s="147"/>
      <c r="E3" s="147"/>
      <c r="F3" s="147"/>
      <c r="G3" s="147"/>
      <c r="H3" s="147"/>
      <c r="I3" s="147"/>
      <c r="J3" s="136"/>
      <c r="K3" s="136"/>
    </row>
    <row r="4" spans="1:11" s="63" customFormat="1" ht="22.5" customHeight="1" x14ac:dyDescent="0.25">
      <c r="A4" s="143"/>
      <c r="B4" s="144"/>
      <c r="C4" s="145"/>
      <c r="D4" s="147"/>
      <c r="E4" s="147"/>
      <c r="F4" s="147"/>
      <c r="G4" s="147"/>
      <c r="H4" s="147"/>
      <c r="I4" s="147"/>
      <c r="J4" s="136"/>
      <c r="K4" s="136"/>
    </row>
    <row r="5" spans="1:11" s="4" customFormat="1" ht="20.25" x14ac:dyDescent="0.25">
      <c r="J5" s="7"/>
      <c r="K5" s="8"/>
    </row>
    <row r="6" spans="1:11" ht="42" customHeight="1" x14ac:dyDescent="0.25">
      <c r="A6" s="151" t="s">
        <v>37</v>
      </c>
      <c r="B6" s="151"/>
      <c r="C6" s="152" t="s">
        <v>19</v>
      </c>
      <c r="D6" s="152"/>
      <c r="E6" s="152"/>
      <c r="F6" s="152"/>
      <c r="G6" s="152"/>
      <c r="H6" s="152"/>
      <c r="I6" s="152"/>
      <c r="J6" s="152"/>
      <c r="K6" s="152"/>
    </row>
    <row r="7" spans="1:11" ht="41.25" customHeight="1" x14ac:dyDescent="0.25">
      <c r="A7" s="151" t="s">
        <v>39</v>
      </c>
      <c r="B7" s="151"/>
      <c r="C7" s="51" t="s">
        <v>106</v>
      </c>
      <c r="D7" s="153" t="s">
        <v>21</v>
      </c>
      <c r="E7" s="154"/>
      <c r="F7" s="154"/>
      <c r="G7" s="154"/>
      <c r="H7" s="154"/>
      <c r="I7" s="154"/>
      <c r="J7" s="154"/>
      <c r="K7" s="155"/>
    </row>
    <row r="8" spans="1:11" ht="29.25" customHeight="1" x14ac:dyDescent="0.25">
      <c r="A8" s="151" t="s">
        <v>41</v>
      </c>
      <c r="B8" s="151"/>
      <c r="C8" s="152" t="s">
        <v>107</v>
      </c>
      <c r="D8" s="152"/>
      <c r="E8" s="152"/>
      <c r="F8" s="152"/>
      <c r="G8" s="152"/>
      <c r="H8" s="152"/>
      <c r="I8" s="152"/>
      <c r="J8" s="152"/>
      <c r="K8" s="152"/>
    </row>
    <row r="9" spans="1:11" ht="29.25" customHeight="1" x14ac:dyDescent="0.25">
      <c r="A9" s="151" t="s">
        <v>43</v>
      </c>
      <c r="B9" s="151"/>
      <c r="C9" s="152" t="s">
        <v>107</v>
      </c>
      <c r="D9" s="152"/>
      <c r="E9" s="152"/>
      <c r="F9" s="152"/>
      <c r="G9" s="152"/>
      <c r="H9" s="152"/>
      <c r="I9" s="152"/>
      <c r="J9" s="152"/>
      <c r="K9" s="152"/>
    </row>
    <row r="10" spans="1:11" ht="29.25" customHeight="1" x14ac:dyDescent="0.25">
      <c r="A10" s="151" t="s">
        <v>45</v>
      </c>
      <c r="B10" s="151"/>
      <c r="C10" s="152" t="s">
        <v>108</v>
      </c>
      <c r="D10" s="152"/>
      <c r="E10" s="152"/>
      <c r="F10" s="152"/>
      <c r="G10" s="152"/>
      <c r="H10" s="152"/>
      <c r="I10" s="152"/>
      <c r="J10" s="152"/>
      <c r="K10" s="152"/>
    </row>
    <row r="11" spans="1:11" ht="29.25" customHeight="1" x14ac:dyDescent="0.25">
      <c r="A11" s="151" t="s">
        <v>47</v>
      </c>
      <c r="B11" s="151"/>
      <c r="C11" s="178" t="s">
        <v>95</v>
      </c>
      <c r="D11" s="178"/>
      <c r="E11" s="178"/>
      <c r="F11" s="178"/>
      <c r="G11" s="178"/>
      <c r="H11" s="178"/>
      <c r="I11" s="178"/>
      <c r="J11" s="178"/>
      <c r="K11" s="178"/>
    </row>
    <row r="12" spans="1:11" ht="29.25" customHeight="1" x14ac:dyDescent="0.25">
      <c r="A12" s="151" t="s">
        <v>49</v>
      </c>
      <c r="B12" s="158"/>
      <c r="C12" s="153" t="s">
        <v>50</v>
      </c>
      <c r="D12" s="154"/>
      <c r="E12" s="154"/>
      <c r="F12" s="154"/>
      <c r="G12" s="154"/>
      <c r="H12" s="154"/>
      <c r="I12" s="154"/>
      <c r="J12" s="154"/>
      <c r="K12" s="155"/>
    </row>
    <row r="13" spans="1:11" ht="29.25" customHeight="1" x14ac:dyDescent="0.25">
      <c r="A13" s="151" t="s">
        <v>51</v>
      </c>
      <c r="B13" s="151"/>
      <c r="C13" s="181" t="s">
        <v>109</v>
      </c>
      <c r="D13" s="181"/>
      <c r="E13" s="181"/>
      <c r="F13" s="181"/>
      <c r="G13" s="181"/>
      <c r="H13" s="181"/>
      <c r="I13" s="181"/>
      <c r="J13" s="181"/>
      <c r="K13" s="181"/>
    </row>
    <row r="14" spans="1:11" ht="29.25" customHeight="1" x14ac:dyDescent="0.25">
      <c r="A14" s="151" t="s">
        <v>53</v>
      </c>
      <c r="B14" s="151"/>
      <c r="C14" s="152" t="s">
        <v>110</v>
      </c>
      <c r="D14" s="152"/>
      <c r="E14" s="152"/>
      <c r="F14" s="152"/>
      <c r="G14" s="152"/>
      <c r="H14" s="152"/>
      <c r="I14" s="152"/>
      <c r="J14" s="152"/>
      <c r="K14" s="152"/>
    </row>
    <row r="15" spans="1:11" ht="29.25" customHeight="1" x14ac:dyDescent="0.25">
      <c r="A15" s="151" t="s">
        <v>55</v>
      </c>
      <c r="B15" s="151"/>
      <c r="C15" s="152" t="s">
        <v>105</v>
      </c>
      <c r="D15" s="152"/>
      <c r="E15" s="152"/>
      <c r="F15" s="152"/>
      <c r="G15" s="152"/>
      <c r="H15" s="152"/>
      <c r="I15" s="152"/>
      <c r="J15" s="152"/>
      <c r="K15" s="152"/>
    </row>
    <row r="16" spans="1:11" ht="29.25" customHeight="1" x14ac:dyDescent="0.25">
      <c r="A16" s="151" t="s">
        <v>57</v>
      </c>
      <c r="B16" s="151"/>
      <c r="C16" s="152">
        <v>0</v>
      </c>
      <c r="D16" s="152"/>
      <c r="E16" s="152"/>
      <c r="F16" s="152"/>
      <c r="G16" s="152" t="s">
        <v>59</v>
      </c>
      <c r="H16" s="152"/>
      <c r="I16" s="152"/>
      <c r="J16" s="152"/>
      <c r="K16" s="152"/>
    </row>
    <row r="17" spans="1:13" ht="29.25" customHeight="1" x14ac:dyDescent="0.25">
      <c r="A17" s="151" t="s">
        <v>60</v>
      </c>
      <c r="B17" s="151"/>
      <c r="C17" s="152" t="s">
        <v>111</v>
      </c>
      <c r="D17" s="152"/>
      <c r="E17" s="152"/>
      <c r="F17" s="152"/>
      <c r="G17" s="152"/>
      <c r="H17" s="152"/>
      <c r="I17" s="152"/>
      <c r="J17" s="152"/>
      <c r="K17" s="152"/>
    </row>
    <row r="18" spans="1:13" ht="29.25" customHeight="1" x14ac:dyDescent="0.25">
      <c r="A18" s="5"/>
      <c r="B18" s="5"/>
    </row>
    <row r="19" spans="1:13" ht="29.25" customHeight="1" x14ac:dyDescent="0.25">
      <c r="A19" s="5"/>
      <c r="B19" s="5"/>
      <c r="C19" s="107" t="s">
        <v>62</v>
      </c>
      <c r="D19" s="107"/>
      <c r="E19" s="107"/>
      <c r="F19" s="107"/>
      <c r="G19" s="107"/>
      <c r="H19" s="107"/>
      <c r="I19" s="74"/>
    </row>
    <row r="20" spans="1:13" ht="43.5" customHeight="1"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90">
        <v>10000</v>
      </c>
      <c r="D21" s="91">
        <v>30000</v>
      </c>
      <c r="E21" s="91">
        <v>50000</v>
      </c>
      <c r="F21" s="91">
        <v>20000</v>
      </c>
      <c r="G21" s="91">
        <v>10000</v>
      </c>
      <c r="H21" s="92">
        <f>SUM(C21:G21)</f>
        <v>120000</v>
      </c>
      <c r="I21" s="74"/>
    </row>
    <row r="22" spans="1:13" ht="29.25" customHeight="1" x14ac:dyDescent="0.25">
      <c r="A22" s="165" t="s">
        <v>70</v>
      </c>
      <c r="B22" s="165"/>
      <c r="C22" s="90"/>
      <c r="D22" s="91"/>
      <c r="E22" s="91"/>
      <c r="F22" s="91"/>
      <c r="G22" s="91"/>
      <c r="H22" s="92">
        <f>SUM(C22:G22)</f>
        <v>0</v>
      </c>
      <c r="I22" s="73"/>
    </row>
    <row r="23" spans="1:13" ht="29.25" customHeight="1" x14ac:dyDescent="0.25">
      <c r="A23" s="165" t="s">
        <v>71</v>
      </c>
      <c r="B23" s="165"/>
      <c r="C23" s="93">
        <f>C22/C21</f>
        <v>0</v>
      </c>
      <c r="D23" s="93">
        <f t="shared" ref="D23:G23" si="0">D22/D21</f>
        <v>0</v>
      </c>
      <c r="E23" s="93">
        <f t="shared" si="0"/>
        <v>0</v>
      </c>
      <c r="F23" s="93">
        <f t="shared" si="0"/>
        <v>0</v>
      </c>
      <c r="G23" s="93">
        <f t="shared" si="0"/>
        <v>0</v>
      </c>
      <c r="H23" s="94" t="s">
        <v>72</v>
      </c>
      <c r="I23" s="74"/>
    </row>
    <row r="24" spans="1:13" ht="29.25" customHeight="1" x14ac:dyDescent="0.25">
      <c r="A24" s="165" t="s">
        <v>7</v>
      </c>
      <c r="B24" s="165"/>
      <c r="C24" s="94">
        <f>C22/$H$21</f>
        <v>0</v>
      </c>
      <c r="D24" s="94">
        <f>(SUM(C22:D22))/$H$21</f>
        <v>0</v>
      </c>
      <c r="E24" s="94">
        <f>(SUM(C22:E22))/$H$21</f>
        <v>0</v>
      </c>
      <c r="F24" s="94">
        <f>(SUM(C22:F22))/$H$21</f>
        <v>0</v>
      </c>
      <c r="G24" s="94">
        <f>(SUM(D22:G22))/$H$21</f>
        <v>0</v>
      </c>
      <c r="H24" s="95">
        <f>MAXA(C24:G24)</f>
        <v>0</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38"/>
      <c r="E28" s="38"/>
      <c r="F28" s="31" t="e">
        <f>IF(E28/D28&gt;100%,100%,E28/D28)</f>
        <v>#DIV/0!</v>
      </c>
      <c r="G28" s="148" t="s">
        <v>399</v>
      </c>
      <c r="H28" s="149"/>
      <c r="I28" s="149"/>
      <c r="J28" s="149"/>
      <c r="K28" s="150"/>
    </row>
    <row r="29" spans="1:13" x14ac:dyDescent="0.25">
      <c r="A29" s="2">
        <v>2</v>
      </c>
      <c r="B29" s="47">
        <v>2024</v>
      </c>
      <c r="C29" s="47" t="s">
        <v>82</v>
      </c>
      <c r="D29" s="38"/>
      <c r="E29" s="38"/>
      <c r="F29" s="31" t="e">
        <f t="shared" ref="F29:F33" si="1">IF(E29/D29&gt;100%,100%,E29/D29)</f>
        <v>#DIV/0!</v>
      </c>
      <c r="G29" s="148" t="s">
        <v>399</v>
      </c>
      <c r="H29" s="149"/>
      <c r="I29" s="149"/>
      <c r="J29" s="149"/>
      <c r="K29" s="150"/>
    </row>
    <row r="30" spans="1:13" x14ac:dyDescent="0.25">
      <c r="A30" s="2">
        <v>3</v>
      </c>
      <c r="B30" s="47">
        <v>2025</v>
      </c>
      <c r="C30" s="47" t="s">
        <v>83</v>
      </c>
      <c r="D30" s="38"/>
      <c r="E30" s="38"/>
      <c r="F30" s="31" t="e">
        <f t="shared" si="1"/>
        <v>#DIV/0!</v>
      </c>
      <c r="G30" s="148" t="s">
        <v>399</v>
      </c>
      <c r="H30" s="149"/>
      <c r="I30" s="149"/>
      <c r="J30" s="149"/>
      <c r="K30" s="150"/>
    </row>
    <row r="31" spans="1:13" x14ac:dyDescent="0.25">
      <c r="A31" s="2">
        <v>4</v>
      </c>
      <c r="B31" s="47">
        <v>2025</v>
      </c>
      <c r="C31" s="47" t="s">
        <v>84</v>
      </c>
      <c r="D31" s="38"/>
      <c r="E31" s="38"/>
      <c r="F31" s="31" t="e">
        <f t="shared" si="1"/>
        <v>#DIV/0!</v>
      </c>
      <c r="G31" s="148"/>
      <c r="H31" s="149"/>
      <c r="I31" s="149"/>
      <c r="J31" s="149"/>
      <c r="K31" s="150"/>
      <c r="M31" s="30"/>
    </row>
    <row r="32" spans="1:13" x14ac:dyDescent="0.25">
      <c r="A32" s="2">
        <v>5</v>
      </c>
      <c r="B32" s="47">
        <v>2025</v>
      </c>
      <c r="C32" s="47" t="s">
        <v>81</v>
      </c>
      <c r="D32" s="38"/>
      <c r="E32" s="38"/>
      <c r="F32" s="31" t="e">
        <f t="shared" si="1"/>
        <v>#DIV/0!</v>
      </c>
      <c r="G32" s="148"/>
      <c r="H32" s="149"/>
      <c r="I32" s="149"/>
      <c r="J32" s="149"/>
      <c r="K32" s="150"/>
    </row>
    <row r="33" spans="1:11" x14ac:dyDescent="0.25">
      <c r="A33" s="2">
        <v>6</v>
      </c>
      <c r="B33" s="47">
        <v>2025</v>
      </c>
      <c r="C33" s="47" t="s">
        <v>82</v>
      </c>
      <c r="D33" s="38"/>
      <c r="E33" s="38"/>
      <c r="F33" s="31" t="e">
        <f t="shared" si="1"/>
        <v>#DIV/0!</v>
      </c>
      <c r="G33" s="148"/>
      <c r="H33" s="149"/>
      <c r="I33" s="149"/>
      <c r="J33" s="149"/>
      <c r="K33" s="150"/>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A9F9A-2A22-4AB9-A3B3-750578FA937E}">
  <sheetPr>
    <tabColor theme="3" tint="0.499984740745262"/>
  </sheetPr>
  <dimension ref="A1:M33"/>
  <sheetViews>
    <sheetView zoomScaleNormal="100" workbookViewId="0">
      <selection activeCell="C7" sqref="C7"/>
    </sheetView>
  </sheetViews>
  <sheetFormatPr baseColWidth="10" defaultColWidth="10.85546875" defaultRowHeight="15" x14ac:dyDescent="0.25"/>
  <cols>
    <col min="1" max="1" width="5.42578125" style="1" customWidth="1"/>
    <col min="2" max="2" width="34" style="1" customWidth="1"/>
    <col min="3" max="3" width="19.5703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s="4" customFormat="1" ht="20.25" x14ac:dyDescent="0.25">
      <c r="J5" s="7"/>
      <c r="K5" s="8"/>
    </row>
    <row r="6" spans="1:12" ht="26.25" customHeight="1" x14ac:dyDescent="0.25">
      <c r="A6" s="151" t="s">
        <v>37</v>
      </c>
      <c r="B6" s="151"/>
      <c r="C6" s="152" t="s">
        <v>19</v>
      </c>
      <c r="D6" s="152"/>
      <c r="E6" s="152"/>
      <c r="F6" s="152"/>
      <c r="G6" s="152"/>
      <c r="H6" s="152"/>
      <c r="I6" s="152"/>
      <c r="J6" s="152"/>
      <c r="K6" s="152"/>
    </row>
    <row r="7" spans="1:12" ht="42" customHeight="1" x14ac:dyDescent="0.25">
      <c r="A7" s="151" t="s">
        <v>39</v>
      </c>
      <c r="B7" s="151"/>
      <c r="C7" s="53" t="s">
        <v>112</v>
      </c>
      <c r="D7" s="182" t="s">
        <v>22</v>
      </c>
      <c r="E7" s="183"/>
      <c r="F7" s="183"/>
      <c r="G7" s="183"/>
      <c r="H7" s="183"/>
      <c r="I7" s="183"/>
      <c r="J7" s="183"/>
      <c r="K7" s="184"/>
    </row>
    <row r="8" spans="1:12" ht="29.25" customHeight="1" x14ac:dyDescent="0.25">
      <c r="A8" s="151" t="s">
        <v>41</v>
      </c>
      <c r="B8" s="151"/>
      <c r="C8" s="162" t="s">
        <v>113</v>
      </c>
      <c r="D8" s="162"/>
      <c r="E8" s="162"/>
      <c r="F8" s="162"/>
      <c r="G8" s="162"/>
      <c r="H8" s="162"/>
      <c r="I8" s="162"/>
      <c r="J8" s="162"/>
      <c r="K8" s="162"/>
    </row>
    <row r="9" spans="1:12" ht="29.25" customHeight="1" x14ac:dyDescent="0.25">
      <c r="A9" s="151" t="s">
        <v>43</v>
      </c>
      <c r="B9" s="151"/>
      <c r="C9" s="162" t="s">
        <v>114</v>
      </c>
      <c r="D9" s="162"/>
      <c r="E9" s="162"/>
      <c r="F9" s="162"/>
      <c r="G9" s="162"/>
      <c r="H9" s="162"/>
      <c r="I9" s="162"/>
      <c r="J9" s="162"/>
      <c r="K9" s="162"/>
      <c r="L9" s="46"/>
    </row>
    <row r="10" spans="1:12" ht="29.25" customHeight="1" x14ac:dyDescent="0.25">
      <c r="A10" s="151" t="s">
        <v>45</v>
      </c>
      <c r="B10" s="151"/>
      <c r="C10" s="162" t="s">
        <v>115</v>
      </c>
      <c r="D10" s="162"/>
      <c r="E10" s="162"/>
      <c r="F10" s="162"/>
      <c r="G10" s="162"/>
      <c r="H10" s="162"/>
      <c r="I10" s="162"/>
      <c r="J10" s="162"/>
      <c r="K10" s="162"/>
      <c r="L10" s="46"/>
    </row>
    <row r="11" spans="1:12" ht="29.25" customHeight="1" x14ac:dyDescent="0.25">
      <c r="A11" s="151" t="s">
        <v>47</v>
      </c>
      <c r="B11" s="151"/>
      <c r="C11" s="185" t="s">
        <v>48</v>
      </c>
      <c r="D11" s="185"/>
      <c r="E11" s="185"/>
      <c r="F11" s="185"/>
      <c r="G11" s="185"/>
      <c r="H11" s="185"/>
      <c r="I11" s="185"/>
      <c r="J11" s="185"/>
      <c r="K11" s="185"/>
    </row>
    <row r="12" spans="1:12" ht="29.25" customHeight="1" x14ac:dyDescent="0.25">
      <c r="A12" s="151" t="s">
        <v>49</v>
      </c>
      <c r="B12" s="158"/>
      <c r="C12" s="175" t="s">
        <v>50</v>
      </c>
      <c r="D12" s="176"/>
      <c r="E12" s="176"/>
      <c r="F12" s="176"/>
      <c r="G12" s="176"/>
      <c r="H12" s="176"/>
      <c r="I12" s="176"/>
      <c r="J12" s="176"/>
      <c r="K12" s="177"/>
    </row>
    <row r="13" spans="1:12" ht="29.25" customHeight="1" x14ac:dyDescent="0.25">
      <c r="A13" s="151" t="s">
        <v>51</v>
      </c>
      <c r="B13" s="151"/>
      <c r="C13" s="181" t="s">
        <v>116</v>
      </c>
      <c r="D13" s="181"/>
      <c r="E13" s="181"/>
      <c r="F13" s="181"/>
      <c r="G13" s="181"/>
      <c r="H13" s="181"/>
      <c r="I13" s="181"/>
      <c r="J13" s="181"/>
      <c r="K13" s="181"/>
    </row>
    <row r="14" spans="1:12" ht="18.75" x14ac:dyDescent="0.25">
      <c r="A14" s="151" t="s">
        <v>53</v>
      </c>
      <c r="B14" s="151"/>
      <c r="C14" s="179" t="s">
        <v>117</v>
      </c>
      <c r="D14" s="179"/>
      <c r="E14" s="179"/>
      <c r="F14" s="179"/>
      <c r="G14" s="179"/>
      <c r="H14" s="179"/>
      <c r="I14" s="179"/>
      <c r="J14" s="179"/>
      <c r="K14" s="179"/>
    </row>
    <row r="15" spans="1:12" ht="29.25" customHeight="1" x14ac:dyDescent="0.25">
      <c r="A15" s="151" t="s">
        <v>55</v>
      </c>
      <c r="B15" s="151"/>
      <c r="C15" s="179" t="s">
        <v>118</v>
      </c>
      <c r="D15" s="179"/>
      <c r="E15" s="179"/>
      <c r="F15" s="179"/>
      <c r="G15" s="179"/>
      <c r="H15" s="179"/>
      <c r="I15" s="179"/>
      <c r="J15" s="179"/>
      <c r="K15" s="179"/>
    </row>
    <row r="16" spans="1:12" ht="29.25" customHeight="1" x14ac:dyDescent="0.25">
      <c r="A16" s="151" t="s">
        <v>57</v>
      </c>
      <c r="B16" s="151"/>
      <c r="C16" s="179" t="s">
        <v>119</v>
      </c>
      <c r="D16" s="179"/>
      <c r="E16" s="179"/>
      <c r="F16" s="179"/>
      <c r="G16" s="179" t="s">
        <v>59</v>
      </c>
      <c r="H16" s="179"/>
      <c r="I16" s="179"/>
      <c r="J16" s="179"/>
      <c r="K16" s="179"/>
    </row>
    <row r="17" spans="1:13" ht="29.25" customHeight="1" x14ac:dyDescent="0.25">
      <c r="A17" s="151" t="s">
        <v>60</v>
      </c>
      <c r="B17" s="151"/>
      <c r="C17" s="179" t="s">
        <v>61</v>
      </c>
      <c r="D17" s="179"/>
      <c r="E17" s="179"/>
      <c r="F17" s="179"/>
      <c r="G17" s="179"/>
      <c r="H17" s="179"/>
      <c r="I17" s="179"/>
      <c r="J17" s="179"/>
      <c r="K17" s="179"/>
    </row>
    <row r="18" spans="1:13" ht="29.25" customHeight="1" x14ac:dyDescent="0.25">
      <c r="A18" s="5"/>
      <c r="B18" s="5"/>
    </row>
    <row r="19" spans="1:13" ht="29.25" customHeight="1" x14ac:dyDescent="0.25">
      <c r="A19" s="5"/>
      <c r="B19" s="5"/>
      <c r="C19" s="107" t="s">
        <v>62</v>
      </c>
      <c r="D19" s="107"/>
      <c r="E19" s="107"/>
      <c r="F19" s="107"/>
      <c r="G19" s="107"/>
      <c r="H19" s="107"/>
      <c r="I19" s="73"/>
    </row>
    <row r="20" spans="1:13" ht="43.5" customHeight="1" x14ac:dyDescent="0.25">
      <c r="A20" s="163"/>
      <c r="B20" s="164"/>
      <c r="C20" s="22" t="s">
        <v>63</v>
      </c>
      <c r="D20" s="22" t="s">
        <v>64</v>
      </c>
      <c r="E20" s="22" t="s">
        <v>65</v>
      </c>
      <c r="F20" s="22" t="s">
        <v>66</v>
      </c>
      <c r="G20" s="22" t="s">
        <v>67</v>
      </c>
      <c r="H20" s="22" t="s">
        <v>68</v>
      </c>
      <c r="I20" s="73"/>
    </row>
    <row r="21" spans="1:13" ht="29.25" customHeight="1" x14ac:dyDescent="0.25">
      <c r="A21" s="165" t="s">
        <v>69</v>
      </c>
      <c r="B21" s="165"/>
      <c r="C21" s="45">
        <v>1</v>
      </c>
      <c r="D21" s="45">
        <v>1</v>
      </c>
      <c r="E21" s="45">
        <v>1</v>
      </c>
      <c r="F21" s="45">
        <v>1</v>
      </c>
      <c r="G21" s="45">
        <v>0</v>
      </c>
      <c r="H21" s="54">
        <v>4</v>
      </c>
      <c r="I21" s="73"/>
    </row>
    <row r="22" spans="1:13" ht="29.25" customHeight="1" x14ac:dyDescent="0.25">
      <c r="A22" s="165" t="s">
        <v>70</v>
      </c>
      <c r="B22" s="165"/>
      <c r="C22" s="19">
        <v>1</v>
      </c>
      <c r="D22" s="76">
        <f>SUM(E30:E33)</f>
        <v>0</v>
      </c>
      <c r="E22" s="2"/>
      <c r="F22" s="2"/>
      <c r="G22" s="2"/>
      <c r="H22" s="3">
        <f>SUM(C22:G22)</f>
        <v>1</v>
      </c>
      <c r="I22" s="73"/>
    </row>
    <row r="23" spans="1:13" ht="29.25" customHeight="1" x14ac:dyDescent="0.25">
      <c r="A23" s="165" t="s">
        <v>71</v>
      </c>
      <c r="B23" s="165"/>
      <c r="C23" s="20">
        <f>C22/C21</f>
        <v>1</v>
      </c>
      <c r="D23" s="20">
        <f t="shared" ref="D23:G23" si="0">D22/D21</f>
        <v>0</v>
      </c>
      <c r="E23" s="20">
        <f t="shared" si="0"/>
        <v>0</v>
      </c>
      <c r="F23" s="20">
        <f t="shared" si="0"/>
        <v>0</v>
      </c>
      <c r="G23" s="20" t="e">
        <f t="shared" si="0"/>
        <v>#DIV/0!</v>
      </c>
      <c r="H23" s="21" t="s">
        <v>72</v>
      </c>
      <c r="I23" s="74"/>
    </row>
    <row r="24" spans="1:13" ht="29.25" customHeight="1" x14ac:dyDescent="0.25">
      <c r="A24" s="165" t="s">
        <v>7</v>
      </c>
      <c r="B24" s="165"/>
      <c r="C24" s="21">
        <f>(SUM(C22))/$H$21</f>
        <v>0.25</v>
      </c>
      <c r="D24" s="21">
        <f>(SUM(C22:D22))/$H$21</f>
        <v>0.25</v>
      </c>
      <c r="E24" s="80">
        <f>(SUM(C22:E22))/$H$21</f>
        <v>0.25</v>
      </c>
      <c r="F24" s="80">
        <f>(SUM(C22:F22))/$H$21</f>
        <v>0.25</v>
      </c>
      <c r="G24" s="80">
        <f>(SUM(C22:G22))/$H$21</f>
        <v>0.25</v>
      </c>
      <c r="H24" s="78">
        <f>MAXA(C24:G24)</f>
        <v>0.25</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ht="132.75" customHeight="1" x14ac:dyDescent="0.25">
      <c r="A28" s="2">
        <v>1</v>
      </c>
      <c r="B28" s="47">
        <v>2024</v>
      </c>
      <c r="C28" s="47" t="s">
        <v>81</v>
      </c>
      <c r="D28" s="77">
        <v>0.5</v>
      </c>
      <c r="E28" s="77">
        <v>0.5</v>
      </c>
      <c r="F28" s="61">
        <f>IF(E28/D28&gt;100%,100%,E28/D28)</f>
        <v>1</v>
      </c>
      <c r="G28" s="148" t="s">
        <v>380</v>
      </c>
      <c r="H28" s="149"/>
      <c r="I28" s="149"/>
      <c r="J28" s="149"/>
      <c r="K28" s="150"/>
    </row>
    <row r="29" spans="1:13" ht="163.5" customHeight="1" x14ac:dyDescent="0.25">
      <c r="A29" s="2">
        <v>2</v>
      </c>
      <c r="B29" s="47">
        <v>2024</v>
      </c>
      <c r="C29" s="47" t="s">
        <v>82</v>
      </c>
      <c r="D29" s="77">
        <v>0.5</v>
      </c>
      <c r="E29" s="77">
        <v>0.5</v>
      </c>
      <c r="F29" s="61">
        <f t="shared" ref="F29:F33" si="1">IF(E29/D29&gt;100%,100%,E29/D29)</f>
        <v>1</v>
      </c>
      <c r="G29" s="148" t="s">
        <v>379</v>
      </c>
      <c r="H29" s="149"/>
      <c r="I29" s="149"/>
      <c r="J29" s="149"/>
      <c r="K29" s="150"/>
    </row>
    <row r="30" spans="1:13" x14ac:dyDescent="0.25">
      <c r="A30" s="2">
        <v>3</v>
      </c>
      <c r="B30" s="47">
        <v>2025</v>
      </c>
      <c r="C30" s="47" t="s">
        <v>83</v>
      </c>
      <c r="D30" s="77">
        <v>0</v>
      </c>
      <c r="E30" s="77" t="s">
        <v>72</v>
      </c>
      <c r="F30" s="61" t="e">
        <f t="shared" si="1"/>
        <v>#VALUE!</v>
      </c>
      <c r="G30" s="148" t="s">
        <v>381</v>
      </c>
      <c r="H30" s="149"/>
      <c r="I30" s="149"/>
      <c r="J30" s="149"/>
      <c r="K30" s="150"/>
    </row>
    <row r="31" spans="1:13" x14ac:dyDescent="0.25">
      <c r="A31" s="2">
        <v>4</v>
      </c>
      <c r="B31" s="47">
        <v>2025</v>
      </c>
      <c r="C31" s="47" t="s">
        <v>84</v>
      </c>
      <c r="D31" s="77">
        <v>0</v>
      </c>
      <c r="E31" s="77"/>
      <c r="F31" s="61" t="e">
        <f t="shared" si="1"/>
        <v>#DIV/0!</v>
      </c>
      <c r="G31" s="148"/>
      <c r="H31" s="149"/>
      <c r="I31" s="149"/>
      <c r="J31" s="149"/>
      <c r="K31" s="150"/>
      <c r="M31" s="30"/>
    </row>
    <row r="32" spans="1:13" x14ac:dyDescent="0.25">
      <c r="A32" s="2">
        <v>5</v>
      </c>
      <c r="B32" s="47">
        <v>2025</v>
      </c>
      <c r="C32" s="47" t="s">
        <v>81</v>
      </c>
      <c r="D32" s="77">
        <v>0.5</v>
      </c>
      <c r="E32" s="77"/>
      <c r="F32" s="61">
        <f t="shared" si="1"/>
        <v>0</v>
      </c>
      <c r="G32" s="148"/>
      <c r="H32" s="149"/>
      <c r="I32" s="149"/>
      <c r="J32" s="149"/>
      <c r="K32" s="150"/>
    </row>
    <row r="33" spans="1:11" x14ac:dyDescent="0.25">
      <c r="A33" s="2">
        <v>6</v>
      </c>
      <c r="B33" s="47">
        <v>2025</v>
      </c>
      <c r="C33" s="47" t="s">
        <v>82</v>
      </c>
      <c r="D33" s="77">
        <v>0.5</v>
      </c>
      <c r="E33" s="77"/>
      <c r="F33" s="61">
        <f t="shared" si="1"/>
        <v>0</v>
      </c>
      <c r="G33" s="148"/>
      <c r="H33" s="149"/>
      <c r="I33" s="149"/>
      <c r="J33" s="149"/>
      <c r="K33" s="150"/>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A526-9746-4B7A-BBFF-5D2E6790B3AD}">
  <sheetPr>
    <tabColor theme="3" tint="0.499984740745262"/>
  </sheetPr>
  <dimension ref="A1:M33"/>
  <sheetViews>
    <sheetView zoomScaleNormal="100" workbookViewId="0">
      <selection activeCell="C7" sqref="C7"/>
    </sheetView>
  </sheetViews>
  <sheetFormatPr baseColWidth="10" defaultColWidth="10.85546875" defaultRowHeight="15" x14ac:dyDescent="0.25"/>
  <cols>
    <col min="1" max="1" width="5.42578125" style="1" customWidth="1"/>
    <col min="2" max="2" width="34" style="1" customWidth="1"/>
    <col min="3" max="3" width="24.710937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2" width="10.85546875" style="1" customWidth="1"/>
    <col min="13" max="16384" width="10.85546875" style="1"/>
  </cols>
  <sheetData>
    <row r="1" spans="1:12" s="63" customFormat="1" ht="22.5" customHeight="1" x14ac:dyDescent="0.25">
      <c r="A1" s="137"/>
      <c r="B1" s="138"/>
      <c r="C1" s="139"/>
      <c r="D1" s="146" t="s">
        <v>36</v>
      </c>
      <c r="E1" s="147"/>
      <c r="F1" s="147"/>
      <c r="G1" s="147"/>
      <c r="H1" s="147"/>
      <c r="I1" s="147"/>
      <c r="J1" s="136" t="s">
        <v>1</v>
      </c>
      <c r="K1" s="136"/>
    </row>
    <row r="2" spans="1:12" s="63" customFormat="1" ht="22.5" customHeight="1" x14ac:dyDescent="0.25">
      <c r="A2" s="140"/>
      <c r="B2" s="141"/>
      <c r="C2" s="142"/>
      <c r="D2" s="147"/>
      <c r="E2" s="147"/>
      <c r="F2" s="147"/>
      <c r="G2" s="147"/>
      <c r="H2" s="147"/>
      <c r="I2" s="147"/>
      <c r="J2" s="136"/>
      <c r="K2" s="136"/>
    </row>
    <row r="3" spans="1:12" s="63" customFormat="1" ht="22.5" customHeight="1" x14ac:dyDescent="0.25">
      <c r="A3" s="140"/>
      <c r="B3" s="141"/>
      <c r="C3" s="142"/>
      <c r="D3" s="147"/>
      <c r="E3" s="147"/>
      <c r="F3" s="147"/>
      <c r="G3" s="147"/>
      <c r="H3" s="147"/>
      <c r="I3" s="147"/>
      <c r="J3" s="136"/>
      <c r="K3" s="136"/>
    </row>
    <row r="4" spans="1:12" s="63" customFormat="1" ht="22.5" customHeight="1" x14ac:dyDescent="0.25">
      <c r="A4" s="143"/>
      <c r="B4" s="144"/>
      <c r="C4" s="145"/>
      <c r="D4" s="147"/>
      <c r="E4" s="147"/>
      <c r="F4" s="147"/>
      <c r="G4" s="147"/>
      <c r="H4" s="147"/>
      <c r="I4" s="147"/>
      <c r="J4" s="136"/>
      <c r="K4" s="136"/>
    </row>
    <row r="5" spans="1:12" s="4" customFormat="1" ht="20.25" x14ac:dyDescent="0.25">
      <c r="J5" s="7"/>
      <c r="K5" s="8"/>
    </row>
    <row r="6" spans="1:12" ht="35.25" customHeight="1" x14ac:dyDescent="0.25">
      <c r="A6" s="151" t="s">
        <v>37</v>
      </c>
      <c r="B6" s="151"/>
      <c r="C6" s="152" t="s">
        <v>19</v>
      </c>
      <c r="D6" s="152"/>
      <c r="E6" s="152"/>
      <c r="F6" s="152"/>
      <c r="G6" s="152"/>
      <c r="H6" s="152"/>
      <c r="I6" s="152"/>
      <c r="J6" s="152"/>
      <c r="K6" s="152"/>
    </row>
    <row r="7" spans="1:12" ht="48.75" customHeight="1" x14ac:dyDescent="0.25">
      <c r="A7" s="151" t="s">
        <v>39</v>
      </c>
      <c r="B7" s="151"/>
      <c r="C7" s="53" t="s">
        <v>120</v>
      </c>
      <c r="D7" s="182" t="s">
        <v>23</v>
      </c>
      <c r="E7" s="183"/>
      <c r="F7" s="183"/>
      <c r="G7" s="183"/>
      <c r="H7" s="183"/>
      <c r="I7" s="183"/>
      <c r="J7" s="183"/>
      <c r="K7" s="184"/>
    </row>
    <row r="8" spans="1:12" ht="29.25" customHeight="1" x14ac:dyDescent="0.25">
      <c r="A8" s="151" t="s">
        <v>41</v>
      </c>
      <c r="B8" s="151"/>
      <c r="C8" s="162" t="s">
        <v>121</v>
      </c>
      <c r="D8" s="162"/>
      <c r="E8" s="162"/>
      <c r="F8" s="162"/>
      <c r="G8" s="162"/>
      <c r="H8" s="162"/>
      <c r="I8" s="162"/>
      <c r="J8" s="162"/>
      <c r="K8" s="162"/>
    </row>
    <row r="9" spans="1:12" ht="29.25" customHeight="1" x14ac:dyDescent="0.25">
      <c r="A9" s="151" t="s">
        <v>43</v>
      </c>
      <c r="B9" s="151"/>
      <c r="C9" s="162" t="s">
        <v>122</v>
      </c>
      <c r="D9" s="162"/>
      <c r="E9" s="162"/>
      <c r="F9" s="162"/>
      <c r="G9" s="162"/>
      <c r="H9" s="162"/>
      <c r="I9" s="162"/>
      <c r="J9" s="162"/>
      <c r="K9" s="162"/>
      <c r="L9" s="46"/>
    </row>
    <row r="10" spans="1:12" ht="18.75" x14ac:dyDescent="0.25">
      <c r="A10" s="151" t="s">
        <v>45</v>
      </c>
      <c r="B10" s="151"/>
      <c r="C10" s="162" t="s">
        <v>123</v>
      </c>
      <c r="D10" s="162"/>
      <c r="E10" s="162"/>
      <c r="F10" s="162"/>
      <c r="G10" s="162"/>
      <c r="H10" s="162"/>
      <c r="I10" s="162"/>
      <c r="J10" s="162"/>
      <c r="K10" s="162"/>
    </row>
    <row r="11" spans="1:12" ht="29.25" customHeight="1" x14ac:dyDescent="0.25">
      <c r="A11" s="151" t="s">
        <v>47</v>
      </c>
      <c r="B11" s="151"/>
      <c r="C11" s="186" t="s">
        <v>48</v>
      </c>
      <c r="D11" s="186"/>
      <c r="E11" s="186"/>
      <c r="F11" s="186"/>
      <c r="G11" s="186"/>
      <c r="H11" s="186"/>
      <c r="I11" s="186"/>
      <c r="J11" s="186"/>
      <c r="K11" s="186"/>
    </row>
    <row r="12" spans="1:12" ht="29.25" customHeight="1" x14ac:dyDescent="0.25">
      <c r="A12" s="151" t="s">
        <v>49</v>
      </c>
      <c r="B12" s="158"/>
      <c r="C12" s="182" t="s">
        <v>50</v>
      </c>
      <c r="D12" s="183"/>
      <c r="E12" s="183"/>
      <c r="F12" s="183"/>
      <c r="G12" s="183"/>
      <c r="H12" s="183"/>
      <c r="I12" s="183"/>
      <c r="J12" s="183"/>
      <c r="K12" s="184"/>
    </row>
    <row r="13" spans="1:12" ht="29.25" customHeight="1" x14ac:dyDescent="0.25">
      <c r="A13" s="151" t="s">
        <v>51</v>
      </c>
      <c r="B13" s="151"/>
      <c r="C13" s="187" t="s">
        <v>124</v>
      </c>
      <c r="D13" s="187"/>
      <c r="E13" s="187"/>
      <c r="F13" s="187"/>
      <c r="G13" s="187"/>
      <c r="H13" s="187"/>
      <c r="I13" s="187"/>
      <c r="J13" s="187"/>
      <c r="K13" s="187"/>
    </row>
    <row r="14" spans="1:12" ht="29.25" customHeight="1" x14ac:dyDescent="0.25">
      <c r="A14" s="151" t="s">
        <v>53</v>
      </c>
      <c r="B14" s="151"/>
      <c r="C14" s="162" t="s">
        <v>125</v>
      </c>
      <c r="D14" s="162"/>
      <c r="E14" s="162"/>
      <c r="F14" s="162"/>
      <c r="G14" s="162"/>
      <c r="H14" s="162"/>
      <c r="I14" s="162"/>
      <c r="J14" s="162"/>
      <c r="K14" s="162"/>
    </row>
    <row r="15" spans="1:12" ht="29.25" customHeight="1" x14ac:dyDescent="0.25">
      <c r="A15" s="151" t="s">
        <v>55</v>
      </c>
      <c r="B15" s="151"/>
      <c r="C15" s="162" t="s">
        <v>118</v>
      </c>
      <c r="D15" s="162"/>
      <c r="E15" s="162"/>
      <c r="F15" s="162"/>
      <c r="G15" s="162"/>
      <c r="H15" s="162"/>
      <c r="I15" s="162"/>
      <c r="J15" s="162"/>
      <c r="K15" s="162"/>
    </row>
    <row r="16" spans="1:12" ht="29.25" customHeight="1" x14ac:dyDescent="0.25">
      <c r="A16" s="151" t="s">
        <v>57</v>
      </c>
      <c r="B16" s="151"/>
      <c r="C16" s="156" t="s">
        <v>72</v>
      </c>
      <c r="D16" s="156"/>
      <c r="E16" s="156"/>
      <c r="F16" s="156"/>
      <c r="G16" s="156" t="s">
        <v>59</v>
      </c>
      <c r="H16" s="156"/>
      <c r="I16" s="156"/>
      <c r="J16" s="156"/>
      <c r="K16" s="156"/>
    </row>
    <row r="17" spans="1:13" ht="29.25" customHeight="1" x14ac:dyDescent="0.25">
      <c r="A17" s="151" t="s">
        <v>60</v>
      </c>
      <c r="B17" s="151"/>
      <c r="C17" s="156" t="s">
        <v>61</v>
      </c>
      <c r="D17" s="156"/>
      <c r="E17" s="156"/>
      <c r="F17" s="156"/>
      <c r="G17" s="156"/>
      <c r="H17" s="156"/>
      <c r="I17" s="156"/>
      <c r="J17" s="156"/>
      <c r="K17" s="156"/>
    </row>
    <row r="18" spans="1:13" ht="29.25" customHeight="1" x14ac:dyDescent="0.25">
      <c r="A18" s="5"/>
      <c r="B18" s="5"/>
    </row>
    <row r="19" spans="1:13" ht="29.25" customHeight="1" x14ac:dyDescent="0.25">
      <c r="A19" s="5"/>
      <c r="B19" s="5"/>
      <c r="C19" s="107" t="s">
        <v>62</v>
      </c>
      <c r="D19" s="107"/>
      <c r="E19" s="107"/>
      <c r="F19" s="107"/>
      <c r="G19" s="107"/>
      <c r="H19" s="107"/>
      <c r="I19" s="74"/>
    </row>
    <row r="20" spans="1:13" ht="43.5" customHeight="1" x14ac:dyDescent="0.25">
      <c r="A20" s="163"/>
      <c r="B20" s="164"/>
      <c r="C20" s="22" t="s">
        <v>63</v>
      </c>
      <c r="D20" s="22" t="s">
        <v>64</v>
      </c>
      <c r="E20" s="22" t="s">
        <v>65</v>
      </c>
      <c r="F20" s="22" t="s">
        <v>66</v>
      </c>
      <c r="G20" s="22" t="s">
        <v>67</v>
      </c>
      <c r="H20" s="22" t="s">
        <v>68</v>
      </c>
      <c r="I20" s="74"/>
    </row>
    <row r="21" spans="1:13" ht="29.25" customHeight="1" x14ac:dyDescent="0.25">
      <c r="A21" s="165" t="s">
        <v>69</v>
      </c>
      <c r="B21" s="165"/>
      <c r="C21" s="19">
        <v>6</v>
      </c>
      <c r="D21" s="2">
        <v>6</v>
      </c>
      <c r="E21" s="2">
        <v>6</v>
      </c>
      <c r="F21" s="2">
        <v>6</v>
      </c>
      <c r="G21" s="2">
        <v>6</v>
      </c>
      <c r="H21" s="3">
        <v>30</v>
      </c>
      <c r="I21" s="74"/>
    </row>
    <row r="22" spans="1:13" ht="29.25" customHeight="1" x14ac:dyDescent="0.25">
      <c r="A22" s="165" t="s">
        <v>70</v>
      </c>
      <c r="B22" s="165"/>
      <c r="C22" s="19">
        <v>6</v>
      </c>
      <c r="D22" s="2">
        <v>1</v>
      </c>
      <c r="E22" s="2"/>
      <c r="F22" s="2"/>
      <c r="G22" s="2"/>
      <c r="H22" s="3">
        <f>SUM(C22:G22)</f>
        <v>7</v>
      </c>
      <c r="I22" s="73"/>
    </row>
    <row r="23" spans="1:13" ht="29.25" customHeight="1" x14ac:dyDescent="0.25">
      <c r="A23" s="165" t="s">
        <v>71</v>
      </c>
      <c r="B23" s="165"/>
      <c r="C23" s="20">
        <f>C22/C21</f>
        <v>1</v>
      </c>
      <c r="D23" s="20">
        <f t="shared" ref="D23:G23" si="0">D22/D21</f>
        <v>0.16666666666666666</v>
      </c>
      <c r="E23" s="20">
        <f t="shared" si="0"/>
        <v>0</v>
      </c>
      <c r="F23" s="20">
        <f t="shared" si="0"/>
        <v>0</v>
      </c>
      <c r="G23" s="20">
        <f t="shared" si="0"/>
        <v>0</v>
      </c>
      <c r="H23" s="21" t="s">
        <v>72</v>
      </c>
      <c r="I23" s="74"/>
    </row>
    <row r="24" spans="1:13" ht="29.25" customHeight="1" x14ac:dyDescent="0.25">
      <c r="A24" s="165" t="s">
        <v>7</v>
      </c>
      <c r="B24" s="165"/>
      <c r="C24" s="78">
        <f>(SUM(C22))/$H$21</f>
        <v>0.2</v>
      </c>
      <c r="D24" s="78">
        <f>(SUM(C22:D22))/$H$21</f>
        <v>0.23333333333333334</v>
      </c>
      <c r="E24" s="80">
        <f>(SUM(C22:E22))/$H$21</f>
        <v>0.23333333333333334</v>
      </c>
      <c r="F24" s="80">
        <f>(SUM(C22:F22))/$H$21</f>
        <v>0.23333333333333334</v>
      </c>
      <c r="G24" s="80">
        <f>(SUM(C22:G22))/$H$21</f>
        <v>0.23333333333333334</v>
      </c>
      <c r="H24" s="78">
        <f>MAXA(C24:G24)</f>
        <v>0.23333333333333334</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ht="192" customHeight="1" x14ac:dyDescent="0.25">
      <c r="A28" s="2">
        <v>1</v>
      </c>
      <c r="B28" s="47">
        <v>2024</v>
      </c>
      <c r="C28" s="47" t="s">
        <v>81</v>
      </c>
      <c r="D28" s="76">
        <v>3</v>
      </c>
      <c r="E28" s="76">
        <v>3</v>
      </c>
      <c r="F28" s="31">
        <f>IF(E28/D28&gt;100%,100%,E28/D28)</f>
        <v>1</v>
      </c>
      <c r="G28" s="148" t="s">
        <v>383</v>
      </c>
      <c r="H28" s="149"/>
      <c r="I28" s="149"/>
      <c r="J28" s="149"/>
      <c r="K28" s="150"/>
    </row>
    <row r="29" spans="1:13" ht="165.75" customHeight="1" x14ac:dyDescent="0.25">
      <c r="A29" s="2">
        <v>2</v>
      </c>
      <c r="B29" s="47">
        <v>2024</v>
      </c>
      <c r="C29" s="47" t="s">
        <v>82</v>
      </c>
      <c r="D29" s="76">
        <v>3</v>
      </c>
      <c r="E29" s="76">
        <v>3</v>
      </c>
      <c r="F29" s="31">
        <f t="shared" ref="F29:F33" si="1">IF(E29/D29&gt;100%,100%,E29/D29)</f>
        <v>1</v>
      </c>
      <c r="G29" s="148" t="s">
        <v>382</v>
      </c>
      <c r="H29" s="149"/>
      <c r="I29" s="149"/>
      <c r="J29" s="149"/>
      <c r="K29" s="150"/>
    </row>
    <row r="30" spans="1:13" ht="249.75" customHeight="1" x14ac:dyDescent="0.25">
      <c r="A30" s="2">
        <v>3</v>
      </c>
      <c r="B30" s="47">
        <v>2025</v>
      </c>
      <c r="C30" s="47" t="s">
        <v>83</v>
      </c>
      <c r="D30" s="76">
        <v>1</v>
      </c>
      <c r="E30" s="76">
        <v>1</v>
      </c>
      <c r="F30" s="31">
        <f t="shared" si="1"/>
        <v>1</v>
      </c>
      <c r="G30" s="148" t="s">
        <v>384</v>
      </c>
      <c r="H30" s="149"/>
      <c r="I30" s="149"/>
      <c r="J30" s="149"/>
      <c r="K30" s="150"/>
    </row>
    <row r="31" spans="1:13" x14ac:dyDescent="0.25">
      <c r="A31" s="2">
        <v>4</v>
      </c>
      <c r="B31" s="47">
        <v>2025</v>
      </c>
      <c r="C31" s="47" t="s">
        <v>84</v>
      </c>
      <c r="D31" s="76">
        <v>1</v>
      </c>
      <c r="E31" s="38"/>
      <c r="F31" s="31">
        <f t="shared" si="1"/>
        <v>0</v>
      </c>
      <c r="G31" s="148"/>
      <c r="H31" s="149"/>
      <c r="I31" s="149"/>
      <c r="J31" s="149"/>
      <c r="K31" s="150"/>
      <c r="M31" s="30"/>
    </row>
    <row r="32" spans="1:13" x14ac:dyDescent="0.25">
      <c r="A32" s="2">
        <v>5</v>
      </c>
      <c r="B32" s="47">
        <v>2025</v>
      </c>
      <c r="C32" s="47" t="s">
        <v>81</v>
      </c>
      <c r="D32" s="76">
        <v>2</v>
      </c>
      <c r="E32" s="38"/>
      <c r="F32" s="31">
        <f t="shared" si="1"/>
        <v>0</v>
      </c>
      <c r="G32" s="148"/>
      <c r="H32" s="149"/>
      <c r="I32" s="149"/>
      <c r="J32" s="149"/>
      <c r="K32" s="150"/>
    </row>
    <row r="33" spans="1:11" x14ac:dyDescent="0.25">
      <c r="A33" s="2">
        <v>6</v>
      </c>
      <c r="B33" s="47">
        <v>2025</v>
      </c>
      <c r="C33" s="47" t="s">
        <v>82</v>
      </c>
      <c r="D33" s="76">
        <v>2</v>
      </c>
      <c r="E33" s="38"/>
      <c r="F33" s="31">
        <f t="shared" si="1"/>
        <v>0</v>
      </c>
      <c r="G33" s="148"/>
      <c r="H33" s="149"/>
      <c r="I33" s="149"/>
      <c r="J33" s="149"/>
      <c r="K33" s="150"/>
    </row>
  </sheetData>
  <mergeCells count="41">
    <mergeCell ref="A17:B17"/>
    <mergeCell ref="C17:K17"/>
    <mergeCell ref="G31:K31"/>
    <mergeCell ref="C19:H19"/>
    <mergeCell ref="A20:B20"/>
    <mergeCell ref="A21:B21"/>
    <mergeCell ref="A22:B22"/>
    <mergeCell ref="A23:B23"/>
    <mergeCell ref="A24:B24"/>
    <mergeCell ref="A26:K26"/>
    <mergeCell ref="G27:K27"/>
    <mergeCell ref="G28:K28"/>
    <mergeCell ref="G29:K29"/>
    <mergeCell ref="G30:K30"/>
    <mergeCell ref="A14:B14"/>
    <mergeCell ref="C14:K14"/>
    <mergeCell ref="A15:B15"/>
    <mergeCell ref="C15:K15"/>
    <mergeCell ref="A16:B16"/>
    <mergeCell ref="C16:K16"/>
    <mergeCell ref="C11:K11"/>
    <mergeCell ref="A12:B12"/>
    <mergeCell ref="C12:K12"/>
    <mergeCell ref="A13:B13"/>
    <mergeCell ref="C13:K13"/>
    <mergeCell ref="J1:K4"/>
    <mergeCell ref="A1:C4"/>
    <mergeCell ref="D1:I4"/>
    <mergeCell ref="G32:K32"/>
    <mergeCell ref="G33:K33"/>
    <mergeCell ref="A8:B8"/>
    <mergeCell ref="C8:K8"/>
    <mergeCell ref="A6:B6"/>
    <mergeCell ref="C6:K6"/>
    <mergeCell ref="A7:B7"/>
    <mergeCell ref="D7:K7"/>
    <mergeCell ref="A9:B9"/>
    <mergeCell ref="C9:K9"/>
    <mergeCell ref="A10:B10"/>
    <mergeCell ref="C10:K10"/>
    <mergeCell ref="A11:B11"/>
  </mergeCells>
  <pageMargins left="0.7" right="0.7" top="0.75" bottom="0.75" header="0.3" footer="0.3"/>
  <pageSetup paperSize="9" scale="43"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AFFAC-2257-4CC9-A01F-4C5FF0FDF2B5}">
  <sheetPr>
    <tabColor theme="5" tint="0.39997558519241921"/>
  </sheetPr>
  <dimension ref="A1:M33"/>
  <sheetViews>
    <sheetView zoomScale="85" zoomScaleNormal="85" workbookViewId="0">
      <selection activeCell="G29" sqref="G29:K30"/>
    </sheetView>
  </sheetViews>
  <sheetFormatPr baseColWidth="10" defaultColWidth="10.85546875" defaultRowHeight="15" x14ac:dyDescent="0.25"/>
  <cols>
    <col min="1" max="1" width="5.5703125" style="1" customWidth="1"/>
    <col min="2" max="2" width="34" style="1" customWidth="1"/>
    <col min="3" max="3" width="19.42578125" style="1" customWidth="1"/>
    <col min="4" max="4" width="23.42578125" style="1" customWidth="1"/>
    <col min="5" max="6" width="25.42578125" style="1" customWidth="1"/>
    <col min="7" max="7" width="28.85546875" style="1" customWidth="1"/>
    <col min="8" max="9" width="22.140625" style="1" customWidth="1"/>
    <col min="10" max="10" width="20.140625" style="1" customWidth="1"/>
    <col min="11" max="11" width="22.7109375" style="1" customWidth="1"/>
    <col min="12" max="16384" width="10.85546875" style="1"/>
  </cols>
  <sheetData>
    <row r="1" spans="1:11" s="63" customFormat="1" ht="22.5" customHeight="1" x14ac:dyDescent="0.25">
      <c r="A1" s="137"/>
      <c r="B1" s="138"/>
      <c r="C1" s="139"/>
      <c r="D1" s="146" t="s">
        <v>36</v>
      </c>
      <c r="E1" s="147"/>
      <c r="F1" s="147"/>
      <c r="G1" s="147"/>
      <c r="H1" s="147"/>
      <c r="I1" s="147"/>
      <c r="J1" s="136" t="s">
        <v>1</v>
      </c>
      <c r="K1" s="136"/>
    </row>
    <row r="2" spans="1:11" s="63" customFormat="1" ht="22.5" customHeight="1" x14ac:dyDescent="0.25">
      <c r="A2" s="140"/>
      <c r="B2" s="141"/>
      <c r="C2" s="142"/>
      <c r="D2" s="147"/>
      <c r="E2" s="147"/>
      <c r="F2" s="147"/>
      <c r="G2" s="147"/>
      <c r="H2" s="147"/>
      <c r="I2" s="147"/>
      <c r="J2" s="136"/>
      <c r="K2" s="136"/>
    </row>
    <row r="3" spans="1:11" s="63" customFormat="1" ht="22.5" customHeight="1" x14ac:dyDescent="0.25">
      <c r="A3" s="140"/>
      <c r="B3" s="141"/>
      <c r="C3" s="142"/>
      <c r="D3" s="147"/>
      <c r="E3" s="147"/>
      <c r="F3" s="147"/>
      <c r="G3" s="147"/>
      <c r="H3" s="147"/>
      <c r="I3" s="147"/>
      <c r="J3" s="136"/>
      <c r="K3" s="136"/>
    </row>
    <row r="4" spans="1:11" s="63" customFormat="1" ht="22.5" customHeight="1" x14ac:dyDescent="0.25">
      <c r="A4" s="143"/>
      <c r="B4" s="144"/>
      <c r="C4" s="145"/>
      <c r="D4" s="147"/>
      <c r="E4" s="147"/>
      <c r="F4" s="147"/>
      <c r="G4" s="147"/>
      <c r="H4" s="147"/>
      <c r="I4" s="147"/>
      <c r="J4" s="136"/>
      <c r="K4" s="136"/>
    </row>
    <row r="5" spans="1:11" s="4" customFormat="1" ht="20.25" x14ac:dyDescent="0.25">
      <c r="J5" s="7"/>
      <c r="K5" s="8"/>
    </row>
    <row r="6" spans="1:11" ht="45.75" customHeight="1" x14ac:dyDescent="0.25">
      <c r="A6" s="151" t="s">
        <v>37</v>
      </c>
      <c r="B6" s="151"/>
      <c r="C6" s="152" t="s">
        <v>24</v>
      </c>
      <c r="D6" s="152"/>
      <c r="E6" s="152"/>
      <c r="F6" s="152"/>
      <c r="G6" s="152"/>
      <c r="H6" s="152"/>
      <c r="I6" s="152"/>
      <c r="J6" s="152"/>
      <c r="K6" s="152"/>
    </row>
    <row r="7" spans="1:11" ht="44.25" customHeight="1" x14ac:dyDescent="0.25">
      <c r="A7" s="151" t="s">
        <v>39</v>
      </c>
      <c r="B7" s="151"/>
      <c r="C7" s="51" t="s">
        <v>126</v>
      </c>
      <c r="D7" s="153" t="s">
        <v>25</v>
      </c>
      <c r="E7" s="154"/>
      <c r="F7" s="154"/>
      <c r="G7" s="154"/>
      <c r="H7" s="154"/>
      <c r="I7" s="154"/>
      <c r="J7" s="154"/>
      <c r="K7" s="155"/>
    </row>
    <row r="8" spans="1:11" ht="42.75" customHeight="1" x14ac:dyDescent="0.25">
      <c r="A8" s="151" t="s">
        <v>41</v>
      </c>
      <c r="B8" s="151"/>
      <c r="C8" s="152" t="s">
        <v>127</v>
      </c>
      <c r="D8" s="152"/>
      <c r="E8" s="152"/>
      <c r="F8" s="152"/>
      <c r="G8" s="152"/>
      <c r="H8" s="152"/>
      <c r="I8" s="152"/>
      <c r="J8" s="152"/>
      <c r="K8" s="152"/>
    </row>
    <row r="9" spans="1:11" ht="42" customHeight="1" x14ac:dyDescent="0.25">
      <c r="A9" s="151" t="s">
        <v>43</v>
      </c>
      <c r="B9" s="151"/>
      <c r="C9" s="152" t="s">
        <v>127</v>
      </c>
      <c r="D9" s="152"/>
      <c r="E9" s="152"/>
      <c r="F9" s="152"/>
      <c r="G9" s="152"/>
      <c r="H9" s="152"/>
      <c r="I9" s="152"/>
      <c r="J9" s="152"/>
      <c r="K9" s="152"/>
    </row>
    <row r="10" spans="1:11" ht="39.75" customHeight="1" x14ac:dyDescent="0.25">
      <c r="A10" s="151" t="s">
        <v>45</v>
      </c>
      <c r="B10" s="151"/>
      <c r="C10" s="152" t="s">
        <v>128</v>
      </c>
      <c r="D10" s="152"/>
      <c r="E10" s="152"/>
      <c r="F10" s="152"/>
      <c r="G10" s="152"/>
      <c r="H10" s="152"/>
      <c r="I10" s="152"/>
      <c r="J10" s="152"/>
      <c r="K10" s="152"/>
    </row>
    <row r="11" spans="1:11" ht="29.25" customHeight="1" x14ac:dyDescent="0.25">
      <c r="A11" s="151" t="s">
        <v>47</v>
      </c>
      <c r="B11" s="151"/>
      <c r="C11" s="178" t="s">
        <v>48</v>
      </c>
      <c r="D11" s="178"/>
      <c r="E11" s="178"/>
      <c r="F11" s="178"/>
      <c r="G11" s="178"/>
      <c r="H11" s="178"/>
      <c r="I11" s="178"/>
      <c r="J11" s="178"/>
      <c r="K11" s="178"/>
    </row>
    <row r="12" spans="1:11" ht="29.25" customHeight="1" x14ac:dyDescent="0.25">
      <c r="A12" s="151" t="s">
        <v>49</v>
      </c>
      <c r="B12" s="158"/>
      <c r="C12" s="153" t="s">
        <v>50</v>
      </c>
      <c r="D12" s="154"/>
      <c r="E12" s="154"/>
      <c r="F12" s="154"/>
      <c r="G12" s="154"/>
      <c r="H12" s="154"/>
      <c r="I12" s="154"/>
      <c r="J12" s="154"/>
      <c r="K12" s="155"/>
    </row>
    <row r="13" spans="1:11" ht="29.25" customHeight="1" x14ac:dyDescent="0.25">
      <c r="A13" s="151" t="s">
        <v>51</v>
      </c>
      <c r="B13" s="151"/>
      <c r="C13" s="181" t="s">
        <v>129</v>
      </c>
      <c r="D13" s="181"/>
      <c r="E13" s="181"/>
      <c r="F13" s="181"/>
      <c r="G13" s="181"/>
      <c r="H13" s="181"/>
      <c r="I13" s="181"/>
      <c r="J13" s="181"/>
      <c r="K13" s="181"/>
    </row>
    <row r="14" spans="1:11" ht="29.25" customHeight="1" x14ac:dyDescent="0.25">
      <c r="A14" s="151" t="s">
        <v>53</v>
      </c>
      <c r="B14" s="151"/>
      <c r="C14" s="152" t="s">
        <v>130</v>
      </c>
      <c r="D14" s="152"/>
      <c r="E14" s="152"/>
      <c r="F14" s="152"/>
      <c r="G14" s="152"/>
      <c r="H14" s="152"/>
      <c r="I14" s="152"/>
      <c r="J14" s="152"/>
      <c r="K14" s="152"/>
    </row>
    <row r="15" spans="1:11" ht="29.25" customHeight="1" x14ac:dyDescent="0.25">
      <c r="A15" s="151" t="s">
        <v>55</v>
      </c>
      <c r="B15" s="151"/>
      <c r="C15" s="153" t="s">
        <v>105</v>
      </c>
      <c r="D15" s="154"/>
      <c r="E15" s="154"/>
      <c r="F15" s="154"/>
      <c r="G15" s="154"/>
      <c r="H15" s="154"/>
      <c r="I15" s="154"/>
      <c r="J15" s="154"/>
      <c r="K15" s="155"/>
    </row>
    <row r="16" spans="1:11" ht="29.25" customHeight="1" x14ac:dyDescent="0.25">
      <c r="A16" s="151" t="s">
        <v>57</v>
      </c>
      <c r="B16" s="151"/>
      <c r="C16" s="152">
        <v>0</v>
      </c>
      <c r="D16" s="152"/>
      <c r="E16" s="152"/>
      <c r="F16" s="152"/>
      <c r="G16" s="152" t="s">
        <v>59</v>
      </c>
      <c r="H16" s="152"/>
      <c r="I16" s="152"/>
      <c r="J16" s="152"/>
      <c r="K16" s="152"/>
    </row>
    <row r="17" spans="1:13" ht="29.25" customHeight="1" x14ac:dyDescent="0.25">
      <c r="A17" s="151" t="s">
        <v>60</v>
      </c>
      <c r="B17" s="151"/>
      <c r="C17" s="152" t="s">
        <v>61</v>
      </c>
      <c r="D17" s="152"/>
      <c r="E17" s="152"/>
      <c r="F17" s="152"/>
      <c r="G17" s="152"/>
      <c r="H17" s="152"/>
      <c r="I17" s="152"/>
      <c r="J17" s="152"/>
      <c r="K17" s="152"/>
    </row>
    <row r="18" spans="1:13" ht="29.25" customHeight="1" x14ac:dyDescent="0.25">
      <c r="A18" s="5"/>
      <c r="B18" s="5"/>
    </row>
    <row r="19" spans="1:13" ht="29.25" customHeight="1" x14ac:dyDescent="0.25">
      <c r="A19" s="5"/>
      <c r="B19" s="5"/>
      <c r="C19" s="107" t="s">
        <v>62</v>
      </c>
      <c r="D19" s="107"/>
      <c r="E19" s="107"/>
      <c r="F19" s="107"/>
      <c r="G19" s="107"/>
      <c r="H19" s="107"/>
      <c r="I19" s="73"/>
    </row>
    <row r="20" spans="1:13" ht="43.5" customHeight="1" x14ac:dyDescent="0.25">
      <c r="A20" s="163"/>
      <c r="B20" s="164"/>
      <c r="C20" s="22" t="s">
        <v>63</v>
      </c>
      <c r="D20" s="22" t="s">
        <v>64</v>
      </c>
      <c r="E20" s="22" t="s">
        <v>65</v>
      </c>
      <c r="F20" s="22" t="s">
        <v>66</v>
      </c>
      <c r="G20" s="22" t="s">
        <v>67</v>
      </c>
      <c r="H20" s="22" t="s">
        <v>68</v>
      </c>
      <c r="I20" s="73"/>
    </row>
    <row r="21" spans="1:13" ht="29.25" customHeight="1" x14ac:dyDescent="0.25">
      <c r="A21" s="165" t="s">
        <v>69</v>
      </c>
      <c r="B21" s="165"/>
      <c r="C21" s="19">
        <v>2</v>
      </c>
      <c r="D21" s="2">
        <v>12</v>
      </c>
      <c r="E21" s="2">
        <v>12</v>
      </c>
      <c r="F21" s="2">
        <v>7</v>
      </c>
      <c r="G21" s="2">
        <v>2</v>
      </c>
      <c r="H21" s="3">
        <f>SUM(C21:G21)</f>
        <v>35</v>
      </c>
      <c r="I21" s="73"/>
    </row>
    <row r="22" spans="1:13" ht="29.25" customHeight="1" x14ac:dyDescent="0.25">
      <c r="A22" s="165" t="s">
        <v>70</v>
      </c>
      <c r="B22" s="165"/>
      <c r="C22" s="19"/>
      <c r="D22" s="2"/>
      <c r="E22" s="2"/>
      <c r="F22" s="2"/>
      <c r="G22" s="2"/>
      <c r="H22" s="3">
        <f>SUM(C22:G22)</f>
        <v>0</v>
      </c>
      <c r="I22" s="73"/>
    </row>
    <row r="23" spans="1:13" ht="29.25" customHeight="1" x14ac:dyDescent="0.25">
      <c r="A23" s="165" t="s">
        <v>71</v>
      </c>
      <c r="B23" s="165"/>
      <c r="C23" s="20">
        <f>C22/C21</f>
        <v>0</v>
      </c>
      <c r="D23" s="20">
        <f t="shared" ref="D23:G23" si="0">D22/D21</f>
        <v>0</v>
      </c>
      <c r="E23" s="20">
        <f t="shared" si="0"/>
        <v>0</v>
      </c>
      <c r="F23" s="20">
        <f t="shared" si="0"/>
        <v>0</v>
      </c>
      <c r="G23" s="20">
        <f t="shared" si="0"/>
        <v>0</v>
      </c>
      <c r="H23" s="21" t="s">
        <v>72</v>
      </c>
      <c r="I23" s="74"/>
    </row>
    <row r="24" spans="1:13" ht="29.25" customHeight="1" x14ac:dyDescent="0.25">
      <c r="A24" s="165" t="s">
        <v>7</v>
      </c>
      <c r="B24" s="165"/>
      <c r="C24" s="21">
        <f>C22/$H$21</f>
        <v>0</v>
      </c>
      <c r="D24" s="21">
        <f>(SUM(C22:D22))/$H$21</f>
        <v>0</v>
      </c>
      <c r="E24" s="21">
        <f>(SUM(C22:E22))/$H$21</f>
        <v>0</v>
      </c>
      <c r="F24" s="21">
        <f>(SUM(C22:F22))/$H$21</f>
        <v>0</v>
      </c>
      <c r="G24" s="21">
        <f>(SUM(C22:G22))/$H$21</f>
        <v>0</v>
      </c>
      <c r="H24" s="78">
        <f>MAXA(C24:G24)</f>
        <v>0</v>
      </c>
      <c r="I24" s="74"/>
    </row>
    <row r="25" spans="1:13" ht="29.25" customHeight="1" x14ac:dyDescent="0.25"/>
    <row r="26" spans="1:13" ht="28.5" customHeight="1" x14ac:dyDescent="0.25">
      <c r="A26" s="107" t="s">
        <v>73</v>
      </c>
      <c r="B26" s="107"/>
      <c r="C26" s="107"/>
      <c r="D26" s="107"/>
      <c r="E26" s="107"/>
      <c r="F26" s="107"/>
      <c r="G26" s="107"/>
      <c r="H26" s="107"/>
      <c r="I26" s="107"/>
      <c r="J26" s="107"/>
      <c r="K26" s="107"/>
    </row>
    <row r="27" spans="1:13" ht="53.25" customHeight="1" x14ac:dyDescent="0.25">
      <c r="A27" s="6" t="s">
        <v>74</v>
      </c>
      <c r="B27" s="6" t="s">
        <v>75</v>
      </c>
      <c r="C27" s="6" t="s">
        <v>76</v>
      </c>
      <c r="D27" s="6" t="s">
        <v>77</v>
      </c>
      <c r="E27" s="6" t="s">
        <v>78</v>
      </c>
      <c r="F27" s="6" t="s">
        <v>79</v>
      </c>
      <c r="G27" s="166" t="s">
        <v>80</v>
      </c>
      <c r="H27" s="167"/>
      <c r="I27" s="167"/>
      <c r="J27" s="167"/>
      <c r="K27" s="168"/>
    </row>
    <row r="28" spans="1:13" x14ac:dyDescent="0.25">
      <c r="A28" s="2">
        <v>1</v>
      </c>
      <c r="B28" s="47">
        <v>2024</v>
      </c>
      <c r="C28" s="47" t="s">
        <v>81</v>
      </c>
      <c r="D28" s="38"/>
      <c r="E28" s="38"/>
      <c r="F28" s="31" t="e">
        <f>IF(E28/D28&gt;100%,100%,E28/D28)</f>
        <v>#DIV/0!</v>
      </c>
      <c r="G28" s="148" t="s">
        <v>399</v>
      </c>
      <c r="H28" s="149"/>
      <c r="I28" s="149"/>
      <c r="J28" s="149"/>
      <c r="K28" s="150"/>
    </row>
    <row r="29" spans="1:13" x14ac:dyDescent="0.25">
      <c r="A29" s="2">
        <v>2</v>
      </c>
      <c r="B29" s="47">
        <v>2024</v>
      </c>
      <c r="C29" s="47" t="s">
        <v>82</v>
      </c>
      <c r="D29" s="38"/>
      <c r="E29" s="38"/>
      <c r="F29" s="31" t="e">
        <f t="shared" ref="F29:F33" si="1">IF(E29/D29&gt;100%,100%,E29/D29)</f>
        <v>#DIV/0!</v>
      </c>
      <c r="G29" s="148" t="s">
        <v>399</v>
      </c>
      <c r="H29" s="149"/>
      <c r="I29" s="149"/>
      <c r="J29" s="149"/>
      <c r="K29" s="150"/>
    </row>
    <row r="30" spans="1:13" x14ac:dyDescent="0.25">
      <c r="A30" s="2">
        <v>3</v>
      </c>
      <c r="B30" s="47">
        <v>2025</v>
      </c>
      <c r="C30" s="47" t="s">
        <v>83</v>
      </c>
      <c r="D30" s="38"/>
      <c r="E30" s="38"/>
      <c r="F30" s="31" t="e">
        <f t="shared" si="1"/>
        <v>#DIV/0!</v>
      </c>
      <c r="G30" s="148" t="s">
        <v>399</v>
      </c>
      <c r="H30" s="149"/>
      <c r="I30" s="149"/>
      <c r="J30" s="149"/>
      <c r="K30" s="150"/>
    </row>
    <row r="31" spans="1:13" x14ac:dyDescent="0.25">
      <c r="A31" s="2">
        <v>4</v>
      </c>
      <c r="B31" s="47">
        <v>2025</v>
      </c>
      <c r="C31" s="47" t="s">
        <v>84</v>
      </c>
      <c r="D31" s="38"/>
      <c r="E31" s="38"/>
      <c r="F31" s="31" t="e">
        <f t="shared" si="1"/>
        <v>#DIV/0!</v>
      </c>
      <c r="G31" s="148"/>
      <c r="H31" s="149"/>
      <c r="I31" s="149"/>
      <c r="J31" s="149"/>
      <c r="K31" s="150"/>
      <c r="M31" s="30"/>
    </row>
    <row r="32" spans="1:13" x14ac:dyDescent="0.25">
      <c r="A32" s="2">
        <v>5</v>
      </c>
      <c r="B32" s="47">
        <v>2025</v>
      </c>
      <c r="C32" s="47" t="s">
        <v>81</v>
      </c>
      <c r="D32" s="38"/>
      <c r="E32" s="38"/>
      <c r="F32" s="31" t="e">
        <f t="shared" si="1"/>
        <v>#DIV/0!</v>
      </c>
      <c r="G32" s="148"/>
      <c r="H32" s="149"/>
      <c r="I32" s="149"/>
      <c r="J32" s="149"/>
      <c r="K32" s="150"/>
    </row>
    <row r="33" spans="1:11" x14ac:dyDescent="0.25">
      <c r="A33" s="2">
        <v>6</v>
      </c>
      <c r="B33" s="47">
        <v>2025</v>
      </c>
      <c r="C33" s="47" t="s">
        <v>82</v>
      </c>
      <c r="D33" s="38"/>
      <c r="E33" s="38"/>
      <c r="F33" s="31" t="e">
        <f t="shared" si="1"/>
        <v>#DIV/0!</v>
      </c>
      <c r="G33" s="148"/>
      <c r="H33" s="149"/>
      <c r="I33" s="149"/>
      <c r="J33" s="149"/>
      <c r="K33" s="150"/>
    </row>
  </sheetData>
  <mergeCells count="41">
    <mergeCell ref="J1:K4"/>
    <mergeCell ref="A1:C4"/>
    <mergeCell ref="D1:I4"/>
    <mergeCell ref="A9:B9"/>
    <mergeCell ref="C9:K9"/>
    <mergeCell ref="A8:B8"/>
    <mergeCell ref="C8:K8"/>
    <mergeCell ref="A6:B6"/>
    <mergeCell ref="C6:K6"/>
    <mergeCell ref="A7:B7"/>
    <mergeCell ref="D7:K7"/>
    <mergeCell ref="A10:B10"/>
    <mergeCell ref="C10:K10"/>
    <mergeCell ref="A11:B11"/>
    <mergeCell ref="C11:K11"/>
    <mergeCell ref="A12:B12"/>
    <mergeCell ref="C12:K12"/>
    <mergeCell ref="G29:K29"/>
    <mergeCell ref="G30:K30"/>
    <mergeCell ref="A13:B13"/>
    <mergeCell ref="C13:K13"/>
    <mergeCell ref="A14:B14"/>
    <mergeCell ref="C14:K14"/>
    <mergeCell ref="A15:B15"/>
    <mergeCell ref="C15:K15"/>
    <mergeCell ref="G32:K32"/>
    <mergeCell ref="G33:K33"/>
    <mergeCell ref="A16:B16"/>
    <mergeCell ref="C16:K16"/>
    <mergeCell ref="A17:B17"/>
    <mergeCell ref="C17:K17"/>
    <mergeCell ref="G31:K31"/>
    <mergeCell ref="C19:H19"/>
    <mergeCell ref="A20:B20"/>
    <mergeCell ref="A21:B21"/>
    <mergeCell ref="A22:B22"/>
    <mergeCell ref="A23:B23"/>
    <mergeCell ref="A24:B24"/>
    <mergeCell ref="A26:K26"/>
    <mergeCell ref="G27:K27"/>
    <mergeCell ref="G28:K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7C95497E872D64587FC3B0F7ABA2FAF" ma:contentTypeVersion="18" ma:contentTypeDescription="Crear nuevo documento." ma:contentTypeScope="" ma:versionID="fa77342dc3fd148dd774e2d7b3392cdc">
  <xsd:schema xmlns:xsd="http://www.w3.org/2001/XMLSchema" xmlns:xs="http://www.w3.org/2001/XMLSchema" xmlns:p="http://schemas.microsoft.com/office/2006/metadata/properties" xmlns:ns3="e7385d42-9ccc-43ff-bb78-92254053664b" xmlns:ns4="fdab55a9-d131-4a05-bb59-7bebef69feb8" targetNamespace="http://schemas.microsoft.com/office/2006/metadata/properties" ma:root="true" ma:fieldsID="79debef333e7849ce4c844135c3810ef" ns3:_="" ns4:_="">
    <xsd:import namespace="e7385d42-9ccc-43ff-bb78-92254053664b"/>
    <xsd:import namespace="fdab55a9-d131-4a05-bb59-7bebef69feb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85d42-9ccc-43ff-bb78-92254053664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ab55a9-d131-4a05-bb59-7bebef69feb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dab55a9-d131-4a05-bb59-7bebef69feb8" xsi:nil="true"/>
  </documentManagement>
</p:properties>
</file>

<file path=customXml/itemProps1.xml><?xml version="1.0" encoding="utf-8"?>
<ds:datastoreItem xmlns:ds="http://schemas.openxmlformats.org/officeDocument/2006/customXml" ds:itemID="{7017ABD0-509B-4BD4-B3A6-3A0A65C18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85d42-9ccc-43ff-bb78-92254053664b"/>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B0339D-7D95-4AFD-9A12-A2BCBE94867E}">
  <ds:schemaRefs>
    <ds:schemaRef ds:uri="http://schemas.microsoft.com/sharepoint/v3/contenttype/forms"/>
  </ds:schemaRefs>
</ds:datastoreItem>
</file>

<file path=customXml/itemProps3.xml><?xml version="1.0" encoding="utf-8"?>
<ds:datastoreItem xmlns:ds="http://schemas.openxmlformats.org/officeDocument/2006/customXml" ds:itemID="{9B04B6D9-4E79-4B3B-979F-65DFED374D4F}">
  <ds:schemaRefs>
    <ds:schemaRef ds:uri="http://purl.org/dc/dcmitype/"/>
    <ds:schemaRef ds:uri="http://www.w3.org/XML/1998/namespace"/>
    <ds:schemaRef ds:uri="http://purl.org/dc/terms/"/>
    <ds:schemaRef ds:uri="http://schemas.microsoft.com/office/2006/metadata/properties"/>
    <ds:schemaRef ds:uri="fdab55a9-d131-4a05-bb59-7bebef69feb8"/>
    <ds:schemaRef ds:uri="http://schemas.microsoft.com/office/2006/documentManagement/types"/>
    <ds:schemaRef ds:uri="http://schemas.microsoft.com/office/infopath/2007/PartnerControls"/>
    <ds:schemaRef ds:uri="http://schemas.openxmlformats.org/package/2006/metadata/core-properties"/>
    <ds:schemaRef ds:uri="e7385d42-9ccc-43ff-bb78-92254053664b"/>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Objetivos Estratégicos</vt:lpstr>
      <vt:lpstr>ME_01_DADEP</vt:lpstr>
      <vt:lpstr>ME_02_DADEP</vt:lpstr>
      <vt:lpstr>ME_03_SDG</vt:lpstr>
      <vt:lpstr>ME_04_IDPAC</vt:lpstr>
      <vt:lpstr>ME_05_IDPAC</vt:lpstr>
      <vt:lpstr>ME_06_PP</vt:lpstr>
      <vt:lpstr>ME_07_PP</vt:lpstr>
      <vt:lpstr>ME_08_IDPAC</vt:lpstr>
      <vt:lpstr>ME_09_SDG</vt:lpstr>
      <vt:lpstr>ME_10_SDG</vt:lpstr>
      <vt:lpstr>ME_11_SDG</vt:lpstr>
      <vt:lpstr>ME_12_SDG</vt:lpstr>
      <vt:lpstr>ME_13_SDG</vt:lpstr>
      <vt:lpstr>ME_14_DADEP</vt:lpstr>
      <vt:lpstr>ME_15_SDG</vt:lpstr>
      <vt:lpstr>ME_16_SDG</vt:lpstr>
      <vt:lpstr>Control</vt:lpstr>
      <vt:lpstr>Instrucciones diligenciamiento</vt:lpstr>
      <vt:lpstr>formato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Yamile Espinosa Galindo</cp:lastModifiedBy>
  <cp:revision/>
  <dcterms:created xsi:type="dcterms:W3CDTF">2024-05-21T13:20:17Z</dcterms:created>
  <dcterms:modified xsi:type="dcterms:W3CDTF">2025-04-22T17:34:21Z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0x01010047C95497E872D64587FC3B0F7ABA2FAF</vt:lpwstr>
  </property>
  <property fmtid="{D5CDD505-2E9C-101B-9397-08002B2CF9AE}" pid="3" name="MediaServiceImageTags">
    <vt:lpwstr/>
  </property>
</Properties>
</file>