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efren_perez_gobiernobogota_gov_co/Documents/OAP/REUNIONES/Evidencias OAP 2024_2025/Funcional.3.Analista/Revisión Etnicos/"/>
    </mc:Choice>
  </mc:AlternateContent>
  <xr:revisionPtr revIDLastSave="2" documentId="8_{BFE4571D-F5FC-4282-A2D7-E98BEA4F8B76}" xr6:coauthVersionLast="47" xr6:coauthVersionMax="47" xr10:uidLastSave="{5B421DA8-9DCB-4B95-9350-DE58FB58839C}"/>
  <bookViews>
    <workbookView xWindow="-108" yWindow="-108" windowWidth="23256" windowHeight="12456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" i="1" l="1"/>
  <c r="AR25" i="1" s="1"/>
  <c r="AK25" i="1"/>
  <c r="AM25" i="1" s="1"/>
  <c r="AF25" i="1"/>
  <c r="AH25" i="1" s="1"/>
  <c r="AA25" i="1"/>
  <c r="AC25" i="1" s="1"/>
  <c r="V25" i="1"/>
  <c r="X25" i="1" s="1"/>
  <c r="AP24" i="1"/>
  <c r="AR24" i="1" s="1"/>
  <c r="AK24" i="1"/>
  <c r="AM24" i="1" s="1"/>
  <c r="AF24" i="1"/>
  <c r="AH24" i="1" s="1"/>
  <c r="AC24" i="1"/>
  <c r="V24" i="1"/>
  <c r="X24" i="1" s="1"/>
  <c r="AP23" i="1"/>
  <c r="AR23" i="1" s="1"/>
  <c r="AK23" i="1"/>
  <c r="AM23" i="1" s="1"/>
  <c r="AF23" i="1"/>
  <c r="AH23" i="1" s="1"/>
  <c r="AA23" i="1"/>
  <c r="AC23" i="1" s="1"/>
  <c r="V23" i="1"/>
  <c r="X23" i="1" s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K21" i="1"/>
  <c r="AM21" i="1" s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V15" i="1" l="1"/>
  <c r="X15" i="1" s="1"/>
  <c r="V17" i="1"/>
  <c r="V16" i="1"/>
  <c r="V14" i="1"/>
  <c r="X14" i="1" s="1"/>
  <c r="V13" i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6" i="1"/>
  <c r="AP13" i="1"/>
  <c r="AR13" i="1" s="1"/>
  <c r="AK13" i="1"/>
  <c r="AM13" i="1" s="1"/>
  <c r="AM26" i="1"/>
  <c r="AP17" i="1"/>
  <c r="AR17" i="1" s="1"/>
  <c r="AP16" i="1"/>
  <c r="AR16" i="1" s="1"/>
  <c r="AP15" i="1"/>
  <c r="AR15" i="1" s="1"/>
  <c r="AP14" i="1"/>
  <c r="AR14" i="1" s="1"/>
  <c r="AK17" i="1"/>
  <c r="AM17" i="1" s="1"/>
  <c r="AK16" i="1"/>
  <c r="AM16" i="1" s="1"/>
  <c r="AK15" i="1"/>
  <c r="AM15" i="1" s="1"/>
  <c r="AK14" i="1"/>
  <c r="AM14" i="1" s="1"/>
  <c r="AH26" i="1"/>
  <c r="AF17" i="1"/>
  <c r="AH17" i="1"/>
  <c r="AF16" i="1"/>
  <c r="AH16" i="1" s="1"/>
  <c r="AF15" i="1"/>
  <c r="AH15" i="1" s="1"/>
  <c r="AF14" i="1"/>
  <c r="AH14" i="1" s="1"/>
  <c r="AF13" i="1"/>
  <c r="AH13" i="1" s="1"/>
  <c r="AC26" i="1"/>
  <c r="AA17" i="1"/>
  <c r="AC17" i="1" s="1"/>
  <c r="AA16" i="1"/>
  <c r="AC16" i="1" s="1"/>
  <c r="AA15" i="1"/>
  <c r="AC15" i="1" s="1"/>
  <c r="AA14" i="1"/>
  <c r="AC14" i="1" s="1"/>
  <c r="AA13" i="1"/>
  <c r="AC13" i="1" s="1"/>
  <c r="X26" i="1"/>
  <c r="X17" i="1"/>
  <c r="X16" i="1"/>
  <c r="X13" i="1"/>
  <c r="AH18" i="1" l="1"/>
  <c r="AH27" i="1" s="1"/>
  <c r="AM18" i="1"/>
  <c r="AM27" i="1" s="1"/>
  <c r="AC18" i="1"/>
  <c r="AC27" i="1" s="1"/>
  <c r="AR18" i="1"/>
  <c r="AR27" i="1" s="1"/>
  <c r="X18" i="1"/>
  <c r="X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<sst xmlns="http://schemas.openxmlformats.org/spreadsheetml/2006/main" count="376" uniqueCount="192">
  <si>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</si>
  <si>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</si>
  <si>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</si>
  <si>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</si>
  <si>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</si>
  <si>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</si>
  <si>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</si>
  <si>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</si>
  <si>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</si>
  <si>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</si>
  <si>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</si>
  <si>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</si>
  <si>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</si>
  <si>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</si>
  <si>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</si>
  <si>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</si>
  <si>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</si>
  <si>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</si>
  <si>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</si>
  <si>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</si>
  <si>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</si>
  <si>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</si>
  <si>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</si>
  <si>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</si>
  <si>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</si>
  <si>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</si>
  <si>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</si>
  <si>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</si>
  <si>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</si>
  <si>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</si>
  <si>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</si>
  <si>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</si>
  <si>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</si>
  <si>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</si>
  <si>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</si>
  <si>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</si>
  <si>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</si>
  <si>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</si>
  <si>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</si>
  <si>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</si>
  <si>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FORMULACIÓN Y SEGUIMIENTO PLANES DE GESTIÓN NIVEL CENTRAL
PROCESO  Fomento y Protección de los Derechos Étnicos</t>
  </si>
  <si>
    <t>Código: PLE-PIN-F017
Versión: 07
Vigencia: 21 de enero de 2025
Caso HOLA: 113317</t>
  </si>
  <si>
    <t>VIGENCIA DE LA PLANEACIÓN 2025</t>
  </si>
  <si>
    <t>Dirección de Asuntos Étnicos
Subdirección de Asuntos Indígenas y Rrom
Subdirección de Asuntos para Comunidades Negras, Afrocolombianas, Raizales y Palenqueras</t>
  </si>
  <si>
    <t>CONTROL DE CAMBIOS</t>
  </si>
  <si>
    <t>VERSIÓN</t>
  </si>
  <si>
    <t>28 de enero de 2025</t>
  </si>
  <si>
    <t>Publicación del plan de gestión aprobado. Caso HOLA: 116049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</si>
  <si>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</si>
  <si>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</si>
  <si>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</si>
  <si>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</si>
  <si>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</si>
  <si>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</si>
  <si>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</si>
  <si>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Fomentar la promoción, garantía, protección, respeto y apropiación de los Derechos Humanos, la Libertad Religiosa y de conciencia, el Dialogo, la convivencia pacífica y la lucha contra el racismo.</t>
  </si>
  <si>
    <t>1</t>
  </si>
  <si>
    <t>Realizar 4 Informes de avance de la implementación y seguimiento de las políticas públicas étnicas</t>
  </si>
  <si>
    <t>Gestión</t>
  </si>
  <si>
    <t>Número de Informes de avance de la implementación y seguimiento de las políticas públicas étnicas</t>
  </si>
  <si>
    <t>Sumatoria  de informes de seguimiento realizados</t>
  </si>
  <si>
    <t xml:space="preserve">4 informes trimestrales de reformulación de las Políticas Públicas Étnicas </t>
  </si>
  <si>
    <t>Suma</t>
  </si>
  <si>
    <t xml:space="preserve">Informes de avance de la implementación y seguimiento  de las políticas públicas étnicas </t>
  </si>
  <si>
    <t>Eficacia</t>
  </si>
  <si>
    <t>No Aplica</t>
  </si>
  <si>
    <t>8010 - Fortalecimiento de la capacidad institucional y de los actores sociales para la garantía, promoción y protección de los derechos de las comunidades étnicas en Bogotá D.C.</t>
  </si>
  <si>
    <t xml:space="preserve">Informes trimestrales de avance de la implementación y seguimiento de las políticas públicas étnicas </t>
  </si>
  <si>
    <t xml:space="preserve"> Informes trimestrales de avance de la implementación y seguimiento de las políticas públicas étnicas </t>
  </si>
  <si>
    <t>Dirección de Asuntos Étnicos</t>
  </si>
  <si>
    <t>2</t>
  </si>
  <si>
    <t>Realizar 4 Informes del avance en la implementación de la estrategia de aplicación del enfoque diferencial étnico.</t>
  </si>
  <si>
    <t>Número de Informes de avance en la  implementación de la estrategia de aplicación del enfoque diferencial étnico.</t>
  </si>
  <si>
    <t>Sumatoria de informes de seguimiento realizados</t>
  </si>
  <si>
    <t>N/A</t>
  </si>
  <si>
    <t>Informes de avance  a la implementación de la estrategia de aplicación del enfoque diferencial étnico.</t>
  </si>
  <si>
    <t xml:space="preserve">Informes de avance  a la implementación del Plan de vida del Pueblo Muisca de Bosa </t>
  </si>
  <si>
    <t xml:space="preserve"> Informes de avance a la implementación del Plan de vida del Pueblo Muisca de Bosa </t>
  </si>
  <si>
    <t>Subdirección de Asuntos Indígenas y Rrom</t>
  </si>
  <si>
    <t>3</t>
  </si>
  <si>
    <t>Prestar atención al 100% de la población que acuda al espacio de atención diferenciada (EAD) Casa del Pensamiento Indígena,  como respuesta a las necesidades o problemáticas de los grupos étnicos.</t>
  </si>
  <si>
    <t>Porcentaje de atención a las personas que acuden al espacio de atención diferenciada -Casa del Pensamiento Indígena</t>
  </si>
  <si>
    <t>(Número de personas atendidas en  el espacio de atención diferenciada Casa del Pensamiento Indígena / Número total de las personas que acuden al espacio de atención diferenciada Casa del Pensamiento Indígena)*100%</t>
  </si>
  <si>
    <t xml:space="preserve">9.213 Atenciones prestadas de enero a septiembre de 2023, en los Espacios de Atención Diferenciada - EAD: Casa del Pensamiento Indígena. </t>
  </si>
  <si>
    <t>Constante</t>
  </si>
  <si>
    <t>Porcentaje de atención en el EAD Casa del Pensamiento Indígena
*Este corresponde a las atenciones realizadas en el correspondiente periodo de seguimiento</t>
  </si>
  <si>
    <t>Informes de seguimiento trimestral</t>
  </si>
  <si>
    <t>Formatos que evidencian la atención de los usuarios en cada uno de los servicios que se prestan en el EAD  Casa del Pensamiento Indígena</t>
  </si>
  <si>
    <t xml:space="preserve">
Subdirección de Asuntos Indígenas y Rrom
</t>
  </si>
  <si>
    <t>4</t>
  </si>
  <si>
    <t>Prestar atención al 100% de la población que acuda al espacio de atención diferenciada (EAD)  Casa Gitana de los Derechos del Pueblo Rrom, como respuesta a las necesidades o problemáticas de los grupos étnicos.</t>
  </si>
  <si>
    <t>Porcentaje de atención a las personas que acuden al espacio de atención diferenciada- Casa del Pueblo Rrom o Gitano</t>
  </si>
  <si>
    <t>(Número de personas atendidas en  el espacio de atención diferenciada  Casa del Pueblo Rrom o Gitano / Número total de las personas que acuden al  espacio de atención diferenciadaCasa del Pueblo Rrom o Gitano)*100%</t>
  </si>
  <si>
    <t>892 Atenciones prestadas de enero a septiembre de 2023, en los Espacios de Atención Diferenciada - EAD: Casa Gitana de los Derechos del Pueblo Rrom.</t>
  </si>
  <si>
    <t>Porcentaje de atención en el EAD Casa Gitana de los Derechos del Pueblo Rrom
*Este corresponde a las atenciones realizadas en el correspondiente periodo de seguimiento</t>
  </si>
  <si>
    <t>Formatos que evidencian la atención de los usuarios en cada uno de los servicios que se prestan en el EAD Casa del Pueblo Rrom o Gitano</t>
  </si>
  <si>
    <t>5</t>
  </si>
  <si>
    <t>Prestar atención al 100% de la población que acuda a los espacios de atención diferenciada (EAD), CONFIA, Posa Wiwa y Emancipation Raizal Plies,  como respuesta a las necesidades o problemáticas de los grupos étnicos.</t>
  </si>
  <si>
    <t>Porcentaje de atención a las personas que acuden a los espacios de atención diferenciada -CONFIA, Posa Wiwa y Emancipation Raizal Plies.</t>
  </si>
  <si>
    <t>(Número de personas atendidas en  los espacios de atención diferenciada CONFIA, Posa Wiwa y Emancipation Raizal Plies.  / Número total de las personas que acuden a los espacios de atención diferenciada CONFIA, Posa Wiwa y Emancipation Raizal Plies.)*100%</t>
  </si>
  <si>
    <t xml:space="preserve">3.117 Atenciones prestadas en los Espacios de Atención Diferenciada (EAD): CONFIA, Posa Wiwa, Emancipation Raizal Plies,  de enero a septiembre de 2023. </t>
  </si>
  <si>
    <t>Porcentaje de atención en los EAD  CONFIA, Posa Wiwa, Emancipation Raizal Plies
*Este corresponde a las atenciones realizadas en el correspondiente periodo de seguimiento</t>
  </si>
  <si>
    <t xml:space="preserve">Formatos que evidencian la atención de los usuarios en cada uno de los servicios que se prestan en los EAD CONFIA, Posa Wiwa y Emancipation Raizal Plies </t>
  </si>
  <si>
    <t>Subdirección de Asuntos para Comunidades Negras, Afrocolombianas, Raizales y Palenqueras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</si>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</sst>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  <scheme val="maj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4472C4"/>
      <name val="Calibri Light"/>
      <family val="2"/>
    </font>
    <font>
      <sz val="11"/>
      <color rgb="FF0070C0"/>
      <name val="Calibri Light"/>
      <family val="2"/>
    </font>
    <font>
      <sz val="11"/>
      <color rgb="FF2F75B5"/>
      <name val="Calibri Light"/>
      <family val="2"/>
    </font>
    <font>
      <b/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justify" vertical="center" wrapText="1"/>
    </xf>
    <xf numFmtId="0" fontId="15" fillId="9" borderId="3" xfId="0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1533002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4.4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 t="s">
        <v>1</v>
      </c>
      <c r="N1" s="76"/>
      <c r="O1" s="76"/>
      <c r="P1" s="76"/>
      <c r="Q1" s="76"/>
    </row>
    <row r="2" spans="1:44" s="42" customFormat="1" ht="23.45" customHeight="1">
      <c r="A2" s="77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79" t="s">
        <v>3</v>
      </c>
      <c r="B4" s="79"/>
      <c r="C4" s="79"/>
      <c r="D4" s="79"/>
      <c r="E4" s="46"/>
      <c r="F4" s="46"/>
      <c r="G4" s="46"/>
      <c r="H4" s="80"/>
      <c r="I4" s="80"/>
      <c r="J4" s="80"/>
      <c r="K4" s="80"/>
      <c r="L4" s="81"/>
    </row>
    <row r="5" spans="1:44" s="40" customFormat="1" ht="15" customHeight="1">
      <c r="A5" s="79"/>
      <c r="B5" s="79"/>
      <c r="C5" s="79"/>
      <c r="D5" s="79"/>
      <c r="E5" s="2"/>
      <c r="F5" s="2"/>
      <c r="G5" s="2"/>
      <c r="H5" s="2" t="s">
        <v>4</v>
      </c>
      <c r="I5" s="82" t="s">
        <v>5</v>
      </c>
      <c r="J5" s="80"/>
      <c r="K5" s="80"/>
      <c r="L5" s="81"/>
    </row>
    <row r="6" spans="1:44" s="40" customFormat="1">
      <c r="A6" s="79"/>
      <c r="B6" s="79"/>
      <c r="C6" s="79"/>
      <c r="D6" s="79"/>
      <c r="E6" s="2"/>
      <c r="F6" s="2"/>
      <c r="G6" s="2"/>
      <c r="H6" s="43"/>
      <c r="I6" s="83" t="s">
        <v>6</v>
      </c>
      <c r="J6" s="83"/>
      <c r="K6" s="83"/>
      <c r="L6" s="83"/>
    </row>
    <row r="7" spans="1:44" s="40" customFormat="1">
      <c r="A7" s="79"/>
      <c r="B7" s="79"/>
      <c r="C7" s="79"/>
      <c r="D7" s="79"/>
      <c r="E7" s="2"/>
      <c r="F7" s="2"/>
      <c r="G7" s="2"/>
      <c r="H7" s="43"/>
      <c r="I7" s="83"/>
      <c r="J7" s="83"/>
      <c r="K7" s="83"/>
      <c r="L7" s="83"/>
    </row>
    <row r="8" spans="1:44" s="40" customFormat="1">
      <c r="A8" s="79"/>
      <c r="B8" s="79"/>
      <c r="C8" s="79"/>
      <c r="D8" s="79"/>
      <c r="E8" s="2"/>
      <c r="F8" s="2"/>
      <c r="G8" s="2"/>
      <c r="H8" s="43"/>
      <c r="I8" s="83"/>
      <c r="J8" s="83"/>
      <c r="K8" s="83"/>
      <c r="L8" s="83"/>
    </row>
    <row r="9" spans="1:44" s="40" customFormat="1"/>
    <row r="10" spans="1:44" ht="14.45" customHeight="1">
      <c r="A10" s="79" t="s">
        <v>7</v>
      </c>
      <c r="B10" s="79"/>
      <c r="C10" s="88" t="s">
        <v>8</v>
      </c>
      <c r="D10" s="89"/>
      <c r="E10" s="89"/>
      <c r="F10" s="89"/>
      <c r="G10" s="90"/>
      <c r="H10" s="84" t="s">
        <v>9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5" t="s">
        <v>10</v>
      </c>
      <c r="T10" s="85" t="s">
        <v>11</v>
      </c>
      <c r="U10" s="94" t="s">
        <v>12</v>
      </c>
      <c r="V10" s="95"/>
      <c r="W10" s="95"/>
      <c r="X10" s="95"/>
      <c r="Y10" s="96"/>
      <c r="Z10" s="100" t="s">
        <v>13</v>
      </c>
      <c r="AA10" s="101"/>
      <c r="AB10" s="101"/>
      <c r="AC10" s="101"/>
      <c r="AD10" s="102"/>
      <c r="AE10" s="106" t="s">
        <v>14</v>
      </c>
      <c r="AF10" s="107"/>
      <c r="AG10" s="107"/>
      <c r="AH10" s="107"/>
      <c r="AI10" s="108"/>
      <c r="AJ10" s="112" t="s">
        <v>15</v>
      </c>
      <c r="AK10" s="113"/>
      <c r="AL10" s="113"/>
      <c r="AM10" s="113"/>
      <c r="AN10" s="114"/>
      <c r="AO10" s="118" t="s">
        <v>16</v>
      </c>
      <c r="AP10" s="119"/>
      <c r="AQ10" s="119"/>
      <c r="AR10" s="120"/>
    </row>
    <row r="11" spans="1:44" ht="14.45" customHeight="1">
      <c r="A11" s="79"/>
      <c r="B11" s="79"/>
      <c r="C11" s="91"/>
      <c r="D11" s="92"/>
      <c r="E11" s="92"/>
      <c r="F11" s="92"/>
      <c r="G11" s="9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6"/>
      <c r="T11" s="86"/>
      <c r="U11" s="97"/>
      <c r="V11" s="98"/>
      <c r="W11" s="98"/>
      <c r="X11" s="98"/>
      <c r="Y11" s="99"/>
      <c r="Z11" s="103"/>
      <c r="AA11" s="104"/>
      <c r="AB11" s="104"/>
      <c r="AC11" s="104"/>
      <c r="AD11" s="105"/>
      <c r="AE11" s="109"/>
      <c r="AF11" s="110"/>
      <c r="AG11" s="110"/>
      <c r="AH11" s="110"/>
      <c r="AI11" s="111"/>
      <c r="AJ11" s="115"/>
      <c r="AK11" s="116"/>
      <c r="AL11" s="116"/>
      <c r="AM11" s="116"/>
      <c r="AN11" s="117"/>
      <c r="AO11" s="121"/>
      <c r="AP11" s="122"/>
      <c r="AQ11" s="122"/>
      <c r="AR11" s="123"/>
    </row>
    <row r="12" spans="1:44" ht="43.1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7"/>
      <c r="T12" s="87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6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7"/>
  <sheetViews>
    <sheetView tabSelected="1" topLeftCell="A17" zoomScale="90" zoomScaleNormal="90" workbookViewId="0">
      <selection activeCell="I20" sqref="I20"/>
    </sheetView>
  </sheetViews>
  <sheetFormatPr defaultColWidth="19.28515625" defaultRowHeight="14.45"/>
  <cols>
    <col min="1" max="1" width="11.28515625" style="1" customWidth="1"/>
    <col min="2" max="2" width="29.28515625" style="1" customWidth="1"/>
    <col min="3" max="16384" width="19.28515625" style="1"/>
  </cols>
  <sheetData>
    <row r="1" spans="1:45" s="40" customFormat="1" ht="70.5" customHeight="1">
      <c r="A1" s="124" t="s">
        <v>40</v>
      </c>
      <c r="B1" s="75"/>
      <c r="C1" s="75"/>
      <c r="D1" s="75"/>
      <c r="E1" s="75"/>
      <c r="F1" s="75"/>
      <c r="G1" s="75"/>
      <c r="H1" s="75"/>
      <c r="I1" s="75"/>
      <c r="J1" s="75"/>
      <c r="K1" s="125" t="s">
        <v>41</v>
      </c>
      <c r="L1" s="126"/>
      <c r="M1" s="126"/>
      <c r="N1" s="126"/>
      <c r="O1" s="126"/>
    </row>
    <row r="2" spans="1:45" s="42" customFormat="1" ht="23.45" customHeight="1">
      <c r="A2" s="77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79" t="s">
        <v>3</v>
      </c>
      <c r="B4" s="79"/>
      <c r="C4" s="79"/>
      <c r="D4" s="127" t="s">
        <v>43</v>
      </c>
      <c r="E4" s="82" t="s">
        <v>44</v>
      </c>
      <c r="F4" s="80"/>
      <c r="G4" s="80"/>
      <c r="H4" s="80"/>
      <c r="I4" s="80"/>
      <c r="J4" s="81"/>
    </row>
    <row r="5" spans="1:45" s="40" customFormat="1" ht="15" customHeight="1">
      <c r="A5" s="79"/>
      <c r="B5" s="79"/>
      <c r="C5" s="79"/>
      <c r="D5" s="127"/>
      <c r="E5" s="2" t="s">
        <v>45</v>
      </c>
      <c r="F5" s="2" t="s">
        <v>4</v>
      </c>
      <c r="G5" s="82" t="s">
        <v>5</v>
      </c>
      <c r="H5" s="80"/>
      <c r="I5" s="80"/>
      <c r="J5" s="81"/>
    </row>
    <row r="6" spans="1:45" s="40" customFormat="1" ht="14.45" customHeight="1">
      <c r="A6" s="79"/>
      <c r="B6" s="79"/>
      <c r="C6" s="79"/>
      <c r="D6" s="127"/>
      <c r="E6" s="43">
        <v>1</v>
      </c>
      <c r="F6" s="43" t="s">
        <v>46</v>
      </c>
      <c r="G6" s="83" t="s">
        <v>47</v>
      </c>
      <c r="H6" s="83"/>
      <c r="I6" s="83"/>
      <c r="J6" s="83"/>
    </row>
    <row r="7" spans="1:45" s="40" customFormat="1">
      <c r="A7" s="79"/>
      <c r="B7" s="79"/>
      <c r="C7" s="79"/>
      <c r="D7" s="127"/>
      <c r="E7" s="43"/>
      <c r="F7" s="43"/>
      <c r="G7" s="83"/>
      <c r="H7" s="83"/>
      <c r="I7" s="83"/>
      <c r="J7" s="83"/>
    </row>
    <row r="8" spans="1:45" s="40" customFormat="1" ht="101.25" customHeight="1">
      <c r="A8" s="79"/>
      <c r="B8" s="79"/>
      <c r="C8" s="79"/>
      <c r="D8" s="127"/>
      <c r="E8" s="43"/>
      <c r="F8" s="43"/>
      <c r="G8" s="83"/>
      <c r="H8" s="83"/>
      <c r="I8" s="83"/>
      <c r="J8" s="83"/>
    </row>
    <row r="9" spans="1:45" s="40" customFormat="1"/>
    <row r="10" spans="1:45" ht="14.45" customHeight="1">
      <c r="A10" s="79" t="s">
        <v>7</v>
      </c>
      <c r="B10" s="79"/>
      <c r="C10" s="79" t="s">
        <v>48</v>
      </c>
      <c r="D10" s="79"/>
      <c r="E10" s="79"/>
      <c r="F10" s="84" t="s">
        <v>9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 t="s">
        <v>10</v>
      </c>
      <c r="R10" s="85" t="s">
        <v>11</v>
      </c>
      <c r="S10" s="79" t="s">
        <v>49</v>
      </c>
      <c r="T10" s="79"/>
      <c r="U10" s="79"/>
      <c r="V10" s="94" t="s">
        <v>12</v>
      </c>
      <c r="W10" s="95"/>
      <c r="X10" s="95"/>
      <c r="Y10" s="95"/>
      <c r="Z10" s="96"/>
      <c r="AA10" s="100" t="s">
        <v>13</v>
      </c>
      <c r="AB10" s="101"/>
      <c r="AC10" s="101"/>
      <c r="AD10" s="101"/>
      <c r="AE10" s="102"/>
      <c r="AF10" s="106" t="s">
        <v>14</v>
      </c>
      <c r="AG10" s="107"/>
      <c r="AH10" s="107"/>
      <c r="AI10" s="107"/>
      <c r="AJ10" s="108"/>
      <c r="AK10" s="112" t="s">
        <v>15</v>
      </c>
      <c r="AL10" s="113"/>
      <c r="AM10" s="113"/>
      <c r="AN10" s="113"/>
      <c r="AO10" s="114"/>
      <c r="AP10" s="118" t="s">
        <v>16</v>
      </c>
      <c r="AQ10" s="119"/>
      <c r="AR10" s="119"/>
      <c r="AS10" s="120"/>
    </row>
    <row r="11" spans="1:45" ht="14.45" customHeight="1">
      <c r="A11" s="79"/>
      <c r="B11" s="79"/>
      <c r="C11" s="79"/>
      <c r="D11" s="79"/>
      <c r="E11" s="79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6"/>
      <c r="R11" s="86"/>
      <c r="S11" s="79"/>
      <c r="T11" s="79"/>
      <c r="U11" s="79"/>
      <c r="V11" s="97"/>
      <c r="W11" s="98"/>
      <c r="X11" s="98"/>
      <c r="Y11" s="98"/>
      <c r="Z11" s="99"/>
      <c r="AA11" s="103"/>
      <c r="AB11" s="104"/>
      <c r="AC11" s="104"/>
      <c r="AD11" s="104"/>
      <c r="AE11" s="105"/>
      <c r="AF11" s="109"/>
      <c r="AG11" s="110"/>
      <c r="AH11" s="110"/>
      <c r="AI11" s="110"/>
      <c r="AJ11" s="111"/>
      <c r="AK11" s="115"/>
      <c r="AL11" s="116"/>
      <c r="AM11" s="116"/>
      <c r="AN11" s="116"/>
      <c r="AO11" s="117"/>
      <c r="AP11" s="121"/>
      <c r="AQ11" s="122"/>
      <c r="AR11" s="122"/>
      <c r="AS11" s="123"/>
    </row>
    <row r="12" spans="1:45" ht="43.1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87"/>
      <c r="R12" s="87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1" customFormat="1" ht="129.6">
      <c r="A13" s="48">
        <v>2</v>
      </c>
      <c r="B13" s="48" t="s">
        <v>55</v>
      </c>
      <c r="C13" s="49" t="s">
        <v>56</v>
      </c>
      <c r="D13" s="50" t="s">
        <v>57</v>
      </c>
      <c r="E13" s="51" t="s">
        <v>58</v>
      </c>
      <c r="F13" s="51" t="s">
        <v>59</v>
      </c>
      <c r="G13" s="51" t="s">
        <v>60</v>
      </c>
      <c r="H13" s="51" t="s">
        <v>61</v>
      </c>
      <c r="I13" s="51" t="s">
        <v>62</v>
      </c>
      <c r="J13" s="51" t="s">
        <v>63</v>
      </c>
      <c r="K13" s="51">
        <v>1</v>
      </c>
      <c r="L13" s="51">
        <v>1</v>
      </c>
      <c r="M13" s="51">
        <v>1</v>
      </c>
      <c r="N13" s="51">
        <v>1</v>
      </c>
      <c r="O13" s="51">
        <v>4</v>
      </c>
      <c r="P13" s="51" t="s">
        <v>64</v>
      </c>
      <c r="Q13" s="21" t="s">
        <v>65</v>
      </c>
      <c r="R13" s="21" t="s">
        <v>66</v>
      </c>
      <c r="S13" s="51" t="s">
        <v>67</v>
      </c>
      <c r="T13" s="51" t="s">
        <v>68</v>
      </c>
      <c r="U13" s="51" t="s">
        <v>69</v>
      </c>
      <c r="V13" s="56">
        <f t="shared" ref="V13:V16" si="0">M13</f>
        <v>1</v>
      </c>
      <c r="W13" s="21"/>
      <c r="X13" s="21">
        <f>IF(W13/V13&gt;100%,100%,W13/V13)</f>
        <v>0</v>
      </c>
      <c r="Y13" s="21"/>
      <c r="Z13" s="21"/>
      <c r="AA13" s="30">
        <f t="shared" ref="AA13:AA17" si="1">L13</f>
        <v>1</v>
      </c>
      <c r="AB13" s="21"/>
      <c r="AC13" s="21">
        <f>IF(AB13/AA13&gt;100%,100%,AB13/AA13)</f>
        <v>0</v>
      </c>
      <c r="AD13" s="21"/>
      <c r="AE13" s="21"/>
      <c r="AF13" s="30">
        <f t="shared" ref="AF13:AF17" si="2">M13</f>
        <v>1</v>
      </c>
      <c r="AG13" s="21"/>
      <c r="AH13" s="21">
        <f>IF(AG13/AF13&gt;100%,100%,AG13/AF13)</f>
        <v>0</v>
      </c>
      <c r="AI13" s="21"/>
      <c r="AJ13" s="21"/>
      <c r="AK13" s="30">
        <f t="shared" ref="AK13:AK17" si="3">N13</f>
        <v>1</v>
      </c>
      <c r="AL13" s="21"/>
      <c r="AM13" s="21">
        <f>IF(AL13/AK13&gt;100%,100%,AL13/AK13)</f>
        <v>0</v>
      </c>
      <c r="AN13" s="21"/>
      <c r="AO13" s="21"/>
      <c r="AP13" s="21">
        <f t="shared" ref="AP13:AP17" si="4">O13</f>
        <v>4</v>
      </c>
      <c r="AQ13" s="21"/>
      <c r="AR13" s="21">
        <f>IF(AQ13/AP13&gt;100%,100%,AQ13/AP13)</f>
        <v>0</v>
      </c>
      <c r="AS13" s="21"/>
    </row>
    <row r="14" spans="1:45" s="31" customFormat="1" ht="126" customHeight="1">
      <c r="A14" s="48">
        <v>2</v>
      </c>
      <c r="B14" s="48" t="s">
        <v>55</v>
      </c>
      <c r="C14" s="49" t="s">
        <v>70</v>
      </c>
      <c r="D14" s="52" t="s">
        <v>71</v>
      </c>
      <c r="E14" s="53" t="s">
        <v>58</v>
      </c>
      <c r="F14" s="53" t="s">
        <v>72</v>
      </c>
      <c r="G14" s="53" t="s">
        <v>73</v>
      </c>
      <c r="H14" s="53" t="s">
        <v>74</v>
      </c>
      <c r="I14" s="51" t="s">
        <v>62</v>
      </c>
      <c r="J14" s="51" t="s">
        <v>75</v>
      </c>
      <c r="K14" s="51">
        <v>1</v>
      </c>
      <c r="L14" s="51">
        <v>1</v>
      </c>
      <c r="M14" s="51">
        <v>1</v>
      </c>
      <c r="N14" s="51">
        <v>1</v>
      </c>
      <c r="O14" s="51">
        <v>4</v>
      </c>
      <c r="P14" s="51" t="s">
        <v>64</v>
      </c>
      <c r="Q14" s="21" t="s">
        <v>65</v>
      </c>
      <c r="R14" s="21" t="s">
        <v>66</v>
      </c>
      <c r="S14" s="51" t="s">
        <v>76</v>
      </c>
      <c r="T14" s="51" t="s">
        <v>77</v>
      </c>
      <c r="U14" s="51" t="s">
        <v>78</v>
      </c>
      <c r="V14" s="56">
        <f t="shared" si="0"/>
        <v>1</v>
      </c>
      <c r="W14" s="21"/>
      <c r="X14" s="21">
        <f t="shared" ref="X14:X17" si="5">IF(W14/V14&gt;100%,100%,W14/V14)</f>
        <v>0</v>
      </c>
      <c r="Y14" s="21"/>
      <c r="Z14" s="21"/>
      <c r="AA14" s="30">
        <f t="shared" si="1"/>
        <v>1</v>
      </c>
      <c r="AB14" s="21"/>
      <c r="AC14" s="21">
        <f t="shared" ref="AC14:AC17" si="6">IF(AB14/AA14&gt;100%,100%,AB14/AA14)</f>
        <v>0</v>
      </c>
      <c r="AD14" s="21"/>
      <c r="AE14" s="21"/>
      <c r="AF14" s="30">
        <f t="shared" si="2"/>
        <v>1</v>
      </c>
      <c r="AG14" s="21"/>
      <c r="AH14" s="21">
        <f t="shared" ref="AH14:AH17" si="7">IF(AG14/AF14&gt;100%,100%,AG14/AF14)</f>
        <v>0</v>
      </c>
      <c r="AI14" s="21"/>
      <c r="AJ14" s="21"/>
      <c r="AK14" s="30">
        <f t="shared" si="3"/>
        <v>1</v>
      </c>
      <c r="AL14" s="21"/>
      <c r="AM14" s="21">
        <f t="shared" ref="AM14:AM17" si="8">IF(AL14/AK14&gt;100%,100%,AL14/AK14)</f>
        <v>0</v>
      </c>
      <c r="AN14" s="21"/>
      <c r="AO14" s="21"/>
      <c r="AP14" s="21">
        <f t="shared" si="4"/>
        <v>4</v>
      </c>
      <c r="AQ14" s="21"/>
      <c r="AR14" s="21">
        <f t="shared" ref="AR14:AR17" si="9">IF(AQ14/AP14&gt;100%,100%,AQ14/AP14)</f>
        <v>0</v>
      </c>
      <c r="AS14" s="21"/>
    </row>
    <row r="15" spans="1:45" s="31" customFormat="1" ht="248.25" customHeight="1">
      <c r="A15" s="48">
        <v>2</v>
      </c>
      <c r="B15" s="48" t="s">
        <v>55</v>
      </c>
      <c r="C15" s="49" t="s">
        <v>79</v>
      </c>
      <c r="D15" s="50" t="s">
        <v>80</v>
      </c>
      <c r="E15" s="51" t="s">
        <v>58</v>
      </c>
      <c r="F15" s="51" t="s">
        <v>81</v>
      </c>
      <c r="G15" s="53" t="s">
        <v>82</v>
      </c>
      <c r="H15" s="53" t="s">
        <v>83</v>
      </c>
      <c r="I15" s="51" t="s">
        <v>84</v>
      </c>
      <c r="J15" s="51" t="s">
        <v>85</v>
      </c>
      <c r="K15" s="54">
        <v>1</v>
      </c>
      <c r="L15" s="54">
        <v>1</v>
      </c>
      <c r="M15" s="54">
        <v>1</v>
      </c>
      <c r="N15" s="54">
        <v>1</v>
      </c>
      <c r="O15" s="55">
        <v>1</v>
      </c>
      <c r="P15" s="51" t="s">
        <v>64</v>
      </c>
      <c r="Q15" s="21" t="s">
        <v>65</v>
      </c>
      <c r="R15" s="21" t="s">
        <v>66</v>
      </c>
      <c r="S15" s="51" t="s">
        <v>86</v>
      </c>
      <c r="T15" s="53" t="s">
        <v>87</v>
      </c>
      <c r="U15" s="51" t="s">
        <v>88</v>
      </c>
      <c r="V15" s="57">
        <f t="shared" si="0"/>
        <v>1</v>
      </c>
      <c r="W15" s="36"/>
      <c r="X15" s="36">
        <f t="shared" si="5"/>
        <v>0</v>
      </c>
      <c r="Y15" s="21"/>
      <c r="Z15" s="21"/>
      <c r="AA15" s="57">
        <f t="shared" si="1"/>
        <v>1</v>
      </c>
      <c r="AB15" s="36"/>
      <c r="AC15" s="36">
        <f t="shared" si="6"/>
        <v>0</v>
      </c>
      <c r="AD15" s="21"/>
      <c r="AE15" s="21"/>
      <c r="AF15" s="57">
        <f t="shared" si="2"/>
        <v>1</v>
      </c>
      <c r="AG15" s="36"/>
      <c r="AH15" s="36">
        <f t="shared" si="7"/>
        <v>0</v>
      </c>
      <c r="AI15" s="21"/>
      <c r="AJ15" s="21"/>
      <c r="AK15" s="57">
        <f t="shared" si="3"/>
        <v>1</v>
      </c>
      <c r="AL15" s="36"/>
      <c r="AM15" s="36">
        <f t="shared" si="8"/>
        <v>0</v>
      </c>
      <c r="AN15" s="21"/>
      <c r="AO15" s="21"/>
      <c r="AP15" s="57">
        <f t="shared" si="4"/>
        <v>1</v>
      </c>
      <c r="AQ15" s="36"/>
      <c r="AR15" s="36">
        <f t="shared" si="9"/>
        <v>0</v>
      </c>
      <c r="AS15" s="21"/>
    </row>
    <row r="16" spans="1:45" s="31" customFormat="1" ht="235.5" customHeight="1">
      <c r="A16" s="48">
        <v>2</v>
      </c>
      <c r="B16" s="48" t="s">
        <v>55</v>
      </c>
      <c r="C16" s="49" t="s">
        <v>89</v>
      </c>
      <c r="D16" s="50" t="s">
        <v>90</v>
      </c>
      <c r="E16" s="51" t="s">
        <v>58</v>
      </c>
      <c r="F16" s="51" t="s">
        <v>91</v>
      </c>
      <c r="G16" s="53" t="s">
        <v>92</v>
      </c>
      <c r="H16" s="53" t="s">
        <v>93</v>
      </c>
      <c r="I16" s="51" t="s">
        <v>84</v>
      </c>
      <c r="J16" s="51" t="s">
        <v>94</v>
      </c>
      <c r="K16" s="54">
        <v>1</v>
      </c>
      <c r="L16" s="54">
        <v>1</v>
      </c>
      <c r="M16" s="54">
        <v>1</v>
      </c>
      <c r="N16" s="54">
        <v>1</v>
      </c>
      <c r="O16" s="55">
        <v>1</v>
      </c>
      <c r="P16" s="51" t="s">
        <v>64</v>
      </c>
      <c r="Q16" s="21" t="s">
        <v>65</v>
      </c>
      <c r="R16" s="21" t="s">
        <v>66</v>
      </c>
      <c r="S16" s="51" t="s">
        <v>86</v>
      </c>
      <c r="T16" s="53" t="s">
        <v>95</v>
      </c>
      <c r="U16" s="51" t="s">
        <v>88</v>
      </c>
      <c r="V16" s="57">
        <f t="shared" si="0"/>
        <v>1</v>
      </c>
      <c r="W16" s="36"/>
      <c r="X16" s="36">
        <f t="shared" si="5"/>
        <v>0</v>
      </c>
      <c r="Y16" s="21"/>
      <c r="Z16" s="21"/>
      <c r="AA16" s="57">
        <f t="shared" si="1"/>
        <v>1</v>
      </c>
      <c r="AB16" s="36"/>
      <c r="AC16" s="36">
        <f t="shared" si="6"/>
        <v>0</v>
      </c>
      <c r="AD16" s="21"/>
      <c r="AE16" s="21"/>
      <c r="AF16" s="57">
        <f t="shared" si="2"/>
        <v>1</v>
      </c>
      <c r="AG16" s="36"/>
      <c r="AH16" s="36">
        <f t="shared" si="7"/>
        <v>0</v>
      </c>
      <c r="AI16" s="21"/>
      <c r="AJ16" s="21"/>
      <c r="AK16" s="57">
        <f t="shared" si="3"/>
        <v>1</v>
      </c>
      <c r="AL16" s="36"/>
      <c r="AM16" s="36">
        <f t="shared" si="8"/>
        <v>0</v>
      </c>
      <c r="AN16" s="21"/>
      <c r="AO16" s="21"/>
      <c r="AP16" s="57">
        <f t="shared" si="4"/>
        <v>1</v>
      </c>
      <c r="AQ16" s="36"/>
      <c r="AR16" s="36">
        <f t="shared" si="9"/>
        <v>0</v>
      </c>
      <c r="AS16" s="21"/>
    </row>
    <row r="17" spans="1:45" s="31" customFormat="1" ht="201.6">
      <c r="A17" s="48">
        <v>2</v>
      </c>
      <c r="B17" s="48" t="s">
        <v>55</v>
      </c>
      <c r="C17" s="49" t="s">
        <v>96</v>
      </c>
      <c r="D17" s="50" t="s">
        <v>97</v>
      </c>
      <c r="E17" s="51" t="s">
        <v>58</v>
      </c>
      <c r="F17" s="53" t="s">
        <v>98</v>
      </c>
      <c r="G17" s="53" t="s">
        <v>99</v>
      </c>
      <c r="H17" s="53" t="s">
        <v>100</v>
      </c>
      <c r="I17" s="51" t="s">
        <v>84</v>
      </c>
      <c r="J17" s="51" t="s">
        <v>101</v>
      </c>
      <c r="K17" s="54">
        <v>1</v>
      </c>
      <c r="L17" s="54">
        <v>1</v>
      </c>
      <c r="M17" s="54">
        <v>1</v>
      </c>
      <c r="N17" s="54">
        <v>1</v>
      </c>
      <c r="O17" s="55">
        <v>1</v>
      </c>
      <c r="P17" s="51" t="s">
        <v>64</v>
      </c>
      <c r="Q17" s="21" t="s">
        <v>65</v>
      </c>
      <c r="R17" s="21" t="s">
        <v>66</v>
      </c>
      <c r="S17" s="51" t="s">
        <v>86</v>
      </c>
      <c r="T17" s="53" t="s">
        <v>102</v>
      </c>
      <c r="U17" s="51" t="s">
        <v>103</v>
      </c>
      <c r="V17" s="57">
        <f>M17</f>
        <v>1</v>
      </c>
      <c r="W17" s="36"/>
      <c r="X17" s="36">
        <f t="shared" si="5"/>
        <v>0</v>
      </c>
      <c r="Y17" s="21"/>
      <c r="Z17" s="21"/>
      <c r="AA17" s="57">
        <f t="shared" si="1"/>
        <v>1</v>
      </c>
      <c r="AB17" s="36"/>
      <c r="AC17" s="36">
        <f t="shared" si="6"/>
        <v>0</v>
      </c>
      <c r="AD17" s="21"/>
      <c r="AE17" s="21"/>
      <c r="AF17" s="57">
        <f t="shared" si="2"/>
        <v>1</v>
      </c>
      <c r="AG17" s="36"/>
      <c r="AH17" s="36">
        <f t="shared" si="7"/>
        <v>0</v>
      </c>
      <c r="AI17" s="21"/>
      <c r="AJ17" s="21"/>
      <c r="AK17" s="57">
        <f t="shared" si="3"/>
        <v>1</v>
      </c>
      <c r="AL17" s="36"/>
      <c r="AM17" s="36">
        <f t="shared" si="8"/>
        <v>0</v>
      </c>
      <c r="AN17" s="21"/>
      <c r="AO17" s="21"/>
      <c r="AP17" s="57">
        <f t="shared" si="4"/>
        <v>1</v>
      </c>
      <c r="AQ17" s="36"/>
      <c r="AR17" s="36">
        <f t="shared" si="9"/>
        <v>0</v>
      </c>
      <c r="AS17" s="21"/>
    </row>
    <row r="18" spans="1:45" s="5" customFormat="1" ht="15.6">
      <c r="A18" s="10"/>
      <c r="B18" s="10"/>
      <c r="C18" s="10"/>
      <c r="D18" s="13" t="s">
        <v>104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0"/>
      <c r="U18" s="10"/>
      <c r="V18" s="15"/>
      <c r="W18" s="15"/>
      <c r="X18" s="15">
        <f>AVERAGE(X13:X17)*80%</f>
        <v>0</v>
      </c>
      <c r="Y18" s="15"/>
      <c r="Z18" s="15"/>
      <c r="AA18" s="15"/>
      <c r="AB18" s="15"/>
      <c r="AC18" s="15">
        <f>AVERAGE(AC13:AC17)*80%</f>
        <v>0</v>
      </c>
      <c r="AD18" s="15"/>
      <c r="AE18" s="15"/>
      <c r="AF18" s="15"/>
      <c r="AG18" s="15"/>
      <c r="AH18" s="15">
        <f>AVERAGE(AH13:AH17)*80%</f>
        <v>0</v>
      </c>
      <c r="AI18" s="15"/>
      <c r="AJ18" s="15"/>
      <c r="AK18" s="15"/>
      <c r="AL18" s="15"/>
      <c r="AM18" s="15">
        <f>AVERAGE(AM13:AM17)*80%</f>
        <v>0</v>
      </c>
      <c r="AN18" s="10"/>
      <c r="AO18" s="10"/>
      <c r="AP18" s="16"/>
      <c r="AQ18" s="16"/>
      <c r="AR18" s="15">
        <f>AVERAGE(AR13:AR17)*80%</f>
        <v>0</v>
      </c>
      <c r="AS18" s="10"/>
    </row>
    <row r="19" spans="1:45" s="5" customFormat="1" ht="129.6">
      <c r="A19" s="39">
        <v>3</v>
      </c>
      <c r="B19" s="72" t="s">
        <v>105</v>
      </c>
      <c r="C19" s="39" t="s">
        <v>106</v>
      </c>
      <c r="D19" s="27" t="s">
        <v>107</v>
      </c>
      <c r="E19" s="26" t="s">
        <v>108</v>
      </c>
      <c r="F19" s="26" t="s">
        <v>109</v>
      </c>
      <c r="G19" s="26" t="s">
        <v>110</v>
      </c>
      <c r="H19" s="58" t="s">
        <v>111</v>
      </c>
      <c r="I19" s="27" t="s">
        <v>84</v>
      </c>
      <c r="J19" s="39" t="s">
        <v>112</v>
      </c>
      <c r="K19" s="59" t="s">
        <v>113</v>
      </c>
      <c r="L19" s="59">
        <v>0.8</v>
      </c>
      <c r="M19" s="59" t="s">
        <v>113</v>
      </c>
      <c r="N19" s="59">
        <v>0.8</v>
      </c>
      <c r="O19" s="59">
        <v>0.8</v>
      </c>
      <c r="P19" s="39" t="s">
        <v>64</v>
      </c>
      <c r="Q19" s="60" t="s">
        <v>65</v>
      </c>
      <c r="R19" s="60" t="s">
        <v>114</v>
      </c>
      <c r="S19" s="26" t="s">
        <v>115</v>
      </c>
      <c r="T19" s="60" t="s">
        <v>116</v>
      </c>
      <c r="U19" s="60" t="s">
        <v>117</v>
      </c>
      <c r="V19" s="61" t="str">
        <f>K19</f>
        <v>No programada</v>
      </c>
      <c r="W19" s="26"/>
      <c r="X19" s="26" t="e">
        <f t="shared" ref="X19:X25" si="10">IF(W19/V19&gt;100%,100%,W19/V19)</f>
        <v>#VALUE!</v>
      </c>
      <c r="Y19" s="26"/>
      <c r="Z19" s="26"/>
      <c r="AA19" s="66">
        <f>L19</f>
        <v>0.8</v>
      </c>
      <c r="AB19" s="26"/>
      <c r="AC19" s="26">
        <f t="shared" ref="AC19:AC25" si="11">IF(AB19/AA19&gt;100%,100%,AB19/AA19)</f>
        <v>0</v>
      </c>
      <c r="AD19" s="26"/>
      <c r="AE19" s="26"/>
      <c r="AF19" s="61" t="str">
        <f>M19</f>
        <v>No programada</v>
      </c>
      <c r="AG19" s="26"/>
      <c r="AH19" s="26" t="e">
        <f t="shared" ref="AH19:AH25" si="12">IF(AG19/AF19&gt;100%,100%,AG19/AF19)</f>
        <v>#VALUE!</v>
      </c>
      <c r="AI19" s="26"/>
      <c r="AJ19" s="26"/>
      <c r="AK19" s="66">
        <f>N19</f>
        <v>0.8</v>
      </c>
      <c r="AL19" s="26"/>
      <c r="AM19" s="26">
        <f t="shared" ref="AM19:AM25" si="13">IF(AL19/AK19&gt;100%,100%,AL19/AK19)</f>
        <v>0</v>
      </c>
      <c r="AN19" s="26"/>
      <c r="AO19" s="26"/>
      <c r="AP19" s="66">
        <f>O19</f>
        <v>0.8</v>
      </c>
      <c r="AQ19" s="26"/>
      <c r="AR19" s="26">
        <f t="shared" ref="AR19:AR25" si="14">IF(AQ19/AP19&gt;100%,100%,AQ19/AP19)</f>
        <v>0</v>
      </c>
      <c r="AS19" s="26"/>
    </row>
    <row r="20" spans="1:45" s="5" customFormat="1" ht="150">
      <c r="A20" s="39">
        <v>3</v>
      </c>
      <c r="B20" s="72" t="s">
        <v>105</v>
      </c>
      <c r="C20" s="39" t="s">
        <v>118</v>
      </c>
      <c r="D20" s="26" t="s">
        <v>119</v>
      </c>
      <c r="E20" s="26" t="s">
        <v>108</v>
      </c>
      <c r="F20" s="26" t="s">
        <v>120</v>
      </c>
      <c r="G20" s="26" t="s">
        <v>121</v>
      </c>
      <c r="H20" s="62" t="s">
        <v>122</v>
      </c>
      <c r="I20" s="27" t="s">
        <v>62</v>
      </c>
      <c r="J20" s="39" t="s">
        <v>120</v>
      </c>
      <c r="K20" s="63">
        <v>0.56000000000000005</v>
      </c>
      <c r="L20" s="63">
        <v>0.11</v>
      </c>
      <c r="M20" s="63">
        <v>0.33</v>
      </c>
      <c r="N20" s="63">
        <v>0</v>
      </c>
      <c r="O20" s="63">
        <v>1</v>
      </c>
      <c r="P20" s="39" t="s">
        <v>64</v>
      </c>
      <c r="Q20" s="26" t="s">
        <v>123</v>
      </c>
      <c r="R20" s="26" t="s">
        <v>124</v>
      </c>
      <c r="S20" s="60" t="s">
        <v>125</v>
      </c>
      <c r="T20" s="60" t="s">
        <v>126</v>
      </c>
      <c r="U20" s="60" t="s">
        <v>127</v>
      </c>
      <c r="V20" s="66">
        <f>K20</f>
        <v>0.56000000000000005</v>
      </c>
      <c r="W20" s="26"/>
      <c r="X20" s="26">
        <f t="shared" si="10"/>
        <v>0</v>
      </c>
      <c r="Y20" s="26"/>
      <c r="Z20" s="26"/>
      <c r="AA20" s="66">
        <f>L20</f>
        <v>0.11</v>
      </c>
      <c r="AB20" s="26"/>
      <c r="AC20" s="26">
        <f t="shared" si="11"/>
        <v>0</v>
      </c>
      <c r="AD20" s="26"/>
      <c r="AE20" s="26"/>
      <c r="AF20" s="66">
        <f>M20</f>
        <v>0.33</v>
      </c>
      <c r="AG20" s="26"/>
      <c r="AH20" s="26">
        <f t="shared" si="12"/>
        <v>0</v>
      </c>
      <c r="AI20" s="26"/>
      <c r="AJ20" s="26"/>
      <c r="AK20" s="66">
        <f>N20</f>
        <v>0</v>
      </c>
      <c r="AL20" s="26"/>
      <c r="AM20" s="26" t="e">
        <f t="shared" si="13"/>
        <v>#DIV/0!</v>
      </c>
      <c r="AN20" s="26"/>
      <c r="AO20" s="26"/>
      <c r="AP20" s="66">
        <f>O20</f>
        <v>1</v>
      </c>
      <c r="AQ20" s="26"/>
      <c r="AR20" s="26">
        <f t="shared" si="14"/>
        <v>0</v>
      </c>
      <c r="AS20" s="26"/>
    </row>
    <row r="21" spans="1:45" s="31" customFormat="1" ht="86.45" customHeight="1">
      <c r="A21" s="39">
        <v>3</v>
      </c>
      <c r="B21" s="72" t="s">
        <v>105</v>
      </c>
      <c r="C21" s="39" t="s">
        <v>128</v>
      </c>
      <c r="D21" s="26" t="s">
        <v>129</v>
      </c>
      <c r="E21" s="26" t="s">
        <v>108</v>
      </c>
      <c r="F21" s="26" t="s">
        <v>130</v>
      </c>
      <c r="G21" s="26" t="s">
        <v>131</v>
      </c>
      <c r="H21" s="39" t="s">
        <v>74</v>
      </c>
      <c r="I21" s="27" t="s">
        <v>62</v>
      </c>
      <c r="J21" s="39" t="s">
        <v>130</v>
      </c>
      <c r="K21" s="64">
        <v>0</v>
      </c>
      <c r="L21" s="64">
        <v>1</v>
      </c>
      <c r="M21" s="64">
        <v>0</v>
      </c>
      <c r="N21" s="64">
        <v>1</v>
      </c>
      <c r="O21" s="64">
        <v>2</v>
      </c>
      <c r="P21" s="39" t="s">
        <v>64</v>
      </c>
      <c r="Q21" s="26" t="s">
        <v>123</v>
      </c>
      <c r="R21" s="26" t="s">
        <v>124</v>
      </c>
      <c r="S21" s="60" t="s">
        <v>132</v>
      </c>
      <c r="T21" s="60" t="s">
        <v>132</v>
      </c>
      <c r="U21" s="26" t="s">
        <v>133</v>
      </c>
      <c r="V21" s="61">
        <f>K21</f>
        <v>0</v>
      </c>
      <c r="W21" s="26"/>
      <c r="X21" s="26" t="e">
        <f t="shared" si="10"/>
        <v>#DIV/0!</v>
      </c>
      <c r="Y21" s="26"/>
      <c r="Z21" s="26"/>
      <c r="AA21" s="61">
        <f>L21</f>
        <v>1</v>
      </c>
      <c r="AB21" s="26"/>
      <c r="AC21" s="26">
        <f t="shared" si="11"/>
        <v>0</v>
      </c>
      <c r="AD21" s="26"/>
      <c r="AE21" s="26"/>
      <c r="AF21" s="61">
        <f>M21</f>
        <v>0</v>
      </c>
      <c r="AG21" s="26"/>
      <c r="AH21" s="26" t="e">
        <f t="shared" si="12"/>
        <v>#DIV/0!</v>
      </c>
      <c r="AI21" s="26"/>
      <c r="AJ21" s="26"/>
      <c r="AK21" s="61">
        <f>N21</f>
        <v>1</v>
      </c>
      <c r="AL21" s="26"/>
      <c r="AM21" s="26">
        <f t="shared" si="13"/>
        <v>0</v>
      </c>
      <c r="AN21" s="26"/>
      <c r="AO21" s="26"/>
      <c r="AP21" s="26">
        <f>O21</f>
        <v>2</v>
      </c>
      <c r="AQ21" s="26"/>
      <c r="AR21" s="26">
        <f t="shared" si="14"/>
        <v>0</v>
      </c>
      <c r="AS21" s="26"/>
    </row>
    <row r="22" spans="1:45" s="31" customFormat="1" ht="100.9" customHeight="1">
      <c r="A22" s="39">
        <v>3</v>
      </c>
      <c r="B22" s="72" t="s">
        <v>105</v>
      </c>
      <c r="C22" s="39" t="s">
        <v>134</v>
      </c>
      <c r="D22" s="60" t="s">
        <v>135</v>
      </c>
      <c r="E22" s="60" t="s">
        <v>108</v>
      </c>
      <c r="F22" s="60" t="s">
        <v>136</v>
      </c>
      <c r="G22" s="60" t="s">
        <v>137</v>
      </c>
      <c r="H22" s="60" t="s">
        <v>138</v>
      </c>
      <c r="I22" s="60" t="s">
        <v>62</v>
      </c>
      <c r="J22" s="39" t="s">
        <v>136</v>
      </c>
      <c r="K22" s="65">
        <v>1</v>
      </c>
      <c r="L22" s="65">
        <v>0</v>
      </c>
      <c r="M22" s="65">
        <v>0</v>
      </c>
      <c r="N22" s="65">
        <v>0</v>
      </c>
      <c r="O22" s="65">
        <v>1</v>
      </c>
      <c r="P22" s="39" t="s">
        <v>64</v>
      </c>
      <c r="Q22" s="60" t="s">
        <v>139</v>
      </c>
      <c r="R22" s="60" t="s">
        <v>114</v>
      </c>
      <c r="S22" s="60" t="s">
        <v>140</v>
      </c>
      <c r="T22" s="60" t="s">
        <v>141</v>
      </c>
      <c r="U22" s="60" t="s">
        <v>142</v>
      </c>
      <c r="V22" s="66">
        <f>K22</f>
        <v>1</v>
      </c>
      <c r="W22" s="26"/>
      <c r="X22" s="26">
        <f t="shared" si="10"/>
        <v>0</v>
      </c>
      <c r="Y22" s="26"/>
      <c r="Z22" s="26"/>
      <c r="AA22" s="66">
        <f>L22</f>
        <v>0</v>
      </c>
      <c r="AB22" s="26"/>
      <c r="AC22" s="26" t="e">
        <f t="shared" si="11"/>
        <v>#DIV/0!</v>
      </c>
      <c r="AD22" s="26"/>
      <c r="AE22" s="26"/>
      <c r="AF22" s="66">
        <f>M22</f>
        <v>0</v>
      </c>
      <c r="AG22" s="26"/>
      <c r="AH22" s="26" t="e">
        <f t="shared" si="12"/>
        <v>#DIV/0!</v>
      </c>
      <c r="AI22" s="26"/>
      <c r="AJ22" s="26"/>
      <c r="AK22" s="66">
        <f>N22</f>
        <v>0</v>
      </c>
      <c r="AL22" s="26"/>
      <c r="AM22" s="26" t="e">
        <f t="shared" si="13"/>
        <v>#DIV/0!</v>
      </c>
      <c r="AN22" s="26"/>
      <c r="AO22" s="26"/>
      <c r="AP22" s="66">
        <f>O22</f>
        <v>1</v>
      </c>
      <c r="AQ22" s="26"/>
      <c r="AR22" s="26">
        <f t="shared" si="14"/>
        <v>0</v>
      </c>
      <c r="AS22" s="26"/>
    </row>
    <row r="23" spans="1:45" s="31" customFormat="1" ht="100.9" customHeight="1">
      <c r="A23" s="39">
        <v>3</v>
      </c>
      <c r="B23" s="72" t="s">
        <v>105</v>
      </c>
      <c r="C23" s="39" t="s">
        <v>143</v>
      </c>
      <c r="D23" s="67" t="s">
        <v>144</v>
      </c>
      <c r="E23" s="60" t="s">
        <v>108</v>
      </c>
      <c r="F23" s="60" t="s">
        <v>145</v>
      </c>
      <c r="G23" s="60" t="s">
        <v>146</v>
      </c>
      <c r="H23" s="60" t="s">
        <v>147</v>
      </c>
      <c r="I23" s="60" t="s">
        <v>84</v>
      </c>
      <c r="J23" s="39" t="s">
        <v>148</v>
      </c>
      <c r="K23" s="65">
        <v>1</v>
      </c>
      <c r="L23" s="65">
        <v>1</v>
      </c>
      <c r="M23" s="65">
        <v>1</v>
      </c>
      <c r="N23" s="65">
        <v>1</v>
      </c>
      <c r="O23" s="65">
        <v>1</v>
      </c>
      <c r="P23" s="39" t="s">
        <v>149</v>
      </c>
      <c r="Q23" s="60" t="s">
        <v>139</v>
      </c>
      <c r="R23" s="60" t="s">
        <v>114</v>
      </c>
      <c r="S23" s="60" t="s">
        <v>140</v>
      </c>
      <c r="T23" s="60" t="s">
        <v>141</v>
      </c>
      <c r="U23" s="60" t="s">
        <v>142</v>
      </c>
      <c r="V23" s="66">
        <f>K23</f>
        <v>1</v>
      </c>
      <c r="W23" s="26"/>
      <c r="X23" s="26">
        <f t="shared" si="10"/>
        <v>0</v>
      </c>
      <c r="Y23" s="26"/>
      <c r="Z23" s="26"/>
      <c r="AA23" s="66">
        <f>L23</f>
        <v>1</v>
      </c>
      <c r="AB23" s="26"/>
      <c r="AC23" s="26">
        <f t="shared" si="11"/>
        <v>0</v>
      </c>
      <c r="AD23" s="26"/>
      <c r="AE23" s="26"/>
      <c r="AF23" s="66">
        <f>M23</f>
        <v>1</v>
      </c>
      <c r="AG23" s="26"/>
      <c r="AH23" s="26">
        <f t="shared" si="12"/>
        <v>0</v>
      </c>
      <c r="AI23" s="26"/>
      <c r="AJ23" s="26"/>
      <c r="AK23" s="66">
        <f>N23</f>
        <v>1</v>
      </c>
      <c r="AL23" s="26"/>
      <c r="AM23" s="26">
        <f t="shared" si="13"/>
        <v>0</v>
      </c>
      <c r="AN23" s="26"/>
      <c r="AO23" s="26"/>
      <c r="AP23" s="66">
        <f>O23</f>
        <v>1</v>
      </c>
      <c r="AQ23" s="26"/>
      <c r="AR23" s="26">
        <f t="shared" si="14"/>
        <v>0</v>
      </c>
      <c r="AS23" s="26"/>
    </row>
    <row r="24" spans="1:45" s="31" customFormat="1" ht="86.45" customHeight="1">
      <c r="A24" s="39">
        <v>3</v>
      </c>
      <c r="B24" s="73" t="s">
        <v>105</v>
      </c>
      <c r="C24" s="68" t="s">
        <v>150</v>
      </c>
      <c r="D24" s="69" t="s">
        <v>151</v>
      </c>
      <c r="E24" s="69" t="s">
        <v>108</v>
      </c>
      <c r="F24" s="69" t="s">
        <v>152</v>
      </c>
      <c r="G24" s="69" t="s">
        <v>153</v>
      </c>
      <c r="H24" s="69" t="s">
        <v>65</v>
      </c>
      <c r="I24" s="69" t="s">
        <v>62</v>
      </c>
      <c r="J24" s="68" t="s">
        <v>152</v>
      </c>
      <c r="K24" s="70">
        <v>0</v>
      </c>
      <c r="L24" s="70">
        <v>1</v>
      </c>
      <c r="M24" s="70">
        <v>0</v>
      </c>
      <c r="N24" s="70">
        <v>0</v>
      </c>
      <c r="O24" s="70">
        <v>1</v>
      </c>
      <c r="P24" s="68" t="s">
        <v>64</v>
      </c>
      <c r="Q24" s="69" t="s">
        <v>154</v>
      </c>
      <c r="R24" s="26" t="s">
        <v>124</v>
      </c>
      <c r="S24" s="69" t="s">
        <v>152</v>
      </c>
      <c r="T24" s="69" t="s">
        <v>155</v>
      </c>
      <c r="U24" s="60" t="s">
        <v>156</v>
      </c>
      <c r="V24" s="61">
        <f t="shared" ref="V24:V25" si="15">K24</f>
        <v>0</v>
      </c>
      <c r="W24" s="69"/>
      <c r="X24" s="26" t="e">
        <f t="shared" si="10"/>
        <v>#DIV/0!</v>
      </c>
      <c r="Y24" s="69"/>
      <c r="Z24" s="69"/>
      <c r="AA24" s="26"/>
      <c r="AB24" s="26"/>
      <c r="AC24" s="26" t="e">
        <f t="shared" si="11"/>
        <v>#DIV/0!</v>
      </c>
      <c r="AD24" s="26"/>
      <c r="AE24" s="26"/>
      <c r="AF24" s="61">
        <f t="shared" ref="AF24:AF25" si="16">M24</f>
        <v>0</v>
      </c>
      <c r="AG24" s="26"/>
      <c r="AH24" s="26" t="e">
        <f t="shared" si="12"/>
        <v>#DIV/0!</v>
      </c>
      <c r="AI24" s="26"/>
      <c r="AJ24" s="26"/>
      <c r="AK24" s="61">
        <f t="shared" ref="AK24:AK25" si="17">N24</f>
        <v>0</v>
      </c>
      <c r="AL24" s="26"/>
      <c r="AM24" s="26" t="e">
        <f t="shared" si="13"/>
        <v>#DIV/0!</v>
      </c>
      <c r="AN24" s="26"/>
      <c r="AO24" s="26"/>
      <c r="AP24" s="26">
        <f t="shared" ref="AP24:AP25" si="18">O24</f>
        <v>1</v>
      </c>
      <c r="AQ24" s="26"/>
      <c r="AR24" s="26">
        <f t="shared" si="14"/>
        <v>0</v>
      </c>
      <c r="AS24" s="26"/>
    </row>
    <row r="25" spans="1:45" s="31" customFormat="1" ht="115.15" customHeight="1">
      <c r="A25" s="39">
        <v>3</v>
      </c>
      <c r="B25" s="73" t="s">
        <v>105</v>
      </c>
      <c r="C25" s="39" t="s">
        <v>157</v>
      </c>
      <c r="D25" s="26" t="s">
        <v>158</v>
      </c>
      <c r="E25" s="26" t="s">
        <v>108</v>
      </c>
      <c r="F25" s="26" t="s">
        <v>159</v>
      </c>
      <c r="G25" s="26" t="s">
        <v>160</v>
      </c>
      <c r="H25" s="26" t="s">
        <v>65</v>
      </c>
      <c r="I25" s="27" t="s">
        <v>62</v>
      </c>
      <c r="J25" s="71" t="s">
        <v>159</v>
      </c>
      <c r="K25" s="70">
        <v>0</v>
      </c>
      <c r="L25" s="70">
        <v>0</v>
      </c>
      <c r="M25" s="70">
        <v>0</v>
      </c>
      <c r="N25" s="70">
        <v>1</v>
      </c>
      <c r="O25" s="70">
        <v>1</v>
      </c>
      <c r="P25" s="39" t="s">
        <v>64</v>
      </c>
      <c r="Q25" s="69" t="s">
        <v>154</v>
      </c>
      <c r="R25" s="26" t="s">
        <v>124</v>
      </c>
      <c r="S25" s="69" t="s">
        <v>161</v>
      </c>
      <c r="T25" s="69" t="s">
        <v>162</v>
      </c>
      <c r="U25" s="60" t="s">
        <v>156</v>
      </c>
      <c r="V25" s="61">
        <f t="shared" si="15"/>
        <v>0</v>
      </c>
      <c r="W25" s="69"/>
      <c r="X25" s="26" t="e">
        <f t="shared" si="10"/>
        <v>#DIV/0!</v>
      </c>
      <c r="Y25" s="26"/>
      <c r="Z25" s="26"/>
      <c r="AA25" s="30">
        <f>L25</f>
        <v>0</v>
      </c>
      <c r="AB25" s="26"/>
      <c r="AC25" s="26" t="e">
        <f t="shared" si="11"/>
        <v>#DIV/0!</v>
      </c>
      <c r="AD25" s="26"/>
      <c r="AE25" s="26"/>
      <c r="AF25" s="61">
        <f t="shared" si="16"/>
        <v>0</v>
      </c>
      <c r="AG25" s="26"/>
      <c r="AH25" s="26" t="e">
        <f t="shared" si="12"/>
        <v>#DIV/0!</v>
      </c>
      <c r="AI25" s="26"/>
      <c r="AJ25" s="26"/>
      <c r="AK25" s="61">
        <f t="shared" si="17"/>
        <v>1</v>
      </c>
      <c r="AL25" s="26"/>
      <c r="AM25" s="26">
        <f t="shared" si="13"/>
        <v>0</v>
      </c>
      <c r="AN25" s="26"/>
      <c r="AO25" s="26"/>
      <c r="AP25" s="26">
        <f t="shared" si="18"/>
        <v>1</v>
      </c>
      <c r="AQ25" s="26"/>
      <c r="AR25" s="26">
        <f t="shared" si="14"/>
        <v>0</v>
      </c>
      <c r="AS25" s="26"/>
    </row>
    <row r="26" spans="1:45" s="5" customFormat="1" ht="46.9">
      <c r="A26" s="10"/>
      <c r="B26" s="10"/>
      <c r="C26" s="10"/>
      <c r="D26" s="11" t="s">
        <v>163</v>
      </c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1"/>
      <c r="Q26" s="11"/>
      <c r="R26" s="11"/>
      <c r="S26" s="10"/>
      <c r="T26" s="10"/>
      <c r="U26" s="10"/>
      <c r="V26" s="12"/>
      <c r="W26" s="12"/>
      <c r="X26" s="14" t="e">
        <f>AVERAGE(X21:X25)*20%</f>
        <v>#DIV/0!</v>
      </c>
      <c r="Y26" s="10"/>
      <c r="Z26" s="10"/>
      <c r="AA26" s="12"/>
      <c r="AB26" s="12"/>
      <c r="AC26" s="14" t="e">
        <f>AVERAGE(AC21:AC25)*20%</f>
        <v>#DIV/0!</v>
      </c>
      <c r="AD26" s="10"/>
      <c r="AE26" s="10"/>
      <c r="AF26" s="12"/>
      <c r="AG26" s="12"/>
      <c r="AH26" s="14" t="e">
        <f>AVERAGE(AH21:AH25)*20%</f>
        <v>#DIV/0!</v>
      </c>
      <c r="AI26" s="10"/>
      <c r="AJ26" s="10"/>
      <c r="AK26" s="12"/>
      <c r="AL26" s="12"/>
      <c r="AM26" s="14" t="e">
        <f>AVERAGE(AM21:AM25)*20%</f>
        <v>#DIV/0!</v>
      </c>
      <c r="AN26" s="10"/>
      <c r="AO26" s="10"/>
      <c r="AP26" s="17"/>
      <c r="AQ26" s="17"/>
      <c r="AR26" s="14">
        <f>AVERAGE(AR21:AR25)*20%</f>
        <v>0</v>
      </c>
      <c r="AS26" s="10"/>
    </row>
    <row r="27" spans="1:45" s="9" customFormat="1" ht="36">
      <c r="A27" s="6"/>
      <c r="B27" s="6"/>
      <c r="C27" s="6"/>
      <c r="D27" s="7" t="s">
        <v>164</v>
      </c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8"/>
      <c r="W27" s="8"/>
      <c r="X27" s="19" t="e">
        <f>X18+X26</f>
        <v>#DIV/0!</v>
      </c>
      <c r="Y27" s="6"/>
      <c r="Z27" s="6"/>
      <c r="AA27" s="8"/>
      <c r="AB27" s="8"/>
      <c r="AC27" s="19" t="e">
        <f>AC18+AC26</f>
        <v>#DIV/0!</v>
      </c>
      <c r="AD27" s="6"/>
      <c r="AE27" s="6"/>
      <c r="AF27" s="8"/>
      <c r="AG27" s="8"/>
      <c r="AH27" s="19" t="e">
        <f>AH18+AH26</f>
        <v>#DIV/0!</v>
      </c>
      <c r="AI27" s="6"/>
      <c r="AJ27" s="6"/>
      <c r="AK27" s="8"/>
      <c r="AL27" s="8"/>
      <c r="AM27" s="19" t="e">
        <f>AM18+AM26</f>
        <v>#DIV/0!</v>
      </c>
      <c r="AN27" s="6"/>
      <c r="AO27" s="6"/>
      <c r="AP27" s="18"/>
      <c r="AQ27" s="18"/>
      <c r="AR27" s="19">
        <f>AR18+AR26</f>
        <v>0</v>
      </c>
      <c r="AS27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phoneticPr fontId="16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E18 E26:E1048576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Q13:Q17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R13:R17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4.4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>
      <c r="B1" s="44" t="s">
        <v>165</v>
      </c>
      <c r="D1" s="45" t="s">
        <v>166</v>
      </c>
    </row>
    <row r="2" spans="2:4">
      <c r="B2" s="44" t="s">
        <v>167</v>
      </c>
      <c r="D2" s="45" t="s">
        <v>168</v>
      </c>
    </row>
    <row r="3" spans="2:4" ht="43.15">
      <c r="B3" s="44" t="s">
        <v>169</v>
      </c>
      <c r="D3" s="45" t="s">
        <v>170</v>
      </c>
    </row>
    <row r="4" spans="2:4" ht="28.9">
      <c r="B4" s="44" t="s">
        <v>171</v>
      </c>
      <c r="D4" s="45" t="s">
        <v>172</v>
      </c>
    </row>
    <row r="5" spans="2:4" ht="28.9">
      <c r="B5" s="44" t="s">
        <v>173</v>
      </c>
      <c r="D5" s="45" t="s">
        <v>174</v>
      </c>
    </row>
    <row r="6" spans="2:4" ht="28.9">
      <c r="B6" s="44" t="s">
        <v>123</v>
      </c>
      <c r="D6" s="45" t="s">
        <v>175</v>
      </c>
    </row>
    <row r="7" spans="2:4" ht="43.15">
      <c r="B7" s="44" t="s">
        <v>139</v>
      </c>
      <c r="D7" s="45" t="s">
        <v>66</v>
      </c>
    </row>
    <row r="8" spans="2:4" ht="43.15">
      <c r="B8" s="44" t="s">
        <v>176</v>
      </c>
      <c r="D8" s="45" t="s">
        <v>177</v>
      </c>
    </row>
    <row r="9" spans="2:4" ht="28.9">
      <c r="B9" s="44" t="s">
        <v>178</v>
      </c>
      <c r="D9" s="45" t="s">
        <v>179</v>
      </c>
    </row>
    <row r="10" spans="2:4" ht="28.9">
      <c r="B10" s="44" t="s">
        <v>180</v>
      </c>
      <c r="D10" s="45" t="s">
        <v>181</v>
      </c>
    </row>
    <row r="11" spans="2:4" ht="28.9">
      <c r="B11" s="44" t="s">
        <v>182</v>
      </c>
      <c r="D11" s="45" t="s">
        <v>114</v>
      </c>
    </row>
    <row r="12" spans="2:4">
      <c r="B12" s="44" t="s">
        <v>154</v>
      </c>
      <c r="D12" s="45" t="s">
        <v>183</v>
      </c>
    </row>
    <row r="13" spans="2:4">
      <c r="B13" s="44" t="s">
        <v>184</v>
      </c>
    </row>
    <row r="14" spans="2:4">
      <c r="B14" s="44" t="s">
        <v>185</v>
      </c>
    </row>
    <row r="15" spans="2:4">
      <c r="B15" s="44" t="s">
        <v>186</v>
      </c>
    </row>
    <row r="16" spans="2:4">
      <c r="B16" s="44" t="s">
        <v>187</v>
      </c>
    </row>
    <row r="17" spans="2:2">
      <c r="B17" s="44" t="s">
        <v>188</v>
      </c>
    </row>
    <row r="18" spans="2:2">
      <c r="B18" s="44" t="s">
        <v>189</v>
      </c>
    </row>
    <row r="19" spans="2:2">
      <c r="B19" s="44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4.45"/>
  <cols>
    <col min="1" max="1" width="34.5703125" bestFit="1" customWidth="1"/>
    <col min="4" max="4" width="96.28515625" customWidth="1"/>
    <col min="6" max="6" width="45.85546875" customWidth="1"/>
  </cols>
  <sheetData>
    <row r="1" spans="1:6" ht="28.9">
      <c r="A1" t="s">
        <v>52</v>
      </c>
      <c r="D1" s="44" t="s">
        <v>165</v>
      </c>
      <c r="F1" s="45" t="s">
        <v>166</v>
      </c>
    </row>
    <row r="2" spans="1:6" ht="28.9">
      <c r="A2" t="s">
        <v>58</v>
      </c>
      <c r="D2" s="44" t="s">
        <v>167</v>
      </c>
      <c r="F2" s="45" t="s">
        <v>168</v>
      </c>
    </row>
    <row r="3" spans="1:6" ht="57.6">
      <c r="A3" t="s">
        <v>191</v>
      </c>
      <c r="D3" s="44" t="s">
        <v>169</v>
      </c>
      <c r="F3" s="45" t="s">
        <v>170</v>
      </c>
    </row>
    <row r="4" spans="1:6" ht="57.6">
      <c r="A4" t="s">
        <v>108</v>
      </c>
      <c r="D4" s="44" t="s">
        <v>171</v>
      </c>
      <c r="F4" s="45" t="s">
        <v>172</v>
      </c>
    </row>
    <row r="5" spans="1:6" ht="43.15">
      <c r="D5" s="44" t="s">
        <v>173</v>
      </c>
      <c r="F5" s="45" t="s">
        <v>174</v>
      </c>
    </row>
    <row r="6" spans="1:6" ht="43.15">
      <c r="D6" s="44" t="s">
        <v>123</v>
      </c>
      <c r="F6" s="45" t="s">
        <v>175</v>
      </c>
    </row>
    <row r="7" spans="1:6" ht="57.6">
      <c r="D7" s="44" t="s">
        <v>139</v>
      </c>
      <c r="F7" s="45" t="s">
        <v>66</v>
      </c>
    </row>
    <row r="8" spans="1:6" ht="57.6">
      <c r="D8" s="44" t="s">
        <v>176</v>
      </c>
      <c r="F8" s="45" t="s">
        <v>177</v>
      </c>
    </row>
    <row r="9" spans="1:6" ht="43.15">
      <c r="D9" s="44" t="s">
        <v>178</v>
      </c>
      <c r="F9" s="45" t="s">
        <v>179</v>
      </c>
    </row>
    <row r="10" spans="1:6" ht="43.15">
      <c r="D10" s="44" t="s">
        <v>180</v>
      </c>
      <c r="F10" s="45" t="s">
        <v>181</v>
      </c>
    </row>
    <row r="11" spans="1:6" ht="43.15">
      <c r="D11" s="44" t="s">
        <v>182</v>
      </c>
      <c r="F11" s="45" t="s">
        <v>114</v>
      </c>
    </row>
    <row r="12" spans="1:6">
      <c r="D12" s="44" t="s">
        <v>154</v>
      </c>
      <c r="F12" s="45" t="s">
        <v>124</v>
      </c>
    </row>
    <row r="13" spans="1:6">
      <c r="D13" s="44" t="s">
        <v>184</v>
      </c>
    </row>
    <row r="14" spans="1:6">
      <c r="D14" s="44" t="s">
        <v>185</v>
      </c>
    </row>
    <row r="15" spans="1:6">
      <c r="D15" s="44" t="s">
        <v>186</v>
      </c>
    </row>
    <row r="16" spans="1:6">
      <c r="D16" s="44" t="s">
        <v>187</v>
      </c>
    </row>
    <row r="17" spans="4:4">
      <c r="D17" s="44" t="s">
        <v>188</v>
      </c>
    </row>
    <row r="18" spans="4:4">
      <c r="D18" s="44" t="s">
        <v>189</v>
      </c>
    </row>
    <row r="19" spans="4:4">
      <c r="D19" s="44" t="s">
        <v>190</v>
      </c>
    </row>
    <row r="20" spans="4:4">
      <c r="D20" s="44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E4E5AAE2-CD4A-4637-822A-736C5DAD196F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Efren Perez Alfonso</cp:lastModifiedBy>
  <cp:revision/>
  <dcterms:created xsi:type="dcterms:W3CDTF">2021-01-25T18:44:53Z</dcterms:created>
  <dcterms:modified xsi:type="dcterms:W3CDTF">2025-01-29T15:18:17Z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