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8_{BDE11E74-4AF4-4519-8565-4FE5ABA8167F}" xr6:coauthVersionLast="47" xr6:coauthVersionMax="47" xr10:uidLastSave="{00000000-0000-0000-0000-00000000000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AI12" i="4" s="1"/>
  <c r="AI13" i="4"/>
  <c r="AI14" i="4"/>
  <c r="M14" i="4"/>
  <c r="M13" i="4"/>
  <c r="M12" i="4"/>
  <c r="AD14" i="4"/>
  <c r="AF14" i="4" s="1"/>
  <c r="AD13" i="4"/>
  <c r="AF13" i="4" s="1"/>
  <c r="AD12" i="4"/>
  <c r="AF12" i="4" s="1"/>
  <c r="Y14" i="4"/>
  <c r="AA14" i="4" s="1"/>
  <c r="Y13" i="4"/>
  <c r="AA13" i="4" s="1"/>
  <c r="Y12" i="4"/>
  <c r="AA12" i="4" s="1"/>
  <c r="T14" i="4"/>
  <c r="V14" i="4" s="1"/>
  <c r="T13" i="4"/>
  <c r="V13" i="4" s="1"/>
  <c r="T12" i="4"/>
  <c r="V12" i="4" s="1"/>
  <c r="O14" i="4"/>
  <c r="Q14" i="4" s="1"/>
  <c r="O13" i="4"/>
  <c r="Q13" i="4" s="1"/>
  <c r="O12" i="4"/>
  <c r="AJ13" i="4" l="1"/>
  <c r="AJ14" i="4"/>
  <c r="AJ12" i="4"/>
  <c r="AJ1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<sst xmlns="http://schemas.openxmlformats.org/spreadsheetml/2006/main" count="98" uniqueCount="69">
  <si>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</si>
  <si>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</si>
  <si>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</si>
  <si>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</si>
  <si>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</si>
  <si>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</si>
  <si>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PlanInstitucional de Capacitación - PIC</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</si>
  <si>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</si>
  <si>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</si>
  <si>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</si>
  <si>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</si>
  <si>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</si>
  <si>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</si>
  <si>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</si>
  <si>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</si>
  <si>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</si>
  <si>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</si>
  <si>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</si>
  <si>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</si>
  <si>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</si>
  <si>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</si>
  <si>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</si>
  <si>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</si>
  <si>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</si>
  <si>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</si>
  <si>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</si>
  <si>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</si>
  <si>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</si>
  <si>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</si>
  <si>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</si>
  <si>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</si>
  <si>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</si>
  <si>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</si>
  <si>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Convocar al curso virtual de “Inducción a la Secretaría Distrital de Gobierno” al 100% de los(as) funcionarios(as) que se vinculan a la entidad.</t>
  </si>
  <si>
    <t>(Número de funcionarios(as) nuevos convocados/Total de funcionarios (as) nuevos(as)) ×100</t>
  </si>
  <si>
    <t>Dirección de Gestión del Talento Humano</t>
  </si>
  <si>
    <t>Constante</t>
  </si>
  <si>
    <t>Correos electrónicos a través de los cuales se le solicita al nuevo funcionario(a) realizar la inducción a través de la plataforma del Moodle</t>
  </si>
  <si>
    <t>Se invitó a los 34 servidores que ingresaron a la SDG para que realizaran el curso virtual de "Inducción a la Secretaría Distrital de Gobierno" dispuesto a través de la plataforma Moodle de la entidad.</t>
  </si>
  <si>
    <t>•2 Listados de relación de funcionarios nuevos
•Correo electrónico de invitación a realizar el "Curso virtual de Inducción a la Secretaría Distrital de Gobierno" dispuesto a través de la plataforma Moodle.</t>
  </si>
  <si>
    <t>Conforme a los listados de afiliación a la seguridad social, para el segundo trimestre del año ingresaron a la SDG 34 funcionarios(as) nuevos(as). De los cuales se invitó a los(as) 34 servidores(as) para que realizaran el curso virtual de "Inducción a la Secretaría Distrital de Gobierno" dispuesto a través de la plataforma Moodle de la entidad, como se evidencia en los correos electrónicos enviados por el equipo del PIC de la DGTH.</t>
  </si>
  <si>
    <t>Ejecutar el 80% de las actividades de capacitación programadas durante toda la vigencia.</t>
  </si>
  <si>
    <t>(Número de actividades de capacitación ejecutadas /Total de actividades de capacitación planeadas para la vigencia) ×100</t>
  </si>
  <si>
    <t>Suma</t>
  </si>
  <si>
    <t>Evidencias de la ejecución de las actividades; 
Grabación de la capacitación o acta de la capacitación o registros de asistencia o registro fotográfico o presentaciones.</t>
  </si>
  <si>
    <t>Durante el primer trimestre de 2024 se cumplió con las 9 actividades de capacitación programadas para este periodo.</t>
  </si>
  <si>
    <t>Listados de asistencia a cada jornada de capacitación programada, e invitación a realizar el curso de Inducción virtual a la Secretaría Distrital de Goberno.</t>
  </si>
  <si>
    <t>Durante el segundo trimestre de 2024 se cumplió con las 14 actividades de capacitación programadas para este periodo de acuerdo con los temas del Plan de acción del PIC, que fueron:
Actividad1 - Tema Gestión Transversal y de apoyo. El 3 de abril de 2024 - Gestión documental grupo 3, con 113 asistentes.
Actividad2 - Tema Gestión Transversal y de apoyo. El 11 de abril de 2024 - Recomendaciones de Seguridad de la Información Usuario Final, con 38 asistentes .
Actividad3 - Tema Gestión Transversal y de apoyo. El 30 de abril de 2024 - Capacitación Código de Integridad, con 195 asistentes.
Actividad4  - Tema Gestión Transversal y de apoyo. El 12 de abril de 2024 - Gestión de Proyectos de Inversión grupos 1, con 91 asistentes.
Actividad5  - Tema Gestión Transversal y de apoyo.  El 19 de abril de 2024 - Gestión de Proyectos de Inversión grupo 2, con 231 asistentes.
Actividad6.  - Tema Gestión Transversal y de apoyo.  El 22 y 28 de mayo de 2024 - Analítica Institucional grupos 1 y 2, con 241 asistentes.
Actividad7  - Tema Gestión Transversal y de apoyo.  El 29 de mayo de 2024 - Control Interno, con 226 asistentes.
Actividad8  - Tema Gestión Transversal y de apoyo. El 16  y 24 de mayo  de 2024 - Gestión del Conocimiento E Innovación grupos 1-2, con 141 asistentes.
Actividad9  - Tema Gestión Transversal y de apoyo. El 30 de mayo de 2024 - Ley de Transparencia - Listado de asistencia tomado por la Secretaría de Transparencia, con 40 asistentes.
Actividad10  - Tema Gestión Transversal y de apoyo.  El 17 - 19 - 25 y 27 de junio de 2024 - Código General Disciplinario grupos 1-2-3-4, con 355 asistentes.
Actividad11  - Tema Gestión Transversal y de apoyo. El 20 -21 - 26 y 28 de junio de 2024 - Cultura Ambiental grupos 1-2-3-4, con 268 asistentes.
Actividad12  - Tema Gestión Transversal y de apoyo. El 12 y 13 de junio de 2024 - Manual de Funciones grupos 1-2, con 367 asistentes.
Actividad13  - Tema Gestión Transversal y de apoyo. El 11 de junio de 2024 - Protección de Datos Personales, con 145 asistentes.
Actividad14  - Tema Gestión Transversal y de apoyo. El 24 y 26 de junio - Sensibilización libertad religiosa, con 29 asistentes.</t>
  </si>
  <si>
    <t>Listados de asistencia a cada jornada de capacitación programada, e invitación a realizar el curso de Inducción virtual a la Secretaría Distrital de Gobierno cargadas en las siguientes carpetas:
1. Abril.
2. Mayo.
3. Junio.</t>
  </si>
  <si>
    <t>Lograr un nivel de satisfacción igual o superior al 80% de los(as) funcionarios(as) encuestados en relación con las actividades de capacitación</t>
  </si>
  <si>
    <t>(Número de funcionarios(as) satisfechos(as) /Total de funcionarios(as) encuestados(as)) ×100</t>
  </si>
  <si>
    <t>Archivo excel con la encuesta de medición de la satisfacción.</t>
  </si>
  <si>
    <t>De los 1001 servidores y colaboradores que diligenciaron la encuesta de percepción durante el primer trimestre de 2024, 713 servidores calificaron como excelentes las actividades de capacitación con una representación del 71.29% y 230 servidores indicaron que las capacitaciones son buenas es decir un 23.03%, para un total de 943 servidores satisfechos y un nivel de satisfacción del 94.2% durante el trimestre.</t>
  </si>
  <si>
    <t>Archivo excel con el cálculo de la encuesta de medición de la satisfacción y reportes pdf de cada encuesta.</t>
  </si>
  <si>
    <t>De los 2411 servidores y colaboradores que diligenciaron la encuesta de percepción para las actividades de capacitación que se realizaron durante el periodo, 2352 servidores las calificaron como buenas y excelentes, alcanzando un nivel de satisfacción del 97,55% durante el segundo trimestre de 2024.
Por lo anterior, se logra evidenciar un sobre cumplimiento de la meta en razón a las calificaciones otorgadas por los asistentes a las actividades de capacitación.</t>
  </si>
  <si>
    <t>Archivo Excel con el cálculo de la encuesta de medición de la satisfacción y reportes pdf de cada encuesta.</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</si>
  <si>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</si>
  <si>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</si>
  <si>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</si>
  <si>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</si>
  <si>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</si>
  <si>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</si>
  <si>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</si>
  <si>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</si>
  <si>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21,3%.</t>
  </si>
  <si>
    <t>Creciente</t>
  </si>
  <si>
    <t>Decreciente</t>
  </si>
  <si>
    <t>19 de julio de 2024</t>
  </si>
  <si>
    <t>Se publica el seguimiento del plan con corte a 30 de junio de de 2024. El plan presenta un avance acumulado del 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</si>
</sst>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9"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5" fillId="8" borderId="10" xfId="0" applyNumberFormat="1" applyFont="1" applyFill="1" applyBorder="1" applyAlignment="1">
      <alignment horizontal="center" vertical="center"/>
    </xf>
    <xf numFmtId="0" fontId="6" fillId="0" borderId="1" xfId="0" applyFont="1" applyBorder="1" applyAlignment="1">
      <alignment horizontal="justify"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6" fillId="0" borderId="1" xfId="0" applyFont="1" applyBorder="1" applyAlignment="1">
      <alignment horizontal="justify" vertical="top"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3"/>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6.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30.85546875" style="16" customWidth="1"/>
    <col min="20" max="20" width="19" style="15" customWidth="1"/>
    <col min="21" max="21" width="17.85546875" style="33" customWidth="1"/>
    <col min="22" max="22" width="20" style="30" customWidth="1"/>
    <col min="23" max="23" width="61.710937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71" t="s">
        <v>0</v>
      </c>
      <c r="D1" s="71"/>
      <c r="E1" s="71"/>
      <c r="F1" s="71"/>
      <c r="G1" s="71"/>
      <c r="H1" s="71"/>
      <c r="I1" s="71"/>
      <c r="J1" s="71"/>
      <c r="K1" s="71"/>
      <c r="L1" s="72"/>
      <c r="M1" s="62" t="s">
        <v>1</v>
      </c>
      <c r="N1" s="63"/>
      <c r="O1" s="10"/>
      <c r="P1" s="10"/>
      <c r="Q1" s="27"/>
      <c r="R1" s="5"/>
      <c r="S1" s="5"/>
      <c r="T1" s="10"/>
      <c r="U1" s="10"/>
      <c r="V1" s="10"/>
    </row>
    <row r="2" spans="1:36" x14ac:dyDescent="0.25">
      <c r="A2" s="23"/>
      <c r="B2" s="4"/>
      <c r="C2" s="73"/>
      <c r="D2" s="73"/>
      <c r="E2" s="73"/>
      <c r="F2" s="73"/>
      <c r="G2" s="73"/>
      <c r="H2" s="73"/>
      <c r="I2" s="73"/>
      <c r="J2" s="73"/>
      <c r="K2" s="73"/>
      <c r="L2" s="74"/>
      <c r="M2" s="64" t="s">
        <v>2</v>
      </c>
      <c r="N2" s="65"/>
      <c r="O2" s="10"/>
      <c r="P2" s="10"/>
      <c r="Q2" s="27"/>
      <c r="R2" s="5"/>
      <c r="S2" s="5"/>
      <c r="T2" s="10"/>
      <c r="U2" s="10"/>
      <c r="V2" s="10"/>
    </row>
    <row r="3" spans="1:36" ht="16.5" customHeight="1" x14ac:dyDescent="0.25">
      <c r="A3" s="23"/>
      <c r="B3" s="4"/>
      <c r="C3" s="73"/>
      <c r="D3" s="73"/>
      <c r="E3" s="73"/>
      <c r="F3" s="73"/>
      <c r="G3" s="73"/>
      <c r="H3" s="73"/>
      <c r="I3" s="73"/>
      <c r="J3" s="73"/>
      <c r="K3" s="73"/>
      <c r="L3" s="74"/>
      <c r="M3" s="64" t="s">
        <v>3</v>
      </c>
      <c r="N3" s="65"/>
      <c r="O3" s="10"/>
      <c r="P3" s="10"/>
      <c r="Q3" s="27"/>
      <c r="R3" s="5"/>
      <c r="S3" s="6"/>
      <c r="T3" s="32"/>
      <c r="U3" s="32"/>
      <c r="V3" s="32"/>
    </row>
    <row r="4" spans="1:36" ht="16.5" customHeight="1" x14ac:dyDescent="0.25">
      <c r="A4" s="24"/>
      <c r="B4" s="25"/>
      <c r="C4" s="75"/>
      <c r="D4" s="75"/>
      <c r="E4" s="75"/>
      <c r="F4" s="75"/>
      <c r="G4" s="75"/>
      <c r="H4" s="75"/>
      <c r="I4" s="75"/>
      <c r="J4" s="75"/>
      <c r="K4" s="75"/>
      <c r="L4" s="76"/>
      <c r="M4" s="66" t="s">
        <v>4</v>
      </c>
      <c r="N4" s="67"/>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77" t="s">
        <v>6</v>
      </c>
      <c r="D6" s="77"/>
      <c r="E6" s="77"/>
      <c r="F6" s="77"/>
      <c r="G6" s="77"/>
      <c r="H6" s="77"/>
      <c r="I6" s="77"/>
      <c r="J6" s="77"/>
      <c r="K6" s="77"/>
      <c r="L6" s="77"/>
      <c r="M6" s="77"/>
      <c r="N6" s="77"/>
      <c r="O6" s="10"/>
      <c r="P6" s="10"/>
      <c r="Q6" s="27"/>
      <c r="R6" s="5"/>
      <c r="S6" s="6"/>
      <c r="T6" s="32"/>
      <c r="U6" s="32"/>
      <c r="V6" s="32"/>
    </row>
    <row r="7" spans="1:36" ht="16.5" customHeight="1" x14ac:dyDescent="0.25">
      <c r="A7" s="4"/>
      <c r="B7" s="9" t="s">
        <v>7</v>
      </c>
      <c r="C7" s="20">
        <v>2024</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78" t="s">
        <v>8</v>
      </c>
      <c r="B10" s="78"/>
      <c r="C10" s="78"/>
      <c r="D10" s="69" t="s">
        <v>9</v>
      </c>
      <c r="E10" s="69"/>
      <c r="F10" s="69"/>
      <c r="G10" s="69"/>
      <c r="H10" s="69"/>
      <c r="I10" s="69"/>
      <c r="J10" s="69"/>
      <c r="K10" s="69"/>
      <c r="L10" s="69"/>
      <c r="M10" s="69"/>
      <c r="N10" s="69"/>
      <c r="O10" s="68" t="s">
        <v>10</v>
      </c>
      <c r="P10" s="68"/>
      <c r="Q10" s="68"/>
      <c r="R10" s="70"/>
      <c r="S10" s="70"/>
      <c r="T10" s="68" t="s">
        <v>11</v>
      </c>
      <c r="U10" s="68"/>
      <c r="V10" s="68"/>
      <c r="W10" s="68"/>
      <c r="X10" s="68"/>
      <c r="Y10" s="68" t="s">
        <v>12</v>
      </c>
      <c r="Z10" s="68"/>
      <c r="AA10" s="68"/>
      <c r="AB10" s="68"/>
      <c r="AC10" s="68"/>
      <c r="AD10" s="68" t="s">
        <v>13</v>
      </c>
      <c r="AE10" s="68"/>
      <c r="AF10" s="68"/>
      <c r="AG10" s="68"/>
      <c r="AH10" s="68"/>
      <c r="AI10" s="61" t="s">
        <v>14</v>
      </c>
      <c r="AJ10" s="61"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1"/>
      <c r="AJ11" s="61"/>
    </row>
    <row r="12" spans="1:36" s="19" customFormat="1" ht="138.75" customHeight="1" x14ac:dyDescent="0.25">
      <c r="A12" s="18">
        <v>7</v>
      </c>
      <c r="B12" s="18" t="s">
        <v>31</v>
      </c>
      <c r="C12" s="18" t="s">
        <v>32</v>
      </c>
      <c r="D12" s="18">
        <v>1</v>
      </c>
      <c r="E12" s="18" t="s">
        <v>33</v>
      </c>
      <c r="F12" s="42" t="s">
        <v>34</v>
      </c>
      <c r="G12" s="18" t="s">
        <v>35</v>
      </c>
      <c r="H12" s="18" t="s">
        <v>36</v>
      </c>
      <c r="I12" s="45">
        <v>1</v>
      </c>
      <c r="J12" s="45">
        <v>1</v>
      </c>
      <c r="K12" s="45">
        <v>1</v>
      </c>
      <c r="L12" s="45">
        <v>1</v>
      </c>
      <c r="M12" s="45">
        <f>AVERAGE(I12:L12)</f>
        <v>1</v>
      </c>
      <c r="N12" s="18" t="s">
        <v>37</v>
      </c>
      <c r="O12" s="28">
        <f>I12</f>
        <v>1</v>
      </c>
      <c r="P12" s="46">
        <v>1</v>
      </c>
      <c r="Q12" s="28">
        <v>1</v>
      </c>
      <c r="R12" s="47" t="s">
        <v>38</v>
      </c>
      <c r="S12" s="48" t="s">
        <v>39</v>
      </c>
      <c r="T12" s="28">
        <f>J12</f>
        <v>1</v>
      </c>
      <c r="U12" s="51">
        <f>34/34</f>
        <v>1</v>
      </c>
      <c r="V12" s="31">
        <f>IF(U12/T12&gt;100%,100%,U12/T12)</f>
        <v>1</v>
      </c>
      <c r="W12" s="1" t="s">
        <v>40</v>
      </c>
      <c r="X12" s="54" t="s">
        <v>39</v>
      </c>
      <c r="Y12" s="43">
        <f>K12</f>
        <v>1</v>
      </c>
      <c r="Z12" s="51">
        <v>0</v>
      </c>
      <c r="AA12" s="31">
        <f>IF(Z12/Y12&gt;100%,100%,Z12/Y12)</f>
        <v>0</v>
      </c>
      <c r="AB12" s="1"/>
      <c r="AC12" s="1"/>
      <c r="AD12" s="43">
        <f>L12</f>
        <v>1</v>
      </c>
      <c r="AE12" s="51">
        <v>0</v>
      </c>
      <c r="AF12" s="31">
        <f>IF(AE12/AD12&gt;100%,100%,AE12/AD12)</f>
        <v>0</v>
      </c>
      <c r="AG12" s="1"/>
      <c r="AH12" s="1"/>
      <c r="AI12" s="51">
        <f>AVERAGE(P12,U12,Z12,AE12)</f>
        <v>0.5</v>
      </c>
      <c r="AJ12" s="31">
        <f>IF(AI12/M12&gt;100%,100%,AI12/M12)</f>
        <v>0.5</v>
      </c>
    </row>
    <row r="13" spans="1:36" s="19" customFormat="1" ht="249.75" customHeight="1" x14ac:dyDescent="0.25">
      <c r="A13" s="18">
        <v>7</v>
      </c>
      <c r="B13" s="18" t="s">
        <v>31</v>
      </c>
      <c r="C13" s="18" t="s">
        <v>32</v>
      </c>
      <c r="D13" s="18">
        <v>2</v>
      </c>
      <c r="E13" s="18" t="s">
        <v>41</v>
      </c>
      <c r="F13" s="18" t="s">
        <v>42</v>
      </c>
      <c r="G13" s="18" t="s">
        <v>35</v>
      </c>
      <c r="H13" s="18" t="s">
        <v>43</v>
      </c>
      <c r="I13" s="45">
        <v>0.1</v>
      </c>
      <c r="J13" s="45">
        <v>0.4</v>
      </c>
      <c r="K13" s="45">
        <v>0.4</v>
      </c>
      <c r="L13" s="45">
        <v>0.1</v>
      </c>
      <c r="M13" s="45">
        <f>SUM(I13:L13)</f>
        <v>1</v>
      </c>
      <c r="N13" s="42" t="s">
        <v>44</v>
      </c>
      <c r="O13" s="28">
        <f t="shared" ref="O13:O14" si="0">I13</f>
        <v>0.1</v>
      </c>
      <c r="P13" s="53">
        <v>9.6000000000000002E-2</v>
      </c>
      <c r="Q13" s="28">
        <f t="shared" ref="Q13:Q14" si="1">IF(P13/O13&gt;100%,100%,P13/O13)</f>
        <v>0.96</v>
      </c>
      <c r="R13" s="49" t="s">
        <v>45</v>
      </c>
      <c r="S13" s="50" t="s">
        <v>46</v>
      </c>
      <c r="T13" s="28">
        <f t="shared" ref="T13:T14" si="2">J13</f>
        <v>0.4</v>
      </c>
      <c r="U13" s="51">
        <v>0.4</v>
      </c>
      <c r="V13" s="31">
        <f t="shared" ref="V13:V14" si="3">IF(U13/T13&gt;100%,100%,U13/T13)</f>
        <v>1</v>
      </c>
      <c r="W13" s="79" t="s">
        <v>47</v>
      </c>
      <c r="X13" s="54" t="s">
        <v>48</v>
      </c>
      <c r="Y13" s="43">
        <f t="shared" ref="Y13:Y14" si="4">K13</f>
        <v>0.4</v>
      </c>
      <c r="Z13" s="3"/>
      <c r="AA13" s="31">
        <f t="shared" ref="AA13:AA14" si="5">IF(Z13/Y13&gt;100%,100%,Z13/Y13)</f>
        <v>0</v>
      </c>
      <c r="AB13" s="1"/>
      <c r="AC13" s="1"/>
      <c r="AD13" s="43">
        <f t="shared" ref="AD13:AD14" si="6">L13</f>
        <v>0.1</v>
      </c>
      <c r="AE13" s="3"/>
      <c r="AF13" s="31">
        <f t="shared" ref="AF13:AF14" si="7">IF(AE13/AD13&gt;100%,100%,AE13/AD13)</f>
        <v>0</v>
      </c>
      <c r="AG13" s="1"/>
      <c r="AH13" s="1"/>
      <c r="AI13" s="52">
        <f>SUM(P13,U13,Z13,AE13)</f>
        <v>0.496</v>
      </c>
      <c r="AJ13" s="31">
        <f t="shared" ref="AJ13:AJ14" si="8">IF(AI13/M13&gt;100%,100%,AI13/M13)</f>
        <v>0.496</v>
      </c>
    </row>
    <row r="14" spans="1:36" s="19" customFormat="1" ht="175.5" customHeight="1" x14ac:dyDescent="0.25">
      <c r="A14" s="18">
        <v>7</v>
      </c>
      <c r="B14" s="18" t="s">
        <v>31</v>
      </c>
      <c r="C14" s="18" t="s">
        <v>32</v>
      </c>
      <c r="D14" s="18">
        <v>3</v>
      </c>
      <c r="E14" s="18" t="s">
        <v>49</v>
      </c>
      <c r="F14" s="18" t="s">
        <v>50</v>
      </c>
      <c r="G14" s="18" t="s">
        <v>35</v>
      </c>
      <c r="H14" s="18" t="s">
        <v>36</v>
      </c>
      <c r="I14" s="28">
        <v>0.8</v>
      </c>
      <c r="J14" s="28">
        <v>0.8</v>
      </c>
      <c r="K14" s="28">
        <v>0.8</v>
      </c>
      <c r="L14" s="28">
        <v>0.8</v>
      </c>
      <c r="M14" s="28">
        <f>AVERAGE(I14:L14)</f>
        <v>0.8</v>
      </c>
      <c r="N14" s="18" t="s">
        <v>51</v>
      </c>
      <c r="O14" s="28">
        <f t="shared" si="0"/>
        <v>0.8</v>
      </c>
      <c r="P14" s="53">
        <v>0.94199999999999995</v>
      </c>
      <c r="Q14" s="28">
        <f t="shared" si="1"/>
        <v>1</v>
      </c>
      <c r="R14" s="49" t="s">
        <v>52</v>
      </c>
      <c r="S14" s="50" t="s">
        <v>53</v>
      </c>
      <c r="T14" s="28">
        <f t="shared" si="2"/>
        <v>0.8</v>
      </c>
      <c r="U14" s="51">
        <v>0.97550000000000003</v>
      </c>
      <c r="V14" s="31">
        <f t="shared" si="3"/>
        <v>1</v>
      </c>
      <c r="W14" s="54" t="s">
        <v>54</v>
      </c>
      <c r="X14" s="1" t="s">
        <v>55</v>
      </c>
      <c r="Y14" s="43">
        <f t="shared" si="4"/>
        <v>0.8</v>
      </c>
      <c r="Z14" s="51">
        <v>0</v>
      </c>
      <c r="AA14" s="31">
        <f t="shared" si="5"/>
        <v>0</v>
      </c>
      <c r="AB14" s="1"/>
      <c r="AC14" s="1"/>
      <c r="AD14" s="43">
        <f t="shared" si="6"/>
        <v>0.8</v>
      </c>
      <c r="AE14" s="51">
        <v>0</v>
      </c>
      <c r="AF14" s="31">
        <f t="shared" si="7"/>
        <v>0</v>
      </c>
      <c r="AG14" s="1"/>
      <c r="AH14" s="1"/>
      <c r="AI14" s="52">
        <f>AVERAGE(P14,U14,Z14,AE14)</f>
        <v>0.479375</v>
      </c>
      <c r="AJ14" s="31">
        <f t="shared" si="8"/>
        <v>0.59921874999999991</v>
      </c>
    </row>
    <row r="15" spans="1:36" ht="18.75" x14ac:dyDescent="0.25">
      <c r="AH15" s="55" t="s">
        <v>56</v>
      </c>
      <c r="AI15" s="55"/>
      <c r="AJ15" s="41">
        <f>AVERAGE(AJ12:AJ14)</f>
        <v>0.53173958333333327</v>
      </c>
    </row>
    <row r="19" spans="1:21" x14ac:dyDescent="0.25">
      <c r="B19" s="56" t="s">
        <v>57</v>
      </c>
      <c r="C19" s="56"/>
      <c r="D19" s="56"/>
      <c r="E19" s="56"/>
      <c r="F19" s="56"/>
    </row>
    <row r="20" spans="1:21" s="37" customFormat="1" x14ac:dyDescent="0.25">
      <c r="A20" s="36"/>
      <c r="B20" s="38" t="s">
        <v>58</v>
      </c>
      <c r="C20" s="56" t="s">
        <v>59</v>
      </c>
      <c r="D20" s="56"/>
      <c r="E20" s="56" t="s">
        <v>60</v>
      </c>
      <c r="F20" s="56"/>
      <c r="G20" s="34"/>
      <c r="H20" s="34"/>
      <c r="I20" s="34"/>
      <c r="J20" s="34"/>
      <c r="K20" s="34"/>
      <c r="L20" s="34"/>
      <c r="M20" s="34"/>
      <c r="N20" s="34"/>
      <c r="O20" s="34"/>
      <c r="P20" s="34"/>
      <c r="Q20" s="35"/>
      <c r="R20" s="34"/>
      <c r="S20" s="34"/>
      <c r="T20" s="34"/>
      <c r="U20" s="36"/>
    </row>
    <row r="21" spans="1:21" ht="30" customHeight="1" x14ac:dyDescent="0.25">
      <c r="B21" s="44">
        <v>1</v>
      </c>
      <c r="C21" s="57" t="s">
        <v>61</v>
      </c>
      <c r="D21" s="58"/>
      <c r="E21" s="59" t="s">
        <v>62</v>
      </c>
      <c r="F21" s="60"/>
    </row>
    <row r="22" spans="1:21" ht="30" customHeight="1" x14ac:dyDescent="0.25">
      <c r="B22" s="44">
        <v>2</v>
      </c>
      <c r="C22" s="57" t="s">
        <v>63</v>
      </c>
      <c r="D22" s="58"/>
      <c r="E22" s="59" t="s">
        <v>64</v>
      </c>
      <c r="F22" s="60"/>
    </row>
    <row r="23" spans="1:21" ht="42" customHeight="1" x14ac:dyDescent="0.25">
      <c r="B23" s="44">
        <v>3</v>
      </c>
      <c r="C23" s="57" t="s">
        <v>67</v>
      </c>
      <c r="D23" s="58"/>
      <c r="E23" s="59" t="s">
        <v>68</v>
      </c>
      <c r="F23" s="60"/>
    </row>
  </sheetData>
  <autoFilter ref="A11:DW11" xr:uid="{00000000-0001-0000-0000-000000000000}"/>
  <dataConsolidate/>
  <mergeCells count="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5:AI15"/>
    <mergeCell ref="B19:F19"/>
    <mergeCell ref="C22:D22"/>
    <mergeCell ref="E22:F22"/>
    <mergeCell ref="C23:D23"/>
    <mergeCell ref="E23:F23"/>
    <mergeCell ref="C21:D21"/>
    <mergeCell ref="E21:F21"/>
    <mergeCell ref="C20:D20"/>
    <mergeCell ref="E20:F2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65</v>
      </c>
    </row>
    <row r="2" spans="1:1" x14ac:dyDescent="0.25">
      <c r="A2" t="s">
        <v>66</v>
      </c>
    </row>
    <row r="3" spans="1:1" x14ac:dyDescent="0.25">
      <c r="A3" t="s">
        <v>43</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2024-07-17T20:21:50Z</dcterms:modified>
  <cp:category/>
  <cp:contentStatus/>
</cp:coreProperties>
</file>