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4/PLANES INSTITUCIONALES/Publicacion Trimestre 3/"/>
    </mc:Choice>
  </mc:AlternateContent>
  <xr:revisionPtr revIDLastSave="10" documentId="13_ncr:1_{1A87F391-4AA6-4E65-B97F-8D3E89DA1B6F}" xr6:coauthVersionLast="47" xr6:coauthVersionMax="47" xr10:uidLastSave="{A8EB9337-3B40-472F-B12C-FFC5C13913C1}"/>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Formato!$A$11:$DW$19</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4" l="1"/>
  <c r="AI15" i="4"/>
  <c r="AI14" i="4"/>
  <c r="AI13" i="4"/>
  <c r="M18" i="4" l="1"/>
  <c r="AJ18" i="4" s="1"/>
  <c r="M17" i="4"/>
  <c r="M16" i="4"/>
  <c r="AJ16" i="4" s="1"/>
  <c r="M15" i="4"/>
  <c r="M14" i="4"/>
  <c r="M13" i="4"/>
  <c r="M12" i="4"/>
  <c r="AD16" i="4" l="1"/>
  <c r="AF16" i="4" s="1"/>
  <c r="T16" i="4"/>
  <c r="V16" i="4" s="1"/>
  <c r="T15" i="4"/>
  <c r="V15" i="4" s="1"/>
  <c r="Y15" i="4"/>
  <c r="AA15" i="4" s="1"/>
  <c r="AD15" i="4"/>
  <c r="AF15" i="4" s="1"/>
  <c r="AJ15" i="4"/>
  <c r="AD18" i="4"/>
  <c r="AF18" i="4" s="1"/>
  <c r="AD17" i="4"/>
  <c r="AF17" i="4" s="1"/>
  <c r="AD14" i="4"/>
  <c r="AF14" i="4" s="1"/>
  <c r="AD13" i="4"/>
  <c r="AF13" i="4" s="1"/>
  <c r="AD12" i="4"/>
  <c r="AF12" i="4" s="1"/>
  <c r="Y18" i="4"/>
  <c r="AA18" i="4" s="1"/>
  <c r="Y17" i="4"/>
  <c r="AA17" i="4" s="1"/>
  <c r="Y14" i="4"/>
  <c r="AA14" i="4" s="1"/>
  <c r="Y13" i="4"/>
  <c r="AA13" i="4" s="1"/>
  <c r="Y12" i="4"/>
  <c r="T18" i="4"/>
  <c r="V18" i="4" s="1"/>
  <c r="T17" i="4"/>
  <c r="V17" i="4" s="1"/>
  <c r="T14" i="4"/>
  <c r="V14" i="4" s="1"/>
  <c r="T13" i="4"/>
  <c r="V13" i="4" s="1"/>
  <c r="T12" i="4"/>
  <c r="V12" i="4" s="1"/>
  <c r="AJ17" i="4"/>
  <c r="AJ14" i="4"/>
  <c r="AJ13" i="4"/>
  <c r="AJ12" i="4"/>
  <c r="AJ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<sst xmlns="http://schemas.openxmlformats.org/spreadsheetml/2006/main" count="179" uniqueCount="104">
  <si>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</si>
  <si>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</si>
  <si>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</si>
  <si>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</si>
  <si>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</si>
  <si>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</si>
  <si>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</si>
  <si>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</si>
  <si>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</si>
  <si>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</si>
  <si>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</si>
  <si>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</si>
  <si>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</si>
  <si>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</si>
  <si>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</si>
  <si>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</si>
  <si>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</si>
  <si>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</si>
  <si>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</si>
  <si>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</si>
  <si>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</si>
  <si>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</si>
  <si>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</si>
  <si>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</si>
  <si>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</si>
  <si>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</si>
  <si>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</si>
  <si>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</si>
  <si>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</si>
  <si>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</si>
  <si>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</si>
  <si>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</si>
  <si>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</si>
  <si>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diseño y la planificación del documento PESV GCO-GCI-Pl001.</t>
  </si>
  <si>
    <t>Documento actualizado</t>
  </si>
  <si>
    <t xml:space="preserve">DA / DGTH </t>
  </si>
  <si>
    <t>Suma</t>
  </si>
  <si>
    <t>No programada</t>
  </si>
  <si>
    <t>Documento actualizado en el sistema de gestión.</t>
  </si>
  <si>
    <t>Ejecutar mínimo el 80% de las actividades programadas durante el periodo formuladas en el plan de trabajo del Plan Estratégico de Seguridad Vial 2024, en la fase del hacer.</t>
  </si>
  <si>
    <t>Constante</t>
  </si>
  <si>
    <t>Evidencias de la ejecución de las actividades que podrían ser:
• Registro fotográfico.
• Registros de asistencia.
• Actas de reunión.
• Informes de inspección.
• Registros de información</t>
  </si>
  <si>
    <t xml:space="preserve">• Se realiza actualización del diagnóstico que se encuentra en el documento Word PESV: GCO-GCI-Pl001.
• Se realiza seguimiento de los compensatorios generados de las horas extras de los conductores y la relación de horas extras pagadas a cada conductor.
• Se realizaron 9 pruebas de alcoholemia a los conductores para dar cumplimiento al plan de trabajo.
• Se realizó sensibilización sobre la política de seguridad vial,  Sensibilización política de alcohol y drogas, Sensibilización protección de actores viales vulnerables.
• Se realiza seguimiento al reporte e investigación del siniestro vial ocurrido en el mes de febrero.
• Se consultó en la página del simit por placa y número cc si los conductores y vehículos presentaban alguna infracción de tránsito.                       </t>
  </si>
  <si>
    <t>• Documento Word PESV: GCO-GCI-Pl001.
• Documento en Excel donde se evidencia los días compensatorios y las horas extras pagadas a cada conductores en los meses de enero y febrero, datos que fueron suministrados por el área de nómina del Grupo de Gestión de Talento Humano;
• Evidencia de la solicitud por correo electrónico a la IPS proveedor de los Exámenes Médicos Ocupacionales (EMO), certificados de los resultados de los EMO, listado de conductores para dicha solicitud.
• Listado de asistencia a cada una de las sensibilizaciones realizadas a los conductores.
• Documento en Excel del seguimiento al reporte e investigación del siniestro vial reportado en el primer trimestre.  
• Pantallazos de la consulta de los vehículos y numero de cedula de los conductores por el simit y el formato de inspección y entrega de los vehículos a los conductores</t>
  </si>
  <si>
    <t>Se realizó cargue documental de: 
•Rutas de transporte, 
•Hoja de vita comité pesv, 
•Herramienta de recolección de información PESV
•Protocolo de emergencias - PONS
•Indicadores PESV
•Registros de asistencia de las reuniones PESV
•Realización de exámenes médicos ocupacionales
•Realización de socializaciones de accidentes viales, manejo defensivo (incluyó temas de velocidad segura, fatiga, prevención de distracción, conducción bajo efectos de alcohol y drogas, actores viales)
•Seguimiento a accidentes viales y realización de las investigación de accidentes</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</si>
  <si>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</si>
  <si>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</si>
  <si>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</si>
  <si>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 A partir de las mesas de trabajo realizadas en el primer trimestre con el grupo de SST y el Grupo de Dirección Administrativa se estructuró las fichas de indicadores para implementar en la nueva actualización del Plan Estratégico de Seguridad Vial.
• Se realizaron mesas de trabajo primer trimestre con el grupo de SST y Grupo de Dirección Administrativa con el fin de realizar la actualización y seguimiento al PESV.</t>
  </si>
  <si>
    <t>• Documento Excel en construcción de las fichas de indicadores del PESV.
• Actas de reunión primer trimestre  del los grupos de trabajo.
• Documento Word PESV: GCO-GCI-Pl001.</t>
  </si>
  <si>
    <t>En acompañamiento del asesor externo de la ARL Positiva, se continua con ajustes a los documentos borrador de las hojas de indicadores de acuerdo a las condiciones propias de la SDG y las Alcaldías Locales.
Por medio de memorando No. 20244100163433 la DGTH realizó al área de control interno, solicitud de inclusión de auditoria al PESV para esta vigencia</t>
  </si>
  <si>
    <t>Se realizó cargue documental de: 
•Indicadores PESV
•Memorando interno No. 20244100163433</t>
  </si>
  <si>
    <t>Realizar la medición mínima del 80% de los indicadores del Plan Estratégico de Seguridad Vial durante el periodo.</t>
  </si>
  <si>
    <t>(Número de indicadores cumplidos / Número total de indicadores del PESV) ×100</t>
  </si>
  <si>
    <t>Archivo excel con las fichas técnicas de los indicadores diligenciada.</t>
  </si>
  <si>
    <t>A partir de las mesas de trabajo realizadas en el primer trimestre con el grupo de SST y el Grupo de Dirección Administrativa se estructuró las fichas de indicadores para implementar en la nueva actualización del Plan Estratégico de Seguridad Vial.</t>
  </si>
  <si>
    <t>• Documento Excel en construcción de las fichas de indicadores del PESV.
• Actas de reunión primer trimestre  del los grupos de trabajo.</t>
  </si>
  <si>
    <t>En acompañamiento del asesor externo de la ARL Positiva, se continua con ajustes a los documentos borrador de las hojas de indicadores de acuerdo a las condiciones propias de la SDG y las Alcaldías Locales</t>
  </si>
  <si>
    <t>Se realizó cargue documental de: 
•Indicadores PESV</t>
  </si>
  <si>
    <t>Realizar 1 presentación semestral de los avances del PESV al Comité Institucional de Gestión y Desempeño.</t>
  </si>
  <si>
    <t>(Número de presentaciones realizadas en CIGD/Número total de presentaciones programadas en CIGD) × 100</t>
  </si>
  <si>
    <t>Evidencias de la presentación ante CIGD que podrían ser:
• Grabación de la sesión.
• Presentación power point.
• Acta de reunión.</t>
  </si>
  <si>
    <t>No se realizó presentación avances del PESV al Comité Institucional de Gestión y Desempeño.</t>
  </si>
  <si>
    <t>No aplica</t>
  </si>
  <si>
    <t>Gestionar el 100% de los hallazgos identificados en los procesos de auditoría internas y externas asociadas al PESV.</t>
  </si>
  <si>
    <t>(Número de hallazgos gestionados durante el periodo.
/ Total de hallazgos de auditoría) ×100</t>
  </si>
  <si>
    <t>Para el primer trimestre del año, no se ejecutaron planes de mejoramiento por concepto de hallazgos asociados a procesos de auditoría.</t>
  </si>
  <si>
    <t>Por medio de memorando No. 20244100163433 la DGTH realizó al área de control interno, solicitud de inclusión de auditoria al PESV para esta vigencia</t>
  </si>
  <si>
    <t>Se realizó cargue documental de: 
•Memorando interno No. 20244100163433</t>
  </si>
  <si>
    <t>Diseñar el Procedimiento Operativo Normalizado viales: PONS y Plan de emergencias de las Alcaldías.</t>
  </si>
  <si>
    <t>(Número de documentos Actualizados / Total, de documentos programados) × 100</t>
  </si>
  <si>
    <t xml:space="preserve"> DGTH </t>
  </si>
  <si>
    <t>Documentos creados en el sistema de gestión.</t>
  </si>
  <si>
    <t>Se diseñaron los borradores de los protocolos de emergencia - PONS para los diferentes tipos de emergencias viales que se puedan presentar</t>
  </si>
  <si>
    <t>Se realizó cargue documental de: 
•Protocolo de emergencias - PONS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</si>
  <si>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</si>
  <si>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</si>
  <si>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</si>
  <si>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</si>
  <si>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</si>
  <si>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</si>
  <si>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</si>
  <si>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</si>
  <si>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12,1%</t>
  </si>
  <si>
    <t>Creciente</t>
  </si>
  <si>
    <t>Decreciente</t>
  </si>
  <si>
    <t xml:space="preserve">Teniendo en cuenta el apoyo de asesor externo de la ARL Positiva para este año, se identifica la falta de documentos adicionales al documento GCO-GCI-Pl001 PESV, por lo cual se esta realizando proceso de identificación y diseño de formatos, procedimientos, entre otros, los cuales posteriormente serán incluidos y/o mencionados en el PESV. 
De acuerdo a esto, este trimestre se realizó el diseño borrador de los siguientes documentos:
•Rutas de transporte
•Hoja de vita comité PESV
•Herramienta de recolección de información PESV
•Protocolo de emergencias - PONS
•Indicadores PESV
Igualmente, se adjunta registros de asistencia de las reuniones del proceso de diseño de los documentos adicionales del PESV.
 Nota: La actualización del documento GCO-GCI-Pl001 se realizará en el tercer trimestre, esto de acuerdo al cronograma de actualización documental establecido con el área de planeación. </t>
  </si>
  <si>
    <t>Se realizó cargue documental de: 
•Rutas de transporte, 
•Hoja de vita comité PESV, 
•Herramienta de recolección de información PESV
•Protocolo de emergencias - PONS
•Indicadores PESV
•registros de asistencia de las reuniones PESV</t>
  </si>
  <si>
    <t>(Número de actividades ejecutadas / Número de activides planeadas ) X 100</t>
  </si>
  <si>
    <t>Se realizaron las siguientes actividades: 
•Se diseñaron borradores de documentos del PESV, como por ejemplo rutas de transporte, hoja de vita comité pesv, y herramienta de recolección de información
•Creación del borrador de protocolos de emergencia - PONS 
•Se realizaron exámenes médicos ocupacionales a conductores, incluyendo pruebas de alcoholemia en sangre
•Realización de socializaciones de accidentes viales, manejo defensivo (incluyó temas de velocidad segura, fatiga, prevención de distracción, conducción bajo efectos de alcohol y drogas, actores viales)
•Seguimiento a accidentes viales y realización de las investigación de accidentes</t>
  </si>
  <si>
    <t>19 de julio de 2024</t>
  </si>
  <si>
    <t>Se publica el seguimiento del plan con corte a 30 de junio de 2024. El plan presenta un avance acumulado del 47,1%</t>
  </si>
  <si>
    <t xml:space="preserve">Se cargan las siguientes evidencias de las diferentes actividades. 
•	PDF del acta de la reunión del mes 
•	Libro de Excel con los meses de Julio, Agosto y Septiembre donde se evidencia el seguimiento de la jornada laboral 
•	Listado de asistencia de los conductores a los cuales se les toma pruebas de alcohol y SPA 
•	Listado de asistencia de la divulgación de elementos distractorios y cartilla digital sobre el mismo tema. 
•	PDF de la presentación de la inducción e SG-SST la cual incluye las políticas de alcohol y drogas y Seguridad Vial 
•	Excel donde se evidencia el seguimiento a la siniestralidad vial.  
</t>
  </si>
  <si>
    <t xml:space="preserve">Se ajusta fichas de los indicadores de acuerdo al formato establecido por el entidad y se realiza seguimiento a los indicadores </t>
  </si>
  <si>
    <t xml:space="preserve">• Libro de excel de las fichas de los indicadores. </t>
  </si>
  <si>
    <t xml:space="preserve">En reunion sostenida con Oficina Asesora de Planeacion (OAP) el dia 20 de Septiembre de 2024  se socializan las fichas de los indicadores del PESV y se solicita concepto sobre la posibilidad del diligenciamiento de dichas fichas asi no esten formalizadas en MATIZ. </t>
  </si>
  <si>
    <t>De acuerdo al cronograma del plan de auditorias  de la oficina de control interno la uditoria para el PESV se programo para el mes de Octubre de 2024, por lo cual esta meta se reportarta en el IV trimestre</t>
  </si>
  <si>
    <t>• Momorando numero 20241500304243</t>
  </si>
  <si>
    <t>Se realizaron ajustes finales al borrador del PONS</t>
  </si>
  <si>
    <t>• Libro de excel con los PONS</t>
  </si>
  <si>
    <t>No programada para el periodo</t>
  </si>
  <si>
    <t xml:space="preserve">En el periodo comprendido entre Julio a septiembre del 2024 se realizaron las siguientes actividades. 
•	Se realizó seguimiento al PESV mediante reunión del subcomité de seguridad vial en donde se tocan temas relevantes para ser llevadas a comité institucional 
•	Se realiza seguimiento a la jornada laboral de los conductores de planta. 
•	Se realiza cartilla y divulgación de la misma sobre elementos distractores durante la conducción.
•	Se realiza programación y toma de pruebas de alcoholimetrías y SPA 
•	Se realiza divulgación de la política de alcohol y drogas mediante inducción  
•	Se realiza divulgación de la política de Seguridad Vial mediante inducción.   
•	Se realiza seguimiento a la siniestralidad vial 
</t>
  </si>
  <si>
    <t>30 de octubre de 2024</t>
  </si>
  <si>
    <t>Se publica el seguimiento del plan con corte a 30 de septiembre de 2024. El plan presenta un avance acumulado del 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</si>
</sst>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6">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9" fontId="5" fillId="2" borderId="1" xfId="3" applyFont="1" applyFill="1" applyBorder="1" applyAlignment="1">
      <alignment horizontal="justify" vertical="center"/>
    </xf>
    <xf numFmtId="9" fontId="5" fillId="2" borderId="1" xfId="1" applyNumberFormat="1" applyFont="1" applyFill="1" applyBorder="1" applyAlignment="1">
      <alignment horizontal="justify" vertical="center"/>
    </xf>
    <xf numFmtId="0" fontId="5" fillId="2" borderId="1" xfId="1" applyFont="1" applyFill="1" applyBorder="1" applyAlignment="1">
      <alignment horizontal="justify" vertical="center" wrapText="1"/>
    </xf>
    <xf numFmtId="0" fontId="5" fillId="8" borderId="10" xfId="0" applyFont="1" applyFill="1" applyBorder="1" applyAlignment="1">
      <alignment vertical="center"/>
    </xf>
    <xf numFmtId="0" fontId="5" fillId="8" borderId="5" xfId="0" applyFont="1" applyFill="1" applyBorder="1" applyAlignment="1">
      <alignment vertical="center"/>
    </xf>
    <xf numFmtId="0" fontId="5" fillId="8" borderId="5" xfId="0" applyFont="1" applyFill="1" applyBorder="1" applyAlignment="1">
      <alignment vertical="center" wrapText="1"/>
    </xf>
    <xf numFmtId="0" fontId="5" fillId="8" borderId="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9" fontId="5" fillId="8" borderId="5" xfId="0" applyNumberFormat="1" applyFont="1" applyFill="1" applyBorder="1" applyAlignment="1">
      <alignment horizontal="center" vertical="center"/>
    </xf>
    <xf numFmtId="9" fontId="6" fillId="0" borderId="1" xfId="0" applyNumberFormat="1" applyFont="1" applyBorder="1" applyAlignment="1">
      <alignment horizontal="center" vertical="center"/>
    </xf>
    <xf numFmtId="9" fontId="5" fillId="8" borderId="11" xfId="3" applyFont="1" applyFill="1" applyBorder="1" applyAlignment="1">
      <alignment horizontal="center" vertical="center"/>
    </xf>
    <xf numFmtId="9" fontId="5" fillId="8" borderId="5" xfId="3"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9" fontId="5" fillId="2" borderId="1" xfId="3" applyFont="1" applyFill="1" applyBorder="1" applyAlignment="1">
      <alignment horizontal="center" vertical="center"/>
    </xf>
    <xf numFmtId="9" fontId="6" fillId="0" borderId="1" xfId="3" applyFont="1" applyBorder="1" applyAlignment="1">
      <alignment horizontal="center" vertical="center"/>
    </xf>
    <xf numFmtId="0" fontId="6" fillId="0" borderId="1" xfId="0" applyFont="1" applyBorder="1" applyAlignment="1">
      <alignment horizontal="justify" vertical="top"/>
    </xf>
    <xf numFmtId="0" fontId="6" fillId="0" borderId="1" xfId="0" applyFont="1" applyBorder="1" applyAlignment="1">
      <alignment horizontal="left"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8"/>
  <sheetViews>
    <sheetView showGridLines="0" tabSelected="1" zoomScale="70" zoomScaleNormal="7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4" customWidth="1"/>
    <col min="14" max="14" width="24.42578125" style="14" customWidth="1"/>
    <col min="15" max="15" width="19" style="15" bestFit="1" customWidth="1"/>
    <col min="16" max="16" width="17.85546875" style="15" bestFit="1" customWidth="1"/>
    <col min="17" max="17" width="17.85546875" style="29" bestFit="1" customWidth="1"/>
    <col min="18" max="18" width="54.28515625" style="16" customWidth="1"/>
    <col min="19" max="19" width="52.28515625" style="16" customWidth="1"/>
    <col min="20" max="20" width="19" style="15" customWidth="1"/>
    <col min="21" max="21" width="17.85546875" style="33" customWidth="1"/>
    <col min="22" max="22" width="20" style="30" customWidth="1"/>
    <col min="23" max="23" width="60.7109375" style="2" customWidth="1"/>
    <col min="24" max="24" width="41" style="2" customWidth="1"/>
    <col min="25" max="25" width="20.42578125" style="30" customWidth="1"/>
    <col min="26" max="26" width="17.85546875" style="30" customWidth="1"/>
    <col min="27" max="27" width="20" style="30" customWidth="1"/>
    <col min="28" max="28" width="62.5703125" style="2" customWidth="1"/>
    <col min="29" max="29" width="34.425781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78" t="s">
        <v>0</v>
      </c>
      <c r="D1" s="78"/>
      <c r="E1" s="78"/>
      <c r="F1" s="78"/>
      <c r="G1" s="78"/>
      <c r="H1" s="78"/>
      <c r="I1" s="78"/>
      <c r="J1" s="78"/>
      <c r="K1" s="78"/>
      <c r="L1" s="79"/>
      <c r="M1" s="69" t="s">
        <v>1</v>
      </c>
      <c r="N1" s="70"/>
      <c r="O1" s="10"/>
      <c r="P1" s="10"/>
      <c r="Q1" s="27"/>
      <c r="R1" s="5"/>
      <c r="S1" s="5"/>
      <c r="T1" s="10"/>
      <c r="U1" s="10"/>
      <c r="V1" s="10"/>
    </row>
    <row r="2" spans="1:36" x14ac:dyDescent="0.25">
      <c r="A2" s="23"/>
      <c r="B2" s="4"/>
      <c r="C2" s="80"/>
      <c r="D2" s="80"/>
      <c r="E2" s="80"/>
      <c r="F2" s="80"/>
      <c r="G2" s="80"/>
      <c r="H2" s="80"/>
      <c r="I2" s="80"/>
      <c r="J2" s="80"/>
      <c r="K2" s="80"/>
      <c r="L2" s="81"/>
      <c r="M2" s="71" t="s">
        <v>2</v>
      </c>
      <c r="N2" s="72"/>
      <c r="O2" s="10"/>
      <c r="P2" s="10"/>
      <c r="Q2" s="27"/>
      <c r="R2" s="5"/>
      <c r="S2" s="5"/>
      <c r="T2" s="10"/>
      <c r="U2" s="10"/>
      <c r="V2" s="10"/>
    </row>
    <row r="3" spans="1:36" ht="16.5" customHeight="1" x14ac:dyDescent="0.25">
      <c r="A3" s="23"/>
      <c r="B3" s="4"/>
      <c r="C3" s="80"/>
      <c r="D3" s="80"/>
      <c r="E3" s="80"/>
      <c r="F3" s="80"/>
      <c r="G3" s="80"/>
      <c r="H3" s="80"/>
      <c r="I3" s="80"/>
      <c r="J3" s="80"/>
      <c r="K3" s="80"/>
      <c r="L3" s="81"/>
      <c r="M3" s="71" t="s">
        <v>3</v>
      </c>
      <c r="N3" s="72"/>
      <c r="O3" s="10"/>
      <c r="P3" s="10"/>
      <c r="Q3" s="27"/>
      <c r="R3" s="5"/>
      <c r="S3" s="6"/>
      <c r="T3" s="32"/>
      <c r="U3" s="32"/>
      <c r="V3" s="32"/>
    </row>
    <row r="4" spans="1:36" ht="16.5" customHeight="1" x14ac:dyDescent="0.25">
      <c r="A4" s="24"/>
      <c r="B4" s="25"/>
      <c r="C4" s="82"/>
      <c r="D4" s="82"/>
      <c r="E4" s="82"/>
      <c r="F4" s="82"/>
      <c r="G4" s="82"/>
      <c r="H4" s="82"/>
      <c r="I4" s="82"/>
      <c r="J4" s="82"/>
      <c r="K4" s="82"/>
      <c r="L4" s="83"/>
      <c r="M4" s="73" t="s">
        <v>4</v>
      </c>
      <c r="N4" s="74"/>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84" t="s">
        <v>6</v>
      </c>
      <c r="D6" s="84"/>
      <c r="E6" s="84"/>
      <c r="F6" s="84"/>
      <c r="G6" s="84"/>
      <c r="H6" s="84"/>
      <c r="I6" s="84"/>
      <c r="J6" s="84"/>
      <c r="K6" s="84"/>
      <c r="L6" s="84"/>
      <c r="M6" s="84"/>
      <c r="N6" s="84"/>
      <c r="O6" s="10"/>
      <c r="P6" s="10"/>
      <c r="Q6" s="27"/>
      <c r="R6" s="5"/>
      <c r="S6" s="6"/>
      <c r="T6" s="32"/>
      <c r="U6" s="32"/>
      <c r="V6" s="32"/>
    </row>
    <row r="7" spans="1:36" ht="16.5" customHeight="1" x14ac:dyDescent="0.25">
      <c r="A7" s="4"/>
      <c r="B7" s="9" t="s">
        <v>7</v>
      </c>
      <c r="C7" s="20">
        <v>2024</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85" t="s">
        <v>8</v>
      </c>
      <c r="B10" s="85"/>
      <c r="C10" s="85"/>
      <c r="D10" s="76" t="s">
        <v>9</v>
      </c>
      <c r="E10" s="76"/>
      <c r="F10" s="76"/>
      <c r="G10" s="76"/>
      <c r="H10" s="76"/>
      <c r="I10" s="76"/>
      <c r="J10" s="76"/>
      <c r="K10" s="76"/>
      <c r="L10" s="76"/>
      <c r="M10" s="76"/>
      <c r="N10" s="76"/>
      <c r="O10" s="75" t="s">
        <v>10</v>
      </c>
      <c r="P10" s="75"/>
      <c r="Q10" s="75"/>
      <c r="R10" s="77"/>
      <c r="S10" s="77"/>
      <c r="T10" s="75" t="s">
        <v>11</v>
      </c>
      <c r="U10" s="75"/>
      <c r="V10" s="75"/>
      <c r="W10" s="75"/>
      <c r="X10" s="75"/>
      <c r="Y10" s="75" t="s">
        <v>12</v>
      </c>
      <c r="Z10" s="75"/>
      <c r="AA10" s="75"/>
      <c r="AB10" s="75"/>
      <c r="AC10" s="75"/>
      <c r="AD10" s="75" t="s">
        <v>13</v>
      </c>
      <c r="AE10" s="75"/>
      <c r="AF10" s="75"/>
      <c r="AG10" s="75"/>
      <c r="AH10" s="75"/>
      <c r="AI10" s="68" t="s">
        <v>14</v>
      </c>
      <c r="AJ10" s="68"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8"/>
      <c r="AJ11" s="68"/>
    </row>
    <row r="12" spans="1:36" s="19" customFormat="1" ht="324" customHeight="1" x14ac:dyDescent="0.25">
      <c r="A12" s="18">
        <v>7</v>
      </c>
      <c r="B12" s="43" t="s">
        <v>31</v>
      </c>
      <c r="C12" s="42" t="s">
        <v>32</v>
      </c>
      <c r="D12" s="42">
        <v>1</v>
      </c>
      <c r="E12" s="42" t="s">
        <v>33</v>
      </c>
      <c r="F12" s="43" t="s">
        <v>34</v>
      </c>
      <c r="G12" s="42" t="s">
        <v>35</v>
      </c>
      <c r="H12" s="18" t="s">
        <v>36</v>
      </c>
      <c r="I12" s="18" t="s">
        <v>37</v>
      </c>
      <c r="J12" s="18">
        <v>1</v>
      </c>
      <c r="K12" s="18" t="s">
        <v>37</v>
      </c>
      <c r="L12" s="18" t="s">
        <v>37</v>
      </c>
      <c r="M12" s="18">
        <f>SUM(I12:L12)</f>
        <v>1</v>
      </c>
      <c r="N12" s="18" t="s">
        <v>38</v>
      </c>
      <c r="O12" s="50" t="s">
        <v>37</v>
      </c>
      <c r="P12" s="51" t="s">
        <v>37</v>
      </c>
      <c r="Q12" s="51" t="s">
        <v>37</v>
      </c>
      <c r="R12" s="47" t="s">
        <v>37</v>
      </c>
      <c r="S12" s="47" t="s">
        <v>37</v>
      </c>
      <c r="T12" s="28">
        <f>J12</f>
        <v>1</v>
      </c>
      <c r="U12" s="28">
        <v>0.8</v>
      </c>
      <c r="V12" s="31">
        <f>IF(U12/T12&gt;100%,100%,U12/T12)</f>
        <v>0.8</v>
      </c>
      <c r="W12" s="58" t="s">
        <v>86</v>
      </c>
      <c r="X12" s="59" t="s">
        <v>87</v>
      </c>
      <c r="Y12" s="3" t="str">
        <f>K12</f>
        <v>No programada</v>
      </c>
      <c r="Z12" s="3" t="s">
        <v>37</v>
      </c>
      <c r="AA12" s="31" t="s">
        <v>37</v>
      </c>
      <c r="AB12" s="1" t="s">
        <v>100</v>
      </c>
      <c r="AC12" s="1" t="s">
        <v>37</v>
      </c>
      <c r="AD12" s="3" t="str">
        <f>L12</f>
        <v>No programada</v>
      </c>
      <c r="AE12" s="3"/>
      <c r="AF12" s="31" t="e">
        <f>IF(AE12/AD12&gt;100%,100%,AE12/AD12)</f>
        <v>#VALUE!</v>
      </c>
      <c r="AG12" s="1"/>
      <c r="AH12" s="1"/>
      <c r="AI12" s="3">
        <v>0.8</v>
      </c>
      <c r="AJ12" s="31">
        <f>IF(AI12/M12&gt;100%,100%,AI12/M12)</f>
        <v>0.8</v>
      </c>
    </row>
    <row r="13" spans="1:36" s="19" customFormat="1" ht="328.5" customHeight="1" x14ac:dyDescent="0.25">
      <c r="A13" s="18">
        <v>7</v>
      </c>
      <c r="B13" s="43" t="s">
        <v>31</v>
      </c>
      <c r="C13" s="42" t="s">
        <v>32</v>
      </c>
      <c r="D13" s="42">
        <v>2</v>
      </c>
      <c r="E13" s="42" t="s">
        <v>39</v>
      </c>
      <c r="F13" s="43" t="s">
        <v>88</v>
      </c>
      <c r="G13" s="42" t="s">
        <v>35</v>
      </c>
      <c r="H13" s="18" t="s">
        <v>40</v>
      </c>
      <c r="I13" s="44">
        <v>0.8</v>
      </c>
      <c r="J13" s="44">
        <v>0.8</v>
      </c>
      <c r="K13" s="44">
        <v>0.8</v>
      </c>
      <c r="L13" s="44">
        <v>0.8</v>
      </c>
      <c r="M13" s="45">
        <f>AVERAGE(I13:L13)</f>
        <v>0.8</v>
      </c>
      <c r="N13" s="46" t="s">
        <v>41</v>
      </c>
      <c r="O13" s="56">
        <v>0.8</v>
      </c>
      <c r="P13" s="57">
        <v>0.8</v>
      </c>
      <c r="Q13" s="54">
        <v>1</v>
      </c>
      <c r="R13" s="49" t="s">
        <v>42</v>
      </c>
      <c r="S13" s="49" t="s">
        <v>43</v>
      </c>
      <c r="T13" s="60">
        <f t="shared" ref="T13:T18" si="0">J13</f>
        <v>0.8</v>
      </c>
      <c r="U13" s="60">
        <v>0.8</v>
      </c>
      <c r="V13" s="31">
        <f t="shared" ref="V13:V18" si="1">IF(U13/T13&gt;100%,100%,U13/T13)</f>
        <v>1</v>
      </c>
      <c r="W13" s="58" t="s">
        <v>89</v>
      </c>
      <c r="X13" s="58" t="s">
        <v>44</v>
      </c>
      <c r="Y13" s="61">
        <f t="shared" ref="Y13:Y18" si="2">K13</f>
        <v>0.8</v>
      </c>
      <c r="Z13" s="61">
        <v>0.88</v>
      </c>
      <c r="AA13" s="31">
        <f t="shared" ref="AA13:AA18" si="3">IF(Z13/Y13&gt;100%,100%,Z13/Y13)</f>
        <v>1</v>
      </c>
      <c r="AB13" s="58" t="s">
        <v>101</v>
      </c>
      <c r="AC13" s="62" t="s">
        <v>92</v>
      </c>
      <c r="AD13" s="61">
        <f t="shared" ref="AD13:AD18" si="4">L13</f>
        <v>0.8</v>
      </c>
      <c r="AE13" s="55">
        <v>0</v>
      </c>
      <c r="AF13" s="31">
        <f t="shared" ref="AF13:AF18" si="5">IF(AE13/AD13&gt;100%,100%,AE13/AD13)</f>
        <v>0</v>
      </c>
      <c r="AG13" s="1"/>
      <c r="AH13" s="1"/>
      <c r="AI13" s="55">
        <f>AVERAGE(P13,U13,Z13,AE13)</f>
        <v>0.62</v>
      </c>
      <c r="AJ13" s="31">
        <f t="shared" ref="AJ13:AJ18" si="6">IF(AI13/M13&gt;100%,100%,AI13/M13)</f>
        <v>0.77499999999999991</v>
      </c>
    </row>
    <row r="14" spans="1:36" s="19" customFormat="1" ht="154.5" customHeight="1" x14ac:dyDescent="0.25">
      <c r="A14" s="18">
        <v>7</v>
      </c>
      <c r="B14" s="43" t="s">
        <v>31</v>
      </c>
      <c r="C14" s="42" t="s">
        <v>32</v>
      </c>
      <c r="D14" s="42">
        <v>3</v>
      </c>
      <c r="E14" s="42" t="s">
        <v>45</v>
      </c>
      <c r="F14" s="43" t="s">
        <v>46</v>
      </c>
      <c r="G14" s="42" t="s">
        <v>35</v>
      </c>
      <c r="H14" s="18" t="s">
        <v>40</v>
      </c>
      <c r="I14" s="44">
        <v>0.8</v>
      </c>
      <c r="J14" s="44">
        <v>0.8</v>
      </c>
      <c r="K14" s="44">
        <v>0.8</v>
      </c>
      <c r="L14" s="44">
        <v>0.8</v>
      </c>
      <c r="M14" s="45">
        <f>AVERAGE(I14:L14)</f>
        <v>0.8</v>
      </c>
      <c r="N14" s="46" t="s">
        <v>47</v>
      </c>
      <c r="O14" s="56">
        <v>0.8</v>
      </c>
      <c r="P14" s="57">
        <v>0.8</v>
      </c>
      <c r="Q14" s="54">
        <v>1</v>
      </c>
      <c r="R14" s="49" t="s">
        <v>48</v>
      </c>
      <c r="S14" s="49" t="s">
        <v>49</v>
      </c>
      <c r="T14" s="60">
        <f t="shared" si="0"/>
        <v>0.8</v>
      </c>
      <c r="U14" s="60">
        <v>0.8</v>
      </c>
      <c r="V14" s="31">
        <f t="shared" si="1"/>
        <v>1</v>
      </c>
      <c r="W14" s="58" t="s">
        <v>50</v>
      </c>
      <c r="X14" s="58" t="s">
        <v>51</v>
      </c>
      <c r="Y14" s="61">
        <f t="shared" si="2"/>
        <v>0.8</v>
      </c>
      <c r="Z14" s="61">
        <v>0.75</v>
      </c>
      <c r="AA14" s="31">
        <f t="shared" si="3"/>
        <v>0.9375</v>
      </c>
      <c r="AB14" s="1" t="s">
        <v>93</v>
      </c>
      <c r="AC14" s="1" t="s">
        <v>94</v>
      </c>
      <c r="AD14" s="61">
        <f t="shared" si="4"/>
        <v>0.8</v>
      </c>
      <c r="AE14" s="55">
        <v>0</v>
      </c>
      <c r="AF14" s="31">
        <f t="shared" si="5"/>
        <v>0</v>
      </c>
      <c r="AG14" s="1"/>
      <c r="AH14" s="1"/>
      <c r="AI14" s="55">
        <f>AVERAGE(P14,U14,Z14,AE14)</f>
        <v>0.58750000000000002</v>
      </c>
      <c r="AJ14" s="31">
        <f t="shared" si="6"/>
        <v>0.734375</v>
      </c>
    </row>
    <row r="15" spans="1:36" s="19" customFormat="1" ht="114.75" customHeight="1" x14ac:dyDescent="0.25">
      <c r="A15" s="18">
        <v>7</v>
      </c>
      <c r="B15" s="43" t="s">
        <v>31</v>
      </c>
      <c r="C15" s="42" t="s">
        <v>32</v>
      </c>
      <c r="D15" s="42">
        <v>4</v>
      </c>
      <c r="E15" s="42" t="s">
        <v>52</v>
      </c>
      <c r="F15" s="43" t="s">
        <v>53</v>
      </c>
      <c r="G15" s="42" t="s">
        <v>35</v>
      </c>
      <c r="H15" s="18" t="s">
        <v>36</v>
      </c>
      <c r="I15" s="44">
        <v>0.1</v>
      </c>
      <c r="J15" s="44">
        <v>0.4</v>
      </c>
      <c r="K15" s="44">
        <v>0.4</v>
      </c>
      <c r="L15" s="44">
        <v>0.1</v>
      </c>
      <c r="M15" s="45">
        <f>SUM(I15:L15)</f>
        <v>1</v>
      </c>
      <c r="N15" s="18" t="s">
        <v>54</v>
      </c>
      <c r="O15" s="56">
        <v>0.1</v>
      </c>
      <c r="P15" s="57">
        <v>0.1</v>
      </c>
      <c r="Q15" s="54">
        <v>1</v>
      </c>
      <c r="R15" s="49" t="s">
        <v>55</v>
      </c>
      <c r="S15" s="49" t="s">
        <v>56</v>
      </c>
      <c r="T15" s="60">
        <f>J15</f>
        <v>0.4</v>
      </c>
      <c r="U15" s="60">
        <v>0.4</v>
      </c>
      <c r="V15" s="31">
        <f>IF(U15/T15&gt;100%,100%,U15/T15)</f>
        <v>1</v>
      </c>
      <c r="W15" s="1" t="s">
        <v>57</v>
      </c>
      <c r="X15" s="58" t="s">
        <v>58</v>
      </c>
      <c r="Y15" s="61">
        <f>K15</f>
        <v>0.4</v>
      </c>
      <c r="Z15" s="61">
        <v>0.3</v>
      </c>
      <c r="AA15" s="31">
        <f>IF(Z15/Y15&gt;100%,100%,Z15/Y15)</f>
        <v>0.74999999999999989</v>
      </c>
      <c r="AB15" s="1" t="s">
        <v>95</v>
      </c>
      <c r="AC15" s="1" t="s">
        <v>94</v>
      </c>
      <c r="AD15" s="61">
        <f>L15</f>
        <v>0.1</v>
      </c>
      <c r="AE15" s="55">
        <v>0</v>
      </c>
      <c r="AF15" s="31">
        <f>IF(AE15/AD15&gt;100%,100%,AE15/AD15)</f>
        <v>0</v>
      </c>
      <c r="AG15" s="1"/>
      <c r="AH15" s="1"/>
      <c r="AI15" s="55">
        <f>SUM(P15,U15,Z15,AE15)</f>
        <v>0.8</v>
      </c>
      <c r="AJ15" s="31">
        <f>IF(AI15/M15&gt;100%,100%,AI15/M15)</f>
        <v>0.8</v>
      </c>
    </row>
    <row r="16" spans="1:36" s="19" customFormat="1" ht="99.75" customHeight="1" x14ac:dyDescent="0.25">
      <c r="A16" s="18">
        <v>7</v>
      </c>
      <c r="B16" s="43" t="s">
        <v>31</v>
      </c>
      <c r="C16" s="42" t="s">
        <v>32</v>
      </c>
      <c r="D16" s="42">
        <v>5</v>
      </c>
      <c r="E16" s="42" t="s">
        <v>59</v>
      </c>
      <c r="F16" s="43" t="s">
        <v>60</v>
      </c>
      <c r="G16" s="42" t="s">
        <v>35</v>
      </c>
      <c r="H16" s="18" t="s">
        <v>36</v>
      </c>
      <c r="I16" s="44" t="s">
        <v>37</v>
      </c>
      <c r="J16" s="44">
        <v>0.5</v>
      </c>
      <c r="K16" s="44" t="s">
        <v>37</v>
      </c>
      <c r="L16" s="44">
        <v>0.5</v>
      </c>
      <c r="M16" s="45">
        <f>SUM(I16:L16)</f>
        <v>1</v>
      </c>
      <c r="N16" s="46" t="s">
        <v>61</v>
      </c>
      <c r="O16" s="52" t="s">
        <v>37</v>
      </c>
      <c r="P16" s="53" t="s">
        <v>37</v>
      </c>
      <c r="Q16" s="53" t="s">
        <v>37</v>
      </c>
      <c r="R16" s="48" t="s">
        <v>37</v>
      </c>
      <c r="S16" s="48" t="s">
        <v>37</v>
      </c>
      <c r="T16" s="60">
        <f>J16</f>
        <v>0.5</v>
      </c>
      <c r="U16" s="60">
        <v>0</v>
      </c>
      <c r="V16" s="31">
        <f>IF(U16/T16&gt;100%,100%,U16/T16)</f>
        <v>0</v>
      </c>
      <c r="W16" s="1" t="s">
        <v>62</v>
      </c>
      <c r="X16" s="1" t="s">
        <v>63</v>
      </c>
      <c r="Y16" s="3" t="s">
        <v>37</v>
      </c>
      <c r="Z16" s="3" t="s">
        <v>37</v>
      </c>
      <c r="AA16" s="3" t="s">
        <v>37</v>
      </c>
      <c r="AB16" s="63" t="s">
        <v>100</v>
      </c>
      <c r="AC16" s="3" t="s">
        <v>37</v>
      </c>
      <c r="AD16" s="3">
        <f>L16</f>
        <v>0.5</v>
      </c>
      <c r="AE16" s="3"/>
      <c r="AF16" s="31">
        <f>IF(AE16/AD16&gt;100%,100%,AE16/AD16)</f>
        <v>0</v>
      </c>
      <c r="AG16" s="1"/>
      <c r="AH16" s="1"/>
      <c r="AI16" s="55">
        <v>0</v>
      </c>
      <c r="AJ16" s="31">
        <f>IF(AI16/M16&gt;100%,100%,AI16/M16)</f>
        <v>0</v>
      </c>
    </row>
    <row r="17" spans="1:36" s="19" customFormat="1" ht="99.75" customHeight="1" x14ac:dyDescent="0.25">
      <c r="A17" s="18">
        <v>7</v>
      </c>
      <c r="B17" s="43" t="s">
        <v>31</v>
      </c>
      <c r="C17" s="42" t="s">
        <v>32</v>
      </c>
      <c r="D17" s="42">
        <v>6</v>
      </c>
      <c r="E17" s="42" t="s">
        <v>64</v>
      </c>
      <c r="F17" s="43" t="s">
        <v>65</v>
      </c>
      <c r="G17" s="42" t="s">
        <v>35</v>
      </c>
      <c r="H17" s="18" t="s">
        <v>40</v>
      </c>
      <c r="I17" s="44">
        <v>1</v>
      </c>
      <c r="J17" s="44">
        <v>1</v>
      </c>
      <c r="K17" s="44">
        <v>1</v>
      </c>
      <c r="L17" s="44">
        <v>1</v>
      </c>
      <c r="M17" s="45">
        <f>AVERAGE(I17:K17)</f>
        <v>1</v>
      </c>
      <c r="N17" s="46" t="s">
        <v>41</v>
      </c>
      <c r="O17" s="56">
        <v>1</v>
      </c>
      <c r="P17" s="57">
        <v>1</v>
      </c>
      <c r="Q17" s="54">
        <v>1</v>
      </c>
      <c r="R17" s="49" t="s">
        <v>66</v>
      </c>
      <c r="S17" s="48" t="s">
        <v>63</v>
      </c>
      <c r="T17" s="60">
        <f t="shared" si="0"/>
        <v>1</v>
      </c>
      <c r="U17" s="60">
        <v>1</v>
      </c>
      <c r="V17" s="31">
        <f t="shared" si="1"/>
        <v>1</v>
      </c>
      <c r="W17" s="1" t="s">
        <v>67</v>
      </c>
      <c r="X17" s="58" t="s">
        <v>68</v>
      </c>
      <c r="Y17" s="61">
        <f t="shared" si="2"/>
        <v>1</v>
      </c>
      <c r="Z17" s="61">
        <v>1</v>
      </c>
      <c r="AA17" s="31">
        <f t="shared" si="3"/>
        <v>1</v>
      </c>
      <c r="AB17" s="1" t="s">
        <v>96</v>
      </c>
      <c r="AC17" s="1" t="s">
        <v>97</v>
      </c>
      <c r="AD17" s="61">
        <f t="shared" si="4"/>
        <v>1</v>
      </c>
      <c r="AE17" s="55">
        <v>0</v>
      </c>
      <c r="AF17" s="31">
        <f t="shared" si="5"/>
        <v>0</v>
      </c>
      <c r="AG17" s="1"/>
      <c r="AH17" s="1"/>
      <c r="AI17" s="55">
        <f>AVERAGE(P17,U17,Z17,AE17)</f>
        <v>0.75</v>
      </c>
      <c r="AJ17" s="31">
        <f t="shared" si="6"/>
        <v>0.75</v>
      </c>
    </row>
    <row r="18" spans="1:36" s="19" customFormat="1" ht="99.75" customHeight="1" x14ac:dyDescent="0.25">
      <c r="A18" s="18">
        <v>7</v>
      </c>
      <c r="B18" s="43" t="s">
        <v>31</v>
      </c>
      <c r="C18" s="42" t="s">
        <v>32</v>
      </c>
      <c r="D18" s="42">
        <v>7</v>
      </c>
      <c r="E18" s="42" t="s">
        <v>69</v>
      </c>
      <c r="F18" s="43" t="s">
        <v>70</v>
      </c>
      <c r="G18" s="42" t="s">
        <v>71</v>
      </c>
      <c r="H18" s="18" t="s">
        <v>36</v>
      </c>
      <c r="I18" s="44" t="s">
        <v>37</v>
      </c>
      <c r="J18" s="44">
        <v>0.5</v>
      </c>
      <c r="K18" s="44">
        <v>0.5</v>
      </c>
      <c r="L18" s="44" t="s">
        <v>37</v>
      </c>
      <c r="M18" s="45">
        <f>SUM(I18:L18)</f>
        <v>1</v>
      </c>
      <c r="N18" s="18" t="s">
        <v>72</v>
      </c>
      <c r="O18" s="52" t="s">
        <v>37</v>
      </c>
      <c r="P18" s="53" t="s">
        <v>37</v>
      </c>
      <c r="Q18" s="53" t="s">
        <v>37</v>
      </c>
      <c r="R18" s="48" t="s">
        <v>37</v>
      </c>
      <c r="S18" s="48" t="s">
        <v>37</v>
      </c>
      <c r="T18" s="60">
        <f t="shared" si="0"/>
        <v>0.5</v>
      </c>
      <c r="U18" s="60">
        <v>0.5</v>
      </c>
      <c r="V18" s="31">
        <f t="shared" si="1"/>
        <v>1</v>
      </c>
      <c r="W18" s="1" t="s">
        <v>73</v>
      </c>
      <c r="X18" s="58" t="s">
        <v>74</v>
      </c>
      <c r="Y18" s="3">
        <f t="shared" si="2"/>
        <v>0.5</v>
      </c>
      <c r="Z18" s="3">
        <v>0.5</v>
      </c>
      <c r="AA18" s="31">
        <f t="shared" si="3"/>
        <v>1</v>
      </c>
      <c r="AB18" s="1" t="s">
        <v>98</v>
      </c>
      <c r="AC18" s="1" t="s">
        <v>99</v>
      </c>
      <c r="AD18" s="3" t="str">
        <f t="shared" si="4"/>
        <v>No programada</v>
      </c>
      <c r="AE18" s="3"/>
      <c r="AF18" s="31" t="e">
        <f t="shared" si="5"/>
        <v>#VALUE!</v>
      </c>
      <c r="AG18" s="1"/>
      <c r="AH18" s="1"/>
      <c r="AI18" s="55">
        <v>0.5</v>
      </c>
      <c r="AJ18" s="31">
        <f t="shared" si="6"/>
        <v>0.5</v>
      </c>
    </row>
    <row r="19" spans="1:36" ht="18.75" x14ac:dyDescent="0.25">
      <c r="AH19" s="64" t="s">
        <v>75</v>
      </c>
      <c r="AI19" s="64"/>
      <c r="AJ19" s="41">
        <f>AVERAGE(AJ12:AJ18)</f>
        <v>0.6227678571428571</v>
      </c>
    </row>
    <row r="23" spans="1:36" x14ac:dyDescent="0.25">
      <c r="B23" s="65" t="s">
        <v>76</v>
      </c>
      <c r="C23" s="65"/>
      <c r="D23" s="65"/>
      <c r="E23" s="65"/>
      <c r="F23" s="65"/>
    </row>
    <row r="24" spans="1:36" s="37" customFormat="1" x14ac:dyDescent="0.25">
      <c r="A24" s="36"/>
      <c r="B24" s="38" t="s">
        <v>77</v>
      </c>
      <c r="C24" s="65" t="s">
        <v>78</v>
      </c>
      <c r="D24" s="65"/>
      <c r="E24" s="65" t="s">
        <v>79</v>
      </c>
      <c r="F24" s="65"/>
      <c r="G24" s="34"/>
      <c r="H24" s="34"/>
      <c r="I24" s="34"/>
      <c r="J24" s="34"/>
      <c r="K24" s="34"/>
      <c r="L24" s="34"/>
      <c r="M24" s="34"/>
      <c r="N24" s="34"/>
      <c r="O24" s="34"/>
      <c r="P24" s="34"/>
      <c r="Q24" s="35"/>
      <c r="R24" s="34"/>
      <c r="S24" s="34"/>
      <c r="T24" s="34"/>
      <c r="U24" s="36"/>
    </row>
    <row r="25" spans="1:36" ht="35.1" customHeight="1" x14ac:dyDescent="0.25">
      <c r="B25" s="28">
        <v>1</v>
      </c>
      <c r="C25" s="66" t="s">
        <v>80</v>
      </c>
      <c r="D25" s="66"/>
      <c r="E25" s="67" t="s">
        <v>81</v>
      </c>
      <c r="F25" s="67"/>
    </row>
    <row r="26" spans="1:36" ht="35.1" customHeight="1" x14ac:dyDescent="0.25">
      <c r="B26" s="28">
        <v>2</v>
      </c>
      <c r="C26" s="66" t="s">
        <v>82</v>
      </c>
      <c r="D26" s="66"/>
      <c r="E26" s="67" t="s">
        <v>83</v>
      </c>
      <c r="F26" s="67"/>
    </row>
    <row r="27" spans="1:36" ht="35.1" customHeight="1" x14ac:dyDescent="0.25">
      <c r="B27" s="28">
        <v>3</v>
      </c>
      <c r="C27" s="66" t="s">
        <v>90</v>
      </c>
      <c r="D27" s="66"/>
      <c r="E27" s="67" t="s">
        <v>91</v>
      </c>
      <c r="F27" s="67"/>
    </row>
    <row r="28" spans="1:36" ht="35.1" customHeight="1" x14ac:dyDescent="0.25">
      <c r="B28" s="28">
        <v>4</v>
      </c>
      <c r="C28" s="66" t="s">
        <v>102</v>
      </c>
      <c r="D28" s="66"/>
      <c r="E28" s="67" t="s">
        <v>103</v>
      </c>
      <c r="F28" s="67"/>
    </row>
  </sheetData>
  <autoFilter ref="A11:DW19" xr:uid="{00000000-0001-0000-0000-000000000000}"/>
  <dataConsolidate/>
  <mergeCells count="26">
    <mergeCell ref="C28:D28"/>
    <mergeCell ref="E28:F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9:AI19"/>
    <mergeCell ref="B23:F23"/>
    <mergeCell ref="C26:D26"/>
    <mergeCell ref="E26:F26"/>
    <mergeCell ref="C27:D27"/>
    <mergeCell ref="E27:F27"/>
    <mergeCell ref="C25:D25"/>
    <mergeCell ref="E25:F25"/>
    <mergeCell ref="C24:D24"/>
    <mergeCell ref="E24:F24"/>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84</v>
      </c>
    </row>
    <row r="2" spans="1:1" x14ac:dyDescent="0.25">
      <c r="A2" t="s">
        <v>85</v>
      </c>
    </row>
    <row r="3" spans="1:1" x14ac:dyDescent="0.25">
      <c r="A3" t="s">
        <v>36</v>
      </c>
    </row>
    <row r="4" spans="1:1" x14ac:dyDescent="0.25">
      <c r="A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2024-10-30T21:25:02Z</dcterms:modified>
  <cp:category/>
  <cp:contentStatus/>
</cp:coreProperties>
</file>