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mc:AlternateContent xmlns:mc="http://schemas.openxmlformats.org/markup-compatibility/2006">
    <mc:Choice Requires="x15">
      <x15ac:absPath xmlns:x15ac="http://schemas.microsoft.com/office/spreadsheetml/2010/11/ac" url="C:\Users\Lizeth\Downloads\"/>
    </mc:Choice>
  </mc:AlternateContent>
  <xr:revisionPtr revIDLastSave="0" documentId="13_ncr:8001_{0EFC7906-9C32-4F6E-9A3D-9EC271F5EC47}" xr6:coauthVersionLast="47" xr6:coauthVersionMax="47" xr10:uidLastSave="{00000000-0000-0000-0000-000000000000}"/>
  <bookViews>
    <workbookView xWindow="810" yWindow="-120" windowWidth="19800" windowHeight="11760" tabRatio="717" activeTab="18" xr2:uid="{00000000-000D-0000-FFFF-FFFF00000000}"/>
  </bookViews>
  <sheets>
    <sheet name="7787" sheetId="251" r:id="rId1"/>
    <sheet name="7795" sheetId="261" r:id="rId2"/>
    <sheet name="7793" sheetId="262" r:id="rId3"/>
    <sheet name="7803" sheetId="263" r:id="rId4"/>
    <sheet name="7799" sheetId="264" r:id="rId5"/>
    <sheet name="7800" sheetId="265" r:id="rId6"/>
    <sheet name="7801" sheetId="266" r:id="rId7"/>
    <sheet name="0069" sheetId="279" r:id="rId8"/>
    <sheet name="0120" sheetId="278" r:id="rId9"/>
    <sheet name="0110" sheetId="277" r:id="rId10"/>
    <sheet name="0115" sheetId="276" r:id="rId11"/>
    <sheet name="0145" sheetId="275" r:id="rId12"/>
    <sheet name="0148" sheetId="274" r:id="rId13"/>
    <sheet name="0070" sheetId="273" r:id="rId14"/>
    <sheet name="0121" sheetId="272" r:id="rId15"/>
    <sheet name="0173" sheetId="271" r:id="rId16"/>
    <sheet name="0180" sheetId="270" r:id="rId17"/>
    <sheet name="0262" sheetId="269" r:id="rId18"/>
    <sheet name="TOTAL" sheetId="252" r:id="rId19"/>
  </sheets>
  <definedNames>
    <definedName name="_xlnm.Print_Area" localSheetId="0">'7787'!$A$1:$K$287</definedName>
    <definedName name="_xlnm.Print_Area" localSheetId="18">TOTAL!$B$1:$N$27</definedName>
    <definedName name="_xlnm.Print_Titles" localSheetId="0">'7787'!$11:$12</definedName>
    <definedName name="_xlnm.Print_Titles" localSheetId="18">TOTAL!$1:$3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5" i="277" l="1"/>
  <c r="N24" i="252"/>
  <c r="M13" i="252"/>
  <c r="M14" i="252"/>
  <c r="M15" i="252"/>
  <c r="M16" i="252"/>
  <c r="M17" i="252"/>
  <c r="M18" i="252"/>
  <c r="M19" i="252"/>
  <c r="M21" i="252"/>
  <c r="M23" i="252"/>
  <c r="M12" i="252"/>
  <c r="N13" i="252"/>
  <c r="N14" i="252"/>
  <c r="N15" i="252"/>
  <c r="N16" i="252"/>
  <c r="N17" i="252"/>
  <c r="N18" i="252"/>
  <c r="N19" i="252"/>
  <c r="N20" i="252"/>
  <c r="N21" i="252"/>
  <c r="N22" i="252"/>
  <c r="N23" i="252"/>
  <c r="N12" i="252"/>
  <c r="I27" i="269"/>
  <c r="I37" i="271"/>
  <c r="I17" i="273"/>
  <c r="I19" i="274"/>
  <c r="I17" i="275"/>
  <c r="G128" i="275" s="1"/>
  <c r="I32" i="278"/>
  <c r="K16" i="252"/>
  <c r="K20" i="252"/>
  <c r="K22" i="252"/>
  <c r="K11" i="252"/>
  <c r="I16" i="252"/>
  <c r="I20" i="252"/>
  <c r="I22" i="252"/>
  <c r="L22" i="252"/>
  <c r="L20" i="252"/>
  <c r="L16" i="252"/>
  <c r="H22" i="252"/>
  <c r="H20" i="252"/>
  <c r="H19" i="252"/>
  <c r="I19" i="252" s="1"/>
  <c r="H17" i="252"/>
  <c r="H16" i="252"/>
  <c r="I67" i="265"/>
  <c r="I86" i="265"/>
  <c r="I136" i="265"/>
  <c r="I28" i="264"/>
  <c r="G16" i="252"/>
  <c r="G18" i="252"/>
  <c r="G20" i="252"/>
  <c r="G22" i="252"/>
  <c r="E23" i="252"/>
  <c r="G23" i="252" s="1"/>
  <c r="E22" i="252"/>
  <c r="E21" i="252"/>
  <c r="G21" i="252" s="1"/>
  <c r="E20" i="252"/>
  <c r="E19" i="252"/>
  <c r="G19" i="252" s="1"/>
  <c r="K19" i="252" s="1"/>
  <c r="E18" i="252"/>
  <c r="E17" i="252"/>
  <c r="G17" i="252" s="1"/>
  <c r="K17" i="252" s="1"/>
  <c r="E16" i="252"/>
  <c r="E15" i="252"/>
  <c r="G15" i="252" s="1"/>
  <c r="E14" i="252"/>
  <c r="E13" i="252"/>
  <c r="G13" i="252" s="1"/>
  <c r="D138" i="269"/>
  <c r="J135" i="269"/>
  <c r="I138" i="269" s="1"/>
  <c r="I135" i="269"/>
  <c r="E138" i="269" s="1"/>
  <c r="H23" i="252" s="1"/>
  <c r="I23" i="252" s="1"/>
  <c r="K134" i="269"/>
  <c r="K133" i="269"/>
  <c r="K132" i="269"/>
  <c r="K131" i="269"/>
  <c r="K130" i="269"/>
  <c r="K129" i="269"/>
  <c r="K128" i="269"/>
  <c r="K127" i="269"/>
  <c r="K126" i="269"/>
  <c r="K125" i="269"/>
  <c r="K124" i="269"/>
  <c r="K123" i="269"/>
  <c r="K122" i="269"/>
  <c r="K121" i="269"/>
  <c r="K120" i="269"/>
  <c r="K119" i="269"/>
  <c r="K118" i="269"/>
  <c r="K117" i="269"/>
  <c r="K116" i="269"/>
  <c r="K115" i="269"/>
  <c r="K114" i="269"/>
  <c r="K113" i="269"/>
  <c r="K112" i="269"/>
  <c r="K111" i="269"/>
  <c r="K110" i="269"/>
  <c r="K109" i="269"/>
  <c r="K108" i="269"/>
  <c r="K107" i="269"/>
  <c r="K106" i="269"/>
  <c r="K105" i="269"/>
  <c r="K104" i="269"/>
  <c r="K103" i="269"/>
  <c r="K102" i="269"/>
  <c r="K101" i="269"/>
  <c r="K100" i="269"/>
  <c r="K99" i="269"/>
  <c r="K98" i="269"/>
  <c r="K97" i="269"/>
  <c r="K96" i="269"/>
  <c r="K95" i="269"/>
  <c r="K94" i="269"/>
  <c r="K93" i="269"/>
  <c r="K92" i="269"/>
  <c r="K91" i="269"/>
  <c r="K90" i="269"/>
  <c r="K89" i="269"/>
  <c r="K88" i="269"/>
  <c r="K87" i="269"/>
  <c r="K86" i="269"/>
  <c r="K85" i="269"/>
  <c r="K84" i="269"/>
  <c r="K83" i="269"/>
  <c r="K82" i="269"/>
  <c r="K81" i="269"/>
  <c r="K80" i="269"/>
  <c r="K79" i="269"/>
  <c r="K78" i="269"/>
  <c r="K77" i="269"/>
  <c r="K76" i="269"/>
  <c r="K75" i="269"/>
  <c r="K74" i="269"/>
  <c r="K73" i="269"/>
  <c r="K72" i="269"/>
  <c r="K71" i="269"/>
  <c r="K70" i="269"/>
  <c r="K69" i="269"/>
  <c r="K68" i="269"/>
  <c r="K67" i="269"/>
  <c r="K66" i="269"/>
  <c r="K65" i="269"/>
  <c r="K64" i="269"/>
  <c r="K63" i="269"/>
  <c r="K62" i="269"/>
  <c r="K61" i="269"/>
  <c r="K60" i="269"/>
  <c r="K59" i="269"/>
  <c r="K58" i="269"/>
  <c r="K57" i="269"/>
  <c r="K56" i="269"/>
  <c r="K55" i="269"/>
  <c r="K54" i="269"/>
  <c r="K53" i="269"/>
  <c r="K52" i="269"/>
  <c r="K51" i="269"/>
  <c r="K50" i="269"/>
  <c r="K49" i="269"/>
  <c r="K48" i="269"/>
  <c r="K47" i="269"/>
  <c r="K46" i="269"/>
  <c r="K45" i="269"/>
  <c r="K44" i="269"/>
  <c r="K43" i="269"/>
  <c r="K42" i="269"/>
  <c r="K41" i="269"/>
  <c r="K40" i="269"/>
  <c r="K39" i="269"/>
  <c r="K38" i="269"/>
  <c r="K37" i="269"/>
  <c r="K36" i="269"/>
  <c r="K35" i="269"/>
  <c r="K34" i="269"/>
  <c r="K33" i="269"/>
  <c r="K32" i="269"/>
  <c r="K31" i="269"/>
  <c r="K30" i="269"/>
  <c r="G138" i="269"/>
  <c r="D123" i="270"/>
  <c r="J120" i="270"/>
  <c r="I123" i="270" s="1"/>
  <c r="I120" i="270"/>
  <c r="E123" i="270" s="1"/>
  <c r="F123" i="270" s="1"/>
  <c r="K119" i="270"/>
  <c r="K118" i="270"/>
  <c r="K117" i="270"/>
  <c r="K116" i="270"/>
  <c r="K115" i="270"/>
  <c r="K114" i="270"/>
  <c r="K113" i="270"/>
  <c r="K112" i="270"/>
  <c r="K111" i="270"/>
  <c r="K110" i="270"/>
  <c r="K109" i="270"/>
  <c r="K108" i="270"/>
  <c r="K107" i="270"/>
  <c r="K106" i="270"/>
  <c r="K105" i="270"/>
  <c r="K104" i="270"/>
  <c r="K103" i="270"/>
  <c r="K102" i="270"/>
  <c r="K101" i="270"/>
  <c r="K100" i="270"/>
  <c r="K99" i="270"/>
  <c r="K98" i="270"/>
  <c r="K97" i="270"/>
  <c r="K96" i="270"/>
  <c r="K95" i="270"/>
  <c r="K94" i="270"/>
  <c r="K93" i="270"/>
  <c r="K92" i="270"/>
  <c r="K91" i="270"/>
  <c r="K90" i="270"/>
  <c r="K89" i="270"/>
  <c r="K88" i="270"/>
  <c r="K87" i="270"/>
  <c r="K86" i="270"/>
  <c r="K85" i="270"/>
  <c r="K84" i="270"/>
  <c r="K83" i="270"/>
  <c r="K82" i="270"/>
  <c r="K81" i="270"/>
  <c r="K80" i="270"/>
  <c r="K79" i="270"/>
  <c r="K78" i="270"/>
  <c r="K77" i="270"/>
  <c r="K76" i="270"/>
  <c r="K75" i="270"/>
  <c r="K74" i="270"/>
  <c r="K73" i="270"/>
  <c r="K72" i="270"/>
  <c r="K71" i="270"/>
  <c r="K70" i="270"/>
  <c r="K69" i="270"/>
  <c r="K68" i="270"/>
  <c r="K67" i="270"/>
  <c r="K66" i="270"/>
  <c r="K65" i="270"/>
  <c r="K64" i="270"/>
  <c r="K63" i="270"/>
  <c r="K62" i="270"/>
  <c r="K61" i="270"/>
  <c r="K60" i="270"/>
  <c r="K59" i="270"/>
  <c r="K58" i="270"/>
  <c r="K57" i="270"/>
  <c r="K56" i="270"/>
  <c r="K55" i="270"/>
  <c r="K54" i="270"/>
  <c r="K53" i="270"/>
  <c r="K52" i="270"/>
  <c r="K51" i="270"/>
  <c r="K50" i="270"/>
  <c r="K49" i="270"/>
  <c r="K48" i="270"/>
  <c r="K47" i="270"/>
  <c r="K46" i="270"/>
  <c r="K45" i="270"/>
  <c r="K44" i="270"/>
  <c r="K43" i="270"/>
  <c r="K42" i="270"/>
  <c r="K41" i="270"/>
  <c r="K40" i="270"/>
  <c r="K39" i="270"/>
  <c r="K38" i="270"/>
  <c r="K37" i="270"/>
  <c r="K36" i="270"/>
  <c r="K35" i="270"/>
  <c r="K34" i="270"/>
  <c r="K33" i="270"/>
  <c r="K32" i="270"/>
  <c r="K31" i="270"/>
  <c r="K30" i="270"/>
  <c r="K29" i="270"/>
  <c r="K28" i="270"/>
  <c r="K27" i="270"/>
  <c r="K26" i="270"/>
  <c r="K25" i="270"/>
  <c r="K24" i="270"/>
  <c r="K23" i="270"/>
  <c r="K22" i="270"/>
  <c r="K21" i="270"/>
  <c r="K20" i="270"/>
  <c r="K19" i="270"/>
  <c r="K18" i="270"/>
  <c r="K17" i="270"/>
  <c r="K16" i="270"/>
  <c r="K15" i="270"/>
  <c r="I12" i="270"/>
  <c r="G123" i="270" s="1"/>
  <c r="D148" i="271"/>
  <c r="J145" i="271"/>
  <c r="I148" i="271" s="1"/>
  <c r="I145" i="271"/>
  <c r="E148" i="271" s="1"/>
  <c r="H21" i="252" s="1"/>
  <c r="I21" i="252" s="1"/>
  <c r="K144" i="271"/>
  <c r="K143" i="271"/>
  <c r="K142" i="271"/>
  <c r="K141" i="271"/>
  <c r="K140" i="271"/>
  <c r="K139" i="271"/>
  <c r="K138" i="271"/>
  <c r="K137" i="271"/>
  <c r="K136" i="271"/>
  <c r="K135" i="271"/>
  <c r="K134" i="271"/>
  <c r="K133" i="271"/>
  <c r="K132" i="271"/>
  <c r="K131" i="271"/>
  <c r="K130" i="271"/>
  <c r="K129" i="271"/>
  <c r="K128" i="271"/>
  <c r="K127" i="271"/>
  <c r="K126" i="271"/>
  <c r="K125" i="271"/>
  <c r="K124" i="271"/>
  <c r="K123" i="271"/>
  <c r="K122" i="271"/>
  <c r="K121" i="271"/>
  <c r="K120" i="271"/>
  <c r="K119" i="271"/>
  <c r="K118" i="271"/>
  <c r="K117" i="271"/>
  <c r="K116" i="271"/>
  <c r="K115" i="271"/>
  <c r="K114" i="271"/>
  <c r="K113" i="271"/>
  <c r="K112" i="271"/>
  <c r="K111" i="271"/>
  <c r="K110" i="271"/>
  <c r="K109" i="271"/>
  <c r="K108" i="271"/>
  <c r="K107" i="271"/>
  <c r="K106" i="271"/>
  <c r="K105" i="271"/>
  <c r="K104" i="271"/>
  <c r="K103" i="271"/>
  <c r="K102" i="271"/>
  <c r="K101" i="271"/>
  <c r="K100" i="271"/>
  <c r="K99" i="271"/>
  <c r="K98" i="271"/>
  <c r="K97" i="271"/>
  <c r="K96" i="271"/>
  <c r="K95" i="271"/>
  <c r="K94" i="271"/>
  <c r="K93" i="271"/>
  <c r="K92" i="271"/>
  <c r="K91" i="271"/>
  <c r="K90" i="271"/>
  <c r="K89" i="271"/>
  <c r="K88" i="271"/>
  <c r="K87" i="271"/>
  <c r="K86" i="271"/>
  <c r="K85" i="271"/>
  <c r="K84" i="271"/>
  <c r="K83" i="271"/>
  <c r="K82" i="271"/>
  <c r="K81" i="271"/>
  <c r="K80" i="271"/>
  <c r="K79" i="271"/>
  <c r="K78" i="271"/>
  <c r="K77" i="271"/>
  <c r="K76" i="271"/>
  <c r="K75" i="271"/>
  <c r="K74" i="271"/>
  <c r="K73" i="271"/>
  <c r="K72" i="271"/>
  <c r="K71" i="271"/>
  <c r="K70" i="271"/>
  <c r="K69" i="271"/>
  <c r="K68" i="271"/>
  <c r="K67" i="271"/>
  <c r="K66" i="271"/>
  <c r="K65" i="271"/>
  <c r="K64" i="271"/>
  <c r="K63" i="271"/>
  <c r="K62" i="271"/>
  <c r="K61" i="271"/>
  <c r="K60" i="271"/>
  <c r="K59" i="271"/>
  <c r="K58" i="271"/>
  <c r="K57" i="271"/>
  <c r="K56" i="271"/>
  <c r="K55" i="271"/>
  <c r="K54" i="271"/>
  <c r="K53" i="271"/>
  <c r="K52" i="271"/>
  <c r="K51" i="271"/>
  <c r="K50" i="271"/>
  <c r="K49" i="271"/>
  <c r="K48" i="271"/>
  <c r="K47" i="271"/>
  <c r="K46" i="271"/>
  <c r="K45" i="271"/>
  <c r="K44" i="271"/>
  <c r="K43" i="271"/>
  <c r="K42" i="271"/>
  <c r="K41" i="271"/>
  <c r="K40" i="271"/>
  <c r="G148" i="271"/>
  <c r="D123" i="272"/>
  <c r="J120" i="272"/>
  <c r="I123" i="272" s="1"/>
  <c r="I120" i="272"/>
  <c r="E123" i="272" s="1"/>
  <c r="K119" i="272"/>
  <c r="K118" i="272"/>
  <c r="K117" i="272"/>
  <c r="K116" i="272"/>
  <c r="K115" i="272"/>
  <c r="K114" i="272"/>
  <c r="K113" i="272"/>
  <c r="K112" i="272"/>
  <c r="K111" i="272"/>
  <c r="K110" i="272"/>
  <c r="K109" i="272"/>
  <c r="K108" i="272"/>
  <c r="K107" i="272"/>
  <c r="K106" i="272"/>
  <c r="K105" i="272"/>
  <c r="K104" i="272"/>
  <c r="K103" i="272"/>
  <c r="K102" i="272"/>
  <c r="K101" i="272"/>
  <c r="K100" i="272"/>
  <c r="K99" i="272"/>
  <c r="K98" i="272"/>
  <c r="K97" i="272"/>
  <c r="K96" i="272"/>
  <c r="K95" i="272"/>
  <c r="K94" i="272"/>
  <c r="K93" i="272"/>
  <c r="K92" i="272"/>
  <c r="K91" i="272"/>
  <c r="K90" i="272"/>
  <c r="K89" i="272"/>
  <c r="K88" i="272"/>
  <c r="K87" i="272"/>
  <c r="K86" i="272"/>
  <c r="K85" i="272"/>
  <c r="K84" i="272"/>
  <c r="K83" i="272"/>
  <c r="K82" i="272"/>
  <c r="K81" i="272"/>
  <c r="K80" i="272"/>
  <c r="K79" i="272"/>
  <c r="K78" i="272"/>
  <c r="K77" i="272"/>
  <c r="K76" i="272"/>
  <c r="K75" i="272"/>
  <c r="K74" i="272"/>
  <c r="K73" i="272"/>
  <c r="K72" i="272"/>
  <c r="K71" i="272"/>
  <c r="K70" i="272"/>
  <c r="K69" i="272"/>
  <c r="K68" i="272"/>
  <c r="K67" i="272"/>
  <c r="K66" i="272"/>
  <c r="K65" i="272"/>
  <c r="K64" i="272"/>
  <c r="K63" i="272"/>
  <c r="K62" i="272"/>
  <c r="K61" i="272"/>
  <c r="K60" i="272"/>
  <c r="K59" i="272"/>
  <c r="K58" i="272"/>
  <c r="K57" i="272"/>
  <c r="K56" i="272"/>
  <c r="K55" i="272"/>
  <c r="K54" i="272"/>
  <c r="K53" i="272"/>
  <c r="K52" i="272"/>
  <c r="K51" i="272"/>
  <c r="K50" i="272"/>
  <c r="K49" i="272"/>
  <c r="K48" i="272"/>
  <c r="K47" i="272"/>
  <c r="K46" i="272"/>
  <c r="K45" i="272"/>
  <c r="K44" i="272"/>
  <c r="K43" i="272"/>
  <c r="K42" i="272"/>
  <c r="K41" i="272"/>
  <c r="K40" i="272"/>
  <c r="K39" i="272"/>
  <c r="K38" i="272"/>
  <c r="K37" i="272"/>
  <c r="K36" i="272"/>
  <c r="K35" i="272"/>
  <c r="K34" i="272"/>
  <c r="K33" i="272"/>
  <c r="K32" i="272"/>
  <c r="K31" i="272"/>
  <c r="K30" i="272"/>
  <c r="K29" i="272"/>
  <c r="K28" i="272"/>
  <c r="K27" i="272"/>
  <c r="K26" i="272"/>
  <c r="K25" i="272"/>
  <c r="K24" i="272"/>
  <c r="K23" i="272"/>
  <c r="K22" i="272"/>
  <c r="K21" i="272"/>
  <c r="K20" i="272"/>
  <c r="K19" i="272"/>
  <c r="K18" i="272"/>
  <c r="K17" i="272"/>
  <c r="K16" i="272"/>
  <c r="K15" i="272"/>
  <c r="I12" i="272"/>
  <c r="G123" i="272" s="1"/>
  <c r="D128" i="273"/>
  <c r="J125" i="273"/>
  <c r="I128" i="273" s="1"/>
  <c r="J128" i="273" s="1"/>
  <c r="I125" i="273"/>
  <c r="E128" i="273" s="1"/>
  <c r="K124" i="273"/>
  <c r="K123" i="273"/>
  <c r="K122" i="273"/>
  <c r="K121" i="273"/>
  <c r="K120" i="273"/>
  <c r="K119" i="273"/>
  <c r="K118" i="273"/>
  <c r="K117" i="273"/>
  <c r="K116" i="273"/>
  <c r="K115" i="273"/>
  <c r="K114" i="273"/>
  <c r="K113" i="273"/>
  <c r="K112" i="273"/>
  <c r="K111" i="273"/>
  <c r="K110" i="273"/>
  <c r="K109" i="273"/>
  <c r="K108" i="273"/>
  <c r="K107" i="273"/>
  <c r="K106" i="273"/>
  <c r="K105" i="273"/>
  <c r="K104" i="273"/>
  <c r="K103" i="273"/>
  <c r="K102" i="273"/>
  <c r="K101" i="273"/>
  <c r="K100" i="273"/>
  <c r="K99" i="273"/>
  <c r="K98" i="273"/>
  <c r="K97" i="273"/>
  <c r="K96" i="273"/>
  <c r="K95" i="273"/>
  <c r="K94" i="273"/>
  <c r="K93" i="273"/>
  <c r="K92" i="273"/>
  <c r="K91" i="273"/>
  <c r="K90" i="273"/>
  <c r="K89" i="273"/>
  <c r="K88" i="273"/>
  <c r="K87" i="273"/>
  <c r="K86" i="273"/>
  <c r="K85" i="273"/>
  <c r="K84" i="273"/>
  <c r="K83" i="273"/>
  <c r="K82" i="273"/>
  <c r="K81" i="273"/>
  <c r="K80" i="273"/>
  <c r="K79" i="273"/>
  <c r="K78" i="273"/>
  <c r="K77" i="273"/>
  <c r="K76" i="273"/>
  <c r="K75" i="273"/>
  <c r="K74" i="273"/>
  <c r="K73" i="273"/>
  <c r="K72" i="273"/>
  <c r="K71" i="273"/>
  <c r="K70" i="273"/>
  <c r="K69" i="273"/>
  <c r="K68" i="273"/>
  <c r="K67" i="273"/>
  <c r="K66" i="273"/>
  <c r="K65" i="273"/>
  <c r="K64" i="273"/>
  <c r="K63" i="273"/>
  <c r="K62" i="273"/>
  <c r="K61" i="273"/>
  <c r="K60" i="273"/>
  <c r="K59" i="273"/>
  <c r="K58" i="273"/>
  <c r="K57" i="273"/>
  <c r="K56" i="273"/>
  <c r="K55" i="273"/>
  <c r="K54" i="273"/>
  <c r="K53" i="273"/>
  <c r="K52" i="273"/>
  <c r="K51" i="273"/>
  <c r="K50" i="273"/>
  <c r="K49" i="273"/>
  <c r="K48" i="273"/>
  <c r="K47" i="273"/>
  <c r="K46" i="273"/>
  <c r="K45" i="273"/>
  <c r="K44" i="273"/>
  <c r="K43" i="273"/>
  <c r="K42" i="273"/>
  <c r="K41" i="273"/>
  <c r="K40" i="273"/>
  <c r="K39" i="273"/>
  <c r="K38" i="273"/>
  <c r="K37" i="273"/>
  <c r="K36" i="273"/>
  <c r="K35" i="273"/>
  <c r="K34" i="273"/>
  <c r="K33" i="273"/>
  <c r="K32" i="273"/>
  <c r="K31" i="273"/>
  <c r="K30" i="273"/>
  <c r="K29" i="273"/>
  <c r="K28" i="273"/>
  <c r="K27" i="273"/>
  <c r="K26" i="273"/>
  <c r="K25" i="273"/>
  <c r="K24" i="273"/>
  <c r="K23" i="273"/>
  <c r="K22" i="273"/>
  <c r="K21" i="273"/>
  <c r="K20" i="273"/>
  <c r="G128" i="273"/>
  <c r="D130" i="274"/>
  <c r="J127" i="274"/>
  <c r="I130" i="274" s="1"/>
  <c r="J130" i="274" s="1"/>
  <c r="I127" i="274"/>
  <c r="E130" i="274" s="1"/>
  <c r="H18" i="252" s="1"/>
  <c r="I18" i="252" s="1"/>
  <c r="K126" i="274"/>
  <c r="K125" i="274"/>
  <c r="K124" i="274"/>
  <c r="K123" i="274"/>
  <c r="K122" i="274"/>
  <c r="K121" i="274"/>
  <c r="K120" i="274"/>
  <c r="K119" i="274"/>
  <c r="K118" i="274"/>
  <c r="K117" i="274"/>
  <c r="K116" i="274"/>
  <c r="K115" i="274"/>
  <c r="K114" i="274"/>
  <c r="K113" i="274"/>
  <c r="K112" i="274"/>
  <c r="K111" i="274"/>
  <c r="K110" i="274"/>
  <c r="K109" i="274"/>
  <c r="K108" i="274"/>
  <c r="K107" i="274"/>
  <c r="K106" i="274"/>
  <c r="K105" i="274"/>
  <c r="K104" i="274"/>
  <c r="K103" i="274"/>
  <c r="K102" i="274"/>
  <c r="K101" i="274"/>
  <c r="K100" i="274"/>
  <c r="K99" i="274"/>
  <c r="K98" i="274"/>
  <c r="K97" i="274"/>
  <c r="K96" i="274"/>
  <c r="K95" i="274"/>
  <c r="K94" i="274"/>
  <c r="K93" i="274"/>
  <c r="K92" i="274"/>
  <c r="K91" i="274"/>
  <c r="K90" i="274"/>
  <c r="K89" i="274"/>
  <c r="K88" i="274"/>
  <c r="K87" i="274"/>
  <c r="K86" i="274"/>
  <c r="K85" i="274"/>
  <c r="K84" i="274"/>
  <c r="K83" i="274"/>
  <c r="K82" i="274"/>
  <c r="K81" i="274"/>
  <c r="K80" i="274"/>
  <c r="K79" i="274"/>
  <c r="K78" i="274"/>
  <c r="K77" i="274"/>
  <c r="K76" i="274"/>
  <c r="K75" i="274"/>
  <c r="K74" i="274"/>
  <c r="K73" i="274"/>
  <c r="K72" i="274"/>
  <c r="K71" i="274"/>
  <c r="K70" i="274"/>
  <c r="K69" i="274"/>
  <c r="K68" i="274"/>
  <c r="K67" i="274"/>
  <c r="K66" i="274"/>
  <c r="K65" i="274"/>
  <c r="K64" i="274"/>
  <c r="K63" i="274"/>
  <c r="K62" i="274"/>
  <c r="K61" i="274"/>
  <c r="K60" i="274"/>
  <c r="K59" i="274"/>
  <c r="K58" i="274"/>
  <c r="K57" i="274"/>
  <c r="K56" i="274"/>
  <c r="K55" i="274"/>
  <c r="K54" i="274"/>
  <c r="K53" i="274"/>
  <c r="K52" i="274"/>
  <c r="K51" i="274"/>
  <c r="K50" i="274"/>
  <c r="K49" i="274"/>
  <c r="K48" i="274"/>
  <c r="K47" i="274"/>
  <c r="K46" i="274"/>
  <c r="K45" i="274"/>
  <c r="K44" i="274"/>
  <c r="K43" i="274"/>
  <c r="K42" i="274"/>
  <c r="K41" i="274"/>
  <c r="K40" i="274"/>
  <c r="K39" i="274"/>
  <c r="K38" i="274"/>
  <c r="K37" i="274"/>
  <c r="K36" i="274"/>
  <c r="K35" i="274"/>
  <c r="K34" i="274"/>
  <c r="K33" i="274"/>
  <c r="K32" i="274"/>
  <c r="K31" i="274"/>
  <c r="K30" i="274"/>
  <c r="K29" i="274"/>
  <c r="K28" i="274"/>
  <c r="K27" i="274"/>
  <c r="K26" i="274"/>
  <c r="K25" i="274"/>
  <c r="K24" i="274"/>
  <c r="K23" i="274"/>
  <c r="K22" i="274"/>
  <c r="G130" i="274"/>
  <c r="D128" i="275"/>
  <c r="J125" i="275"/>
  <c r="I128" i="275" s="1"/>
  <c r="J128" i="275" s="1"/>
  <c r="I125" i="275"/>
  <c r="E128" i="275" s="1"/>
  <c r="K124" i="275"/>
  <c r="K123" i="275"/>
  <c r="K122" i="275"/>
  <c r="K121" i="275"/>
  <c r="K120" i="275"/>
  <c r="K119" i="275"/>
  <c r="K118" i="275"/>
  <c r="K117" i="275"/>
  <c r="K116" i="275"/>
  <c r="K115" i="275"/>
  <c r="K114" i="275"/>
  <c r="K113" i="275"/>
  <c r="K112" i="275"/>
  <c r="K111" i="275"/>
  <c r="K110" i="275"/>
  <c r="K109" i="275"/>
  <c r="K108" i="275"/>
  <c r="K107" i="275"/>
  <c r="K106" i="275"/>
  <c r="K105" i="275"/>
  <c r="K104" i="275"/>
  <c r="K103" i="275"/>
  <c r="K102" i="275"/>
  <c r="K101" i="275"/>
  <c r="K100" i="275"/>
  <c r="K99" i="275"/>
  <c r="K98" i="275"/>
  <c r="K97" i="275"/>
  <c r="K96" i="275"/>
  <c r="K95" i="275"/>
  <c r="K94" i="275"/>
  <c r="K93" i="275"/>
  <c r="K92" i="275"/>
  <c r="K91" i="275"/>
  <c r="K90" i="275"/>
  <c r="K89" i="275"/>
  <c r="K88" i="275"/>
  <c r="K87" i="275"/>
  <c r="K86" i="275"/>
  <c r="K85" i="275"/>
  <c r="K84" i="275"/>
  <c r="K83" i="275"/>
  <c r="K82" i="275"/>
  <c r="K81" i="275"/>
  <c r="K80" i="275"/>
  <c r="K79" i="275"/>
  <c r="K78" i="275"/>
  <c r="K77" i="275"/>
  <c r="K76" i="275"/>
  <c r="K75" i="275"/>
  <c r="K74" i="275"/>
  <c r="K73" i="275"/>
  <c r="K72" i="275"/>
  <c r="K71" i="275"/>
  <c r="K70" i="275"/>
  <c r="K69" i="275"/>
  <c r="K68" i="275"/>
  <c r="K67" i="275"/>
  <c r="K66" i="275"/>
  <c r="K65" i="275"/>
  <c r="K64" i="275"/>
  <c r="K63" i="275"/>
  <c r="K62" i="275"/>
  <c r="K61" i="275"/>
  <c r="K60" i="275"/>
  <c r="K59" i="275"/>
  <c r="K58" i="275"/>
  <c r="K57" i="275"/>
  <c r="K56" i="275"/>
  <c r="K55" i="275"/>
  <c r="K54" i="275"/>
  <c r="K53" i="275"/>
  <c r="K52" i="275"/>
  <c r="K51" i="275"/>
  <c r="K50" i="275"/>
  <c r="K49" i="275"/>
  <c r="K48" i="275"/>
  <c r="K47" i="275"/>
  <c r="K46" i="275"/>
  <c r="K45" i="275"/>
  <c r="K44" i="275"/>
  <c r="K43" i="275"/>
  <c r="K42" i="275"/>
  <c r="K41" i="275"/>
  <c r="K40" i="275"/>
  <c r="K39" i="275"/>
  <c r="K38" i="275"/>
  <c r="K37" i="275"/>
  <c r="K36" i="275"/>
  <c r="K35" i="275"/>
  <c r="K34" i="275"/>
  <c r="K33" i="275"/>
  <c r="K32" i="275"/>
  <c r="K31" i="275"/>
  <c r="K30" i="275"/>
  <c r="K29" i="275"/>
  <c r="K28" i="275"/>
  <c r="K27" i="275"/>
  <c r="K26" i="275"/>
  <c r="K25" i="275"/>
  <c r="K24" i="275"/>
  <c r="K23" i="275"/>
  <c r="K22" i="275"/>
  <c r="K21" i="275"/>
  <c r="K20" i="275"/>
  <c r="D123" i="276"/>
  <c r="J120" i="276"/>
  <c r="I123" i="276" s="1"/>
  <c r="I120" i="276"/>
  <c r="E123" i="276" s="1"/>
  <c r="K119" i="276"/>
  <c r="K118" i="276"/>
  <c r="K117" i="276"/>
  <c r="K116" i="276"/>
  <c r="K115" i="276"/>
  <c r="K114" i="276"/>
  <c r="K113" i="276"/>
  <c r="K112" i="276"/>
  <c r="K111" i="276"/>
  <c r="K110" i="276"/>
  <c r="K109" i="276"/>
  <c r="K108" i="276"/>
  <c r="K107" i="276"/>
  <c r="K106" i="276"/>
  <c r="K105" i="276"/>
  <c r="K104" i="276"/>
  <c r="K103" i="276"/>
  <c r="K102" i="276"/>
  <c r="K101" i="276"/>
  <c r="K100" i="276"/>
  <c r="K99" i="276"/>
  <c r="K98" i="276"/>
  <c r="K97" i="276"/>
  <c r="K96" i="276"/>
  <c r="K95" i="276"/>
  <c r="K94" i="276"/>
  <c r="K93" i="276"/>
  <c r="K92" i="276"/>
  <c r="K91" i="276"/>
  <c r="K90" i="276"/>
  <c r="K89" i="276"/>
  <c r="K88" i="276"/>
  <c r="K87" i="276"/>
  <c r="K86" i="276"/>
  <c r="K85" i="276"/>
  <c r="K84" i="276"/>
  <c r="K83" i="276"/>
  <c r="K82" i="276"/>
  <c r="K81" i="276"/>
  <c r="K80" i="276"/>
  <c r="K79" i="276"/>
  <c r="K78" i="276"/>
  <c r="K77" i="276"/>
  <c r="K76" i="276"/>
  <c r="K75" i="276"/>
  <c r="K74" i="276"/>
  <c r="K73" i="276"/>
  <c r="K72" i="276"/>
  <c r="K71" i="276"/>
  <c r="K70" i="276"/>
  <c r="K69" i="276"/>
  <c r="K68" i="276"/>
  <c r="K67" i="276"/>
  <c r="K66" i="276"/>
  <c r="K65" i="276"/>
  <c r="K64" i="276"/>
  <c r="K63" i="276"/>
  <c r="K62" i="276"/>
  <c r="K61" i="276"/>
  <c r="K60" i="276"/>
  <c r="K59" i="276"/>
  <c r="K58" i="276"/>
  <c r="K57" i="276"/>
  <c r="K56" i="276"/>
  <c r="K55" i="276"/>
  <c r="K54" i="276"/>
  <c r="K53" i="276"/>
  <c r="K52" i="276"/>
  <c r="K51" i="276"/>
  <c r="K50" i="276"/>
  <c r="K49" i="276"/>
  <c r="K48" i="276"/>
  <c r="K47" i="276"/>
  <c r="K46" i="276"/>
  <c r="K45" i="276"/>
  <c r="K44" i="276"/>
  <c r="K43" i="276"/>
  <c r="K42" i="276"/>
  <c r="K41" i="276"/>
  <c r="K40" i="276"/>
  <c r="K39" i="276"/>
  <c r="K38" i="276"/>
  <c r="K37" i="276"/>
  <c r="K36" i="276"/>
  <c r="K35" i="276"/>
  <c r="K34" i="276"/>
  <c r="K33" i="276"/>
  <c r="K32" i="276"/>
  <c r="K31" i="276"/>
  <c r="K30" i="276"/>
  <c r="K29" i="276"/>
  <c r="K28" i="276"/>
  <c r="K27" i="276"/>
  <c r="K26" i="276"/>
  <c r="K25" i="276"/>
  <c r="K24" i="276"/>
  <c r="K23" i="276"/>
  <c r="K22" i="276"/>
  <c r="K21" i="276"/>
  <c r="K20" i="276"/>
  <c r="K19" i="276"/>
  <c r="K18" i="276"/>
  <c r="K17" i="276"/>
  <c r="K16" i="276"/>
  <c r="K15" i="276"/>
  <c r="K120" i="276" s="1"/>
  <c r="K123" i="276" s="1"/>
  <c r="I12" i="276"/>
  <c r="G123" i="276" s="1"/>
  <c r="D136" i="277"/>
  <c r="J133" i="277"/>
  <c r="I136" i="277" s="1"/>
  <c r="L15" i="252" s="1"/>
  <c r="I133" i="277"/>
  <c r="E136" i="277" s="1"/>
  <c r="H15" i="252" s="1"/>
  <c r="K132" i="277"/>
  <c r="K131" i="277"/>
  <c r="K130" i="277"/>
  <c r="K129" i="277"/>
  <c r="K128" i="277"/>
  <c r="K127" i="277"/>
  <c r="K126" i="277"/>
  <c r="K125" i="277"/>
  <c r="K124" i="277"/>
  <c r="K123" i="277"/>
  <c r="K122" i="277"/>
  <c r="K121" i="277"/>
  <c r="K120" i="277"/>
  <c r="K119" i="277"/>
  <c r="K118" i="277"/>
  <c r="K117" i="277"/>
  <c r="K116" i="277"/>
  <c r="K115" i="277"/>
  <c r="K114" i="277"/>
  <c r="K113" i="277"/>
  <c r="K112" i="277"/>
  <c r="K111" i="277"/>
  <c r="K110" i="277"/>
  <c r="K109" i="277"/>
  <c r="K108" i="277"/>
  <c r="K107" i="277"/>
  <c r="K106" i="277"/>
  <c r="K105" i="277"/>
  <c r="K104" i="277"/>
  <c r="K103" i="277"/>
  <c r="K102" i="277"/>
  <c r="K101" i="277"/>
  <c r="K100" i="277"/>
  <c r="K99" i="277"/>
  <c r="K98" i="277"/>
  <c r="K97" i="277"/>
  <c r="K96" i="277"/>
  <c r="K95" i="277"/>
  <c r="K94" i="277"/>
  <c r="K93" i="277"/>
  <c r="K92" i="277"/>
  <c r="K91" i="277"/>
  <c r="K90" i="277"/>
  <c r="K89" i="277"/>
  <c r="K88" i="277"/>
  <c r="K87" i="277"/>
  <c r="K86" i="277"/>
  <c r="K85" i="277"/>
  <c r="K84" i="277"/>
  <c r="K83" i="277"/>
  <c r="K82" i="277"/>
  <c r="K81" i="277"/>
  <c r="K80" i="277"/>
  <c r="K79" i="277"/>
  <c r="K78" i="277"/>
  <c r="K77" i="277"/>
  <c r="K76" i="277"/>
  <c r="K75" i="277"/>
  <c r="K74" i="277"/>
  <c r="K73" i="277"/>
  <c r="K72" i="277"/>
  <c r="K71" i="277"/>
  <c r="K70" i="277"/>
  <c r="K69" i="277"/>
  <c r="K68" i="277"/>
  <c r="K67" i="277"/>
  <c r="K66" i="277"/>
  <c r="K65" i="277"/>
  <c r="K64" i="277"/>
  <c r="K63" i="277"/>
  <c r="K62" i="277"/>
  <c r="K61" i="277"/>
  <c r="K60" i="277"/>
  <c r="K59" i="277"/>
  <c r="K58" i="277"/>
  <c r="K57" i="277"/>
  <c r="K56" i="277"/>
  <c r="K55" i="277"/>
  <c r="K54" i="277"/>
  <c r="K53" i="277"/>
  <c r="K52" i="277"/>
  <c r="K51" i="277"/>
  <c r="K50" i="277"/>
  <c r="K49" i="277"/>
  <c r="K48" i="277"/>
  <c r="K47" i="277"/>
  <c r="K46" i="277"/>
  <c r="K45" i="277"/>
  <c r="K44" i="277"/>
  <c r="K43" i="277"/>
  <c r="K42" i="277"/>
  <c r="K41" i="277"/>
  <c r="K40" i="277"/>
  <c r="K39" i="277"/>
  <c r="K38" i="277"/>
  <c r="K37" i="277"/>
  <c r="K36" i="277"/>
  <c r="K35" i="277"/>
  <c r="K34" i="277"/>
  <c r="K33" i="277"/>
  <c r="K32" i="277"/>
  <c r="K31" i="277"/>
  <c r="K30" i="277"/>
  <c r="K29" i="277"/>
  <c r="K28" i="277"/>
  <c r="G136" i="277"/>
  <c r="D143" i="278"/>
  <c r="J140" i="278"/>
  <c r="I143" i="278" s="1"/>
  <c r="L14" i="252" s="1"/>
  <c r="I140" i="278"/>
  <c r="E143" i="278" s="1"/>
  <c r="H14" i="252" s="1"/>
  <c r="K139" i="278"/>
  <c r="K138" i="278"/>
  <c r="K137" i="278"/>
  <c r="K136" i="278"/>
  <c r="K135" i="278"/>
  <c r="K134" i="278"/>
  <c r="K133" i="278"/>
  <c r="K132" i="278"/>
  <c r="K131" i="278"/>
  <c r="K130" i="278"/>
  <c r="K129" i="278"/>
  <c r="K128" i="278"/>
  <c r="K127" i="278"/>
  <c r="K126" i="278"/>
  <c r="K125" i="278"/>
  <c r="K124" i="278"/>
  <c r="K123" i="278"/>
  <c r="K122" i="278"/>
  <c r="K121" i="278"/>
  <c r="K120" i="278"/>
  <c r="K119" i="278"/>
  <c r="K118" i="278"/>
  <c r="K117" i="278"/>
  <c r="K116" i="278"/>
  <c r="K115" i="278"/>
  <c r="K114" i="278"/>
  <c r="K113" i="278"/>
  <c r="K112" i="278"/>
  <c r="K111" i="278"/>
  <c r="K110" i="278"/>
  <c r="K109" i="278"/>
  <c r="K108" i="278"/>
  <c r="K107" i="278"/>
  <c r="K106" i="278"/>
  <c r="K105" i="278"/>
  <c r="K104" i="278"/>
  <c r="K103" i="278"/>
  <c r="K102" i="278"/>
  <c r="K101" i="278"/>
  <c r="K100" i="278"/>
  <c r="K99" i="278"/>
  <c r="K98" i="278"/>
  <c r="K97" i="278"/>
  <c r="K96" i="278"/>
  <c r="K95" i="278"/>
  <c r="K94" i="278"/>
  <c r="K93" i="278"/>
  <c r="K92" i="278"/>
  <c r="K91" i="278"/>
  <c r="K90" i="278"/>
  <c r="K89" i="278"/>
  <c r="K88" i="278"/>
  <c r="K87" i="278"/>
  <c r="K86" i="278"/>
  <c r="K85" i="278"/>
  <c r="K84" i="278"/>
  <c r="K83" i="278"/>
  <c r="K82" i="278"/>
  <c r="K81" i="278"/>
  <c r="K80" i="278"/>
  <c r="K79" i="278"/>
  <c r="K78" i="278"/>
  <c r="K77" i="278"/>
  <c r="K76" i="278"/>
  <c r="K75" i="278"/>
  <c r="K74" i="278"/>
  <c r="K73" i="278"/>
  <c r="K72" i="278"/>
  <c r="K71" i="278"/>
  <c r="K70" i="278"/>
  <c r="K69" i="278"/>
  <c r="K68" i="278"/>
  <c r="K67" i="278"/>
  <c r="K66" i="278"/>
  <c r="K65" i="278"/>
  <c r="K64" i="278"/>
  <c r="K63" i="278"/>
  <c r="K62" i="278"/>
  <c r="K61" i="278"/>
  <c r="K60" i="278"/>
  <c r="K59" i="278"/>
  <c r="K58" i="278"/>
  <c r="K57" i="278"/>
  <c r="K56" i="278"/>
  <c r="K55" i="278"/>
  <c r="K54" i="278"/>
  <c r="K53" i="278"/>
  <c r="K52" i="278"/>
  <c r="K51" i="278"/>
  <c r="K50" i="278"/>
  <c r="K49" i="278"/>
  <c r="K48" i="278"/>
  <c r="K47" i="278"/>
  <c r="K46" i="278"/>
  <c r="K45" i="278"/>
  <c r="K44" i="278"/>
  <c r="K43" i="278"/>
  <c r="K42" i="278"/>
  <c r="K41" i="278"/>
  <c r="K40" i="278"/>
  <c r="K39" i="278"/>
  <c r="K38" i="278"/>
  <c r="K37" i="278"/>
  <c r="K36" i="278"/>
  <c r="K35" i="278"/>
  <c r="G143" i="278"/>
  <c r="D125" i="279"/>
  <c r="J122" i="279"/>
  <c r="I125" i="279" s="1"/>
  <c r="L13" i="252" s="1"/>
  <c r="I122" i="279"/>
  <c r="E125" i="279" s="1"/>
  <c r="H13" i="252" s="1"/>
  <c r="K121" i="279"/>
  <c r="K120" i="279"/>
  <c r="K119" i="279"/>
  <c r="K118" i="279"/>
  <c r="K117" i="279"/>
  <c r="K116" i="279"/>
  <c r="K115" i="279"/>
  <c r="K114" i="279"/>
  <c r="K113" i="279"/>
  <c r="K112" i="279"/>
  <c r="K111" i="279"/>
  <c r="K110" i="279"/>
  <c r="K109" i="279"/>
  <c r="K108" i="279"/>
  <c r="K107" i="279"/>
  <c r="K106" i="279"/>
  <c r="K105" i="279"/>
  <c r="K104" i="279"/>
  <c r="K103" i="279"/>
  <c r="K102" i="279"/>
  <c r="K101" i="279"/>
  <c r="K100" i="279"/>
  <c r="K99" i="279"/>
  <c r="K98" i="279"/>
  <c r="K97" i="279"/>
  <c r="K96" i="279"/>
  <c r="K95" i="279"/>
  <c r="K94" i="279"/>
  <c r="K93" i="279"/>
  <c r="K92" i="279"/>
  <c r="K91" i="279"/>
  <c r="K90" i="279"/>
  <c r="K89" i="279"/>
  <c r="K88" i="279"/>
  <c r="K87" i="279"/>
  <c r="K86" i="279"/>
  <c r="K85" i="279"/>
  <c r="K84" i="279"/>
  <c r="K83" i="279"/>
  <c r="K82" i="279"/>
  <c r="K81" i="279"/>
  <c r="K80" i="279"/>
  <c r="K79" i="279"/>
  <c r="K78" i="279"/>
  <c r="K77" i="279"/>
  <c r="K76" i="279"/>
  <c r="K75" i="279"/>
  <c r="K74" i="279"/>
  <c r="K73" i="279"/>
  <c r="K72" i="279"/>
  <c r="K71" i="279"/>
  <c r="K70" i="279"/>
  <c r="K69" i="279"/>
  <c r="K68" i="279"/>
  <c r="K67" i="279"/>
  <c r="K66" i="279"/>
  <c r="K65" i="279"/>
  <c r="K64" i="279"/>
  <c r="K63" i="279"/>
  <c r="K62" i="279"/>
  <c r="K61" i="279"/>
  <c r="K60" i="279"/>
  <c r="K59" i="279"/>
  <c r="K58" i="279"/>
  <c r="K57" i="279"/>
  <c r="K56" i="279"/>
  <c r="K55" i="279"/>
  <c r="K54" i="279"/>
  <c r="K53" i="279"/>
  <c r="K52" i="279"/>
  <c r="K51" i="279"/>
  <c r="K50" i="279"/>
  <c r="K49" i="279"/>
  <c r="K48" i="279"/>
  <c r="K47" i="279"/>
  <c r="K46" i="279"/>
  <c r="K45" i="279"/>
  <c r="K44" i="279"/>
  <c r="K43" i="279"/>
  <c r="K42" i="279"/>
  <c r="K41" i="279"/>
  <c r="K40" i="279"/>
  <c r="K39" i="279"/>
  <c r="K38" i="279"/>
  <c r="K37" i="279"/>
  <c r="K36" i="279"/>
  <c r="K35" i="279"/>
  <c r="K34" i="279"/>
  <c r="K33" i="279"/>
  <c r="K32" i="279"/>
  <c r="K31" i="279"/>
  <c r="K30" i="279"/>
  <c r="K29" i="279"/>
  <c r="K28" i="279"/>
  <c r="K27" i="279"/>
  <c r="K26" i="279"/>
  <c r="K25" i="279"/>
  <c r="K24" i="279"/>
  <c r="K23" i="279"/>
  <c r="K22" i="279"/>
  <c r="K21" i="279"/>
  <c r="K20" i="279"/>
  <c r="K19" i="279"/>
  <c r="K18" i="279"/>
  <c r="K17" i="279"/>
  <c r="I14" i="279"/>
  <c r="G125" i="279" s="1"/>
  <c r="K87" i="266"/>
  <c r="K88" i="266"/>
  <c r="K89" i="266"/>
  <c r="K90" i="266"/>
  <c r="K91" i="266"/>
  <c r="K92" i="266"/>
  <c r="K93" i="266"/>
  <c r="K94" i="266"/>
  <c r="K95" i="266"/>
  <c r="K96" i="266"/>
  <c r="K97" i="266"/>
  <c r="K98" i="266"/>
  <c r="K99" i="266"/>
  <c r="K100" i="266"/>
  <c r="K101" i="266"/>
  <c r="K102" i="266"/>
  <c r="K103" i="266"/>
  <c r="K104" i="266"/>
  <c r="K105" i="266"/>
  <c r="K106" i="266"/>
  <c r="K107" i="266"/>
  <c r="K108" i="266"/>
  <c r="K109" i="266"/>
  <c r="K110" i="266"/>
  <c r="K111" i="266"/>
  <c r="K112" i="266"/>
  <c r="K113" i="266"/>
  <c r="K114" i="266"/>
  <c r="K115" i="266"/>
  <c r="K116" i="266"/>
  <c r="K117" i="266"/>
  <c r="K118" i="266"/>
  <c r="K119" i="266"/>
  <c r="I185" i="265"/>
  <c r="I402" i="265" s="1"/>
  <c r="E405" i="265" s="1"/>
  <c r="K263" i="265"/>
  <c r="K264" i="265"/>
  <c r="K265" i="265"/>
  <c r="K266" i="265"/>
  <c r="K267" i="265"/>
  <c r="K268" i="265"/>
  <c r="K269" i="265"/>
  <c r="K270" i="265"/>
  <c r="K271" i="265"/>
  <c r="K272" i="265"/>
  <c r="K273" i="265"/>
  <c r="K274" i="265"/>
  <c r="K275" i="265"/>
  <c r="K276" i="265"/>
  <c r="K277" i="265"/>
  <c r="K278" i="265"/>
  <c r="K279" i="265"/>
  <c r="K280" i="265"/>
  <c r="K281" i="265"/>
  <c r="K282" i="265"/>
  <c r="K283" i="265"/>
  <c r="K284" i="265"/>
  <c r="K285" i="265"/>
  <c r="K286" i="265"/>
  <c r="K287" i="265"/>
  <c r="K288" i="265"/>
  <c r="K289" i="265"/>
  <c r="K290" i="265"/>
  <c r="K291" i="265"/>
  <c r="K292" i="265"/>
  <c r="K293" i="265"/>
  <c r="K294" i="265"/>
  <c r="K295" i="265"/>
  <c r="K296" i="265"/>
  <c r="K297" i="265"/>
  <c r="K298" i="265"/>
  <c r="K299" i="265"/>
  <c r="K300" i="265"/>
  <c r="K301" i="265"/>
  <c r="K302" i="265"/>
  <c r="K303" i="265"/>
  <c r="K304" i="265"/>
  <c r="K305" i="265"/>
  <c r="K306" i="265"/>
  <c r="K307" i="265"/>
  <c r="K308" i="265"/>
  <c r="K309" i="265"/>
  <c r="K310" i="265"/>
  <c r="K311" i="265"/>
  <c r="K312" i="265"/>
  <c r="K313" i="265"/>
  <c r="K314" i="265"/>
  <c r="K315" i="265"/>
  <c r="K316" i="265"/>
  <c r="K317" i="265"/>
  <c r="K318" i="265"/>
  <c r="K319" i="265"/>
  <c r="K320" i="265"/>
  <c r="K321" i="265"/>
  <c r="K322" i="265"/>
  <c r="K323" i="265"/>
  <c r="K324" i="265"/>
  <c r="K325" i="265"/>
  <c r="K326" i="265"/>
  <c r="K327" i="265"/>
  <c r="K328" i="265"/>
  <c r="K329" i="265"/>
  <c r="K330" i="265"/>
  <c r="K331" i="265"/>
  <c r="K332" i="265"/>
  <c r="K333" i="265"/>
  <c r="K334" i="265"/>
  <c r="K335" i="265"/>
  <c r="K336" i="265"/>
  <c r="K337" i="265"/>
  <c r="K338" i="265"/>
  <c r="K339" i="265"/>
  <c r="K340" i="265"/>
  <c r="K341" i="265"/>
  <c r="K342" i="265"/>
  <c r="K343" i="265"/>
  <c r="K344" i="265"/>
  <c r="K345" i="265"/>
  <c r="K346" i="265"/>
  <c r="K347" i="265"/>
  <c r="K348" i="265"/>
  <c r="K349" i="265"/>
  <c r="K350" i="265"/>
  <c r="K351" i="265"/>
  <c r="K352" i="265"/>
  <c r="K353" i="265"/>
  <c r="K354" i="265"/>
  <c r="K355" i="265"/>
  <c r="K356" i="265"/>
  <c r="K357" i="265"/>
  <c r="K358" i="265"/>
  <c r="K359" i="265"/>
  <c r="K360" i="265"/>
  <c r="K361" i="265"/>
  <c r="K362" i="265"/>
  <c r="K363" i="265"/>
  <c r="K364" i="265"/>
  <c r="K365" i="265"/>
  <c r="K366" i="265"/>
  <c r="K367" i="265"/>
  <c r="K368" i="265"/>
  <c r="K369" i="265"/>
  <c r="K370" i="265"/>
  <c r="K371" i="265"/>
  <c r="K372" i="265"/>
  <c r="K373" i="265"/>
  <c r="K374" i="265"/>
  <c r="K375" i="265"/>
  <c r="K376" i="265"/>
  <c r="K377" i="265"/>
  <c r="K378" i="265"/>
  <c r="K379" i="265"/>
  <c r="K380" i="265"/>
  <c r="K381" i="265"/>
  <c r="K382" i="265"/>
  <c r="K383" i="265"/>
  <c r="K384" i="265"/>
  <c r="K385" i="265"/>
  <c r="K386" i="265"/>
  <c r="K387" i="265"/>
  <c r="K388" i="265"/>
  <c r="K389" i="265"/>
  <c r="K390" i="265"/>
  <c r="K391" i="265"/>
  <c r="K392" i="265"/>
  <c r="K393" i="265"/>
  <c r="K394" i="265"/>
  <c r="K395" i="265"/>
  <c r="K396" i="265"/>
  <c r="K397" i="265"/>
  <c r="K398" i="265"/>
  <c r="K399" i="265"/>
  <c r="K245" i="265"/>
  <c r="K246" i="265"/>
  <c r="K247" i="265"/>
  <c r="K248" i="265"/>
  <c r="K249" i="265"/>
  <c r="K250" i="265"/>
  <c r="K251" i="265"/>
  <c r="K252" i="265"/>
  <c r="K253" i="265"/>
  <c r="K254" i="265"/>
  <c r="K255" i="265"/>
  <c r="K256" i="265"/>
  <c r="K257" i="265"/>
  <c r="K258" i="265"/>
  <c r="K259" i="265"/>
  <c r="K260" i="265"/>
  <c r="K261" i="265"/>
  <c r="K262" i="265"/>
  <c r="K50" i="264"/>
  <c r="K51" i="264"/>
  <c r="K52" i="264"/>
  <c r="K53" i="264"/>
  <c r="K54" i="264"/>
  <c r="K55" i="264"/>
  <c r="K56" i="264"/>
  <c r="K57" i="264"/>
  <c r="K58" i="264"/>
  <c r="K59" i="264"/>
  <c r="K60" i="264"/>
  <c r="K61" i="264"/>
  <c r="K62" i="264"/>
  <c r="K63" i="264"/>
  <c r="K64" i="264"/>
  <c r="K65" i="264"/>
  <c r="K66" i="264"/>
  <c r="K67" i="264"/>
  <c r="K68" i="264"/>
  <c r="K69" i="264"/>
  <c r="K70" i="264"/>
  <c r="K71" i="264"/>
  <c r="K72" i="264"/>
  <c r="K73" i="264"/>
  <c r="K74" i="264"/>
  <c r="K75" i="264"/>
  <c r="K76" i="264"/>
  <c r="K77" i="264"/>
  <c r="K78" i="264"/>
  <c r="K79" i="264"/>
  <c r="K80" i="264"/>
  <c r="K49" i="263"/>
  <c r="K50" i="263"/>
  <c r="K51" i="263"/>
  <c r="K52" i="263"/>
  <c r="K53" i="263"/>
  <c r="K54" i="263"/>
  <c r="K55" i="263"/>
  <c r="K56" i="263"/>
  <c r="K57" i="263"/>
  <c r="K58" i="263"/>
  <c r="K59" i="263"/>
  <c r="K60" i="263"/>
  <c r="K61" i="263"/>
  <c r="K62" i="263"/>
  <c r="K63" i="263"/>
  <c r="K64" i="263"/>
  <c r="K65" i="263"/>
  <c r="K66" i="263"/>
  <c r="K67" i="263"/>
  <c r="K68" i="263"/>
  <c r="K169" i="262"/>
  <c r="K170" i="262"/>
  <c r="K171" i="262"/>
  <c r="K172" i="262"/>
  <c r="K173" i="262"/>
  <c r="K174" i="262"/>
  <c r="K175" i="262"/>
  <c r="K176" i="262"/>
  <c r="K177" i="262"/>
  <c r="K178" i="262"/>
  <c r="K179" i="262"/>
  <c r="K180" i="262"/>
  <c r="K181" i="262"/>
  <c r="K182" i="262"/>
  <c r="K183" i="262"/>
  <c r="K184" i="262"/>
  <c r="K185" i="262"/>
  <c r="K186" i="262"/>
  <c r="K187" i="262"/>
  <c r="K188" i="262"/>
  <c r="K189" i="262"/>
  <c r="K190" i="262"/>
  <c r="K191" i="262"/>
  <c r="K192" i="262"/>
  <c r="K193" i="262"/>
  <c r="K194" i="262"/>
  <c r="K195" i="262"/>
  <c r="K196" i="262"/>
  <c r="K197" i="262"/>
  <c r="K198" i="262"/>
  <c r="K199" i="262"/>
  <c r="K200" i="262"/>
  <c r="K201" i="262"/>
  <c r="K202" i="262"/>
  <c r="K203" i="262"/>
  <c r="K204" i="262"/>
  <c r="K205" i="262"/>
  <c r="K206" i="262"/>
  <c r="K207" i="262"/>
  <c r="K208" i="262"/>
  <c r="K209" i="262"/>
  <c r="K210" i="262"/>
  <c r="K211" i="262"/>
  <c r="K212" i="262"/>
  <c r="K213" i="262"/>
  <c r="K214" i="262"/>
  <c r="K215" i="262"/>
  <c r="K216" i="262"/>
  <c r="K217" i="262"/>
  <c r="K218" i="262"/>
  <c r="K219" i="262"/>
  <c r="K220" i="262"/>
  <c r="K221" i="262"/>
  <c r="K222" i="262"/>
  <c r="K223" i="262"/>
  <c r="K224" i="262"/>
  <c r="K225" i="262"/>
  <c r="K226" i="262"/>
  <c r="K227" i="262"/>
  <c r="K228" i="262"/>
  <c r="K229" i="262"/>
  <c r="K230" i="262"/>
  <c r="K231" i="262"/>
  <c r="K232" i="262"/>
  <c r="K233" i="262"/>
  <c r="K234" i="262"/>
  <c r="K235" i="262"/>
  <c r="K236" i="262"/>
  <c r="K237" i="262"/>
  <c r="K238" i="262"/>
  <c r="K239" i="262"/>
  <c r="K240" i="262"/>
  <c r="K241" i="262"/>
  <c r="K242" i="262"/>
  <c r="K243" i="262"/>
  <c r="K244" i="262"/>
  <c r="K245" i="262"/>
  <c r="K246" i="262"/>
  <c r="K247" i="262"/>
  <c r="K248" i="262"/>
  <c r="K249" i="262"/>
  <c r="K250" i="262"/>
  <c r="K251" i="262"/>
  <c r="K252" i="262"/>
  <c r="K253" i="262"/>
  <c r="K254" i="262"/>
  <c r="K255" i="262"/>
  <c r="K256" i="262"/>
  <c r="K241" i="261"/>
  <c r="K242" i="261"/>
  <c r="K243" i="261"/>
  <c r="K244" i="261"/>
  <c r="K245" i="261"/>
  <c r="K246" i="261"/>
  <c r="K247" i="261"/>
  <c r="K248" i="261"/>
  <c r="K249" i="261"/>
  <c r="K250" i="261"/>
  <c r="K251" i="261"/>
  <c r="K252" i="261"/>
  <c r="K253" i="261"/>
  <c r="K254" i="261"/>
  <c r="K255" i="261"/>
  <c r="K256" i="261"/>
  <c r="K257" i="261"/>
  <c r="K258" i="261"/>
  <c r="K259" i="261"/>
  <c r="K260" i="261"/>
  <c r="K261" i="261"/>
  <c r="K262" i="261"/>
  <c r="K263" i="261"/>
  <c r="K264" i="261"/>
  <c r="K265" i="261"/>
  <c r="K266" i="261"/>
  <c r="K267" i="261"/>
  <c r="K268" i="261"/>
  <c r="K269" i="261"/>
  <c r="K270" i="261"/>
  <c r="K271" i="261"/>
  <c r="K272" i="261"/>
  <c r="K273" i="261"/>
  <c r="K274" i="261"/>
  <c r="K275" i="261"/>
  <c r="K276" i="261"/>
  <c r="K277" i="261"/>
  <c r="K278" i="261"/>
  <c r="K279" i="261"/>
  <c r="K280" i="261"/>
  <c r="K281" i="261"/>
  <c r="K282" i="261"/>
  <c r="K283" i="261"/>
  <c r="K284" i="261"/>
  <c r="K285" i="261"/>
  <c r="K286" i="261"/>
  <c r="K287" i="261"/>
  <c r="K288" i="261"/>
  <c r="K289" i="261"/>
  <c r="K290" i="261"/>
  <c r="K291" i="261"/>
  <c r="K292" i="261"/>
  <c r="K293" i="261"/>
  <c r="K294" i="261"/>
  <c r="K295" i="261"/>
  <c r="K296" i="261"/>
  <c r="K297" i="261"/>
  <c r="K298" i="261"/>
  <c r="K299" i="261"/>
  <c r="K300" i="261"/>
  <c r="K301" i="261"/>
  <c r="K302" i="261"/>
  <c r="K303" i="261"/>
  <c r="K304" i="261"/>
  <c r="K305" i="261"/>
  <c r="K306" i="261"/>
  <c r="K307" i="261"/>
  <c r="K308" i="261"/>
  <c r="K309" i="261"/>
  <c r="K310" i="261"/>
  <c r="K311" i="261"/>
  <c r="K312" i="261"/>
  <c r="K313" i="261"/>
  <c r="K314" i="261"/>
  <c r="K315" i="261"/>
  <c r="K316" i="261"/>
  <c r="K317" i="261"/>
  <c r="K318" i="261"/>
  <c r="K319" i="261"/>
  <c r="K320" i="261"/>
  <c r="K321" i="261"/>
  <c r="K322" i="261"/>
  <c r="K323" i="261"/>
  <c r="K324" i="261"/>
  <c r="K325" i="261"/>
  <c r="K326" i="261"/>
  <c r="K327" i="261"/>
  <c r="K328" i="261"/>
  <c r="K329" i="261"/>
  <c r="K330" i="261"/>
  <c r="K331" i="261"/>
  <c r="K332" i="261"/>
  <c r="K333" i="261"/>
  <c r="K334" i="261"/>
  <c r="K335" i="261"/>
  <c r="K336" i="261"/>
  <c r="K337" i="261"/>
  <c r="K338" i="261"/>
  <c r="K339" i="261"/>
  <c r="K340" i="261"/>
  <c r="K341" i="261"/>
  <c r="K342" i="261"/>
  <c r="K343" i="261"/>
  <c r="K344" i="261"/>
  <c r="K345" i="261"/>
  <c r="K346" i="261"/>
  <c r="K347" i="261"/>
  <c r="K348" i="261"/>
  <c r="K349" i="261"/>
  <c r="I125" i="251"/>
  <c r="K125" i="251" s="1"/>
  <c r="I32" i="251"/>
  <c r="K32" i="251" s="1"/>
  <c r="K168" i="251"/>
  <c r="K169" i="251"/>
  <c r="K170" i="251"/>
  <c r="K171" i="251"/>
  <c r="K172" i="251"/>
  <c r="K173" i="251"/>
  <c r="K174" i="251"/>
  <c r="K175" i="251"/>
  <c r="K176" i="251"/>
  <c r="K177" i="251"/>
  <c r="K178" i="251"/>
  <c r="K179" i="251"/>
  <c r="K180" i="251"/>
  <c r="K181" i="251"/>
  <c r="K182" i="251"/>
  <c r="K183" i="251"/>
  <c r="K184" i="251"/>
  <c r="K185" i="251"/>
  <c r="K186" i="251"/>
  <c r="K187" i="251"/>
  <c r="K188" i="251"/>
  <c r="K189" i="251"/>
  <c r="K190" i="251"/>
  <c r="K191" i="251"/>
  <c r="K192" i="251"/>
  <c r="K193" i="251"/>
  <c r="K194" i="251"/>
  <c r="K195" i="251"/>
  <c r="K196" i="251"/>
  <c r="K197" i="251"/>
  <c r="K198" i="251"/>
  <c r="K199" i="251"/>
  <c r="K200" i="251"/>
  <c r="K201" i="251"/>
  <c r="K202" i="251"/>
  <c r="K203" i="251"/>
  <c r="K204" i="251"/>
  <c r="K205" i="251"/>
  <c r="K206" i="251"/>
  <c r="K207" i="251"/>
  <c r="K208" i="251"/>
  <c r="K209" i="251"/>
  <c r="K210" i="251"/>
  <c r="K211" i="251"/>
  <c r="K212" i="251"/>
  <c r="K213" i="251"/>
  <c r="K214" i="251"/>
  <c r="K215" i="251"/>
  <c r="K216" i="251"/>
  <c r="K217" i="251"/>
  <c r="K218" i="251"/>
  <c r="K219" i="251"/>
  <c r="K220" i="251"/>
  <c r="K221" i="251"/>
  <c r="K222" i="251"/>
  <c r="K223" i="251"/>
  <c r="K224" i="251"/>
  <c r="K225" i="251"/>
  <c r="K226" i="251"/>
  <c r="K227" i="251"/>
  <c r="K228" i="251"/>
  <c r="K229" i="251"/>
  <c r="K230" i="251"/>
  <c r="K231" i="251"/>
  <c r="K232" i="251"/>
  <c r="K233" i="251"/>
  <c r="K234" i="251"/>
  <c r="K235" i="251"/>
  <c r="K236" i="251"/>
  <c r="K237" i="251"/>
  <c r="K238" i="251"/>
  <c r="K239" i="251"/>
  <c r="K240" i="251"/>
  <c r="K241" i="251"/>
  <c r="K242" i="251"/>
  <c r="K243" i="251"/>
  <c r="K244" i="251"/>
  <c r="K245" i="251"/>
  <c r="K246" i="251"/>
  <c r="K247" i="251"/>
  <c r="K248" i="251"/>
  <c r="K249" i="251"/>
  <c r="K250" i="251"/>
  <c r="K251" i="251"/>
  <c r="K252" i="251"/>
  <c r="K253" i="251"/>
  <c r="K254" i="251"/>
  <c r="K255" i="251"/>
  <c r="K256" i="251"/>
  <c r="K257" i="251"/>
  <c r="K258" i="251"/>
  <c r="K259" i="251"/>
  <c r="K260" i="251"/>
  <c r="K261" i="251"/>
  <c r="K262" i="251"/>
  <c r="K263" i="251"/>
  <c r="K264" i="251"/>
  <c r="K265" i="251"/>
  <c r="K266" i="251"/>
  <c r="K267" i="251"/>
  <c r="K268" i="251"/>
  <c r="K269" i="251"/>
  <c r="K270" i="251"/>
  <c r="K271" i="251"/>
  <c r="K272" i="251"/>
  <c r="K273" i="251"/>
  <c r="K274" i="251"/>
  <c r="K275" i="251"/>
  <c r="K276" i="251"/>
  <c r="K277" i="251"/>
  <c r="D286" i="251"/>
  <c r="K66" i="266"/>
  <c r="K67" i="266"/>
  <c r="K68" i="266"/>
  <c r="K69" i="266"/>
  <c r="K70" i="266"/>
  <c r="K71" i="266"/>
  <c r="K72" i="266"/>
  <c r="K73" i="266"/>
  <c r="K74" i="266"/>
  <c r="K75" i="266"/>
  <c r="K76" i="266"/>
  <c r="K77" i="266"/>
  <c r="K78" i="266"/>
  <c r="K79" i="266"/>
  <c r="K80" i="266"/>
  <c r="K81" i="266"/>
  <c r="K82" i="266"/>
  <c r="K83" i="266"/>
  <c r="K84" i="266"/>
  <c r="K85" i="266"/>
  <c r="K86" i="266"/>
  <c r="I11" i="261"/>
  <c r="K202" i="265"/>
  <c r="K203" i="265"/>
  <c r="K204" i="265"/>
  <c r="K205" i="265"/>
  <c r="K206" i="265"/>
  <c r="K207" i="265"/>
  <c r="K208" i="265"/>
  <c r="K209" i="265"/>
  <c r="K210" i="265"/>
  <c r="K211" i="265"/>
  <c r="K212" i="265"/>
  <c r="K213" i="265"/>
  <c r="K214" i="265"/>
  <c r="K215" i="265"/>
  <c r="K216" i="265"/>
  <c r="K217" i="265"/>
  <c r="K218" i="265"/>
  <c r="K219" i="265"/>
  <c r="K220" i="265"/>
  <c r="K221" i="265"/>
  <c r="K222" i="265"/>
  <c r="K223" i="265"/>
  <c r="K224" i="265"/>
  <c r="K225" i="265"/>
  <c r="K226" i="265"/>
  <c r="K227" i="265"/>
  <c r="K228" i="265"/>
  <c r="K229" i="265"/>
  <c r="K230" i="265"/>
  <c r="K231" i="265"/>
  <c r="K232" i="265"/>
  <c r="K233" i="265"/>
  <c r="K234" i="265"/>
  <c r="K235" i="265"/>
  <c r="K236" i="265"/>
  <c r="K237" i="265"/>
  <c r="K238" i="265"/>
  <c r="K239" i="265"/>
  <c r="K240" i="265"/>
  <c r="K241" i="265"/>
  <c r="K242" i="265"/>
  <c r="K243" i="265"/>
  <c r="K244" i="265"/>
  <c r="D405" i="265"/>
  <c r="J402" i="265"/>
  <c r="I405" i="265" s="1"/>
  <c r="K400" i="265"/>
  <c r="K401" i="265"/>
  <c r="K48" i="264"/>
  <c r="K49" i="264"/>
  <c r="K156" i="261"/>
  <c r="K157" i="261"/>
  <c r="K158" i="261"/>
  <c r="K159" i="261"/>
  <c r="K160" i="261"/>
  <c r="K161" i="261"/>
  <c r="K162" i="261"/>
  <c r="K163" i="261"/>
  <c r="K164" i="261"/>
  <c r="K165" i="261"/>
  <c r="K166" i="261"/>
  <c r="K167" i="261"/>
  <c r="K168" i="261"/>
  <c r="K169" i="261"/>
  <c r="K170" i="261"/>
  <c r="K171" i="261"/>
  <c r="K172" i="261"/>
  <c r="K173" i="261"/>
  <c r="K174" i="261"/>
  <c r="K175" i="261"/>
  <c r="K176" i="261"/>
  <c r="K177" i="261"/>
  <c r="K178" i="261"/>
  <c r="K179" i="261"/>
  <c r="K180" i="261"/>
  <c r="K181" i="261"/>
  <c r="K182" i="261"/>
  <c r="K183" i="261"/>
  <c r="K184" i="261"/>
  <c r="K185" i="261"/>
  <c r="K186" i="261"/>
  <c r="K187" i="261"/>
  <c r="K188" i="261"/>
  <c r="K189" i="261"/>
  <c r="K190" i="261"/>
  <c r="K191" i="261"/>
  <c r="K192" i="261"/>
  <c r="K193" i="261"/>
  <c r="K194" i="261"/>
  <c r="K195" i="261"/>
  <c r="K196" i="261"/>
  <c r="K197" i="261"/>
  <c r="K198" i="261"/>
  <c r="K199" i="261"/>
  <c r="K200" i="261"/>
  <c r="K201" i="261"/>
  <c r="K202" i="261"/>
  <c r="K203" i="261"/>
  <c r="K204" i="261"/>
  <c r="K205" i="261"/>
  <c r="K206" i="261"/>
  <c r="K207" i="261"/>
  <c r="K208" i="261"/>
  <c r="K209" i="261"/>
  <c r="K210" i="261"/>
  <c r="K211" i="261"/>
  <c r="K212" i="261"/>
  <c r="K213" i="261"/>
  <c r="K214" i="261"/>
  <c r="K215" i="261"/>
  <c r="K216" i="261"/>
  <c r="K217" i="261"/>
  <c r="K218" i="261"/>
  <c r="K219" i="261"/>
  <c r="K220" i="261"/>
  <c r="K221" i="261"/>
  <c r="K222" i="261"/>
  <c r="K223" i="261"/>
  <c r="K224" i="261"/>
  <c r="K225" i="261"/>
  <c r="K226" i="261"/>
  <c r="K227" i="261"/>
  <c r="K228" i="261"/>
  <c r="K229" i="261"/>
  <c r="K230" i="261"/>
  <c r="K231" i="261"/>
  <c r="K232" i="261"/>
  <c r="K233" i="261"/>
  <c r="K234" i="261"/>
  <c r="K235" i="261"/>
  <c r="K236" i="261"/>
  <c r="K237" i="261"/>
  <c r="K238" i="261"/>
  <c r="K239" i="261"/>
  <c r="K240" i="261"/>
  <c r="K14" i="251"/>
  <c r="K15" i="251"/>
  <c r="K16" i="251"/>
  <c r="K17" i="251"/>
  <c r="K18" i="251"/>
  <c r="K19" i="251"/>
  <c r="K20" i="251"/>
  <c r="K21" i="251"/>
  <c r="K22" i="251"/>
  <c r="K23" i="251"/>
  <c r="K24" i="251"/>
  <c r="K25" i="251"/>
  <c r="K26" i="251"/>
  <c r="K27" i="251"/>
  <c r="K28" i="251"/>
  <c r="K29" i="251"/>
  <c r="K30" i="251"/>
  <c r="K31" i="251"/>
  <c r="K33" i="251"/>
  <c r="K34" i="251"/>
  <c r="K35" i="251"/>
  <c r="K36" i="251"/>
  <c r="K37" i="251"/>
  <c r="K38" i="251"/>
  <c r="K39" i="251"/>
  <c r="K40" i="251"/>
  <c r="K41" i="251"/>
  <c r="K42" i="251"/>
  <c r="K43" i="251"/>
  <c r="K44" i="251"/>
  <c r="K45" i="251"/>
  <c r="K46" i="251"/>
  <c r="K47" i="251"/>
  <c r="K48" i="251"/>
  <c r="K49" i="251"/>
  <c r="K50" i="251"/>
  <c r="K51" i="251"/>
  <c r="K52" i="251"/>
  <c r="K53" i="251"/>
  <c r="K54" i="251"/>
  <c r="K55" i="251"/>
  <c r="K56" i="251"/>
  <c r="K57" i="251"/>
  <c r="K58" i="251"/>
  <c r="K59" i="251"/>
  <c r="K60" i="251"/>
  <c r="K61" i="251"/>
  <c r="K62" i="251"/>
  <c r="K63" i="251"/>
  <c r="K64" i="251"/>
  <c r="K65" i="251"/>
  <c r="K66" i="251"/>
  <c r="K67" i="251"/>
  <c r="K68" i="251"/>
  <c r="K69" i="251"/>
  <c r="K70" i="251"/>
  <c r="K71" i="251"/>
  <c r="K72" i="251"/>
  <c r="K73" i="251"/>
  <c r="K74" i="251"/>
  <c r="K75" i="251"/>
  <c r="K76" i="251"/>
  <c r="K77" i="251"/>
  <c r="K78" i="251"/>
  <c r="K79" i="251"/>
  <c r="K80" i="251"/>
  <c r="K81" i="251"/>
  <c r="K82" i="251"/>
  <c r="K83" i="251"/>
  <c r="K84" i="251"/>
  <c r="K85" i="251"/>
  <c r="K86" i="251"/>
  <c r="K87" i="251"/>
  <c r="K88" i="251"/>
  <c r="K89" i="251"/>
  <c r="K90" i="251"/>
  <c r="K91" i="251"/>
  <c r="K92" i="251"/>
  <c r="K93" i="251"/>
  <c r="K94" i="251"/>
  <c r="K95" i="251"/>
  <c r="K96" i="251"/>
  <c r="K97" i="251"/>
  <c r="K98" i="251"/>
  <c r="K99" i="251"/>
  <c r="K100" i="251"/>
  <c r="K101" i="251"/>
  <c r="K102" i="251"/>
  <c r="K103" i="251"/>
  <c r="K104" i="251"/>
  <c r="K105" i="251"/>
  <c r="K106" i="251"/>
  <c r="K107" i="251"/>
  <c r="K108" i="251"/>
  <c r="K109" i="251"/>
  <c r="K110" i="251"/>
  <c r="K111" i="251"/>
  <c r="K112" i="251"/>
  <c r="K113" i="251"/>
  <c r="K114" i="251"/>
  <c r="K115" i="251"/>
  <c r="K116" i="251"/>
  <c r="K117" i="251"/>
  <c r="K118" i="251"/>
  <c r="K119" i="251"/>
  <c r="K120" i="251"/>
  <c r="K121" i="251"/>
  <c r="K122" i="251"/>
  <c r="K123" i="251"/>
  <c r="K124" i="251"/>
  <c r="K126" i="251"/>
  <c r="K127" i="251"/>
  <c r="K128" i="251"/>
  <c r="K129" i="251"/>
  <c r="K130" i="251"/>
  <c r="K131" i="251"/>
  <c r="K132" i="251"/>
  <c r="K133" i="251"/>
  <c r="K134" i="251"/>
  <c r="K135" i="251"/>
  <c r="K136" i="251"/>
  <c r="K137" i="251"/>
  <c r="K138" i="251"/>
  <c r="K139" i="251"/>
  <c r="K140" i="251"/>
  <c r="K141" i="251"/>
  <c r="K142" i="251"/>
  <c r="K143" i="251"/>
  <c r="K144" i="251"/>
  <c r="K145" i="251"/>
  <c r="K146" i="251"/>
  <c r="K147" i="251"/>
  <c r="K148" i="251"/>
  <c r="K149" i="251"/>
  <c r="K150" i="251"/>
  <c r="K151" i="251"/>
  <c r="K152" i="251"/>
  <c r="K153" i="251"/>
  <c r="K154" i="251"/>
  <c r="K155" i="251"/>
  <c r="K156" i="251"/>
  <c r="K157" i="251"/>
  <c r="K158" i="251"/>
  <c r="K159" i="251"/>
  <c r="K160" i="251"/>
  <c r="K161" i="251"/>
  <c r="K162" i="251"/>
  <c r="K163" i="251"/>
  <c r="K164" i="251"/>
  <c r="K165" i="251"/>
  <c r="K166" i="251"/>
  <c r="K167" i="251"/>
  <c r="K42" i="264"/>
  <c r="K43" i="264"/>
  <c r="K44" i="264"/>
  <c r="K45" i="264"/>
  <c r="K46" i="264"/>
  <c r="K47" i="264"/>
  <c r="K93" i="261"/>
  <c r="K94" i="261"/>
  <c r="K95" i="261"/>
  <c r="K96" i="261"/>
  <c r="K97" i="261"/>
  <c r="K98" i="261"/>
  <c r="K99" i="261"/>
  <c r="K100" i="261"/>
  <c r="K101" i="261"/>
  <c r="K102" i="261"/>
  <c r="K103" i="261"/>
  <c r="K104" i="261"/>
  <c r="K105" i="261"/>
  <c r="K106" i="261"/>
  <c r="K107" i="261"/>
  <c r="K108" i="261"/>
  <c r="K109" i="261"/>
  <c r="K110" i="261"/>
  <c r="K111" i="261"/>
  <c r="K112" i="261"/>
  <c r="K113" i="261"/>
  <c r="K114" i="261"/>
  <c r="K115" i="261"/>
  <c r="K116" i="261"/>
  <c r="K117" i="261"/>
  <c r="K118" i="261"/>
  <c r="K119" i="261"/>
  <c r="K120" i="261"/>
  <c r="K121" i="261"/>
  <c r="K122" i="261"/>
  <c r="K123" i="261"/>
  <c r="K124" i="261"/>
  <c r="K125" i="261"/>
  <c r="K126" i="261"/>
  <c r="K127" i="261"/>
  <c r="K128" i="261"/>
  <c r="K129" i="261"/>
  <c r="K130" i="261"/>
  <c r="K131" i="261"/>
  <c r="K132" i="261"/>
  <c r="K133" i="261"/>
  <c r="K134" i="261"/>
  <c r="K135" i="261"/>
  <c r="K136" i="261"/>
  <c r="K137" i="261"/>
  <c r="K138" i="261"/>
  <c r="K139" i="261"/>
  <c r="K140" i="261"/>
  <c r="K141" i="261"/>
  <c r="K142" i="261"/>
  <c r="K143" i="261"/>
  <c r="K144" i="261"/>
  <c r="K145" i="261"/>
  <c r="K146" i="261"/>
  <c r="K147" i="261"/>
  <c r="K148" i="261"/>
  <c r="K149" i="261"/>
  <c r="K150" i="261"/>
  <c r="K151" i="261"/>
  <c r="K152" i="261"/>
  <c r="K153" i="261"/>
  <c r="K154" i="261"/>
  <c r="K155" i="261"/>
  <c r="D354" i="261"/>
  <c r="I12" i="266"/>
  <c r="I12" i="263"/>
  <c r="K32" i="264"/>
  <c r="K33" i="264"/>
  <c r="K34" i="264"/>
  <c r="K35" i="264"/>
  <c r="K36" i="264"/>
  <c r="K37" i="264"/>
  <c r="K38" i="264"/>
  <c r="K39" i="264"/>
  <c r="K40" i="264"/>
  <c r="K41" i="264"/>
  <c r="I81" i="264"/>
  <c r="J138" i="269" l="1"/>
  <c r="L23" i="252"/>
  <c r="K23" i="252"/>
  <c r="J23" i="252"/>
  <c r="J22" i="252"/>
  <c r="J148" i="271"/>
  <c r="J21" i="252"/>
  <c r="K21" i="252"/>
  <c r="L21" i="252"/>
  <c r="J20" i="252"/>
  <c r="L19" i="252"/>
  <c r="J19" i="252"/>
  <c r="J18" i="252"/>
  <c r="K18" i="252"/>
  <c r="L18" i="252"/>
  <c r="J17" i="252"/>
  <c r="I17" i="252"/>
  <c r="L17" i="252"/>
  <c r="J16" i="252"/>
  <c r="I15" i="252"/>
  <c r="K15" i="252"/>
  <c r="J15" i="252"/>
  <c r="J12" i="252" s="1"/>
  <c r="E12" i="252"/>
  <c r="J14" i="252"/>
  <c r="G14" i="252"/>
  <c r="K14" i="252" s="1"/>
  <c r="I13" i="252"/>
  <c r="H12" i="252"/>
  <c r="K13" i="252"/>
  <c r="G12" i="252"/>
  <c r="J13" i="252"/>
  <c r="K135" i="269"/>
  <c r="K138" i="269" s="1"/>
  <c r="K145" i="271"/>
  <c r="K148" i="271" s="1"/>
  <c r="K122" i="279"/>
  <c r="K125" i="279" s="1"/>
  <c r="F138" i="269"/>
  <c r="J123" i="270"/>
  <c r="K120" i="270"/>
  <c r="K123" i="270" s="1"/>
  <c r="F148" i="271"/>
  <c r="F123" i="272"/>
  <c r="J123" i="272"/>
  <c r="K120" i="272"/>
  <c r="K123" i="272" s="1"/>
  <c r="F128" i="273"/>
  <c r="K125" i="273"/>
  <c r="K128" i="273" s="1"/>
  <c r="F130" i="274"/>
  <c r="K127" i="274"/>
  <c r="K130" i="274" s="1"/>
  <c r="F128" i="275"/>
  <c r="K125" i="275"/>
  <c r="K128" i="275" s="1"/>
  <c r="F123" i="276"/>
  <c r="J123" i="276"/>
  <c r="F136" i="277"/>
  <c r="J136" i="277"/>
  <c r="K133" i="277"/>
  <c r="K136" i="277" s="1"/>
  <c r="J143" i="278"/>
  <c r="F143" i="278"/>
  <c r="K140" i="278"/>
  <c r="K143" i="278" s="1"/>
  <c r="F125" i="279"/>
  <c r="J125" i="279"/>
  <c r="H138" i="269"/>
  <c r="H123" i="270"/>
  <c r="H148" i="271"/>
  <c r="H123" i="272"/>
  <c r="H128" i="273"/>
  <c r="H130" i="274"/>
  <c r="H128" i="275"/>
  <c r="H123" i="276"/>
  <c r="H136" i="277"/>
  <c r="H143" i="278"/>
  <c r="H125" i="279"/>
  <c r="J405" i="265"/>
  <c r="I10" i="251"/>
  <c r="K65" i="266"/>
  <c r="K159" i="265"/>
  <c r="K160" i="265"/>
  <c r="K161" i="265"/>
  <c r="K162" i="265"/>
  <c r="K163" i="265"/>
  <c r="K164" i="265"/>
  <c r="K165" i="265"/>
  <c r="K166" i="265"/>
  <c r="K167" i="265"/>
  <c r="K168" i="265"/>
  <c r="K169" i="265"/>
  <c r="K170" i="265"/>
  <c r="K171" i="265"/>
  <c r="K172" i="265"/>
  <c r="K173" i="265"/>
  <c r="K174" i="265"/>
  <c r="K175" i="265"/>
  <c r="K176" i="265"/>
  <c r="K177" i="265"/>
  <c r="K178" i="265"/>
  <c r="K179" i="265"/>
  <c r="K180" i="265"/>
  <c r="K181" i="265"/>
  <c r="K182" i="265"/>
  <c r="K183" i="265"/>
  <c r="K184" i="265"/>
  <c r="K185" i="265"/>
  <c r="K186" i="265"/>
  <c r="K187" i="265"/>
  <c r="K188" i="265"/>
  <c r="K189" i="265"/>
  <c r="K190" i="265"/>
  <c r="K191" i="265"/>
  <c r="K192" i="265"/>
  <c r="K193" i="265"/>
  <c r="K194" i="265"/>
  <c r="K195" i="265"/>
  <c r="K196" i="265"/>
  <c r="K197" i="265"/>
  <c r="K198" i="265"/>
  <c r="K199" i="265"/>
  <c r="K200" i="265"/>
  <c r="K201" i="265"/>
  <c r="K20" i="264"/>
  <c r="K21" i="264"/>
  <c r="K22" i="264"/>
  <c r="K23" i="264"/>
  <c r="K24" i="264"/>
  <c r="K25" i="264"/>
  <c r="K26" i="264"/>
  <c r="K27" i="264"/>
  <c r="K28" i="264"/>
  <c r="K29" i="264"/>
  <c r="K30" i="264"/>
  <c r="K31" i="264"/>
  <c r="K34" i="263"/>
  <c r="K35" i="263"/>
  <c r="K36" i="263"/>
  <c r="K37" i="263"/>
  <c r="K38" i="263"/>
  <c r="K39" i="263"/>
  <c r="K40" i="263"/>
  <c r="K41" i="263"/>
  <c r="K42" i="263"/>
  <c r="K43" i="263"/>
  <c r="K44" i="263"/>
  <c r="K45" i="263"/>
  <c r="K46" i="263"/>
  <c r="K47" i="263"/>
  <c r="K48" i="263"/>
  <c r="K100" i="262"/>
  <c r="K101" i="262"/>
  <c r="K102" i="262"/>
  <c r="K103" i="262"/>
  <c r="K104" i="262"/>
  <c r="K105" i="262"/>
  <c r="K106" i="262"/>
  <c r="K107" i="262"/>
  <c r="K108" i="262"/>
  <c r="K109" i="262"/>
  <c r="K110" i="262"/>
  <c r="K111" i="262"/>
  <c r="K112" i="262"/>
  <c r="K113" i="262"/>
  <c r="K114" i="262"/>
  <c r="K115" i="262"/>
  <c r="K116" i="262"/>
  <c r="K117" i="262"/>
  <c r="K118" i="262"/>
  <c r="K119" i="262"/>
  <c r="K120" i="262"/>
  <c r="K121" i="262"/>
  <c r="K122" i="262"/>
  <c r="K123" i="262"/>
  <c r="K124" i="262"/>
  <c r="K125" i="262"/>
  <c r="K126" i="262"/>
  <c r="K127" i="262"/>
  <c r="K128" i="262"/>
  <c r="K129" i="262"/>
  <c r="K130" i="262"/>
  <c r="K131" i="262"/>
  <c r="K132" i="262"/>
  <c r="K133" i="262"/>
  <c r="K134" i="262"/>
  <c r="K135" i="262"/>
  <c r="K136" i="262"/>
  <c r="K137" i="262"/>
  <c r="K138" i="262"/>
  <c r="K139" i="262"/>
  <c r="K140" i="262"/>
  <c r="K141" i="262"/>
  <c r="K142" i="262"/>
  <c r="K143" i="262"/>
  <c r="K144" i="262"/>
  <c r="K145" i="262"/>
  <c r="K146" i="262"/>
  <c r="K147" i="262"/>
  <c r="K148" i="262"/>
  <c r="K149" i="262"/>
  <c r="K150" i="262"/>
  <c r="K151" i="262"/>
  <c r="K152" i="262"/>
  <c r="K153" i="262"/>
  <c r="K154" i="262"/>
  <c r="K155" i="262"/>
  <c r="K156" i="262"/>
  <c r="K157" i="262"/>
  <c r="K158" i="262"/>
  <c r="K159" i="262"/>
  <c r="K160" i="262"/>
  <c r="K161" i="262"/>
  <c r="K162" i="262"/>
  <c r="K163" i="262"/>
  <c r="K164" i="262"/>
  <c r="K165" i="262"/>
  <c r="K166" i="262"/>
  <c r="K167" i="262"/>
  <c r="K168" i="262"/>
  <c r="D262" i="262"/>
  <c r="K61" i="261"/>
  <c r="K62" i="261"/>
  <c r="K63" i="261"/>
  <c r="K64" i="261"/>
  <c r="K65" i="261"/>
  <c r="K66" i="261"/>
  <c r="K67" i="261"/>
  <c r="K68" i="261"/>
  <c r="K69" i="261"/>
  <c r="K70" i="261"/>
  <c r="K71" i="261"/>
  <c r="K72" i="261"/>
  <c r="K73" i="261"/>
  <c r="K74" i="261"/>
  <c r="K75" i="261"/>
  <c r="K76" i="261"/>
  <c r="K77" i="261"/>
  <c r="K78" i="261"/>
  <c r="K79" i="261"/>
  <c r="K80" i="261"/>
  <c r="K81" i="261"/>
  <c r="K82" i="261"/>
  <c r="K83" i="261"/>
  <c r="K84" i="261"/>
  <c r="K85" i="261"/>
  <c r="K86" i="261"/>
  <c r="K87" i="261"/>
  <c r="K88" i="261"/>
  <c r="K89" i="261"/>
  <c r="K90" i="261"/>
  <c r="K91" i="261"/>
  <c r="K92" i="261"/>
  <c r="I13" i="264"/>
  <c r="I12" i="262"/>
  <c r="L12" i="252" l="1"/>
  <c r="L24" i="252" s="1"/>
  <c r="K12" i="252"/>
  <c r="I14" i="252"/>
  <c r="I12" i="252"/>
  <c r="H24" i="252"/>
  <c r="K279" i="251"/>
  <c r="K13" i="251"/>
  <c r="K257" i="262" l="1"/>
  <c r="K258" i="262"/>
  <c r="K350" i="261"/>
  <c r="J259" i="262" l="1"/>
  <c r="I259" i="262" l="1"/>
  <c r="K89" i="262"/>
  <c r="K90" i="262"/>
  <c r="K91" i="262"/>
  <c r="K92" i="262"/>
  <c r="K93" i="262"/>
  <c r="K94" i="262"/>
  <c r="K95" i="262"/>
  <c r="K96" i="262"/>
  <c r="K97" i="262"/>
  <c r="K98" i="262"/>
  <c r="K99" i="262"/>
  <c r="K32" i="263" l="1"/>
  <c r="K33" i="263"/>
  <c r="I70" i="263"/>
  <c r="K62" i="262"/>
  <c r="K63" i="262"/>
  <c r="K64" i="262"/>
  <c r="K65" i="262"/>
  <c r="K66" i="262"/>
  <c r="K67" i="262"/>
  <c r="K68" i="262"/>
  <c r="K69" i="262"/>
  <c r="K70" i="262"/>
  <c r="K71" i="262"/>
  <c r="K72" i="262"/>
  <c r="K73" i="262"/>
  <c r="K74" i="262"/>
  <c r="K75" i="262"/>
  <c r="K76" i="262"/>
  <c r="K77" i="262"/>
  <c r="K78" i="262"/>
  <c r="K79" i="262"/>
  <c r="K80" i="262"/>
  <c r="K81" i="262"/>
  <c r="K82" i="262"/>
  <c r="K83" i="262"/>
  <c r="K84" i="262"/>
  <c r="K85" i="262"/>
  <c r="K86" i="262"/>
  <c r="K87" i="262"/>
  <c r="K88" i="262"/>
  <c r="I262" i="262"/>
  <c r="I351" i="261"/>
  <c r="J351" i="261"/>
  <c r="K22" i="263" l="1"/>
  <c r="K23" i="263"/>
  <c r="K24" i="263"/>
  <c r="K25" i="263"/>
  <c r="K26" i="263"/>
  <c r="K27" i="263"/>
  <c r="K28" i="263"/>
  <c r="K29" i="263"/>
  <c r="K30" i="263"/>
  <c r="K31" i="263"/>
  <c r="K43" i="262"/>
  <c r="K44" i="262"/>
  <c r="K45" i="262"/>
  <c r="K46" i="262"/>
  <c r="K47" i="262"/>
  <c r="K48" i="262"/>
  <c r="K49" i="262"/>
  <c r="K50" i="262"/>
  <c r="K51" i="262"/>
  <c r="K52" i="262"/>
  <c r="K53" i="262"/>
  <c r="K54" i="262"/>
  <c r="K55" i="262"/>
  <c r="K56" i="262"/>
  <c r="K57" i="262"/>
  <c r="K58" i="262"/>
  <c r="K59" i="262"/>
  <c r="K60" i="262"/>
  <c r="K61" i="262"/>
  <c r="K59" i="261"/>
  <c r="K60" i="261"/>
  <c r="K16" i="266" l="1"/>
  <c r="K17" i="266"/>
  <c r="K18" i="266"/>
  <c r="K19" i="266"/>
  <c r="K20" i="266"/>
  <c r="K21" i="266"/>
  <c r="K22" i="266"/>
  <c r="K23" i="266"/>
  <c r="K24" i="266"/>
  <c r="K25" i="266"/>
  <c r="K26" i="266"/>
  <c r="K27" i="266"/>
  <c r="K28" i="266"/>
  <c r="K29" i="266"/>
  <c r="K30" i="266"/>
  <c r="K31" i="266"/>
  <c r="K32" i="266"/>
  <c r="K33" i="266"/>
  <c r="K34" i="266"/>
  <c r="K35" i="266"/>
  <c r="K36" i="266"/>
  <c r="K37" i="266"/>
  <c r="K38" i="266"/>
  <c r="K39" i="266"/>
  <c r="K40" i="266"/>
  <c r="K41" i="266"/>
  <c r="K42" i="266"/>
  <c r="K43" i="266"/>
  <c r="K44" i="266"/>
  <c r="K45" i="266"/>
  <c r="K46" i="266"/>
  <c r="K47" i="266"/>
  <c r="K48" i="266"/>
  <c r="K49" i="266"/>
  <c r="K50" i="266"/>
  <c r="K51" i="266"/>
  <c r="K52" i="266"/>
  <c r="K53" i="266"/>
  <c r="K54" i="266"/>
  <c r="K55" i="266"/>
  <c r="K56" i="266"/>
  <c r="K57" i="266"/>
  <c r="K58" i="266"/>
  <c r="K59" i="266"/>
  <c r="K60" i="266"/>
  <c r="K61" i="266"/>
  <c r="K62" i="266"/>
  <c r="K63" i="266"/>
  <c r="K64" i="266"/>
  <c r="K15" i="266"/>
  <c r="K27" i="265"/>
  <c r="K28" i="265"/>
  <c r="K29" i="265"/>
  <c r="K30" i="265"/>
  <c r="K31" i="265"/>
  <c r="K32" i="265"/>
  <c r="K33" i="265"/>
  <c r="K34" i="265"/>
  <c r="K35" i="265"/>
  <c r="K36" i="265"/>
  <c r="K37" i="265"/>
  <c r="K38" i="265"/>
  <c r="K39" i="265"/>
  <c r="K40" i="265"/>
  <c r="K41" i="265"/>
  <c r="K42" i="265"/>
  <c r="K43" i="265"/>
  <c r="K44" i="265"/>
  <c r="K45" i="265"/>
  <c r="K46" i="265"/>
  <c r="K47" i="265"/>
  <c r="K48" i="265"/>
  <c r="K49" i="265"/>
  <c r="K50" i="265"/>
  <c r="K51" i="265"/>
  <c r="K52" i="265"/>
  <c r="K53" i="265"/>
  <c r="K54" i="265"/>
  <c r="K55" i="265"/>
  <c r="K56" i="265"/>
  <c r="K57" i="265"/>
  <c r="K58" i="265"/>
  <c r="K59" i="265"/>
  <c r="K60" i="265"/>
  <c r="K61" i="265"/>
  <c r="K62" i="265"/>
  <c r="K63" i="265"/>
  <c r="K64" i="265"/>
  <c r="K65" i="265"/>
  <c r="K66" i="265"/>
  <c r="K67" i="265"/>
  <c r="K68" i="265"/>
  <c r="K69" i="265"/>
  <c r="K70" i="265"/>
  <c r="K71" i="265"/>
  <c r="K72" i="265"/>
  <c r="K73" i="265"/>
  <c r="K74" i="265"/>
  <c r="K75" i="265"/>
  <c r="K76" i="265"/>
  <c r="K77" i="265"/>
  <c r="K78" i="265"/>
  <c r="K79" i="265"/>
  <c r="K80" i="265"/>
  <c r="K81" i="265"/>
  <c r="K82" i="265"/>
  <c r="K83" i="265"/>
  <c r="K84" i="265"/>
  <c r="K85" i="265"/>
  <c r="K86" i="265"/>
  <c r="K87" i="265"/>
  <c r="K88" i="265"/>
  <c r="K89" i="265"/>
  <c r="K90" i="265"/>
  <c r="K91" i="265"/>
  <c r="K92" i="265"/>
  <c r="K93" i="265"/>
  <c r="K94" i="265"/>
  <c r="K95" i="265"/>
  <c r="K96" i="265"/>
  <c r="K97" i="265"/>
  <c r="K98" i="265"/>
  <c r="K99" i="265"/>
  <c r="K100" i="265"/>
  <c r="K101" i="265"/>
  <c r="K102" i="265"/>
  <c r="K103" i="265"/>
  <c r="K104" i="265"/>
  <c r="K105" i="265"/>
  <c r="K106" i="265"/>
  <c r="K107" i="265"/>
  <c r="K108" i="265"/>
  <c r="K109" i="265"/>
  <c r="K110" i="265"/>
  <c r="K111" i="265"/>
  <c r="K112" i="265"/>
  <c r="K113" i="265"/>
  <c r="K114" i="265"/>
  <c r="K115" i="265"/>
  <c r="K116" i="265"/>
  <c r="K117" i="265"/>
  <c r="K118" i="265"/>
  <c r="K119" i="265"/>
  <c r="K120" i="265"/>
  <c r="K121" i="265"/>
  <c r="K122" i="265"/>
  <c r="K123" i="265"/>
  <c r="K124" i="265"/>
  <c r="K125" i="265"/>
  <c r="K126" i="265"/>
  <c r="K127" i="265"/>
  <c r="K128" i="265"/>
  <c r="K129" i="265"/>
  <c r="K130" i="265"/>
  <c r="K131" i="265"/>
  <c r="K132" i="265"/>
  <c r="K133" i="265"/>
  <c r="K134" i="265"/>
  <c r="K135" i="265"/>
  <c r="K136" i="265"/>
  <c r="K137" i="265"/>
  <c r="K138" i="265"/>
  <c r="K139" i="265"/>
  <c r="K140" i="265"/>
  <c r="K141" i="265"/>
  <c r="K142" i="265"/>
  <c r="K143" i="265"/>
  <c r="K144" i="265"/>
  <c r="K145" i="265"/>
  <c r="K146" i="265"/>
  <c r="K147" i="265"/>
  <c r="K148" i="265"/>
  <c r="K149" i="265"/>
  <c r="K150" i="265"/>
  <c r="K151" i="265"/>
  <c r="K152" i="265"/>
  <c r="K153" i="265"/>
  <c r="K154" i="265"/>
  <c r="K155" i="265"/>
  <c r="K156" i="265"/>
  <c r="K157" i="265"/>
  <c r="K158" i="265"/>
  <c r="K26" i="265"/>
  <c r="K17" i="264"/>
  <c r="K18" i="264"/>
  <c r="K19" i="264"/>
  <c r="K16" i="264"/>
  <c r="K16" i="263"/>
  <c r="K17" i="263"/>
  <c r="K18" i="263"/>
  <c r="K19" i="263"/>
  <c r="K20" i="263"/>
  <c r="K21" i="263"/>
  <c r="K15" i="263"/>
  <c r="K16" i="262"/>
  <c r="K17" i="262"/>
  <c r="K18" i="262"/>
  <c r="K19" i="262"/>
  <c r="K20" i="262"/>
  <c r="K21" i="262"/>
  <c r="K22" i="262"/>
  <c r="K23" i="262"/>
  <c r="K24" i="262"/>
  <c r="K25" i="262"/>
  <c r="K26" i="262"/>
  <c r="K27" i="262"/>
  <c r="K28" i="262"/>
  <c r="K29" i="262"/>
  <c r="K30" i="262"/>
  <c r="K31" i="262"/>
  <c r="K32" i="262"/>
  <c r="K33" i="262"/>
  <c r="K34" i="262"/>
  <c r="K35" i="262"/>
  <c r="K36" i="262"/>
  <c r="K37" i="262"/>
  <c r="K38" i="262"/>
  <c r="K39" i="262"/>
  <c r="K40" i="262"/>
  <c r="K41" i="262"/>
  <c r="K42" i="262"/>
  <c r="K15" i="262"/>
  <c r="K15" i="261"/>
  <c r="K16" i="261"/>
  <c r="K17" i="261"/>
  <c r="K18" i="261"/>
  <c r="K19" i="261"/>
  <c r="K20" i="261"/>
  <c r="K21" i="261"/>
  <c r="K22" i="261"/>
  <c r="K23" i="261"/>
  <c r="K24" i="261"/>
  <c r="K25" i="261"/>
  <c r="K26" i="261"/>
  <c r="K27" i="261"/>
  <c r="K28" i="261"/>
  <c r="K29" i="261"/>
  <c r="K30" i="261"/>
  <c r="K31" i="261"/>
  <c r="K32" i="261"/>
  <c r="K33" i="261"/>
  <c r="K34" i="261"/>
  <c r="K35" i="261"/>
  <c r="K36" i="261"/>
  <c r="K37" i="261"/>
  <c r="K38" i="261"/>
  <c r="K39" i="261"/>
  <c r="K40" i="261"/>
  <c r="K41" i="261"/>
  <c r="K42" i="261"/>
  <c r="K43" i="261"/>
  <c r="K44" i="261"/>
  <c r="K45" i="261"/>
  <c r="K46" i="261"/>
  <c r="K47" i="261"/>
  <c r="K48" i="261"/>
  <c r="K49" i="261"/>
  <c r="K50" i="261"/>
  <c r="K51" i="261"/>
  <c r="K52" i="261"/>
  <c r="K53" i="261"/>
  <c r="K54" i="261"/>
  <c r="K55" i="261"/>
  <c r="K56" i="261"/>
  <c r="K57" i="261"/>
  <c r="K58" i="261"/>
  <c r="K14" i="261"/>
  <c r="D11" i="252"/>
  <c r="D10" i="252"/>
  <c r="D9" i="252"/>
  <c r="D8" i="252"/>
  <c r="D7" i="252"/>
  <c r="D6" i="252"/>
  <c r="K402" i="265" l="1"/>
  <c r="K405" i="265" s="1"/>
  <c r="K351" i="261"/>
  <c r="K259" i="262"/>
  <c r="K70" i="263"/>
  <c r="J70" i="263" l="1"/>
  <c r="J283" i="251" l="1"/>
  <c r="I283" i="251" l="1"/>
  <c r="I120" i="266" l="1"/>
  <c r="J81" i="264" l="1"/>
  <c r="I23" i="265" l="1"/>
  <c r="G405" i="265" s="1"/>
  <c r="H405" i="265" s="1"/>
  <c r="E11" i="252" l="1"/>
  <c r="E10" i="252"/>
  <c r="E9" i="252"/>
  <c r="E8" i="252"/>
  <c r="E7" i="252"/>
  <c r="E6" i="252"/>
  <c r="G123" i="266" l="1"/>
  <c r="J11" i="252" s="1"/>
  <c r="D123" i="266"/>
  <c r="G11" i="252" s="1"/>
  <c r="J120" i="266"/>
  <c r="I123" i="266" s="1"/>
  <c r="E123" i="266"/>
  <c r="H10" i="252"/>
  <c r="J10" i="252"/>
  <c r="D84" i="264"/>
  <c r="G9" i="252" s="1"/>
  <c r="I84" i="264"/>
  <c r="E84" i="264"/>
  <c r="G84" i="264"/>
  <c r="J9" i="252" s="1"/>
  <c r="J4" i="252" s="1"/>
  <c r="J24" i="252" s="1"/>
  <c r="D73" i="263"/>
  <c r="G8" i="252" s="1"/>
  <c r="I73" i="263"/>
  <c r="G73" i="263"/>
  <c r="J8" i="252" s="1"/>
  <c r="J262" i="262"/>
  <c r="L7" i="252"/>
  <c r="E262" i="262"/>
  <c r="H7" i="252" s="1"/>
  <c r="G262" i="262"/>
  <c r="J7" i="252" s="1"/>
  <c r="G6" i="252"/>
  <c r="I354" i="261"/>
  <c r="E354" i="261"/>
  <c r="G354" i="261"/>
  <c r="J6" i="252" s="1"/>
  <c r="D5" i="252"/>
  <c r="D24" i="252" s="1"/>
  <c r="E5" i="252"/>
  <c r="E4" i="252" s="1"/>
  <c r="E24" i="252" s="1"/>
  <c r="F5" i="252"/>
  <c r="L9" i="252" l="1"/>
  <c r="J84" i="264"/>
  <c r="M9" i="252" s="1"/>
  <c r="L8" i="252"/>
  <c r="J73" i="263"/>
  <c r="M8" i="252" s="1"/>
  <c r="K81" i="264"/>
  <c r="K84" i="264" s="1"/>
  <c r="N9" i="252" s="1"/>
  <c r="K73" i="263"/>
  <c r="N8" i="252" s="1"/>
  <c r="F24" i="252"/>
  <c r="H9" i="252"/>
  <c r="F84" i="264"/>
  <c r="I9" i="252" s="1"/>
  <c r="H6" i="252"/>
  <c r="F354" i="261"/>
  <c r="I6" i="252" s="1"/>
  <c r="H11" i="252"/>
  <c r="F123" i="266"/>
  <c r="I11" i="252" s="1"/>
  <c r="L11" i="252"/>
  <c r="J123" i="266"/>
  <c r="M11" i="252" s="1"/>
  <c r="L10" i="252"/>
  <c r="M10" i="252"/>
  <c r="L6" i="252"/>
  <c r="J354" i="261"/>
  <c r="M6" i="252" s="1"/>
  <c r="G7" i="252"/>
  <c r="M7" i="252"/>
  <c r="F262" i="262"/>
  <c r="I7" i="252" s="1"/>
  <c r="G10" i="252"/>
  <c r="F405" i="265"/>
  <c r="I10" i="252" s="1"/>
  <c r="K354" i="261"/>
  <c r="N6" i="252" s="1"/>
  <c r="K262" i="262"/>
  <c r="N7" i="252" s="1"/>
  <c r="H262" i="262"/>
  <c r="K7" i="252" s="1"/>
  <c r="N10" i="252"/>
  <c r="K120" i="266"/>
  <c r="K123" i="266" s="1"/>
  <c r="N11" i="252" s="1"/>
  <c r="H123" i="266"/>
  <c r="K10" i="252"/>
  <c r="H84" i="264"/>
  <c r="K9" i="252" s="1"/>
  <c r="H354" i="261"/>
  <c r="K6" i="252" s="1"/>
  <c r="G286" i="251"/>
  <c r="J5" i="252" s="1"/>
  <c r="E286" i="251"/>
  <c r="H5" i="252" s="1"/>
  <c r="I286" i="251"/>
  <c r="L5" i="252" s="1"/>
  <c r="K283" i="251" l="1"/>
  <c r="K286" i="251" s="1"/>
  <c r="N5" i="252" s="1"/>
  <c r="N4" i="252" s="1"/>
  <c r="L4" i="252"/>
  <c r="G5" i="252"/>
  <c r="F286" i="251"/>
  <c r="I5" i="252" s="1"/>
  <c r="J286" i="251"/>
  <c r="M5" i="252" s="1"/>
  <c r="H286" i="251"/>
  <c r="K5" i="252" s="1"/>
  <c r="G4" i="252" l="1"/>
  <c r="M4" i="252" l="1"/>
  <c r="G24" i="252"/>
  <c r="M24" i="252" s="1"/>
  <c r="E73" i="263"/>
  <c r="F73" i="263" s="1"/>
  <c r="I8" i="252" s="1"/>
  <c r="K24" i="252" l="1"/>
  <c r="I24" i="252"/>
  <c r="H73" i="263"/>
  <c r="K8" i="252" s="1"/>
  <c r="K4" i="252" s="1"/>
  <c r="H8" i="252"/>
  <c r="H4" i="252" s="1"/>
  <c r="I4" i="252" l="1"/>
</calcChain>
</file>

<file path=xl/sharedStrings.xml><?xml version="1.0" encoding="utf-8"?>
<sst xmlns="http://schemas.openxmlformats.org/spreadsheetml/2006/main" count="8548" uniqueCount="3678">
  <si>
    <t>SALDO POR</t>
  </si>
  <si>
    <t>GIRAR</t>
  </si>
  <si>
    <t>OBJETO</t>
  </si>
  <si>
    <t>4 = (1+2-3)</t>
  </si>
  <si>
    <t>SALDO POR GIRAR</t>
  </si>
  <si>
    <t>FECHA</t>
  </si>
  <si>
    <t>GIROS</t>
  </si>
  <si>
    <t>VALOR</t>
  </si>
  <si>
    <t>CONTRATISTA</t>
  </si>
  <si>
    <t>8 = (4-5-7)</t>
  </si>
  <si>
    <t>REGISTRO</t>
  </si>
  <si>
    <t>CDP</t>
  </si>
  <si>
    <t>TOTAL GIROS</t>
  </si>
  <si>
    <t xml:space="preserve">COMPROMISO </t>
  </si>
  <si>
    <t>TIPO Y No.</t>
  </si>
  <si>
    <t>COMPROMISOS</t>
  </si>
  <si>
    <t>CDP POR COMPROMETER</t>
  </si>
  <si>
    <t>No. C.D.P.</t>
  </si>
  <si>
    <t>6 = (5 / 4)</t>
  </si>
  <si>
    <t>TOTAL</t>
  </si>
  <si>
    <t>No.</t>
  </si>
  <si>
    <t>OBSERVACIONES</t>
  </si>
  <si>
    <t>SALDO DISPONIBLE</t>
  </si>
  <si>
    <t>% GIROS</t>
  </si>
  <si>
    <t>10 = (9 / 4)</t>
  </si>
  <si>
    <t>11 = (5 - 9)</t>
  </si>
  <si>
    <t>SOLICITANTE</t>
  </si>
  <si>
    <t xml:space="preserve">PROYECTO  </t>
  </si>
  <si>
    <t>DEPENDENCIA</t>
  </si>
  <si>
    <t>Subsecretaría para la Gobernabilidad y la Garantía de Derechos</t>
  </si>
  <si>
    <t>Subsecretaría de  Gestión Institucional</t>
  </si>
  <si>
    <t>Subsecretaría de Gestión Local</t>
  </si>
  <si>
    <t>Director de Relaciones Políticas</t>
  </si>
  <si>
    <t>% EJECUCIÓN</t>
  </si>
  <si>
    <t>EJECUCIÓN DETALLADA DE UN PROYECTO DE INVERSIÓN</t>
  </si>
  <si>
    <t>TOTAL INVERSIÓN</t>
  </si>
  <si>
    <t xml:space="preserve">CÓDIGO </t>
  </si>
  <si>
    <t>APROPIACIÓN INICIAL</t>
  </si>
  <si>
    <t>APROPIACIÓN DISPONIBLE</t>
  </si>
  <si>
    <t>MODIFICACIÓN</t>
  </si>
  <si>
    <t>SUSPENSIÓN</t>
  </si>
  <si>
    <t>3-3-1-16-01-04-7787 Fortalecimiento de la capacidad institucional  y de los actores sociales para la garantia, promocióon y proteccion de los derechos humanos</t>
  </si>
  <si>
    <t>Fortalecimiento de la capacidad institucional de las Alcaldías Locales y de los actores sociales para la garantia, promocion y proteccion de los derechos humanos en bogota.</t>
  </si>
  <si>
    <t>7787 -</t>
  </si>
  <si>
    <t>7795-</t>
  </si>
  <si>
    <t>Fortalecimiento de la convivencia y el ejercicio policivo a cargo de la SDG en el Distrito Capital Bogota.</t>
  </si>
  <si>
    <t>7793-</t>
  </si>
  <si>
    <t>Desarrollo de acciones colectivas  y confianza para la convivencia, el dialogo social y la cultura ciudadana en bogota.</t>
  </si>
  <si>
    <t>7803-</t>
  </si>
  <si>
    <t>Desarrollo de la participacion Digital e innovaciom Social para una Nueva Forma de Gobernabilidad en Bogota.</t>
  </si>
  <si>
    <t>7799-</t>
  </si>
  <si>
    <t>Fortalecimiento de las relaciones politicas entre la administracion Distrital y los actores politicos de los niveles nacionales, regionales, distrital y local.</t>
  </si>
  <si>
    <t>7800-</t>
  </si>
  <si>
    <t>Fortalecimiento de la capacidad y Gestiom Institucional de la Secretaria Distrital de Gobierno.</t>
  </si>
  <si>
    <t>7801-</t>
  </si>
  <si>
    <t>Fortalecimiento de la Gobernanza y Gobernabilidad en las localidades de Bogota.</t>
  </si>
  <si>
    <t>TOTAL "UN NUEVO CONTRATO SOCIAL Y AMBIENTYAL PARA EL SIGLO XXI"</t>
  </si>
  <si>
    <t>3-3-1-16-01-04-7795 Fortalecimiento de la convivencia y el ejercicio policivo a cargo de la SDG en el Distrito Capital</t>
  </si>
  <si>
    <t>3-3-1-16-01-04-7793 Desarrollo de Acciones colectivas y confianza para la convivencia, el dialogo social  y la cultura ciudadana</t>
  </si>
  <si>
    <t>3-3-1-16-01-04-7803 Desarrollo de la Participación digital e innovacion social para una nueva forma de gobernabilidad</t>
  </si>
  <si>
    <t>3-3-1-16-01-04-7800 Fortalecimiento de la capacidad y gestión institucional de la Secretaría Distrital de Gobierno</t>
  </si>
  <si>
    <t>481</t>
  </si>
  <si>
    <t>CLAUDIO ALEJANDRO RODRIGUEZ CASTAÑEDA</t>
  </si>
  <si>
    <t>129</t>
  </si>
  <si>
    <t>160</t>
  </si>
  <si>
    <t>293</t>
  </si>
  <si>
    <t>326</t>
  </si>
  <si>
    <t>328</t>
  </si>
  <si>
    <t>308</t>
  </si>
  <si>
    <t>120</t>
  </si>
  <si>
    <t>31</t>
  </si>
  <si>
    <t>266</t>
  </si>
  <si>
    <t>362</t>
  </si>
  <si>
    <t>527</t>
  </si>
  <si>
    <t>26</t>
  </si>
  <si>
    <t>117</t>
  </si>
  <si>
    <t>438</t>
  </si>
  <si>
    <t>473</t>
  </si>
  <si>
    <t>431</t>
  </si>
  <si>
    <t>644</t>
  </si>
  <si>
    <t>491</t>
  </si>
  <si>
    <t>51</t>
  </si>
  <si>
    <t>167</t>
  </si>
  <si>
    <t>735</t>
  </si>
  <si>
    <t>3-3-1-16-05-52-7799 Fortalecimiento de las relaciones politicas entre la administración distrital y los actores políticos</t>
  </si>
  <si>
    <t>3-3-1-16-05-57-7801 Fortalecimiento de la gobernanza y gobernabilidad en las localidades de Bogotá</t>
  </si>
  <si>
    <t>RESUMEN EJECUCIÓN DE GASTOS DE INVERSIÓN - VIGENCIA 2024</t>
  </si>
  <si>
    <t>CODENSA S.A. ESP</t>
  </si>
  <si>
    <t>PROMOAMBIENTAL DISTRITO S A S ESP</t>
  </si>
  <si>
    <t>JOSE ARGEMIRO ANZOLA ESCALANTE</t>
  </si>
  <si>
    <t>CONSTRUCTORA INMOBILIARIA BOGOTA CENTRO SAS</t>
  </si>
  <si>
    <t>CONSORCIO TRANSPORTES SG 23</t>
  </si>
  <si>
    <t>EMPRESA DE ACUEDUCTO Y ALCANTARILLADO DE BOGOTA E.S.P.</t>
  </si>
  <si>
    <t>CARLOS ANDRES SAENZ RIVEROS</t>
  </si>
  <si>
    <t>WENCESLAO  MALAVER BERNAL</t>
  </si>
  <si>
    <t>MARTHA INES DEL RIO BETANCUR</t>
  </si>
  <si>
    <t>JENNY CAROLINA CORTES CANTE</t>
  </si>
  <si>
    <t>JOHANN SEBASTIAN BARON BUITRAGO</t>
  </si>
  <si>
    <t>ANGYE JULIETH JIMENEZ CHACON</t>
  </si>
  <si>
    <t>LINA MARIA OLAVE MENDEZ</t>
  </si>
  <si>
    <t>6</t>
  </si>
  <si>
    <t>4</t>
  </si>
  <si>
    <t>9</t>
  </si>
  <si>
    <t>5</t>
  </si>
  <si>
    <t>8</t>
  </si>
  <si>
    <t>13</t>
  </si>
  <si>
    <t>14</t>
  </si>
  <si>
    <t>17</t>
  </si>
  <si>
    <t>16</t>
  </si>
  <si>
    <t>18</t>
  </si>
  <si>
    <t>7</t>
  </si>
  <si>
    <t>32</t>
  </si>
  <si>
    <t>30</t>
  </si>
  <si>
    <t>61</t>
  </si>
  <si>
    <t>68</t>
  </si>
  <si>
    <t>33</t>
  </si>
  <si>
    <t>81</t>
  </si>
  <si>
    <t>82</t>
  </si>
  <si>
    <t>35</t>
  </si>
  <si>
    <t>84</t>
  </si>
  <si>
    <t>94</t>
  </si>
  <si>
    <t>67</t>
  </si>
  <si>
    <t>125</t>
  </si>
  <si>
    <t>122279871-1</t>
  </si>
  <si>
    <t>123283589-4</t>
  </si>
  <si>
    <t>122842341-5</t>
  </si>
  <si>
    <t>124134657-0</t>
  </si>
  <si>
    <t>314</t>
  </si>
  <si>
    <t>315</t>
  </si>
  <si>
    <t>1017</t>
  </si>
  <si>
    <t>39266910015</t>
  </si>
  <si>
    <t>43</t>
  </si>
  <si>
    <t>54</t>
  </si>
  <si>
    <t>53</t>
  </si>
  <si>
    <t>55</t>
  </si>
  <si>
    <t>52</t>
  </si>
  <si>
    <t>SOLICITUD DE CDP PARA PAGO DE SERVICIO DE ENERGÍA  PAGO DEL SERVICIO DE ENERGÍA DE LA CASA DEL PENSAMIENTO INDIGENA, UBICADA EN LA CALLE 9 No. 9-60, PERÍODO FACTURADO DEL 23 DE NOVIEMBRE AL 21 DE DICIEMBRE DE 2023, SEGÚN FACTURAS:  122279871-1    $ 5.220 122279874-3    $ 27.150 122279873-6    $ 6.270 122279872-9    $ 5.220 122326976-5    $ 88.750 122447016-1    $ 4.180 122279876-8    $ 169.150 122447017-9    $ 3.130 122279875-0    $ 7.310</t>
  </si>
  <si>
    <t>SOLICITUD DE CDP PARA PAGO DE SERVICOS DE RECOLECCION DE DESECHOS  PAGO DEL SERVICIO DE ASEO DE LA CASA DEL PENSAMIENTO INDIGENA, UBICADA EN LA CALLE 9 No. 9-60, PERÍODO FACTURADO DEL 13 DE NOVIEMBRE AL 12 DE DICIEMBRE DE 2023, SEGÚN FACTURAS:  122279871-1    $ 50.680 122279874-3    $ 50.680 122279873-6    $ 50.680 122279872-9    $ 50.680 122326976-5    $ 50.680 122447016-1    $ 50.680 122279876-8    $ 50.680 122447017-9    $ 50.680 122279875-0    $ 50.680</t>
  </si>
  <si>
    <t>SOLICITUD DE CDP PARA PAGO DE SERVICIO DE ENERGÍA  Pago del servicio de energía de la Casa Gitana, ubicada en la Cra 65 A No. 05 a - 35. período facturado del 01 de diciembre de 2023 al 02 de enero de 2024, según factura No. 123283589-4.</t>
  </si>
  <si>
    <t>SOLICITUD DE CDP PARA PAGO DE SERVICIO DE ENERGÍA  PAGO DEL SERVICIO DE ENERGÍA DE LA CASA CONFIA CANDELARÍA UBICADA EN LA CRA 3  No. 10-72, PERÍODO FACTURADO DEL 28 DE NOV. AL 28 DE DICIEMBRE DE 2023, SEGÚN FACTURA 122842341-5.</t>
  </si>
  <si>
    <t>SOLICITUD DE CDP PARA PAGO DE SERVICOS DE RECOLECCION DE DESECHOS  PAGO DEL SERVICIO DE ASEO DE LA CASA CONFIA CANDELARÍA UBICADA EN LA CRA 3  No. 10-72, PERÍODO FACTURADO DEL 17 DE NOV. AL 16 DE DICIEMBRE DE 2023, SEGÚN FACTURA 122842341-5.</t>
  </si>
  <si>
    <t>SOLICITUD DE CDP PARA PAGO DE SERVICIO DE ENERGÍA  PAGO DE ENERGÍA EN LA CASA CONFIA SAN CRISTOBAL, CON LA CARRERA 3 No. 30 A - 06 SUR, PERÍODO FACTURADO DEL 7 DE DICIEMBRE 2023 AL 09 DE ENRO DE 2024; SEGÚN FACTURA No. 124134657-0.</t>
  </si>
  <si>
    <t>SOLICITUD DE CDP PARA PAGO DE SERVICOS DE RECOLECCION DE DESECHOS  PAGO DE ASEO EN LA CASA CONFIA SAN CRISTOBAL, CON LA CARRERA 3 No. 30 A - 06 SUR, PERÍODO FACTURADO DEL 7 DE DICIEMBRE 2023 AL 09 DE ENERO DE 2024; SEGÚN FACTURA No. 124134657-0.</t>
  </si>
  <si>
    <t>REALIZAR LA ADICIÓN Y PRORROGA DEL CONTRATO DE ARRENDAMIENTO N° 314 DE 2023 SUSCRITO ENTRE LA SECRETARIA DISTRITAL DE GOBIERNO Y JOSE ARGEMIRO ANZOLA ESCALANTE</t>
  </si>
  <si>
    <t>REALIZAR LA ADICIÓN Y PRORROGA DEL CONTRATO DE ARRENDAMIENTO N° 315 DE 2023 SUSCRITO ENTRE LA SECRETARIA DISTRITAL DE GOBIERNO Y CONSTRUCTORA INMOBILIARIA BOGOTA CENTRO SAS</t>
  </si>
  <si>
    <t>REALIZAR LA ADICION Y PRORROGA DEL CONTRATO No. 1017 DE 2023 SUSCRITO POR LA SECRETARIA DISTRITAL DE GOBIERNO Y CONSORCIO TRANSPORTES SG 23</t>
  </si>
  <si>
    <t>SOLICITUD DE CDP PARA SERVICIO DE AGUA  PAGO SERVICIO DE ACUEDUCTO Y ALCANTARILLADO DE LA a Casa Gitana de los Derechos del Pueblo Rrom, ubicado en la Carrera 65A No. 5A – 35 LC2, período facturado del 27 de octubre al 27 de diciembre de 2023, según factura No. 39266910015.</t>
  </si>
  <si>
    <t>PRESTAR SERVICIOS PROFESIONALES EN LA SUBDIRECCIÓN DE ASUNTOS DE LA LIBERTAD RELIGIOSA Y DE CONCIENCIA PARA REALIZAR LA GESTIÓN TÉCNICA PARA LA IMPLEMENTACIÓN Y TERRITORIZALIZACIÓN DE LA POLÍTICA PÚBLICA DISTRITAL DE LIBERTADES FUNDAMENTALES DE RELIGIÓN, CULTO Y CONCIENCIA Y LA PLATAFORMA INTERRELIGIOSA PARA LA ACCIÓN SOCIAL Y COMUNITARIA (PIRPAS) Y EL FORTALECIMIENTO DE LA PARTICIPACIÓN CIUDADANA DEL SECTOR</t>
  </si>
  <si>
    <t>PRESTAR SERVICIOS PROFESIONALES EN LA SUBDIRECCIÓN DE ASUNTOS DE LA LIBERTAD RELIGIOSA Y DE CONCIENCIA PARA REALIZAR LA GESTIÓN TÉCNICA PARA LA IMPLEMENTACIÓN Y TERRITORIZALIZACIÓN DE LA POLÍTICA PÚBLICA DISTRITAL DE LIBERTADES FUNDAMENTALES DE RELIGIÓN, CULTO Y CONCIENCIA Y LA PLATAFORMA INTERRELIGIOSA PARA LA ACCIÓN SOCIAL Y COMUNITARIA (PIRPAS) Y EL FORTALECIMIENTO DE LA PARTICIPACIÓN CIUDADANA DEL SECTOR.</t>
  </si>
  <si>
    <t>Prestar servicios profesionales en la Dirección de Derechos Humanos como enlace técnico para garantizar la atención requerida en la implementación de la ruta de atención para víctimas de abuso policial en el marco del programa de prevención de vulneraciones a los derechos a la vida, libertad, integridad y seguridad de personas LGBTI, víctimas del delito de trata de personas, defensores y defensoras de derechos humanos, firmantes del acuerdo de paz&lt;(&gt;,&lt;)&gt; personas en proceso de reintegración y reincorporación que demanden medidas de prevención.</t>
  </si>
  <si>
    <t>Prestar servicios profesionales en la Dirección de Derechos Humanos como enlace técnico para garantizar la atención requerida en la implementación de la ruta de atención a víctimas del delito de trata de personas en el marco del programa de prevención de vulneraciones a los derechos a la vida, libertad&lt;(&gt;,&lt;)&gt; integridad y seguridad de personas LGBTI, víctimas de abuso de autoridad por parte de la fuerza pública, defensores y defensoras de derechos humanos,firmantes del acuerdo de paz, personas en proceso de reintegración y reincorporación que demanden medidas de prevención.</t>
  </si>
  <si>
    <t>Prestar servicios profesionales en la Dirección de Derechos Humanos como enlace técnico para realizar el seguimiento a los informes del Sistema de Alertas Tempranas de la Defensoría del Pueblo y de la Comisión Intersectorial del Ministerio del Interior</t>
  </si>
  <si>
    <t>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de abuso de autoridad y/o de fuerza, lideres, lideresas, población en proceso de reintegración y reincorporación a la vida civil, defensores y defensoras de derechos humanos, que demanden medidas de prevención.</t>
  </si>
  <si>
    <t>PRESTAR SERVICIOS PROFESIONALES EN LA REVISIÓN JURÍDICA DE LOS DOCUMENTOS PARA LA IMPLEMENTACIÓN DE LAS POLÍTICAS PÚBLICAS ÉTNICAS.</t>
  </si>
  <si>
    <t>BOGOTA DISTRITO CAPITAL</t>
  </si>
  <si>
    <t>LINA PAOLA LAGOS RUIZ</t>
  </si>
  <si>
    <t>PAULA LORENA MORALES OCHOA</t>
  </si>
  <si>
    <t>ANDREA  RODAS QUICENO</t>
  </si>
  <si>
    <t>CARLOS ALFONSO PARRA MALAVER</t>
  </si>
  <si>
    <t>MARIA DEL CARMEN PRIETO CLAVIJO</t>
  </si>
  <si>
    <t>MELISSA  PEDROZA BUITRAGO</t>
  </si>
  <si>
    <t>JEIMY ALEJANDRA SOTELO LOPEZ</t>
  </si>
  <si>
    <t>LEONOR  GUATIBONZA VALDERRAMA</t>
  </si>
  <si>
    <t>60</t>
  </si>
  <si>
    <t>36</t>
  </si>
  <si>
    <t>59</t>
  </si>
  <si>
    <t>37</t>
  </si>
  <si>
    <t>65</t>
  </si>
  <si>
    <t>42</t>
  </si>
  <si>
    <t>111</t>
  </si>
  <si>
    <t>62</t>
  </si>
  <si>
    <t>151</t>
  </si>
  <si>
    <t>100</t>
  </si>
  <si>
    <t>154</t>
  </si>
  <si>
    <t>101</t>
  </si>
  <si>
    <t>147</t>
  </si>
  <si>
    <t>105</t>
  </si>
  <si>
    <t>148</t>
  </si>
  <si>
    <t>106</t>
  </si>
  <si>
    <t>152</t>
  </si>
  <si>
    <t>109</t>
  </si>
  <si>
    <t>153</t>
  </si>
  <si>
    <t>110</t>
  </si>
  <si>
    <t>149</t>
  </si>
  <si>
    <t>112</t>
  </si>
  <si>
    <t>150</t>
  </si>
  <si>
    <t>113</t>
  </si>
  <si>
    <t>03</t>
  </si>
  <si>
    <t>04</t>
  </si>
  <si>
    <t>09</t>
  </si>
  <si>
    <t>10</t>
  </si>
  <si>
    <t>1139</t>
  </si>
  <si>
    <t>809</t>
  </si>
  <si>
    <t>1141</t>
  </si>
  <si>
    <t>789</t>
  </si>
  <si>
    <t>1059</t>
  </si>
  <si>
    <t>973</t>
  </si>
  <si>
    <t>870</t>
  </si>
  <si>
    <t>1051</t>
  </si>
  <si>
    <t>Pago de Cesantías a funcionarios retirados de la entidad e Intereses de las Cesantías 2023 a servidores activos. (Planta de Inversión).</t>
  </si>
  <si>
    <t>Pago de la nómina general de enero de 2024. (Planta de Inversión).</t>
  </si>
  <si>
    <t>Pago del complemento de las cesantías 2023 el cual estaba pendiente de pago por insuficiencia presupuestaria al final de la pasada vigencia. (Planta de Inversión).</t>
  </si>
  <si>
    <t>Pago de las acreencias laborales de la servidora pública PULA ANDREA DUARTE OCHOA por haber renunciado a la Planta Temporal. (Planta de Inversión)</t>
  </si>
  <si>
    <t>REALIZAR LA ADICIÓN Y PRORROGA DEL CONTRATO No. 1139 DE 2023 SUSCRITO POR LA SECRETARIA DISTRITAL DE GOBIERNO Y LINA PAOLA LAGOS RUÍZ</t>
  </si>
  <si>
    <t>REALIZAR LA ADICIÓN Y PRORROGA DEL CONTRATO No. 809 DE 2023 SUSCRITO POR LA SECRETARIA DISTRITAL DE GOBIERNO Y PAULA LORENA MORALES OCHOA</t>
  </si>
  <si>
    <t>REALIZAR LA ADICIÓN Y PRORROGA DEL CONTRATO No. 1141 DE 2023 SUSCRITO POR LA SECRETARIA DISTRITAL DE GOBIERNO Y ANDREA RODAS QUICENO</t>
  </si>
  <si>
    <t>REALIZAR LA ADICIÓN Y PRORROGA DEL CONTRATO No. 789 DE 2023 SUSCRITO POR LA SECRETARIA DISTRITAL DE GOBIERNO Y CARLOS ALFONSO PARRA MALAVER</t>
  </si>
  <si>
    <t>REALIZAR LA ADICIÓN Y PRORROGA DEL CONTRATO No. 1059 DE 2023 SUSCRITO POR LA SECRETARIA DISTRITAL DE GOBIERNO Y MARIA DEL CARMEN PRIETO CLAVIJO</t>
  </si>
  <si>
    <t>REALIZAR LA ADICIÓN Y PRORROGA DEL CONTRATO No. 973 DE 2023 SUSCRITO POR LA SECRETARIA DISTRITAL DE GOBIERNO Y MELISSA PEDROZA BUITRAGO</t>
  </si>
  <si>
    <t>REALIZAR LA ADICIÓN Y PRORROGA DEL CONTRATO No. 870 DE 2023 SUSCRITO POR LA SECRETARIA DISTRITAL DE GOBIERNO Y JENNY PAOLA LAGOS DIAZ CEDIDO A JEIMY ALEJANDRA SOTELO</t>
  </si>
  <si>
    <t>REALIZAR LA ADICIÓN Y PRORROGA DEL CONTRATO No. 1051 DE 2023 SUSCRITO POR LA SECRETARIA DISTRITAL DE GOBIERNO Y LEONOR GUATIBONZA VALDERRAMA</t>
  </si>
  <si>
    <t>83</t>
  </si>
  <si>
    <t>75</t>
  </si>
  <si>
    <t>85</t>
  </si>
  <si>
    <t>89</t>
  </si>
  <si>
    <t>135</t>
  </si>
  <si>
    <t>90</t>
  </si>
  <si>
    <t>91</t>
  </si>
  <si>
    <t>115</t>
  </si>
  <si>
    <t>92</t>
  </si>
  <si>
    <t>93</t>
  </si>
  <si>
    <t>130</t>
  </si>
  <si>
    <t>95</t>
  </si>
  <si>
    <t>116</t>
  </si>
  <si>
    <t>96</t>
  </si>
  <si>
    <t>128</t>
  </si>
  <si>
    <t>97</t>
  </si>
  <si>
    <t>119</t>
  </si>
  <si>
    <t>98</t>
  </si>
  <si>
    <t>114</t>
  </si>
  <si>
    <t>133</t>
  </si>
  <si>
    <t>131</t>
  </si>
  <si>
    <t>118</t>
  </si>
  <si>
    <t>LUZ STELLA AMAYA NAVARRO</t>
  </si>
  <si>
    <t>GUSTAVO ARLEY TREJOS</t>
  </si>
  <si>
    <t>OSCAR FERNANDO CASTELBLANCO CALLEJAS</t>
  </si>
  <si>
    <t>KAREN MILENA ELINAN RODRIGUEZ</t>
  </si>
  <si>
    <t>SERGIO GEOVANNY TOCANCIPA ARIZA</t>
  </si>
  <si>
    <t>LUISA FERNANDA DUQUE PINEDA</t>
  </si>
  <si>
    <t>ALEXANDRA  COMBITA GORDO</t>
  </si>
  <si>
    <t>JOHAN STIVEN ACOSTA TRUJILLO</t>
  </si>
  <si>
    <t>MARIO MANUEL MARTINEZ PADILLA</t>
  </si>
  <si>
    <t>FAVIO NELSON SANCHEZ POVEDA</t>
  </si>
  <si>
    <t>DIANA MARCELA GUAYARA CASTILLO</t>
  </si>
  <si>
    <t>ANA PATRICIA RODRIGUEZ</t>
  </si>
  <si>
    <t>YIMAR ARLEY CASALLAS GARZON</t>
  </si>
  <si>
    <t>OSCAR ARMANDO ALTURO FORERO</t>
  </si>
  <si>
    <t>EDGAR HERNANDO SUAREZ VEGA</t>
  </si>
  <si>
    <t>Prestar servicios profesionales especializados para la Dirección de Convivencia y Diálogo Social para apoyar al Director/a en la implementación de la línea de protesta relacionados con la convivencia, diálogo y movilizaciones sociales</t>
  </si>
  <si>
    <t>PRESTAR SERVICIOS PROFESIONALES PARA ASESORAR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</si>
  <si>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servicios de apoyo a la gestión en la Dirección de Convivencia y Diálogo Social para acompañar la implementación y seguimiento de las mesas de diálogo que se generen en los diferentes espacios de conflictividad.</t>
  </si>
  <si>
    <t>Prestar servicios profesionales para apoyar el seguimiento y acompañamiento en la implementación de acciones que corresponden al programa de diálogo social de la Dirección de Convivencia y Diálogo Social.</t>
  </si>
  <si>
    <t>Prestar servicios profesionales en materia jurídica, así como realizar el acompañamiento en la implementación de acciones que corresponden al programa de diálogo social de la Dirección de Convivencia y Diálogo Social.</t>
  </si>
  <si>
    <t>Prestar servicios profesionales en la Dirección de Convivencia y Diálogo Social para apoyar el cumplimiento de los procesos misionales en el marco de las acciones de gestión financiera y administrativa que se deban adelantar</t>
  </si>
  <si>
    <t>Prestar servicios profesionales para implementar el programa de cultura de diálogo con enfoque territorial para la resolución estratégica de conflictos de la Dirección de Convivencia y Diálogo social</t>
  </si>
  <si>
    <t>Prestar servicios profesionales en el marco de las acciones de gestión y reportes, necesarios en la Dirección de Convivencia y Diálogo Social.</t>
  </si>
  <si>
    <t>Prestar servicios de apoyo a la gestión en la Dirección de Convivencia y Diálogo Social para acompañar la implementación y seguimiento de las mesas de diálogo que se generen en los diferentes espacios de conflictividad</t>
  </si>
  <si>
    <t>Prestar servicios de apoyo a la gestión en la Dirección de Convivencia y Diálogo Social para apoyar el cumplimiento de los procesos misionales en el marco de las acciones de gestión administrativa que se deban adelantar</t>
  </si>
  <si>
    <t>Prestar servicios profesionales jurídicos para apoyar las actividades relacionadas con la gestión de la Dirección de Convivencia y Diálogo Social de la Secretaría Distrital de Gobierno.</t>
  </si>
  <si>
    <t>48</t>
  </si>
  <si>
    <t>56</t>
  </si>
  <si>
    <t>76</t>
  </si>
  <si>
    <t>64</t>
  </si>
  <si>
    <t>73</t>
  </si>
  <si>
    <t>79</t>
  </si>
  <si>
    <t>70</t>
  </si>
  <si>
    <t>72</t>
  </si>
  <si>
    <t>69</t>
  </si>
  <si>
    <t>66</t>
  </si>
  <si>
    <t>74</t>
  </si>
  <si>
    <t>63</t>
  </si>
  <si>
    <t>44</t>
  </si>
  <si>
    <t>46</t>
  </si>
  <si>
    <t>86</t>
  </si>
  <si>
    <t>77</t>
  </si>
  <si>
    <t>87</t>
  </si>
  <si>
    <t>88</t>
  </si>
  <si>
    <t>29</t>
  </si>
  <si>
    <t>28</t>
  </si>
  <si>
    <t>57</t>
  </si>
  <si>
    <t>58</t>
  </si>
  <si>
    <t>GABRIELA  RODRIGUEZ JIMENEZ</t>
  </si>
  <si>
    <t>VALENTINA  BAUTISTA GRIJALBA</t>
  </si>
  <si>
    <t>JOSE LUIS GARCIA ROJAS</t>
  </si>
  <si>
    <t>FABIAN CAMILO FONSECA JIMENEZ</t>
  </si>
  <si>
    <t>PRESTAR SERVICIOS PROFESIONALES ESPECIALIZADOS PARA EL FORTALECIMIENTO DE LA GESTIÓN JURÍDICA Y CONTRACTUAL DE LA SECRETARÍA DISTRITAL DE GOBIERNO EN EL MARCO DEL MODELO DE GESTIÓN DE LA ENTIDAD Y DE LOS PROCESOS DE PARTICIPACIÓN DIGITAL E INNOVACIÓN SOCIAL.</t>
  </si>
  <si>
    <t>PRESTAR SERVICIOS PROFESIONALES PARA EL FORTALECIMIENTO DE LA GESTIÓN JURÍDICA Y CONTRACTUAL DE LA SECRETARÍA DISTRITAL DE GOBIERNO EN EL MARCO DEL MODELO DE GESTIÓN DE LA ENTIDAD Y DE LOS PROCESOS DE PARTICIPACIÓN DIGITAL E INNOVACIÓN</t>
  </si>
  <si>
    <t>PRESTAR SERVICIOS PROFESIONALES EN LA SUBSECRETARÍA PARA LA GOBERNABILIDAD Y LA GARANTÍA DE DERECHOS PARA APOYAR EL ACOMPAÑAMIENTO Y SEGUIMIENTO A LA FORMULACIÓN E IMPLEMENTACIÓN DE POLÍTICAS PÚBLICAS, PLANES Y PROYECTOS A CARGO DE LA SUBSECRETARÍA.</t>
  </si>
  <si>
    <t>PRESTAR SERVICIOS PROFESIONALES EN LA SUBSECRETARÍA PARA LA GOBERNABILIDAD Y GARANTÍA DE DERECHOS PARA APOYAR Y HACER SEGUIMIENTO A LAS POLÍTICAS PÚBLICAS, PLANES, PROGRAMAS Y PROYECTOS A CARGO DE LA SDG.</t>
  </si>
  <si>
    <t>ADRIANA ROCIO LOPEZ RINCON</t>
  </si>
  <si>
    <t>ALEXANDRA  DULCEY NARVAEZ</t>
  </si>
  <si>
    <t>LUIS ERNESTO SIERRA QUINTERO</t>
  </si>
  <si>
    <t>ANYULY  CAMACHO MARTINEZ</t>
  </si>
  <si>
    <t>SANDRA MILENA GOMEZ TOVAR</t>
  </si>
  <si>
    <t>DIEGO ANDRES SOLORZANO LASSO</t>
  </si>
  <si>
    <t>SANDRA LILIANA BARON BECERRA</t>
  </si>
  <si>
    <t>ELVIA YANET QUEVEDO GUTIERREZ</t>
  </si>
  <si>
    <t>CESAR LEANDRO PENAGOS VILLARRAGA</t>
  </si>
  <si>
    <t>STEFFI ROSBENISA ACEVEDO SANCHEZ</t>
  </si>
  <si>
    <t>MARTHA MIREYA SANCHEZ FIGUEROA</t>
  </si>
  <si>
    <t>DIANA CAROLINA SARMIENTO BARRERA</t>
  </si>
  <si>
    <t>ASTRID DALILA CAMARGO VARGAS</t>
  </si>
  <si>
    <t>ROSA MARIA BUITRAGO BARON</t>
  </si>
  <si>
    <t>CAMILO ANDRES ANGARITA MOLINA</t>
  </si>
  <si>
    <t>DIANA CONSTANZA CASTAÑEDA MORALES</t>
  </si>
  <si>
    <t>MONICA ALEXANDRA TORRES NEIRA</t>
  </si>
  <si>
    <t>LISED KATERIN PUENTES GONZALEZ</t>
  </si>
  <si>
    <t>JAIRO ANDRES JIMENEZ SIERRA</t>
  </si>
  <si>
    <t>NUBIA  GALINDO CRUZ</t>
  </si>
  <si>
    <t>PAOLA ALEXANDRA VIVAS VARGAS</t>
  </si>
  <si>
    <t>VANESSA  RUIZ RUIZ</t>
  </si>
  <si>
    <t>ELIZABETH  ARIAS HERNANDEZ</t>
  </si>
  <si>
    <t>CAROLINA  ANAYA FLOREZ</t>
  </si>
  <si>
    <t>LUZ ANGELA VALENCIA LAVAO</t>
  </si>
  <si>
    <t>NORMA CONSTANZA OLAYA RODRIGUEZ</t>
  </si>
  <si>
    <t>JENNIFFER ANDREA MARTINEZ CUBIDES</t>
  </si>
  <si>
    <t>MARIA MONICA CUESTA SIERRA</t>
  </si>
  <si>
    <t>CLAUDIA PATRICIA RUIZ SARAY</t>
  </si>
  <si>
    <t>BEATRIZ ALICIA NULE RHENALS</t>
  </si>
  <si>
    <t>JENNIFER ALEXANDRA SOLER DIAZ</t>
  </si>
  <si>
    <t>LEONARDO  GUERRERO RODRIGUEZ</t>
  </si>
  <si>
    <t>JOSE RICARDO VARGAS GOMEZ</t>
  </si>
  <si>
    <t>JAIRO  MONCADA CAMARGO</t>
  </si>
  <si>
    <t>LEIDY NATALIA DIAZ LADINO</t>
  </si>
  <si>
    <t>LAURA ELIZABETH GUTIERREZ ORTIZ</t>
  </si>
  <si>
    <t>IRENE JOHANNA YATE FORERO</t>
  </si>
  <si>
    <t>MARIA EUGENIA MEDINA MARTINEZ</t>
  </si>
  <si>
    <t>DANIELA  ESPITIA VANEGAS</t>
  </si>
  <si>
    <t>MARIA CAMILA HERNANDEZ MORA</t>
  </si>
  <si>
    <t>FEDERICO ALFREDO RAMIREZ CASTILLO</t>
  </si>
  <si>
    <t>JAIRO ORLANDO RODRIGUEZ PABON</t>
  </si>
  <si>
    <t>ODALYS XIOMARA CRISTAL SUAREZ GONZALEZ</t>
  </si>
  <si>
    <t>SARAH MARIA CANAL VELEZ</t>
  </si>
  <si>
    <t>DAVID ALEJANDRO GUERRERO GUEVARA</t>
  </si>
  <si>
    <t>GOTARDO ANTONIO YAÑEZ ALVAREZ</t>
  </si>
  <si>
    <t>NANCY MAGALY GUERRERO GUTIERREZ</t>
  </si>
  <si>
    <t>CLAUDIA PATRICIA GUZMAN ROA</t>
  </si>
  <si>
    <t>PRESTAR SERVICIOS DE APOYO A LA GESTIÓN PARA LA IMPLEMENTACIÓN DE LA POLÍTICA PÚBLICA DISTRITAL DE ATENCIÓN A LA CIUDADANÍA.EN LA SUBSECRETARÍA DE GESTIÓN INSTITUCIONAL EN LA OFICINA DE ATENCIÓN A LA CIUDADANÍA DE LA SECRETARÍA DISTRITAL DE GOBIERNO</t>
  </si>
  <si>
    <t>PRESTAR LOS SERVICIOS PROFESIONALES AL DESPACHO DE LA SECRETARIA DE GOBIERNO CON EL FIN DE APOYAR JURÍDICAMENTE LOS TRÁMITES Y SERVICIOS PARA LA GESTIÓN REQUERIDOS</t>
  </si>
  <si>
    <t>PRESTAR LOS SERVICIOS PROFESIONALES PARA BRINDAR APOYO JURÍDICO EN LAS DIFERENTES ETAPAS DE LOS TRÁMITES DE LOS PROCESOS CONTRACTUALES Y ADMINISTRATIVOS DE LA DIRECCIÓN DE CONTRATACIÓN</t>
  </si>
  <si>
    <t>PRESTAR LOS SERVICIOS PROFESIONALES ESPECIALIZADOS PARA APOYAR EN LA ORIENTACIÓN Y REVISIÓN JURÍDICA Y CONTRACTUAL DE LOS ASUNTOS DE COMPETENCIA DE LA DIRECCIÓN</t>
  </si>
  <si>
    <t>PRESTAR SERVICIOS PROFESIONALES ESPECIALIZADOS A LA OFICINA DE CONTROL INTERNO, PARA APOYAR LA PLANEACIÓN&lt;(&gt;,&lt;)&gt; FORMULACIÓN Y EJECUCIÓN DEL PLAN ANUAL DE AUDITORÍA, CONTRIBUYENDO A LA EVALUACIÓN INDEPENDIENTE DEL SISTEMA DE CONTROL INTERNO DE LA ENTIDAD.</t>
  </si>
  <si>
    <t>PRESTAR SERVICIOS PROFESIONALES A LA OFICINA DE CONTROL INTERNO PARA LA IMPLEMENTACIÓN DE ACCIONES QUE CONTRIBUYAN A LA EVALUACIÓN INDEPENDIENTE DEL SISTEMA DE CONTROL INTERNO, DE LA SECRETARÍA DISTRITAL DE GOBIERNO.</t>
  </si>
  <si>
    <t>prestar los servicios profesionales en la oficina asesora de planeación en la coordinación técnica y metodológica de la implementación, sostenibilidad y mejora continua de las dimensiones y políticas que conforman el modelo integrado de planeación y gestión- mipg., asi como de las herramientas de planeación y gestión de la secretaría distrital de gobierno.</t>
  </si>
  <si>
    <t>PRESTAR SERVICIOS PROFESIONALES ESPECIALIZADOS A LA OFICINA DE CONTROL INTERNO, PARA APOYAR LA PLANEACIÓN&lt;(&gt;,&lt;)&gt; FORMULACIÓN, EJECUCIÓN, SEGUIMIENTO DEL PLAN ANUAL DE AUDITORÍA Y DE LAS DEMÁS ACTIVIDADES A CARGO DE LA OFICINA&lt;(&gt;,&lt;)&gt; CONTRIBUYENDO A LA EVALUACIÓN INDEPENDIENTE DEL SISTEMA DE CONTROL INTERNO DE LA ENTIDAD</t>
  </si>
  <si>
    <t>Prestar los Servicios Profesionales en la Dirección Jurídica de la Secretaría Distrital de Gobierno, con el fin de acompañar y orientar los trámites requeridos para dar respuesta a las solicitudes relacionadas con la autorización de aglomeraciones de público en el Distrito Capital.</t>
  </si>
  <si>
    <t>PRESTAR LOS SERVICIOS DE APOYO A LA GESTIÓN Y SEGUIMIENTO DE LOS APLICATIVOS TECNOLÓGICOS DE LA DIRECCIÓN JURÍDICA DE LA SECRETARÍA DISTRITAL DE GOBIERNO, EN LOS DIFERENTES TRÁMITES ADMINISTRATIVOS Y DE GESTIÓN QUE SE REQUIERAN.</t>
  </si>
  <si>
    <t>PRESTAR LOS SERVICIOS PROFESIONALES PARA BRINDAR APOYO JURÍDICO EN LAS DIFERENTES ETAPAS DE LOS TRÁMITES DE LOS PROCESOS CONTRACTUALES Y ADMINISTRATIVOS DE LA DIRECCIÓN DE CONTRATACIÓN.</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</si>
  <si>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DIRECCIÓN JURÍDICA</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</si>
  <si>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</si>
  <si>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t>
  </si>
  <si>
    <t>PRESTAR SERVICIO DE APOYO A LA GESTIÓN PARA LA DESCONGESTIÓN DEL ÁREA DISCIPLINARIA EN PRIMERA INSTANCIA QUE CORRESPONDA EN EL TRÁMITE SECRETARIAL NECESARIO PARA EL DESARROLLO DE LOS PROCESOS DISCIPLINARIOS.</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</si>
  <si>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t>
  </si>
  <si>
    <t>PRESTAR SERVICIOS PROFESIONALES PARA APOYAR EN LA OFICINA DE ASUNTOS DISCIPLINARIOS DE LA SECRETARIA DISTRITAL DE GOBIERNO, EN LAS LABORES ASIGNADAS AL GRUPO DE EVALUACIÓN DE QUEJAS, DEL GRUPO DE EXPEDIENTES Y DEL GRUPO DE COMUNICACIONES, CONSOLIDANDO LA INFORMACIÓN Y ELABORANDO LOS RESPECTIVOS INFORMES.</t>
  </si>
  <si>
    <t>PRESTAR SERVICIOS PROFESIONALES PARA APOYAR Y ACOMPAÑAR AL ÁREA DISCIPLINARIA COMPETENTE EN LA ETAPA EN LA QUE CORRESPONDA LA EVALUACIÓN, DESCONGESTIÓN Y TRÁMITE DE LOS PROCESOS DISCIPLINARIOS DE ACUERDO CON SU NATURALEZA QUE SE ENCUENTREN A CARGO DEL CONTRATISTA Y/O LOS QUE LE SEAN ASIGNADOS</t>
  </si>
  <si>
    <t>PRESTAR LOS SERVICIOS PROFESIONALES A LA SECRETARÍA DISTRITAL DE GOBIERNO PARA ADELANTAR LAS ACTIVIDADES RELACIONADAS CON LAS POLÍTICAS DE PREVENCIÓN DEL DAÑO ANTIJURÍDICO Y DE DEFENSA JURÍDICA DEL MODELO INTEGRADO DE PLANEACIÓN Y GESTIÓN (MIPG), ASÍ COMO LAS ACCIONES DE REPRESENTACIÓN JUDICIAL Y EXTRAJUDICIAL DE LA ENTIDAD, Y DEMÁS ACTIVIDADES ADMINISTRATIVAS Y JURÍDICAS QUE SE REQUIERAN.</t>
  </si>
  <si>
    <t>PRESTAR SERVICIOS PROFESIONALES PARA APOYAR Y ACOMPAÑAR EN LAS ETAPAS DE EVALUACIÓN, DESCONGESTIÓN Y TRAMITE DE LOS PROCESOS DE LA DIRECCIÓN Y QUE SE ENCUENTREN A CARGO DEL CONTRATISTA.</t>
  </si>
  <si>
    <t>PRESTAR LOS SERVICIOS PROFESIONALES EN LA OFICINA ASESORA DE PLANEACIÓN EN LA EJECUCIÓN DE LINEAMIENTOS EN LA FORMULACIÓN, IMPLEMENTACIÓN, SEGUIMIENTO Y/O EVALUACIÓN DE LAS POLÍTICAS PÚBLICAS DE RESPONSABILIDAD DEL SECTOR GOBIERNO</t>
  </si>
  <si>
    <t>Prestar los servicios de apoyo a la gestión en la Secretaría Distrital de Gobierno en los asuntos relacionados con las estrategias de comunicaciones desde el Despacho en cumplimiento al manejo efectivo de la información</t>
  </si>
  <si>
    <t>PRESTAR SUS SERVICIOS PROFESIONALES AL DESPACHO DE LA SECRETARÍA DISTRITAL DE GOBIERNO, LIDERANDO LA GESTIÓN DE PRENSA DE LA ENTIDAD PARA LA PROMOCIÓN, IMPLEMENTACIÓN Y DIVULGACIÓN DE POLÍTICAS, PLANES, PROGRAMAS Y PROYECTOS EN LOS DIFERENTES TEMAS DE LA SECRETARÍA</t>
  </si>
  <si>
    <t>PRESTAR LOS SERVICIOS DE APOYO A LAS LABORES DE MANTENIMIENTO LOCATIVO PREVENTIVO Y CORRECTIVO, Y REPARACIONES&lt;(&gt;,&lt;)&gt; ADECUACIONES Y REMODELACIONES QUE SE REQUIERAN EN LAS INSTALACIONES DEL NIVEL CENTRAL E INMUEBLES A CARGO DE LA DE LA SECRETARIA DISTRITAL DE GOBIERNO</t>
  </si>
  <si>
    <t>PRESTAR SERVICIOS DE APOYO A LA GESTIÓN PARA LA DESCONGESTION DEL AREA DISCIPLINARIA EN PRIMERA INSTANCIA QUE CORRESPONDA EN EL TRAMITE SECRETARIAL NECESARIO PARA EL DESARROLLO DE LOS PROCESOS DISCIPLINARIOS</t>
  </si>
  <si>
    <t>PRESTAR SERVICIOS PROFESIONALES PARA EL FORTALECIMIENTO DE LA POLÍTICA MIPG DE GESTIÓN DEL CONOCIMIENTO Y LA INNOVACIÓN EN LA SECRETARÍA DISTRITAL DE GOBIERNO.</t>
  </si>
  <si>
    <t>PRESTAR SERVICIOS PROFESIONALES ESPECIALIZADOS EN ASPECTOS JURÍDICOS Y NORMATIVOS QUE REQUIERA LA SUBSECRETARÍA DE GESTIÓN INSTITUCIONAL</t>
  </si>
  <si>
    <t>PRESTAR SERVICIOS PROFESIONALES ESPECIALIZADOS, ASESORANDO JURÍDICAMENTE A LA SUBSECRETARÍA DE GESTIÓN INSTITUCIONAL EN LOS PROCESOS DE GESTIÓN DE LA ENTIDAD, DE ACUERDO CON LAS COMPETENCIAS DE LA SUBSECRETARÍA.</t>
  </si>
  <si>
    <t>PRESTAR LOS SERVICIOS PROFESIONALES EN LA DIRECCIÓN DE GESTIÓN DEL TALENTO HUMANO PARA APOYAR LA ELABORACIÓN Y LIQUIDACIÓN SALARIOS, PRESTACIONES SOCIALES Y DEMÁS CONCEPTOS DE LA NÓMINA DE LA SECRETARIA DISTRITAL DE GOBIERNO</t>
  </si>
  <si>
    <t>PRESTAR SERVICIOS PROFESIONALES PARA APOYAR A LA DIRECCIÓN DE GESTIÓN DE TALENTO HUMANO EN LOS PROCESOS DE VINCULACIÓN, CAPACITACIÓN Y BIENESTAR PARA LOS FUNCIONARIOS DE LA SECRETARÍA DISTRITAL DE GOBIERNO</t>
  </si>
  <si>
    <t>12</t>
  </si>
  <si>
    <t>11</t>
  </si>
  <si>
    <t>19</t>
  </si>
  <si>
    <t>20</t>
  </si>
  <si>
    <t>21</t>
  </si>
  <si>
    <t>22</t>
  </si>
  <si>
    <t>23</t>
  </si>
  <si>
    <t>24</t>
  </si>
  <si>
    <t>27</t>
  </si>
  <si>
    <t>49</t>
  </si>
  <si>
    <t>50</t>
  </si>
  <si>
    <t>40</t>
  </si>
  <si>
    <t>47</t>
  </si>
  <si>
    <t>71</t>
  </si>
  <si>
    <t>38</t>
  </si>
  <si>
    <t>45</t>
  </si>
  <si>
    <t>39</t>
  </si>
  <si>
    <t>78</t>
  </si>
  <si>
    <t>80</t>
  </si>
  <si>
    <t>134</t>
  </si>
  <si>
    <t>99</t>
  </si>
  <si>
    <t>121</t>
  </si>
  <si>
    <t>122</t>
  </si>
  <si>
    <t>124</t>
  </si>
  <si>
    <t>126</t>
  </si>
  <si>
    <t>127</t>
  </si>
  <si>
    <t>103</t>
  </si>
  <si>
    <t>1</t>
  </si>
  <si>
    <t>002</t>
  </si>
  <si>
    <t>3</t>
  </si>
  <si>
    <t>25</t>
  </si>
  <si>
    <t>15</t>
  </si>
  <si>
    <t>41</t>
  </si>
  <si>
    <t>NATHALIA ANDREA VASQUEZ ORJUELA</t>
  </si>
  <si>
    <t>MARIA PAULA VALLEJO ARTEAGA</t>
  </si>
  <si>
    <t>JOSE PATRICIO LIZCA ALVAREZ</t>
  </si>
  <si>
    <t>LEONARDO  ROJAS ACEVEDO</t>
  </si>
  <si>
    <t>ANGIE XIOMARA NIÑO RODRIGUEZ</t>
  </si>
  <si>
    <t>ANDREA DEL PILAR GUTIERREZ PARRA</t>
  </si>
  <si>
    <t>ANA MARIA MOLINA MOSQUERA</t>
  </si>
  <si>
    <t>REALIZAR LA ADICIÓN DEL CONTRATO No. 967 DE 2023 SUSCRITO POR LA SECRETARIA DISTRITAL DE GOBIERNO Y NATHALIA ANDREA VASQUEZ ORJUELA</t>
  </si>
  <si>
    <t>REALIZAR LA ADICIÓN Y PRORROGA DEL CONTRATO No. 52 DE 2023 SUSCRITO POR LA SECRETARIA DISTRITAL DE GOBIERNO Y DIANA MARCELA PARRA VERA CEDIDO A MARIA PAULA VALLEJO ARTEAGA</t>
  </si>
  <si>
    <t>REALIZAR LA ADICIÓN Y PRORROGA DEL CONTRATO No. 725 DE 2023 SUSCRITO POR LA SECRETARIA DISTRITAL DE GOBIERNO Y JOSE PATRICIO LIZCA ALVAREZ</t>
  </si>
  <si>
    <t>REALIZAR LA ADICIÓN Y PRORROGA DEL CONTRATO No. 967 DE 2023 SUSCRITO POR LA SECRETARIA DISTRITAL DE GOBIERNO Y NATHALIA ANDREA VASQUEZ ORJUELA</t>
  </si>
  <si>
    <t>REALIZAR LA ADICIÓN Y PRORROGA DEL CONTRATO No. 451 DE 2023 SUSCRITO POR LA SECRETARIA DISTRITAL DE GOBIERNO Y LEONARDO ROJAS ACEVEDO</t>
  </si>
  <si>
    <t>REALIZAR LA ADICIÓN Y PRORROGA DEL CONTRATO No. 436 DE 2023 SUSCRITO POR LA SECRETARIA DISTRITAL DE GOBIERNO Y ANGIE XIOMARA NIÑO RODRIGUEZ</t>
  </si>
  <si>
    <t>REALIZAR LA ADICIÓN Y PRORROGA DEL CONTRATO No. 791 DE 2023 SUSCRITO POR LA SECRETARIA DISTRITAL DE GOBIERNO Y ANDREA DEL PILAR GUTIERREZ PARRA</t>
  </si>
  <si>
    <t>PRESTAR SERVICIOS PROFESIONALES EN LA SUBSECRETARÍA DE GESTIÓN LOCAL EN EL MARCO DEL FORTALECIMIENTO DEL OBSERVATORIO DE GESTIÓN LOCAL A TRAVÉS DE LA PUESTA EN MARCHA DEL CENTRO DE GOBIERNO LOCAL Y SUS COMPONENTES</t>
  </si>
  <si>
    <t>145</t>
  </si>
  <si>
    <t>102</t>
  </si>
  <si>
    <t>143</t>
  </si>
  <si>
    <t>146</t>
  </si>
  <si>
    <t>104</t>
  </si>
  <si>
    <t>144</t>
  </si>
  <si>
    <t>107</t>
  </si>
  <si>
    <t>142</t>
  </si>
  <si>
    <t>108</t>
  </si>
  <si>
    <t>141</t>
  </si>
  <si>
    <t>123</t>
  </si>
  <si>
    <t>967</t>
  </si>
  <si>
    <t>725</t>
  </si>
  <si>
    <t>451</t>
  </si>
  <si>
    <t>436</t>
  </si>
  <si>
    <t>791</t>
  </si>
  <si>
    <t>SOLICITUD DE CDP PARA PAGO DE SERVICOS DE RECOLECCION DE DESECHOS</t>
  </si>
  <si>
    <t>156</t>
  </si>
  <si>
    <t>140</t>
  </si>
  <si>
    <t>138</t>
  </si>
  <si>
    <t>163</t>
  </si>
  <si>
    <t>139</t>
  </si>
  <si>
    <t>165</t>
  </si>
  <si>
    <t>166</t>
  </si>
  <si>
    <t>170</t>
  </si>
  <si>
    <t>171</t>
  </si>
  <si>
    <t>173</t>
  </si>
  <si>
    <t>187</t>
  </si>
  <si>
    <t>178</t>
  </si>
  <si>
    <t>184</t>
  </si>
  <si>
    <t>34</t>
  </si>
  <si>
    <t>185</t>
  </si>
  <si>
    <t>208</t>
  </si>
  <si>
    <t>205</t>
  </si>
  <si>
    <t>214</t>
  </si>
  <si>
    <t>216</t>
  </si>
  <si>
    <t>192</t>
  </si>
  <si>
    <t>217</t>
  </si>
  <si>
    <t>221</t>
  </si>
  <si>
    <t>222</t>
  </si>
  <si>
    <t>228</t>
  </si>
  <si>
    <t>236</t>
  </si>
  <si>
    <t>237</t>
  </si>
  <si>
    <t>243</t>
  </si>
  <si>
    <t>193</t>
  </si>
  <si>
    <t>244</t>
  </si>
  <si>
    <t>249</t>
  </si>
  <si>
    <t>254</t>
  </si>
  <si>
    <t>188</t>
  </si>
  <si>
    <t>261</t>
  </si>
  <si>
    <t>281</t>
  </si>
  <si>
    <t>262</t>
  </si>
  <si>
    <t>253</t>
  </si>
  <si>
    <t>267</t>
  </si>
  <si>
    <t>268</t>
  </si>
  <si>
    <t>256</t>
  </si>
  <si>
    <t>269</t>
  </si>
  <si>
    <t>197</t>
  </si>
  <si>
    <t>270</t>
  </si>
  <si>
    <t>191</t>
  </si>
  <si>
    <t>271</t>
  </si>
  <si>
    <t>275</t>
  </si>
  <si>
    <t>279</t>
  </si>
  <si>
    <t>309</t>
  </si>
  <si>
    <t>283</t>
  </si>
  <si>
    <t>280</t>
  </si>
  <si>
    <t>287</t>
  </si>
  <si>
    <t>282</t>
  </si>
  <si>
    <t>288</t>
  </si>
  <si>
    <t>301</t>
  </si>
  <si>
    <t>289</t>
  </si>
  <si>
    <t>302</t>
  </si>
  <si>
    <t>290</t>
  </si>
  <si>
    <t>300</t>
  </si>
  <si>
    <t>294</t>
  </si>
  <si>
    <t>356</t>
  </si>
  <si>
    <t>255</t>
  </si>
  <si>
    <t>319</t>
  </si>
  <si>
    <t>264</t>
  </si>
  <si>
    <t>320</t>
  </si>
  <si>
    <t>392</t>
  </si>
  <si>
    <t>321</t>
  </si>
  <si>
    <t>323</t>
  </si>
  <si>
    <t>361</t>
  </si>
  <si>
    <t>327</t>
  </si>
  <si>
    <t>329</t>
  </si>
  <si>
    <t>286</t>
  </si>
  <si>
    <t>334</t>
  </si>
  <si>
    <t>354</t>
  </si>
  <si>
    <t>358</t>
  </si>
  <si>
    <t>263</t>
  </si>
  <si>
    <t>365</t>
  </si>
  <si>
    <t>384</t>
  </si>
  <si>
    <t>408</t>
  </si>
  <si>
    <t>402</t>
  </si>
  <si>
    <t>353</t>
  </si>
  <si>
    <t>414</t>
  </si>
  <si>
    <t>449</t>
  </si>
  <si>
    <t>415</t>
  </si>
  <si>
    <t>416</t>
  </si>
  <si>
    <t>452</t>
  </si>
  <si>
    <t>425</t>
  </si>
  <si>
    <t>454</t>
  </si>
  <si>
    <t>426</t>
  </si>
  <si>
    <t>455</t>
  </si>
  <si>
    <t>427</t>
  </si>
  <si>
    <t>407</t>
  </si>
  <si>
    <t>442</t>
  </si>
  <si>
    <t>444</t>
  </si>
  <si>
    <t>445</t>
  </si>
  <si>
    <t>450</t>
  </si>
  <si>
    <t>448</t>
  </si>
  <si>
    <t>453</t>
  </si>
  <si>
    <t>504</t>
  </si>
  <si>
    <t>469</t>
  </si>
  <si>
    <t>409</t>
  </si>
  <si>
    <t>470</t>
  </si>
  <si>
    <t>534</t>
  </si>
  <si>
    <t>MARIA FERNANDA CASTILLO OSPINA</t>
  </si>
  <si>
    <t>DAVID FABIAN CIFUENTES TELLEZ</t>
  </si>
  <si>
    <t>JESSICA SARAI GOMEZ BLANCO</t>
  </si>
  <si>
    <t>YURY ANDREA SANCHEZ GALINDO</t>
  </si>
  <si>
    <t>JENNY PAOLA MORALES DUARTE</t>
  </si>
  <si>
    <t>PAULA LIZETH DAZA GARCIA</t>
  </si>
  <si>
    <t>JUAN FELIPE RODRIGUEZ MAURY</t>
  </si>
  <si>
    <t>MABEL EDILSA BERNAL ORTIZ</t>
  </si>
  <si>
    <t>XIOMARA LISETH QUINO SANDOVAL</t>
  </si>
  <si>
    <t>FONNEGRA GERLEIN S.A.S</t>
  </si>
  <si>
    <t>KAREN SORAYA MARTINEZ MUÑOZ</t>
  </si>
  <si>
    <t>CRISTIAN ANDRES LOPEZ PARDO</t>
  </si>
  <si>
    <t>LUZ MARY MARTINEZ CORREA</t>
  </si>
  <si>
    <t>DEISY YISEL SANTIAGO ANZOLA</t>
  </si>
  <si>
    <t>ANGELICA MARIA ANGARITA SERRANO</t>
  </si>
  <si>
    <t>AURELIANO  ARCE MAMUNDIA</t>
  </si>
  <si>
    <t>EMIR  CARPIO LUVIEZA</t>
  </si>
  <si>
    <t>JOHANA CATHERINE SUAREZ MACHADO</t>
  </si>
  <si>
    <t>GINNA PAOLA CORREA PIEDRAHITA</t>
  </si>
  <si>
    <t>HESVAR ARLEY PASTAS CUASTUMAL</t>
  </si>
  <si>
    <t>DELFA PAULINA MAJIN JIMENEZ</t>
  </si>
  <si>
    <t>EDWIN  CAICEDO MARINEZ</t>
  </si>
  <si>
    <t>CINDY GISETH ORDOÑEZ BORDA</t>
  </si>
  <si>
    <t>LIDIA DIYANIRE CASTAÑEDA GUTIERREZ</t>
  </si>
  <si>
    <t>MARIA DEL MAR ACEVEDO ESTRADA</t>
  </si>
  <si>
    <t>GUSTAVO ADOLFO ESCOBAR HERNANDEZ</t>
  </si>
  <si>
    <t>JEFREY JAIR GOMEZ TOVAR</t>
  </si>
  <si>
    <t>MANUELA PATRICIA CASSIANI CASSERES</t>
  </si>
  <si>
    <t>UNION TEMPORAL B&amp;C 21</t>
  </si>
  <si>
    <t>MARCUS ANTONY HOOKER MARTINEZ</t>
  </si>
  <si>
    <t>MARIA INES REINA</t>
  </si>
  <si>
    <t>VIVIANA CAROLINA MONTAÑA CARVAJAL</t>
  </si>
  <si>
    <t>MARIA DEL ROSARIO PEREA GARCES</t>
  </si>
  <si>
    <t>STEPHANIE GIRE ZAMORA GUZMAN</t>
  </si>
  <si>
    <t>KAROL JHOANA AYALA FORERO</t>
  </si>
  <si>
    <t>WILLIAM VENTURA PADILLA GONZALEZ</t>
  </si>
  <si>
    <t>SANDRA LUCIA ROJAS GARZON</t>
  </si>
  <si>
    <t>JENNI MARCELA GONZALEZ GOMEZ</t>
  </si>
  <si>
    <t>CRISTIAN DANILO YARURO MOLINA</t>
  </si>
  <si>
    <t>JOSE VIRGILIO MENA MENA</t>
  </si>
  <si>
    <t>MARLON  URRUTIA MOSQUERA</t>
  </si>
  <si>
    <t>MAYRA ALEJANDRA BOJORGE FORERO</t>
  </si>
  <si>
    <t>MARIA ALEJANDRA VELASQUEZ BURITICA</t>
  </si>
  <si>
    <t>MAURICIO  SABOGAL RODRIGUEZ</t>
  </si>
  <si>
    <t>CINDY MAYERLY GIRALDO CALDERON</t>
  </si>
  <si>
    <t>STEPHANY  TRUJILLO JARAMILLO</t>
  </si>
  <si>
    <t>LIZETH PAOLA TORRES REYES</t>
  </si>
  <si>
    <t>ALEYDA  AYALA CHAVARRIA</t>
  </si>
  <si>
    <t>ISABELLA  DEL RIO GALLEGO</t>
  </si>
  <si>
    <t>DIANA MARIA VIDAL COLLAZOS</t>
  </si>
  <si>
    <t>SANDRA YANETH CASTIBLANCO LOZANO</t>
  </si>
  <si>
    <t>EDUARD  BUITRAGO ACERO</t>
  </si>
  <si>
    <t>LUIS CARLOS SOLER MORENO</t>
  </si>
  <si>
    <t>DANIELA  ALVARADO PINEDA</t>
  </si>
  <si>
    <t>DIANA CAROLINA MENDEZ GOMEZ</t>
  </si>
  <si>
    <t>MARIA ANGELICA BARON SOLANO</t>
  </si>
  <si>
    <t>OLGA GIOVANNA GONZALEZ QUINTERO</t>
  </si>
  <si>
    <t>Prestar servicios profesionales en la Dirección de Derechos Humanos como enlace técnico para garantizar la atención jurídica requerida para atender la mesa distrital de coordinación y seguimiento del protocolo distrital para la garantía y protección de los derechos a la reunión, manifestación pública y la protesta social pacífica, en el marco del Decreto 053 del 2023.</t>
  </si>
  <si>
    <t>Prestar servicios profesionales en la Dirección de Derechos Humanos como enlace territorial para realizar el seguimiento a los informes del Sistema de Alertas Tempranas de la Defensoría del Pueblo y de la Comisión Intersectorial del Ministerio del Interior, seguimiento de casos de defensores y defensoras de Derechos Humanos para elevarlos a la mesa de seguimiento de casos, Comité de Prevención y mesa de Alertas Tempranas</t>
  </si>
  <si>
    <t>SOLICITUD DE CDP PARA PAGO DE SERVICOS DE RECOLECCION DE DESECHOS  Pago del servicio de aseo de la Casa del Pensamiento Indígena, ubicada en la calle 9 No. 9-60; período facturado 22 de diciembre de 2023 al 24 de enero de 2024, según facturas:  126322124-1, 126216720-9, 126216719-9 , 126322125-9, 126322123-4, 126212047-8, 126322126-6, 126216721-6, 126322128-0 y 126322127-3.</t>
  </si>
  <si>
    <t>SOLICITUD DE CDP PARA PAGO DE SERVICIO DE ENERGÍA  PAGO DEL SERVICIO DE ENERGÍA DE LA CASA DEL PENSAMIENTO INDIGENA, UBICADA EN LA CALLE 9 No. 9-60, PERÍODO FACTURADO DEL 22 DE DICIEMBRE DE 20203 AL 24 DE ENERO DE 2024, SEGUN FACTURAS:  No FACTURA 126216720-9 126212047-8 126216721-6</t>
  </si>
  <si>
    <t>Prestar servicios profesionales en la Dirección de Derechos Humanos para apoyar la coordinación e implementación de las acciones de territorialización del sistema distrital de derechos humanos desde un enfoque territorial y poblacional</t>
  </si>
  <si>
    <t>PRESTAR SERVICIOS PROFESIONALES PARA LA GESTION TECNICA JURIDICA EN EL PROCESO DE IMPLEMENTACIÓN Y SEGUIMIENTO DE LAS POLÍTICAS PÚBLICAS ÉTNICAS</t>
  </si>
  <si>
    <t>PRESTAR SERVICIOS PROFESIONALES PARA APOYAR LA COORDINACIÓN TÉCNICA EN EL PROCESO DE IMPLEMENTACIÓN Y SEGUIMIENTO DE LAS POLÍTICAS PÚBLICAS ÉTNICAS.</t>
  </si>
  <si>
    <t>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de abuso de autoridad por parte de la fuerza pública, firmantes del acuerdo de paz, lideres, lideresas, población en proceso de reintegración y reincorporación a la vida civil, defensores y defensoras de derechos humanos, que demanden medidas de prevención.</t>
  </si>
  <si>
    <t>Entregar a título de arrendamiento a la Secretaría Distrital de Gobierno, el uso y goce del inmueble ubicado en la Carrera 3 No. 10 -72 de la Localidad de la Candelaria - Bogotá D.C¿, identificado con el folio de matrícula inmobiliaria No.50C00452831.</t>
  </si>
  <si>
    <t>PRESTAR SERVICIOS PROFESIONALES PARA EL APOYO JURÍDICO Y TÉCNICO EN LA SUBDIRECCIÓN DE ASUNTOS INDÍGENAS Y RROM.</t>
  </si>
  <si>
    <t>Prestar servicios de apoyo a la gestión en la Dirección de Derechos humanos para implementar las acciones de territorialización del sistema distrital de derechos humanos y las acciones estratégicas de la dirección a partir de un enfoque territorial y poblacional</t>
  </si>
  <si>
    <t>Prestar servicios profesionales en la Dirección de Derechos humanos para implementar las acciones de territorialización del sistema distrital de derechos humanos y las acciones estratégicas de la dirección a partir de un enfoque territorial y poblacional</t>
  </si>
  <si>
    <t>PRESTAR SERVICIOS PROFESIONALES ESPECIALIZADOS EN LA SUBDIRECCIÓN DE ASUNTOS DE LA LIBERTAD RELIGIOSA Y DE CONCIENCIA PARA APOYAR LA COORDINACIÓN DE LA GESTIÓN Y TERRITORIALIZACIÓN DE LA POLÍTICA PÚBLICA DISTRITAL DE LIBERTADES FUNDAMENTALES DE RELIGIÓN, CULTO Y CONCIENCIA</t>
  </si>
  <si>
    <t>PRESTAR SERVICIOS DE APOYO PARA LA ATENCIÓN A LA CIUDADANÍA CON PERTENENCIA ÉTNICA</t>
  </si>
  <si>
    <t>PRESTAR SERVICIOS PROFESIONALES PARA LA IMPLEMENTACIÓN Y SEGUIMIENTO DE LAS ACCIONES CONCERTADAS CON LA POBLACIÓN GITANA Y LA IMPLEMENTACIÓN Y SEGUIMIENTO DE LA POLÍTICA PUBLICA PARA LA POBLACIÓN GITANA.</t>
  </si>
  <si>
    <t>PRESTAR SERVICIOS DE APOYO A LA GESTIÓN PARA REALIZAR LAS GESTIONES ADMINISTRATIVAS Y DE ASISTENCIA A LA CIUDADANÍA EN LOS ESPACIOS DE ATENCIÓN DIFERENCIADA PARA COMUNIDADES ÉTNICAS DEL DISTRITO</t>
  </si>
  <si>
    <t>SOLICITUD DE CDP PARA SERVICIO DE AGUA  SERVICIO DE ACUEDUCTO Y ALCANTARILLADO DE LA CASA DEL PENSAMIENTO INDIGENA, UBICADA EN LA CALLE 9 9-60; PERÍODO FACTURADO DEL 15 DE NOVIEMBRE DE 2013 AL 13 DE ENERO DE 2024, SEGÚN FACTURA No. 41253349413.</t>
  </si>
  <si>
    <t>SOLICITUD DE CDP PARA PAGO DE SERVICIO DE ENERGÍA  PAGO SERVICIO DE ENERGÍA DE LA CASA POSA WIWA, UBICADA EN LA CRA 3 No. 10-72, PERÍODO FACTURADO DEL 29 DE DICIEMBRE DE 2023 AL 30 DE ENERO DE 2024, SEGÚN FACTURA No. 126782715-0</t>
  </si>
  <si>
    <t>SOLICITUD DE CDP PARA PAGO DE SERVICOS DE RECOLECCION DE DESECHOS  PAGO SERVICIO DE aseo DE LA CASA POSA WIWA, UBICADA EN LA CRA 3 No. 10-72, PERÍODO FACTURADO DEL 17 DE DICIEMBRE DE 2023 AL 16 DE ENERO DE 2024, SEGÚN FACTURA No. 126782715-0</t>
  </si>
  <si>
    <t>PRESTAR SERVICIOS PROFESIONALES PARA ATENDER A LA CIUDADANÍA QUE ACUDA EN LA CASA GITANA Y REALIZAR EL ACOMPAÑAMIENTO A PROCESOS COMUNITARIOS Y ORGANIZACIONALES</t>
  </si>
  <si>
    <t>PRESTAR SERVICIOS PROFESIONALES PARA LA IMPLEMENTACIÓN Y SEGUIMIENTO DE LAS ACCIONES CONCERTADAS CON LOS PUEBLOS INDÍGENAS LA IMPLEMENTACIÓN Y SEGUIMIENTO DE LA POLÍTICA PUBLICA PARA LOS PUEBLOS INDÍGENAS</t>
  </si>
  <si>
    <t>SOLICITUD DE CDP PARA SERVICIO DE AGUA  PAGO DEL SERVICIO DE ACUEDUCTO Y ALCANTARILLADO DE LA CASA POSA WIWA, UBICADA EN LA CRA 3 No. 10-72, PERÍODO FACTURADO DEL 17 DE NOVIEMBRE DE 2023 AL 16 DE ENERO DE 2024, SEGÚN FACTURA No. 13057573514</t>
  </si>
  <si>
    <t>SOLICITUD DE CDP PARA PAGO DE SERVICIO DE ENERGÍA  PAGO DEL SERVICIO DE ENERGÍA DE LA CASA GITANA, UBICADA EN LA CRA 65A No. 05a-35, PERÍODO FACTURADO DEL 03 DE ENERO AL 31 DE ENERO DE 2024, SEG´PUN FACTURA No. 127152575-5</t>
  </si>
  <si>
    <t>PRESTAR LOS SERVICIOS PROFESIONALES PARA ATENDER A LA CIUDADANÍA QUE ACUDA A LOS ESPACIOS DE ATENCIÓN DIFERENCIADA Y REALIZAR EL ACOMPAÑAMIENTO A PROCESOS COMUNITARIOS Y ORGANIZACIONALES INDIGENAS</t>
  </si>
  <si>
    <t>PRESTAR SERVICIOS PROFESIONALES ESPECIALIZADOS PARA LIDERAR, GESTIONAR, IMPLEMENTAR Y HACER SEGUIMIENTO DE LA POLÍTICA PÚBLICA NEGRA AFROCOLOMBIANA Y PALENQUERA, ASÍ COMO LA IMPLEMENTACIÓN Y SEGUIMIENTO DE LOS PLANES DE ACCIONES AFIRMATIVAS</t>
  </si>
  <si>
    <t>Prestar servicios profesionales para la gestión de la información sobre educación en derechos humanos y el fortalecimiento técnico de las acciones pedagógicas en el marco del programa distrital de educación en derechos humanos para la paz y la reconciliación, la implementación de ¿cátedra distrital de derechos humanos, deberes y garantías y pedagogía de la reconciliación y la política pública distrital de derechos humanos.</t>
  </si>
  <si>
    <t>Prestar servicios profesionales en la Dirección de Derechos Humanos como referente de género para garantizar la implementación de la estrategia de prevención de vulneraciones a los derechos a la vida, libertad, integridad y seguridad de personas LGBTI, víctimas del delito de trata de personas&lt;(&gt;,&lt;)&gt; defensores(as) de derechos humanos, firmantes del acuerdo de paz, personas en proceso de reintegración y reincorporación, así como víctimas de abuso de autoridad por la fuerza pública que demanden medidas de prevención.</t>
  </si>
  <si>
    <t>PRESTAR SERVICIOS PROFESIONALES PARA LA ATENCIÓN A LA CIUDADANÍA CON PERTENENCIA ÉTNICA</t>
  </si>
  <si>
    <t>PRESTAR SERVICIOS DE APOYO A LA GESTIÓN PARA REALIZAR LAS GESTIONES ADMINISTRATIVAS Y DE ASISTENCIA A LA CIUDADANÍA EN LOS ESPACIOS DE ATENCIÓN DIFERENCIADA PARA COMUNIDAD GITANA</t>
  </si>
  <si>
    <t>PRESTAR SERVICIOS PROFESIONALES PARA LA IMPLEMENTACIÓN Y SEGUIMIENTO DE LA POLÍTICA PÚBLICA NEGRA AFROCOLOMBIANA ESPECIALMENTE DEL CAPÍTULO PALENQUERO, Y LAS ACCIONES CONCERTADAS CON LA POBLACIÓN PALENQUERA</t>
  </si>
  <si>
    <t>REALIZAR LA ADICION Y PRORROGA DEL CONTRATO No. 847 DE 2021 SUSCRITO POR LA SECRETARIA DISTRITAL DE GOBIERNO Y UNION TEMPORAL B&lt;(&gt;&amp;&lt;)&gt;C 21</t>
  </si>
  <si>
    <t>PRESTAR SERVICIOS PROFESIONALES PARA LA IMPLEMENTACIÓN Y SEGUIMIENTO DE LA POLÍTICA PÚBLICA NEGRA AFROCOLOMBIANA ESPECIALMENTE DEL CAPÍTULO PALENQUERO, Y LAS ACCIONES CONCERTADAS CON LA POBLACIÓN RAIZAL</t>
  </si>
  <si>
    <t>PRESTAR SERVICIOS PROFESIONALES PARA LA IMPLEMENTACIÓN Y SEGUIMIENTO DE LA POLÍTICA PÚBLICA NEGRA AFROCOLOMBIANA y PALENQUERA, Y LA POLÍTICA PÚBLICA RAIZAL, Y LA CONSTRUCCIÓN DEL PLAN DE DESARROLLO DISTRITAL</t>
  </si>
  <si>
    <t>Prestar servicios profesionales en la Dirección de Derechos Humanos para apoyar la coordinación del programa distrital de educación en derechos humanos para la paz y reconciliación.</t>
  </si>
  <si>
    <t>Prestar servicios profesionales en la Dirección de Derechos Humanos para apoyar la coordinación de la política pública integral de derechos humanos, el sistema distrital de derechos humanos, y la implementación de la política pública para la lucha contra la trata de personas y Política Pública de Nuevos Bogotanos</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</si>
  <si>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de abuso de autoridad por parte de la fuerza pública, firmantes del acuerdo de paz, lideres, lideresas, población en proceso de reintegración y reincorporación a la vida civil, defensores y defensoras de derechos humanos, que demanden medidas de prevención</t>
  </si>
  <si>
    <t>Prestar servicios profesionales especializados en la Dirección de Derechos Humanos en el acompañamiento jurídico requerido en la implementación de los planes, programas y proyectos de lidera la dependencia</t>
  </si>
  <si>
    <t>Prestar servicios profesionales en la Dirección de Derechos Humanos para realizar el seguimiento a los informes del Sistema de Alertas Tempranas de la Defensoría del Pueblo y de la Comisión Intersectorial del Ministerio del Interior, seguimiento de casos de defensores y defensoras de Derechos Humanos para elevarlos a la mesa de seguimiento de casos, Comité de Prevención y mesa de Alertas Tempranas</t>
  </si>
  <si>
    <t>Prestar servicios de apoyo a la gestión en la Dirección de Derechos Humanos como referente de comunicaciones para garantizar la implementación de la estrategia de prevención de vulneraciones a los derechos a la vida, libertad, integridad y seguridad de personas LGBTI, víctimas del delito de trata de personas, defensores(as) de derechos humanos, firmantes del acuerdo de paz, personas en proceso de reintegración y reincorporación, así como víctimas de abuso de autoridad por la fuerza pública que demanden medidas de prevención.</t>
  </si>
  <si>
    <t>PRESTAR SERVICIOS PROFESIONALES PARA EL DESARROLLO DE ESTRATEGIAS DE IMPLEMENTACIÓN DEL ENFOQUE ÉTNICO DIFERENCIAL, Y LA DEFINICIÓN DE ACCIONES Y LÍNEAS DE TRABAJO PARA LA ATENCIÓN DE NECESIDADES DE LOS GRUPOS ÉTNICOS RESIDENTES EN BOGOTÁ</t>
  </si>
  <si>
    <t>SOLICITUD DE CDP PARA PAGO DE SERVICIO DE ENERGÍA   PAGO DEL SERVICIO DE ENERGÍA DE LA CASA CONFIA SAN CRISTOBAL, ubicado en la Carrera 3 No. 30A sur -06&lt;(&gt;,&lt;)&gt;PERÍODO FACTURADO DEL 10 DE ENRO AL 06 DE FEBRERO DE 2024, SEGÚN FACTURA No. 128104576-3.</t>
  </si>
  <si>
    <t>SOLICITUD DE CDP PARA PAGO DE SERVICOS DE RECOLECCION DE DESECHOS  PAGO DEL SERVICIO DE Aseo DE LA CASA CONFIA SAN CRISTOBAL, ubicado en la Carrera 3 No. 30A sur -06&lt;(&gt;,&lt;)&gt; PERÍODO FACTURADO DEL 28 DE diciembre de 2023 AL 27 DE ENERO DE 2024, SEGÚN FACTURA No. 128104576-3.</t>
  </si>
  <si>
    <t>PRESTAR SERVICIOS DE APOYO A LA GESTIÓN PARA ATENDER A LA CIUDADANÍA QUE ASISTE A LOS ESPACIOS DE ATENCIÓN DIFERENCIADA Y REALIZAR EL ACOMPAÑAMIENTO A PROCESOS COMUNITARIOS Y ORGANIZACIONALES LOCALES Y DISTRITALES</t>
  </si>
  <si>
    <t>Prestar los servicios profesionales en la Dirección de Derechos Humanos en la gestión de las acciones administrativas, financieras y misionales, en especial las enmarcadas en el componente de rutas de promoción, prevención y atención a los derechos a la vida libertad integridad y seguridad de personas y grupos de especial vulnerabilidad</t>
  </si>
  <si>
    <t>Prestar servicios profesionales en la Dirección de Derechos Humanos para apoyar el seguimiento de la política pública integral de derechos humanos, el sistema distrital de derechos humanos y la implementación de la política pública para la lucha contra la trata de personas y política pública de nuevos bogotanos en el distrito capital.</t>
  </si>
  <si>
    <t>Prestar servicios profesionales especializados para acompañar la coordinación de la Dirección de Derechos Humanos en el diseño, implementación y evaluación de planes, programas y proyectos que lidera la dependencia.</t>
  </si>
  <si>
    <t>Prestar servicios profesionales especializados en la Dirección de Derechos Humanos apoyando la coordinación de los procesos misionales y estratégicos a cargo de la dirección y sus dependencias.</t>
  </si>
  <si>
    <t>Prestar servicios profesionales a la Dirección de Derechos Humanos de la Secretaría Distrital de Gobierno en los asuntos jurídicos y legales que requieran los procesos misionales y administrativos de la dependencia.</t>
  </si>
  <si>
    <t>SOLICITUD DE CDP PARA PAGO DE SERVICIO DE ENERGÍA  PAGO DEL SERVICIO DE ENERGIA DE LA CASA DEL PENSAMIENTO INDIGENA, UBICADA EN LA CALLE 9 No. 9-60; PERÍODO FACTURADO DEL 25 DE ENERO AL 21 DE FEBRERO DE 2024, SEGUÚN FACTURAS:  130266538-1, 130298311-8 0, 130266539-5, 130298310-0, 130256392-6, 130298308-3, 130266537-4, 130266536-7 Y 130298307-6.</t>
  </si>
  <si>
    <t>SOLICITUD DE CDP PARA PAGO DE SERVICOS DE RECOLECCION DE DESECHOS  PAGO DEL SERVICIO DE ASEO DE LA CASA DEL PENSAMIENTO INDIGENA, UBICADA EN LA CALLE 9 No. 9-60; PERÍODO FACTURADO DEL 13 DE ENERO AL 12 DE FEBRERO DE 2024, SEGUÚN FACTURAS:  130266538-1, 130298311-8 0, 130266539-5, 130298310-0, 130298309-0&lt;(&gt;,&lt;)&gt; 130298308-3, 130266537-4, 130266536-7 Y 130298307-6.</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</si>
  <si>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de abuso de autoridad por parte de la fuerza pública, firmantes del acuerdo de paz, lideres, lideresas, población en proceso de reintegración y reincorporación a la vida civil, defensores y defensoras de derechos humanos, que demanden medidas de prevención.</t>
  </si>
  <si>
    <t>PRESTAR SERVICIOS PROFESIONALES PARA LA ATENCIÓN JURÍDICA DE LA CIUDADANÍA QUE ACUDA A LA CASA INDIGENA (EAD).</t>
  </si>
  <si>
    <t>126322127-3</t>
  </si>
  <si>
    <t>132</t>
  </si>
  <si>
    <t>155</t>
  </si>
  <si>
    <t>41253349413</t>
  </si>
  <si>
    <t>126782715-0</t>
  </si>
  <si>
    <t>179</t>
  </si>
  <si>
    <t>13057573514</t>
  </si>
  <si>
    <t>127152575-5</t>
  </si>
  <si>
    <t>200</t>
  </si>
  <si>
    <t>194</t>
  </si>
  <si>
    <t>195</t>
  </si>
  <si>
    <t>199</t>
  </si>
  <si>
    <t>203</t>
  </si>
  <si>
    <t>207</t>
  </si>
  <si>
    <t>847</t>
  </si>
  <si>
    <t>210</t>
  </si>
  <si>
    <t>211</t>
  </si>
  <si>
    <t>218</t>
  </si>
  <si>
    <t>219</t>
  </si>
  <si>
    <t>196</t>
  </si>
  <si>
    <t>250</t>
  </si>
  <si>
    <t>248</t>
  </si>
  <si>
    <t>128104576-3</t>
  </si>
  <si>
    <t>238</t>
  </si>
  <si>
    <t>251</t>
  </si>
  <si>
    <t>220</t>
  </si>
  <si>
    <t>265</t>
  </si>
  <si>
    <t>252</t>
  </si>
  <si>
    <t>312</t>
  </si>
  <si>
    <t>313</t>
  </si>
  <si>
    <t>345</t>
  </si>
  <si>
    <t>347</t>
  </si>
  <si>
    <t>348</t>
  </si>
  <si>
    <t>378</t>
  </si>
  <si>
    <t>130266539-5</t>
  </si>
  <si>
    <t>369</t>
  </si>
  <si>
    <t>346</t>
  </si>
  <si>
    <t>389</t>
  </si>
  <si>
    <t>379</t>
  </si>
  <si>
    <t>176</t>
  </si>
  <si>
    <t>259</t>
  </si>
  <si>
    <t>189</t>
  </si>
  <si>
    <t>233</t>
  </si>
  <si>
    <t>198</t>
  </si>
  <si>
    <t>157</t>
  </si>
  <si>
    <t>158</t>
  </si>
  <si>
    <t>215</t>
  </si>
  <si>
    <t>278</t>
  </si>
  <si>
    <t>223</t>
  </si>
  <si>
    <t>234</t>
  </si>
  <si>
    <t>235</t>
  </si>
  <si>
    <t>177</t>
  </si>
  <si>
    <t>162</t>
  </si>
  <si>
    <t>247</t>
  </si>
  <si>
    <t>161</t>
  </si>
  <si>
    <t>284</t>
  </si>
  <si>
    <t>230</t>
  </si>
  <si>
    <t>272</t>
  </si>
  <si>
    <t>274</t>
  </si>
  <si>
    <t>295</t>
  </si>
  <si>
    <t>441</t>
  </si>
  <si>
    <t>336</t>
  </si>
  <si>
    <t>337</t>
  </si>
  <si>
    <t>474</t>
  </si>
  <si>
    <t>388</t>
  </si>
  <si>
    <t>311</t>
  </si>
  <si>
    <t>413</t>
  </si>
  <si>
    <t>175</t>
  </si>
  <si>
    <t>437</t>
  </si>
  <si>
    <t>456</t>
  </si>
  <si>
    <t>1126</t>
  </si>
  <si>
    <t>74549966</t>
  </si>
  <si>
    <t>164</t>
  </si>
  <si>
    <t>159</t>
  </si>
  <si>
    <t>202</t>
  </si>
  <si>
    <t>204</t>
  </si>
  <si>
    <t>357</t>
  </si>
  <si>
    <t>364</t>
  </si>
  <si>
    <t>ANDRES  CARDENAS VILLAMIL</t>
  </si>
  <si>
    <t>CLAUDIA MARCELA RODRIGUEZ CARRILLO</t>
  </si>
  <si>
    <t>POSITIVA COMPAÑIA DE SEGUROS SA</t>
  </si>
  <si>
    <t>JONATHAN  SUAREZ DURANGO</t>
  </si>
  <si>
    <t>EDGAR JAIME MARTINEZ RODRIGUEZ</t>
  </si>
  <si>
    <t>JONATHAN WILMER LANDINEZ ROJAS</t>
  </si>
  <si>
    <t>DEIBY LEONARDO URIBE ROLON</t>
  </si>
  <si>
    <t>MARY LUZ RODRIGUEZ CALDERON</t>
  </si>
  <si>
    <t>MICHAEL BRAYAN PINILLA COY</t>
  </si>
  <si>
    <t>JUAN DAVID CUADROS GARZON</t>
  </si>
  <si>
    <t>ANGIEE LIZETH AVILA PEREZ</t>
  </si>
  <si>
    <t>WILLIAM ALEXANDER GOMEZ MUÑOZ</t>
  </si>
  <si>
    <t>CARLOS ANDRES RODRIGUEZ REYES</t>
  </si>
  <si>
    <t>GUIOVANA  RODRIGUEZ MUÑOZ</t>
  </si>
  <si>
    <t>ANDREA PATRICIA AGUDELO MONJE</t>
  </si>
  <si>
    <t>JORGE ALEXANDER CAICEDO RIVERA</t>
  </si>
  <si>
    <t>CARLOS CAMILO HERNANDEZ BRITO</t>
  </si>
  <si>
    <t>BELLI ROSA VELANDIA CONTRERAS</t>
  </si>
  <si>
    <t>CARLOS ANDRES CORREDOR CAIPA</t>
  </si>
  <si>
    <t>PRESTAR SERVICIOS PROFESIONALES ESPECIALIZADOS DE ASESORÍA LEGAL EN LA SUBSECRETARÍA DE GESTIÓN LOCAL PARA EL ACOMPAÑAMIENTO JURÍDICO E INSTITUCIONAL REQUERIDO EN LA IMPLEMENTACIÓN DE LOS PLANES, PROGRAMAS Y PROYECTOS QUE LIDERA LA DEPENDENCIA</t>
  </si>
  <si>
    <t>PRESTAR LOS SERVICIOS PROFESIONALES ESPECIALIZADOS EN LA DIRECCIÓN PARA LA GESTIÓN ADMINISTRATIVA ESPECIAL DE POLICÍA&lt;(&gt;,&lt;)&gt; PARA DAR RESPUESTA A LAS ACCIONES CONSTITUCIONALES EN LAS QUE SEA VINCULADA ESTA DIRECCIÓN, ASÍ COMO; LA SUSTANCIACIÓN Y TRAMITE DE LOS RECURSO INTERPUESTOS CONTRA LAS DECISIONES DE LOS INPECTORES DE POLICÍA &lt;(&gt;,&lt;)&gt; CORREGIDORES Y ALCALDES LOCALES; Y LA RECOPILACIÓN, CONSOLIDACIÓN DE DATOS E INFORMES REQUERIDOS.</t>
  </si>
  <si>
    <t>Pago de Seguridad Social de la liquidación de prestaciones sociales de PAULA ANDREA DUARTE OCHOA. (Planta de Inversión).</t>
  </si>
  <si>
    <t>Solicitud CDP para cubrir las cotizaciones de contratistas de la Dirección para la Gestión Policiva y la Subsecretaría de Gestión Local en riesgo ARL V.  PAGO DE LA PLANILLA 74549966. CORRESPONDIENTE A LOS APORTES DEL MES DE ENERO DE 2024</t>
  </si>
  <si>
    <t>Pago de la autoliquidación de la nómina general de enero de 2024. (Planta de Inversión).</t>
  </si>
  <si>
    <t>Prestar los servicios profesionales para desarrollar las acciones de planeación, consolidación, ejecución y seguimiento adelantadas por la dirección para la gestión policiva en cumplimiento de los planes, programas, proyectos y metas</t>
  </si>
  <si>
    <t>Prestar los servicios profesionales a la Dirección para la Gestión Policiva de la Secretaria Distrital de Gobierno, brindando apoyo integral a la ejecución de las estrategias y actividades enmarcadas en el plan estratégico de descongestión, igualmente realizar el seguimiento y control en la aplicación de los mecanismos de terminación anticipada establecidos en el decreto distrital 042 de 2022, por parte de las alcaldías locales.</t>
  </si>
  <si>
    <t>Prestar los servicios profesionales para realizar la administración, soporte, mantenimiento, consolidación, respuesta, y análisis de los procesos en el sistema ARCO, ORFEO, así como de la información que se encuentra en los repositorios de la Dirección para la Gestión Policiva y soportar el proceso de seguimiento y monitoreo de las estrategias de descongestión asignadas a la DGP</t>
  </si>
  <si>
    <t>Pago de la nómina adicional por el pago del retroactivo de enero de 2024 dando cumplimiento al Decreto 037 de 2024. (Planta de Inversión)</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</si>
  <si>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t>
  </si>
  <si>
    <t>Prestar los servicios profesionales a la Dirección para la Gestión Policiva, para brindar soporte técnico, mantenimiento y realizar la administración de los sistemas de información, bases de datos y repositorios de la DGP.</t>
  </si>
  <si>
    <t>Prestar los servicios profesionales a la Dirección para la Gestión Policiva, para brindar soporte técnico, mantenimiento y realizar la administración de los sistemas de información, bases de datos y repositorios de la DGP. IVC</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</si>
  <si>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t>
  </si>
  <si>
    <t>Prestar los servicios profesionales especializados a la Dirección para la Gestión Policiva en el acompañamiento, seguimiento y articulación de las actividades de inspección vigilancia y control que efectúan las alcaldías locales y/o las autoridades de policía a cargo de la Secretaria Distrital de Gobierno.</t>
  </si>
  <si>
    <t>PRESTAR SERVICIOS PROFESIONALES EN LA SUBSECRETARÍA DE GESTIÓN LOCAL PARA EL FORTALECIMIENTO DEL MODELO DE GESTIÓN POLICIVA A TRAVÉS DEL APOYO EN LA FORMULACIÓN Y SEGUIMIENTO DE HERRAMIENTAS DE POLÍTICA PÚBLICA</t>
  </si>
  <si>
    <t>PRESTAR SERVICIOS PROFESIONALES EN LA SUBSECRETARÍA DE GESTIÓN LOCAL PARA APOYAR LA COORDINACIÓN PARA EL ACOMPAÑAMIENTO DE LOS PLANES, PROGRAMAS Y ESTRATEGIAS QUE FAVOREZCAN LA CONVIVENCIA EN LA CIUDAD.</t>
  </si>
  <si>
    <t>PRESTAR LOS SERVICIOS PROFESIONALES PARA EL DESARROLLO Y SEGUIMIENTO DE LOS TRÁMITES Y SERVICIOS A CARGO DE LA DIRECCIÓN PARA LA GESTIÓN POLICIVA, ASÍ COMO EN EL ACOMPAÑAMIENTO DE LAS ACTIVIDADES DE INSPECCIÓN, VIGILANCIA Y CONTROL AL ESPACIO PÚBLICO QUE EFECTÚAN LAS AUTORIDADES DE POLICÍA A CARGO DE LA SECRETARIA DISTRITAL DE GOBIERNO.</t>
  </si>
  <si>
    <t>Pago de la nómina general de febrero de 2024. (Planta de Inversión).</t>
  </si>
  <si>
    <t>Pago de cesantías a retirados en los meses de enero y febrero de 2024. (Planta de Inversión)</t>
  </si>
  <si>
    <t>Pago de las acreencias laborales del señor SANTIAGO CASTILLO PACHÓN por su renuncia a partir de 1 de febrero de 2024. (Planta de Inversión).</t>
  </si>
  <si>
    <t>PRESTAR LOS SERVICIOS PROFESIONALES A LA DIRECCIÓN PARA LA GESTIÓN POLICIVA, PARA LA ARTICULACIÓN Y SEGUIMIENTO DE LAS ACCIONES FRENTE AL CUMPLIMIENTO DE LA ESTRATEGIA DE CONTROL A OCUPACIONES ILEGALES EN LA FRANJA DE ADECUACIÓN Y LA RESERVA FORESTAL PROTECTORA BOSQUE ORIENTAL DE BOGOTÁ Y LA ESTRATEGIA DE CONTROL A SEMOVIENTES EN EL ÁREA DE MANEJO ESPECIAL DEL RÍO BOGOTÁ EN EL MARCO DE LAS SENTENCIAS JUDICIALES VINCULADAS A LA PROTECCIÓN DE LA ESTRUCTURA ECOLÓGICA PRINCIPAL DE BOGOTÁ.</t>
  </si>
  <si>
    <t>PRESTAR SERVICIOS PARA APOYAR JURÍDICAMENTE A LA SECRETARÍA DISTRITAL DE GOBIERNO EN LA GESTIÓN REQUERIDA PARA LA EJECUCIÓN DE ACCIONES RELACIONADAS CON EL CUMPLIMIENTO DE LA NORMATIVIDAD EXIGIBLE, ESPECIALMENTE EN MATERIA POLICIVA PARA EL DESARROLLO DE ACTIVIDADES ECONÓMICAS DE HABILIDAD Y DESTREZA, LA AUTORIZACIÓN, SEGUIMIENTO Y CIERRE DE LOS CONCURSOS, ASÍ COMO EL REGISTRO DE LOS PARQUES DE DIVERSIONES, ATRACCIONES MECÁNICAS Y CENTROS Y DISPOSITIVOS DE ENTRETENIMIENTO EN BOGOTÁ,D.C</t>
  </si>
  <si>
    <t>201</t>
  </si>
  <si>
    <t>181</t>
  </si>
  <si>
    <t>182</t>
  </si>
  <si>
    <t>213</t>
  </si>
  <si>
    <t>241</t>
  </si>
  <si>
    <t>242</t>
  </si>
  <si>
    <t>226</t>
  </si>
  <si>
    <t>245</t>
  </si>
  <si>
    <t>257</t>
  </si>
  <si>
    <t>212</t>
  </si>
  <si>
    <t>246</t>
  </si>
  <si>
    <t>296</t>
  </si>
  <si>
    <t>297</t>
  </si>
  <si>
    <t>298</t>
  </si>
  <si>
    <t>303</t>
  </si>
  <si>
    <t>304</t>
  </si>
  <si>
    <t>291</t>
  </si>
  <si>
    <t>305</t>
  </si>
  <si>
    <t>292</t>
  </si>
  <si>
    <t>306</t>
  </si>
  <si>
    <t>307</t>
  </si>
  <si>
    <t>299</t>
  </si>
  <si>
    <t>363</t>
  </si>
  <si>
    <t>318</t>
  </si>
  <si>
    <t>330</t>
  </si>
  <si>
    <t>370</t>
  </si>
  <si>
    <t>338</t>
  </si>
  <si>
    <t>391</t>
  </si>
  <si>
    <t>350</t>
  </si>
  <si>
    <t>317</t>
  </si>
  <si>
    <t>225</t>
  </si>
  <si>
    <t>355</t>
  </si>
  <si>
    <t>285</t>
  </si>
  <si>
    <t>360</t>
  </si>
  <si>
    <t>349</t>
  </si>
  <si>
    <t>367</t>
  </si>
  <si>
    <t>366</t>
  </si>
  <si>
    <t>390</t>
  </si>
  <si>
    <t>373</t>
  </si>
  <si>
    <t>316</t>
  </si>
  <si>
    <t>380</t>
  </si>
  <si>
    <t>381</t>
  </si>
  <si>
    <t>382</t>
  </si>
  <si>
    <t>383</t>
  </si>
  <si>
    <t>385</t>
  </si>
  <si>
    <t>386</t>
  </si>
  <si>
    <t>371</t>
  </si>
  <si>
    <t>393</t>
  </si>
  <si>
    <t>310</t>
  </si>
  <si>
    <t>401</t>
  </si>
  <si>
    <t>404</t>
  </si>
  <si>
    <t>439</t>
  </si>
  <si>
    <t>410</t>
  </si>
  <si>
    <t>411</t>
  </si>
  <si>
    <t>387</t>
  </si>
  <si>
    <t>417</t>
  </si>
  <si>
    <t>418</t>
  </si>
  <si>
    <t>342</t>
  </si>
  <si>
    <t>419</t>
  </si>
  <si>
    <t>420</t>
  </si>
  <si>
    <t>412</t>
  </si>
  <si>
    <t>421</t>
  </si>
  <si>
    <t>422</t>
  </si>
  <si>
    <t>430</t>
  </si>
  <si>
    <t>423</t>
  </si>
  <si>
    <t>462</t>
  </si>
  <si>
    <t>424</t>
  </si>
  <si>
    <t>428</t>
  </si>
  <si>
    <t>372</t>
  </si>
  <si>
    <t>429</t>
  </si>
  <si>
    <t>368</t>
  </si>
  <si>
    <t>440</t>
  </si>
  <si>
    <t>443</t>
  </si>
  <si>
    <t>467</t>
  </si>
  <si>
    <t>447</t>
  </si>
  <si>
    <t>496</t>
  </si>
  <si>
    <t>494</t>
  </si>
  <si>
    <t>457</t>
  </si>
  <si>
    <t>466</t>
  </si>
  <si>
    <t>ADRIANA  FORERO FERNANDEZ</t>
  </si>
  <si>
    <t>JUAN CAMILO ACOSTA REYES</t>
  </si>
  <si>
    <t>JUAN SEBASTIAN MACHADO SANTOS</t>
  </si>
  <si>
    <t>DIEGO ANDRES VILLARREAL DELGADO</t>
  </si>
  <si>
    <t>YULI YERALDIN MURILLO COBA</t>
  </si>
  <si>
    <t>MARIA JAQUELINE LEAL LOAIZA</t>
  </si>
  <si>
    <t>EDWIN ARMANDO RONCANCIO VELANDIA</t>
  </si>
  <si>
    <t>ASTRID CAROLINA PEÑA NIÑO</t>
  </si>
  <si>
    <t>JHONNATTAN  JARAMILLO GARCIA</t>
  </si>
  <si>
    <t>MILLER  POLANIA ORTIZ</t>
  </si>
  <si>
    <t>JULIAN  LIBERATO ORJUELA</t>
  </si>
  <si>
    <t>LUIS ANGEL SALAZAR LARA</t>
  </si>
  <si>
    <t>MARIANNE CHARLHOTTE ORTIZ CASTRO</t>
  </si>
  <si>
    <t>HENRRY JOHAN GOMEZ CASTAÑEDA</t>
  </si>
  <si>
    <t>EDUARDO  GRUESO ZUÑIGA</t>
  </si>
  <si>
    <t>CARMEN ELENA BONILLA MORENO</t>
  </si>
  <si>
    <t>MARIA DEL PILAR BUITRAGO GOMEZ</t>
  </si>
  <si>
    <t>JENNY KAREN TATIANA ROCHA ORTIZ</t>
  </si>
  <si>
    <t>JORGE ALBERTO RODRIGUEZ CAMACHO</t>
  </si>
  <si>
    <t>JUAN DAVID RODRIGUEZ FAJARDO</t>
  </si>
  <si>
    <t>JENNY ALEXANDRA CAMARGO RUBIO</t>
  </si>
  <si>
    <t>LINA JHINET REY VELASQUEZ</t>
  </si>
  <si>
    <t>MELADY SOFIA GUERRERO CASTAÑEDA</t>
  </si>
  <si>
    <t>AURA MARIA ALBARRACIN COLORADO</t>
  </si>
  <si>
    <t>CAMILO ALEJANDRO RODRIGUEZ FONSECA</t>
  </si>
  <si>
    <t>DIANA MARCELA RINCON ORTIZ</t>
  </si>
  <si>
    <t>LILIA CATALINA VARGAS DUANCA</t>
  </si>
  <si>
    <t>ANGIE NATHALY OSORIO CASTELLANOS</t>
  </si>
  <si>
    <t>JORGE ELIECER CASTELLANOS RODRIGUEZ</t>
  </si>
  <si>
    <t>SANTIAGO  ALZATE PORRAS</t>
  </si>
  <si>
    <t>MARCELA DEL PILAR MENDEZ SOLANILLA</t>
  </si>
  <si>
    <t>JONATHAN  HURTADO RINCON</t>
  </si>
  <si>
    <t>DARIO FERNANDO BELTRAN GARCIA</t>
  </si>
  <si>
    <t>OMAR ANDRES MURILLO BEJARANO</t>
  </si>
  <si>
    <t>LUISA FERNANDA SANDOVAL MARTINEZ</t>
  </si>
  <si>
    <t>INGRIT LILIANA SIERRA SANABRIA</t>
  </si>
  <si>
    <t>MILTON JOSE GARCIA DIAZ</t>
  </si>
  <si>
    <t>CAMILO ANDRES VELEZ BUSTOS</t>
  </si>
  <si>
    <t>OMAR ALEJANDRO FONSECA OVIEDO</t>
  </si>
  <si>
    <t>FREDY ENRIQUE RODRIGUEZ MORA</t>
  </si>
  <si>
    <t>ANGELIS  POVEDA LOPEZ</t>
  </si>
  <si>
    <t>MIGUEL ERALDO HERRERA ABRIL</t>
  </si>
  <si>
    <t>DIANA MILENA TORRES LINARES</t>
  </si>
  <si>
    <t>MARIA ESPERANZA RIAÑO GONZALEZ</t>
  </si>
  <si>
    <t>WILSON YESID ROA COBA</t>
  </si>
  <si>
    <t>PABLO GERMAN BARON MARIN</t>
  </si>
  <si>
    <t>JUAN PABLO CARVAJAL CASTRO</t>
  </si>
  <si>
    <t>ANDRES FERNANDO BETANCOURT MARTINEZ</t>
  </si>
  <si>
    <t>CESAR AUGUSTO VARGAS POVEDA</t>
  </si>
  <si>
    <t>OLGA LUCIA MENDIETA DIAZ</t>
  </si>
  <si>
    <t>JESUS LEONARDO RINCON ORTIZ</t>
  </si>
  <si>
    <t>YALESI LILIANA CORTES HUESO</t>
  </si>
  <si>
    <t>CARLOS ARTURO DIAZ CASTIBLANCO</t>
  </si>
  <si>
    <t>JAVIER FRANCISCO BECERRA CORNEJO</t>
  </si>
  <si>
    <t>RUBEN DARIO ESPINOSA BALLEN</t>
  </si>
  <si>
    <t>LINA PAOLA CELIS GUZMAN</t>
  </si>
  <si>
    <t>DANIEL FELIPE ARIZA GONZALEZ</t>
  </si>
  <si>
    <t>HECTOR CAMILO AREVALO QUIÑONES</t>
  </si>
  <si>
    <t>FRANCY JOHANNA ARIAS CELIS</t>
  </si>
  <si>
    <t>WILMAR  MORA SANABRIA</t>
  </si>
  <si>
    <t>MIGUEL EDUARDO PULIDO BONILLA</t>
  </si>
  <si>
    <t>WILLY ANDRES RODRIGUEZ MONTOYA</t>
  </si>
  <si>
    <t>MYRIAM ANDREA ORDOÑEZ PINZON</t>
  </si>
  <si>
    <t>JOSE NICOLAS REYES GARCIA</t>
  </si>
  <si>
    <t>JOSE IGNACIO BAQUERO RODRIGUEZ</t>
  </si>
  <si>
    <t>BLEIDY YURANY CRUZ MOYA</t>
  </si>
  <si>
    <t>ANDERSON ALFREDO VENEGAS BERNAL</t>
  </si>
  <si>
    <t>NORMA ANDREA HERRERA ROBAYO</t>
  </si>
  <si>
    <t>LEIDY PAULA CORDOBA MORENO</t>
  </si>
  <si>
    <t>MIGUEL ANGEL PRIETO RUIZ</t>
  </si>
  <si>
    <t>JHOAN SEBASTIAN NAIZAQUE ALFONSO</t>
  </si>
  <si>
    <t>Prestar servicios de apoyo a la gestión para la Dirección de Convivencia y Diálogo Social en la implementación del programa de diálogo social&lt;(&gt; ,&lt;)&gt; acompañamiento a los fenómenos de conflictividades sociales, ejercicios de movilización ciudadana, aglomeraciones de público, acompañamientos interinstitucionales y los demás temas relacionados con la convivencia, diálogo social y protestas</t>
  </si>
  <si>
    <t>SOLICITUD DE RECURSOS PARA RIESGO ARL IV y V PARA LA CONTRATACIÓN DE DIRECCIÓN DE CONVIVENCIA Y DIALOGO SOCIAL  PAGO DE LA PLANILLA 74549966. CORRESPONDIENTE A LOS APORTES DEL MES DE ENERO DE 2024</t>
  </si>
  <si>
    <t>Prestar servicios de apoyo a la gestión para la Dirección de Convivencia y Diálogo social en la implementación del programa de diálogo social&lt;(&gt; ,&lt;)&gt; acompañamiento a los fenómenos de conflictividades sociales, ejercicios de movilización ciudadana, aglomeraciones de público, acompañamientos interinstitucionales y los demás temas relacionados con la convivencia, diálogo social y protestas con enfoque de género</t>
  </si>
  <si>
    <t>PRESTAR SERVICIOS PROFESIONALES A LA SUBSECRETARÍA PARA LA GOBERNABILIDAD Y GARANTÍA DE DERECHOS PARA LA PUESTA EN MARCHA DEL OBSERVATORIO DE CONFLICTIVIDAD SOCIAL Y DERECHOS HUMANOS EN ARTICULACIÓN CON LAS POLÍTICAS, PLANES&lt;(&gt;,&lt;)&gt; PROGRAMAS, PROYECTOS Y ACTIVIDADES MISIONALES DE LA SUBSECRETARÍA Y SUS DEPENDENCIAS ADSCRITAS</t>
  </si>
  <si>
    <t>Prestar servicios de apoyo a la gestión para la Dirección de Convivencia y Diálogo Social para el acompañamiento a los fenómenos de conflictividades sociales, ejercicios de movilización ciudadana, aglomeraciones de público, acompañamientos interinstitucionales y los demás temas relacionados con la convivencia, diálogo social y protesta.</t>
  </si>
  <si>
    <t>PRESTAR SERVICIOS PROFESIONALES PARA LA ADMINISTRACIÓN, CONFIGURACIÓN Y DESARROLLO DE LOS SERVICIOS NUEVOS Y EXISTENTES DEL OBSERVATORIO DE CONFLICTIVIDAD SOSCIAL Y DERECHOS HUMANOS DE LA SUBSECRETARIA DE GOBERNABILIDAD DE LA ENTIDAD, IMPLEMENTADOS EN LA NUBE DE ORACLE (OCI, APEX, DATA VISUALIZER)</t>
  </si>
  <si>
    <t>Prestar servicios profesionales a la Dirección de Convivencia y Diálogo Social, para brindar apoyo en la articulación del programa de diálogo social en torno a la convivencia ciudadana, el diálogo social y las protestas sociales.</t>
  </si>
  <si>
    <t>Prestar servicios de apoyo a la gestión para la Dirección de Convivencia y Diálogo Social en la implementación del programa de diálogo social&lt;(&gt; ,&lt;)&gt; acompañamiento a los fenómenos de conflictividades sociales, ejercicios de movilización ciudadana, aglomeraciones de público, acompañamientos interinstitucionales y los demás temas relacionados con la convivencia, diálogo social y protestas.</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</si>
  <si>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</si>
  <si>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servicios profesionales en la Dirección de Convivencia y Diálogo Social para apoyar al director/a en la implementación del programa de diálogo social</t>
  </si>
  <si>
    <t>PRESTAR SERVICIOS DE APOYO A LA GESTIÓN PARA LA DIRECCIÓN DE CONVIVENCIA Y DIÁLOGO SOCIAL PARA EL ACOMPAÑAMIENTO A LOS FENÓMENOS DE CONFLICTIVIDADES SOCIALES, EJERCICIOS DE MOVILIZACIÓN CIUDADANA, AGLOMERACIONES DE PÚBLICO&lt;(&gt;,&lt;)&gt; ACOMPAÑAMIENTOS INTERINSTITUCIONALES Y LOS DEMÁS TEMAS.</t>
  </si>
  <si>
    <t>PRESTAR SERVICIOS DE APOYO A LA GESTIÓN EN LA DIRECCIÓN DE CONVIVENCIA Y DIÁLOGO SOCIAL PARA ACOMPAÑAR LA IMPLEMENTACIÓN Y SEGUIMIENTO DE LAS MESAS DE DIÁLOGO QUE SE GENEREN EN LOS DIFERENTES ESPACIOS DE CONFLICTIVIDAD</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</si>
  <si>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</si>
  <si>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profesionales especializados jurídicos para apoyar las acciones relacionadas con la gestión de la Dirección de Convivencia y Diálogo Social de la Secretaría Distrital de Gobierno.</t>
  </si>
  <si>
    <t>Prestar servicios profesionales especializados en la Dirección de Convivencia y Diálogo Social para el análisis de la conflictividad social y políticas públicas de seguridad, convivencia y participación ciudadana.</t>
  </si>
  <si>
    <t>PRESTAR SERVICIOS PROFESIONALES A LA DIRECCIÓN DE CONVIVENCIA Y DIÁLOGO SOCIAL, PARA BRINDAR APOYO EN LA ARTICULACIÓN DEL PROGRAMA DE DIÁLOGO SOCIAL EN TORNO A LA CONVIVENCIA CIUDADANA, EL DIÁLOGO SOCIAL Y LAS PROTESTAS SOCIALES.</t>
  </si>
  <si>
    <t>Prestar servicios profesionales especializados en la Dirección de Convivencia y Diálogo Social en actividades relacionadas con el seguimiento y planeación de los contratos y la gestión contractual de la Dirección</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</si>
  <si>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</si>
  <si>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profesionales para implementar el programa de cultura de diálogo con enfoque territorial para la resolución estratégica de conflictos de la Dirección de Convivencia y Diálogo Social</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</si>
  <si>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</si>
  <si>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profesionales especializados en la Dirección de Convivencia y Diálogo Social para la promoción de la sana convivencia en el fútbol dentro y fuera del estadio a través del programa de barrismo social goles en paz 2.0, y los demás temas relacionados</t>
  </si>
  <si>
    <t>PRESTAR SERVICIOS DE APOYO A LA GESTIÓN PARA APOYAR EL CUMPLIMIENTO DE LOS PROCESOS MISIONALES EN EL MARCO DE LAS ACCIONES DE GESTIÓN FINANCIERA Y ADMINISTRATIVA QUE SE DEBAN ADELANTAR.</t>
  </si>
  <si>
    <t>Prestar servicios profesionales especializados en la Dirección de Convivencia y Diálogo Social para apoyar al Director/a en la implementación del programa de diálogo social en los territorios.</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</si>
  <si>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</si>
  <si>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</si>
  <si>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los servicios profesionales para el desarrollo e implementación de las estrategias y programas a cargo de la Dirección de Convivencia y Diálogo Social</t>
  </si>
  <si>
    <t>224</t>
  </si>
  <si>
    <t>277</t>
  </si>
  <si>
    <t>341</t>
  </si>
  <si>
    <t>335</t>
  </si>
  <si>
    <t>377</t>
  </si>
  <si>
    <t>376</t>
  </si>
  <si>
    <t>374</t>
  </si>
  <si>
    <t>343</t>
  </si>
  <si>
    <t>375</t>
  </si>
  <si>
    <t>493</t>
  </si>
  <si>
    <t>446</t>
  </si>
  <si>
    <t>TATIANA PAOLA GOMEZ SOTO</t>
  </si>
  <si>
    <t>CRISTIAN FERNANDO ROJAS JEREZ</t>
  </si>
  <si>
    <t>CARMEN JULIA DURAN HOLGUIN</t>
  </si>
  <si>
    <t>LUIS EDUARDO GOMEZ NARVAEZ</t>
  </si>
  <si>
    <t>FELIPE  GONZALEZ MORALES</t>
  </si>
  <si>
    <t>NATHALY  CARDONA GIL</t>
  </si>
  <si>
    <t>EDISON HERNANDO RODRIGUEZ OCASION</t>
  </si>
  <si>
    <t>ANA MARIA BEDOYA JIMENEZ</t>
  </si>
  <si>
    <t>MARIA CAMILA ARIZA PRIETO</t>
  </si>
  <si>
    <t>JULIETH JOHANA GOMEZ BARRIGA</t>
  </si>
  <si>
    <t>JULIA ADRIANA TELLEZ VANEGAS</t>
  </si>
  <si>
    <t>JUANA MARIA CAYCEDO LOPEZ</t>
  </si>
  <si>
    <t>Prestar servicios profesionales especializados en la subsecretaría para la gobernabilidad y garantía de derechos para apoyar la articulación y seguimiento a los planes, programas y proyectos misionales en materia de derechos humanos.</t>
  </si>
  <si>
    <t>Prestar servicios profesionales especializados en la subsecretaría para la gobernabilidad y garantía de derechos para brindar acompañamiento jurídico en la implementación de los planes, programas y proyectos de lidera la dependencia.</t>
  </si>
  <si>
    <t>Prestar servicios profesionales especializados en la subsecretaría para la gobernabilidad y garantía de derechos para apoyar los temas jurídicos y agenda estratégica de la subsecretaría en el marco del modelo de gestión de la entidad.</t>
  </si>
  <si>
    <t>PRESTAR LOS SERVICIOS PROFESIONALES ESPECIALIZADOS A LA SUBSECRETARÍA PARA LA GOBERNABILIDAD Y GARANTÍA DE DERECHOS EN LA EJECUCIÓN DE LOS PROCESOS MISIONALES, PLANES ESTRATÉGICOS, PROYECTOS DE INVERSIÓN, GESTIÓN CONTRACTUAL Y APLICACIÓN DEL CICLO DE POLÍTICAS PÚBLICAS CON ENFOQUE DIFERENCIAL A CARGO DE LAS DEPENDENCIAS ADSCRITAS A LA SUBSECRETARIA</t>
  </si>
  <si>
    <t>PRESTAR SERVICIOS PROFESIONALES ESPECIALIZADOS EN LA IMPLEMENTACIÓN DE INSTRUMENTOS DE PARTICIPACIÓN CIUDADANA COMO PRESUPUESTOS PARTICIPATIVOS EN EL MARCO DEL MODELO DE GOBIERNO ABIERTO</t>
  </si>
  <si>
    <t>PRESTAR SERVICIOS PROFESIONALES PARA LA ADMINISTRACIÓN, CONFIGURACIÓN Y DISEÑO DE PLATAFORMAS Y MEDIOS DIGITALES DEL LABORATORIO DE INNOVACIÓN GOLAB</t>
  </si>
  <si>
    <t>PRESTAR SERVICIOS PROFESIONALES EN LA SUBSECRETARIA PARA LA GOBERNABILIDAD Y LA GARANTÍA DE DERECHOS PARA LA IMPLEMENTACIÓN Y SEGUIMIENTO DE LOS PROYECTOS DEL LABORATORIO DE INNOVACIÓN.</t>
  </si>
  <si>
    <t>Prestar servicios profesionales especializados para asesorar los procesos de articulación estratégica y de innovación social de las actividades propias de la misionalidad de la subsecretaría y sus dependencias, en el marco del modelo de gestión de la entidad y de los procesos de participación e innovación</t>
  </si>
  <si>
    <t>Prestar servicios profesionales especializados en la Subsecretaría para la Gobernabilidad y la Garantía de Derechos para apoyar la coordinación y desarrollo de proyectos del Laboratorio de Innovación de la SDG.</t>
  </si>
  <si>
    <t>PRESTAR SERVICIOS PROFESIONALES EN LA SUBSECRETARIA PARA LA GOBERNABILIDAD Y LA GARANTÍA DE DERECHOS PARA LA GESTIÓN Y DESARROLLO DE LOS PROYECTOS DEL LABORATORIO DE INNOVACIÓN</t>
  </si>
  <si>
    <t>PRESTAR SERVICIOS PROFESIONALES EN LA SUBSECRETARÍA PARA LA GOBERNABILIDAD Y LA GARANTÍA DE DERECHOS PARA APOYAR LA PUESTA EN MARCHA DE LOS SERVICIOS HABILITADORES Y CICLO DE INNOVACIÓN DEL LABORATORIO DE INNOVACIÓN</t>
  </si>
  <si>
    <t>Prestar servicios profesionales para el acompañamiento técnico a la planeación, implementación y seguimiento a procesos de participación ciudadana en el ámbito local, en el marco del modelo de gobierno abierto.</t>
  </si>
  <si>
    <t>169</t>
  </si>
  <si>
    <t>260</t>
  </si>
  <si>
    <t>273</t>
  </si>
  <si>
    <t>395</t>
  </si>
  <si>
    <t>332</t>
  </si>
  <si>
    <t>339</t>
  </si>
  <si>
    <t>344</t>
  </si>
  <si>
    <t>394</t>
  </si>
  <si>
    <t>322</t>
  </si>
  <si>
    <t>351</t>
  </si>
  <si>
    <t>359</t>
  </si>
  <si>
    <t>331</t>
  </si>
  <si>
    <t>325</t>
  </si>
  <si>
    <t>468</t>
  </si>
  <si>
    <t>464</t>
  </si>
  <si>
    <t>398</t>
  </si>
  <si>
    <t>406</t>
  </si>
  <si>
    <t>432</t>
  </si>
  <si>
    <t>433</t>
  </si>
  <si>
    <t>460</t>
  </si>
  <si>
    <t>276</t>
  </si>
  <si>
    <t>PRESTAR LOS SERVICIOS PROFESIONALES ESPECIALIZADOS PARA BRINDAR APOYO AL SEGUIMIENTO DE LAS METAS ESTABLECIDAS EN EL PROYECTO DE INVERSIÓN 7799, CONFORME A LOS LINEAMIENTOS QUE LE DETERMINE EL SUPERVISOR DEL CONTRATO.</t>
  </si>
  <si>
    <t>prestar los servicios profesionales para la aprobación y publicación del documento técnico soporte del observatorio de asuntos políticos ante la oficina asesora de planeación, así como la elaboración de los informes y documentos, con base en las líneas de investigación que tiene adoptadas la dependencia, de acuerdo con los requerimientos que sobre esta materia le imparta el supervisor del contrato</t>
  </si>
  <si>
    <t>PRESTAR LOS SERVICIOS PROFESIONALES PARA PROYECTAR, TRAMITAR Y HACER EL SEGUIMIENTO DE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</si>
  <si>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los servicios profesionales para el trámite de las iniciativas normativas de autoría de la administración distrital, los concejales de Bogotá y los organismos de control, de acuerdo con lo establecido en la normatividad vigente y los procedimientos que se tienen adoptados en la dependencia.</t>
  </si>
  <si>
    <t>PRESTAR LOS SERVICIOS PROFESIONALES PARA PROYECTAR, TRAMITAR Y HACER EL SEGUIMIENTO DE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</si>
  <si>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LOS SERVICIOS PROFESIONALES ESPECIALIZADOS PARA PROYECTAR Y TRAMITAR LAS RESPUESTAS A LOS REQUERIMIENTOS&lt;(&gt;,&lt;)&gt; DERECHOS DE PETICIÓN Y SOLICITUDES DE INFORMACIÓN QUE LLEGUEN A LA DEPENDENCIA, DE ACUERDO CON LO ESTABLECIDO EN LA NORMATIVIDAD VIGENTE Y LOS INSTRUCTIVOS QUE SOBRE ESTA MATERIA TENGA ADOPTADOS LA SECRETARÍA DISTRITAL DE GOBIERNO</t>
  </si>
  <si>
    <t>Prestar los servicios profesionales para el trámite y seguimiento de los asuntos relacionados con el Congreso de la República, de acuerdo con lo establecido en la normatividad vigente y los procedimientos que tiene adoptados la Dirección de Relaciones Políticas.</t>
  </si>
  <si>
    <t>PRESTAR LOS SERVICIOS PROFESIONALES PARA EL TRÁMITE DE CONVOCATORIA, ASISTENCIA Y SEGUIMIENTO DE LAS MESAS DE GESTIÓN TERRITORIAL CONVOCADAS POR LOS ACTORES POLÍTICOS DEL NIVEL NACIONAL Y DISTRITAL, DE ACUERDO CON LOS LINEAMIENTOS QUE SE IMPARTAN SOBRE ESTE TEMA Y LAS METAS ESTABLECIDAS EN EL PROYECTO DE INVERSIÓN 7799.</t>
  </si>
  <si>
    <t>PRESTAR LOS SERVICIOS PROFESIONALES PARA EL TRÁMITE DE LAS MESAS DE GESTIÓN TERRITORIAL QUE SEAN REQUERIDAS POR LOS ACTORES POLÍTICOS DEL NIVEL NACIONAL Y DISTRITAL, CONFORME A LOS LINEAMIENTOS QUE LE SEAN IMPARTIDOS POR EL SUPERVISOR DEL CONTRATO.</t>
  </si>
  <si>
    <t>PRESTAR LOS SERVICIOS TECNICOS PARA LA ELABORACIÓN DE LOS INFORMES Y/O DOCUMENTOS RELACIONADOS CON EL SEGUIMIENTO A LAS SESIONES CONVOCADAS POR EL CONCEJO DE BOGOTÁ, D.C., DE ACUERDO CON LOS LINEAMIENTOS QUE LE ESTABLEZCA EL SUPERVISOR DEL CONTRATO</t>
  </si>
  <si>
    <t>PRESTAR LOS SERVICIOS PROFESIONALES PARA LA REVISIÓN JURÍDICA Y TÉCNICA DE LOS DOCUMENTOS QUE LE SEAN SOMETIDOS A CONSIDERACIÓN, ATENDIENDO LO ESTABLECIDO EN LA NORMATIVIDAD VIGENTE, LOS PLANES DE ACCIÓN DE LA DEPENDENCIA Y LAS METAS DEL PROYECTO DE INVERSIÓN 7799</t>
  </si>
  <si>
    <t>PRESTAR LOS SERVICIOS PROFESIONALES ESPECIALIZADOS PARA LA ELABORACIÓN DE DOCUMENTOS SOBRE EL SEGUIMIENTO A LAS SESIONES, MESAS DE TRABAJO, FOROS, COMISIONES ACCEDENTALES, AUDIENCIAS PÚBLICAS QUE CONVOQUE EL CONCEJO DE BOGOTÁ&lt;(&gt;,&lt;)&gt; CONFORME A LAS METAS DEL PROYECTO DE INVERSIÓN 7799 Y LAS ESTABLECIDAS EN EL PLAN DISTRITAL DE DESARROLLO</t>
  </si>
  <si>
    <t>PRESTAR LOS SERVICIOS PROFESIONALES PARA PROYECTAR LOS DOCUMENTOS DE ANÁLISIS SOBRE EL SEGUIMIENTO DE LAS SESIONES REALIZADAS POR EL CONCEJO DE BOGOTÁ, D.C., DE CONFORMIDAD CON LAS METAS ESTABLECIDAS EN EL PROYECTO DE INVERSIÓN 7799 Y EL PLAN DISTRITAL DE DESARROLLO</t>
  </si>
  <si>
    <t>PRESTAR LOS SERVICIOS PROFESIONALES PARA EL TRÁMITE Y SEGUIMIENTO DE LAS PROPOSICIONES Y DEBATES DE CONTROL POLÍTICO QUE REALICE EL CONCEJO DE BOGOTÁ, D.C., DE ACUERDO CON LO ESTABLECIDO EN LA NORMATIVIDAD VIGENTE Y LOS LINEAMIENTOS DEL SUPERVISOR DEL CONTRATO.</t>
  </si>
  <si>
    <t>prestar los servicios profesionales para proyectar, tramitar y hacer el seguimiento de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</si>
  <si>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LOS SERVICIOS PROFESIONALES PARA LA PLANEACIÓN, IMPLEMENTACIÓN, SEGUIMIENTO Y EVALUACIÓN DE LAS ACTIVIDADES DE LOS PROCESOS ELECTORALES QUE SE ADELANTEN EN EL DISTRITO CAPITAL, DE ACUERDO CON LO ESTABLECIDO EN LA NORMATIVIDAD VIGENTE Y LAS DIRECTRICES QUE DETERMINE EL DIRECTOR DE RELACIONES POLÍTICAS.</t>
  </si>
  <si>
    <t>PRESTAR LOS SERVICIOS PROFESIONALES PARA EL TRÁMITE DE LAS INICIATIVAS NORMATIVAS DE INICIATIVA DE LA ADMINISTRACIÓN DISTRITAL Y LOS CONCEJALES DE BOGOTÁ Y LOS ORGANISMOS DE CONTROL, DE ACUERDO CON LO ESTABLECIDO EN LA NORMATIVIDAD VIGENTE Y LOS PROCEDIMIENTOS QUE SE TIENEN ADOPTADOS EN LA DEPENDENCIA.</t>
  </si>
  <si>
    <t>PRESTAR LOS SERVICIOS PROFESIONALES PARA EL TRÁMITE Y SEGUIMIENTO DE LAS PROPOSICIONES Y DEBATES DE CONTROL POLÍTICO QUE REALICE EL CONCEJO DE BOGOTÁ, D.C., DE ACUERDO CON LO ESTABLECIDO EN LA NORMATIVIDAD VIGTENTE Y LOS LINEAMIENTOS DEL SUPERVISOR DEL CONTRATO</t>
  </si>
  <si>
    <t>PRESTAR LOS SERVICIOS PROFESIONALES PARA EL TRÁMITE Y SEGUIMIENTO DE LOS ASUNTOS RELACIONADOS CON EL CONGRESO DE LA REPÚBLICA, DE ACUERDO CON LO ESTABLECIDO EN LA NORMATIVIDAD VIGENTE Y LOS PROCEDIMIENTOS QUE TIENE ADOPTADOS LA DIRECCIÓN DE RELACIONES POLÍTICAS.</t>
  </si>
  <si>
    <t>PRESTAR LOS SERVICIOS PROFESIONALES PARA EL TRÁMITE DE CONVOCATORIA, ASISTENCIA Y SEGUIMIENTO DE LAS MESAS DE GESTIÓN TERRITORIAL CONVOCADAS POR LOS ACTORES POLÍTICOS DEL NIVEL NACIONAL Y DISTRITAL, DE ACUERDO CON LOS LINEAMIENTOS QUE SE IMPARTAN SOBRE ESTE TEMA Y LAS METAS ESTABLECIDAS EN EL PROYECTO DE INVERSIÓN 7799</t>
  </si>
  <si>
    <t>PRESTAR LOS SERVICIOS PROFESIONALES PARA EL TRÁMITE DE LAS INICIATIVAS NORMATIVAS DE AUTORÍA DE LA ADMINISTRACIÓN DISTRITAL, LOS CONCEJALES DE BOGOTÁ Y LOS ORGANISMOS DE CONTROL, DE ACUERDO CON LO ESTABLECIDO EN LA NORMATIVIDAD VIGENTE Y LOS PROCEDIMIENTOS QUE SE TIENEN ADOPTADOS EN LA DEPENDENCIA</t>
  </si>
  <si>
    <t>PRESTAR LOS SERVICIOS PROFESIONALES ESPECIALIZADOS CON ENLACE DE LA SECRETARÍA DISTRITAL DE GOBIERNO PARA EL SEGUIMIENTO A LAS SESIONES, MESAS DE TRABAJO, FOROS, COMISIONES ACCEDENTALES, AUDIENCIAS PÚBLICAS QUE CONVOQUE EL CONCEJO DE BOGOTÁ, EN MATERIA DE ASUNTOS NORMATIVOS, CONFORME A LAS METAS DEL PROYECTO DE INVERSIÓN 7799 Y LAS ESTABLECIDAS EN EL PLAN DISTRITAL DE DESARROLLO.</t>
  </si>
  <si>
    <t>PRESTAR LOS SERVICIOS PROFESIONALES PARA EL AJUSTE, RETROALIMIENTACIÓN, APROBACIÓN Y SEGUIMIENTO DEL PLAN DE ACCIÓN DEL FORTALECIMIENTO DE LAS RELACIONES DE LA ADMINISTRACIÓN CON LAS JUNTAS ADMINISTRADORAS LOCALES Y LA ATENCIÓN A LAS MESAS DE GESTIÓN LOCAL QUE LE SEAN DESIGNADAS, CONFORME A LOS LINEAMIENTOS QUE SE TENGAN ADOPTADOS EN LA DIRECCIÓN DE RELACIONES POLÍTICAS.</t>
  </si>
  <si>
    <t>PRESTAR LOS SERVICIOS PROFESIONALES PARA LE REVISIÓN Y/O AJUSTE DE LOS INFORMES, ANÁLISIS Y DOCUMENTOS QUE EXPIDA EL OBSERVATORIO DE ASUNTOS POLÍTICOS, EN CUMPLIMIENTO DE LAS METAS ESTABLECIDAS EN EL PROYECTO DE INVERSIÓN Y LOS REQUERIMIENTOS QUE SOBRE ESTA MATERIA LE IMPARTA EL SUPERVISOR DEL CONTRATO</t>
  </si>
  <si>
    <t>RAFAEL RICARDO VILLA ROJAS</t>
  </si>
  <si>
    <t>GISELLE HASBLEYDY HOYOS TORRES</t>
  </si>
  <si>
    <t>ANGIE STEFANI PIRAQUIVE BEJARANO</t>
  </si>
  <si>
    <t>CRISTHIAN ANDRES PARRADO RODRIGUEZ</t>
  </si>
  <si>
    <t>JESSICA ANDREA JIMENEZ POLANIA</t>
  </si>
  <si>
    <t>EDISON ALFONSO DIAZ BARAJAS</t>
  </si>
  <si>
    <t>DIANA ALEXANDRA RINCON LOZANO</t>
  </si>
  <si>
    <t>YURI MILENA PUENTES VEGA</t>
  </si>
  <si>
    <t>MAYCOL STIVEN MARTINEZ OSPINA</t>
  </si>
  <si>
    <t>MARCO AURELIO JIMENEZ DELGADILLO</t>
  </si>
  <si>
    <t>DIANA MARCELA BARBOSA HERNANDEZ</t>
  </si>
  <si>
    <t>JULIAN STIBEN AREVALO PEDRAZA</t>
  </si>
  <si>
    <t>JUAN CAMILO ESPAÑA VERA</t>
  </si>
  <si>
    <t>MARGARITA CONSUELO DIAGO HURTADO</t>
  </si>
  <si>
    <t>OLGA VICTORIA RUBIO CORTES</t>
  </si>
  <si>
    <t>LAURA NATALIA ACOSTA SAAVEDRA</t>
  </si>
  <si>
    <t>SARA LUCIA BERNAL LOZANO</t>
  </si>
  <si>
    <t>HAMILTON HERNAN LIZ PITO</t>
  </si>
  <si>
    <t>LIZ MILENY PIRAQUIVE SUAREZ</t>
  </si>
  <si>
    <t>LAURA ESTEFANIA GARCIA PROAÑO</t>
  </si>
  <si>
    <t>ROBERTH  VARGAS PABON</t>
  </si>
  <si>
    <t>LAURA CAMILA GALVEZ TRUJILLO</t>
  </si>
  <si>
    <t>ANDRES FELIPE ACOSTA MAESTRE</t>
  </si>
  <si>
    <t>SONIA ALEJANDRA AGUDELO GOMEZ</t>
  </si>
  <si>
    <t>JOSE ALEJANDRO SUAREZ RODRIGUEZ</t>
  </si>
  <si>
    <t>137</t>
  </si>
  <si>
    <t>172</t>
  </si>
  <si>
    <t>168</t>
  </si>
  <si>
    <t>190</t>
  </si>
  <si>
    <t>180</t>
  </si>
  <si>
    <t>183</t>
  </si>
  <si>
    <t>206</t>
  </si>
  <si>
    <t>174</t>
  </si>
  <si>
    <t>229</t>
  </si>
  <si>
    <t>209</t>
  </si>
  <si>
    <t>232</t>
  </si>
  <si>
    <t>240</t>
  </si>
  <si>
    <t>340</t>
  </si>
  <si>
    <t>333</t>
  </si>
  <si>
    <t>352</t>
  </si>
  <si>
    <t>399</t>
  </si>
  <si>
    <t>400</t>
  </si>
  <si>
    <t>403</t>
  </si>
  <si>
    <t>405</t>
  </si>
  <si>
    <t>434</t>
  </si>
  <si>
    <t>465</t>
  </si>
  <si>
    <t>484</t>
  </si>
  <si>
    <t>458</t>
  </si>
  <si>
    <t>486</t>
  </si>
  <si>
    <t>463</t>
  </si>
  <si>
    <t>482</t>
  </si>
  <si>
    <t>480</t>
  </si>
  <si>
    <t>508</t>
  </si>
  <si>
    <t>530</t>
  </si>
  <si>
    <t>471</t>
  </si>
  <si>
    <t>478</t>
  </si>
  <si>
    <t>472</t>
  </si>
  <si>
    <t>136</t>
  </si>
  <si>
    <t>239</t>
  </si>
  <si>
    <t>258</t>
  </si>
  <si>
    <t>VANESSA MARIA CAMILA ARAQUE SOSA</t>
  </si>
  <si>
    <t>JEANET  BARBOSA VERANO</t>
  </si>
  <si>
    <t>CLAUDIA VICTORIA RODRIGUEZ SANDOVAL</t>
  </si>
  <si>
    <t>ANDRES VICENTE URIBE GELVEZ</t>
  </si>
  <si>
    <t>MANUEL ALEXANDER BEJARANO SALGADO</t>
  </si>
  <si>
    <t>MARIA ELENA DIAZ SANCHEZ</t>
  </si>
  <si>
    <t>DIANA VALENTINA AREVALO BONILLA</t>
  </si>
  <si>
    <t>KAREN ANGELICA HERNANDEZ ZULETA</t>
  </si>
  <si>
    <t>MARIA BERNARDA MELO QUIROGA</t>
  </si>
  <si>
    <t>MARCELA JANNET POLOCHE LOAIZA</t>
  </si>
  <si>
    <t>VALENTINA  GOMEZ TRUJILLO</t>
  </si>
  <si>
    <t>ADRIANA AMPARO PASTRAN BELTRAN</t>
  </si>
  <si>
    <t>EDUARD ALDEMAR SOTELO</t>
  </si>
  <si>
    <t>ARCELIA  AGUDELO DURAN</t>
  </si>
  <si>
    <t>MARIA ANGELICA GARZON FIERRO</t>
  </si>
  <si>
    <t>KELINE JASSIR LIMA AMARA</t>
  </si>
  <si>
    <t>ANGIE PAOLA BARREIRO ACERO</t>
  </si>
  <si>
    <t>GERMAN FELIPE LOPEZ MONTAÑA</t>
  </si>
  <si>
    <t>ALEJANDRA  SIERRA MONSALVE</t>
  </si>
  <si>
    <t>YESENIA  PATIÑO FIGUEROA</t>
  </si>
  <si>
    <t>SANDRA MILENA CEPEDA GOMEZ</t>
  </si>
  <si>
    <t>MANUEL ALFONSO COCA CHINOME</t>
  </si>
  <si>
    <t>MIGUEL ANGEL GARZON GONZALEZ</t>
  </si>
  <si>
    <t>PEDRO ANTONIO DAZA VARGAS</t>
  </si>
  <si>
    <t>LAYDI PAOLA RODRIGUEZ ROJAS</t>
  </si>
  <si>
    <t>NANCY JEANET CARDENAS LEON</t>
  </si>
  <si>
    <t>JENNIFER ADRIANA ALVARADO MURCIA</t>
  </si>
  <si>
    <t>CLAUDIA VIVIANA VILLALOBOS FAGUA</t>
  </si>
  <si>
    <t>DIEGO ENRIQUE RODRIGUEZ DELGADO</t>
  </si>
  <si>
    <t>JEHISON DAVID CIFUENTES CORTES</t>
  </si>
  <si>
    <t>LILIAN ROCIO ORJUELA DAZA</t>
  </si>
  <si>
    <t>LUIS ALFREDO SANABRIA RIOS</t>
  </si>
  <si>
    <t>JAIRO HUMBERTO RIAÑO RUGE</t>
  </si>
  <si>
    <t>ZULMA GINETH RAMOS RAMIREZ</t>
  </si>
  <si>
    <t>MARIA ALEJANDRA MARTINEZ DE LA PEÑA</t>
  </si>
  <si>
    <t>ANA MERCEDES ORJUELA RODRIGUEZ</t>
  </si>
  <si>
    <t>ADRIANA PAOLA MORALES RODRIGUEZ</t>
  </si>
  <si>
    <t>OSCAR IVAN MARQUEZ SALAZAR</t>
  </si>
  <si>
    <t>YULI KATHERIN LOPEZ PEÑA</t>
  </si>
  <si>
    <t>HEINZ ALEJANDRO TORRES QUINTANA</t>
  </si>
  <si>
    <t>JESUS ALBERTO VALENCIA OCAMPO</t>
  </si>
  <si>
    <t>SANDRA LILIANA OSORIO BARRETO</t>
  </si>
  <si>
    <t>ANGELA PATRICIA MARTINEZ TIBABUZO</t>
  </si>
  <si>
    <t>YADIRA FERNANDA ARIAS ESPINOSA</t>
  </si>
  <si>
    <t>OLENKA YAHAIDA MANCERA GUARIN</t>
  </si>
  <si>
    <t>LUDHIANA  JARAMILLO CASTELBLANCO</t>
  </si>
  <si>
    <t>JULIAN LEONARDO FUNEQUE CORREDOR</t>
  </si>
  <si>
    <t>DAVID RICARDO SANDOVAL NIETO</t>
  </si>
  <si>
    <t>PAULA ANDREA GRANADA RODRIGUEZ</t>
  </si>
  <si>
    <t>PAULA ANDREA CAÑON MARQUEZ</t>
  </si>
  <si>
    <t>ALEXI  CONTRERAS CARVAJAL</t>
  </si>
  <si>
    <t>JEIMER  GUARNIZO GOMEZ</t>
  </si>
  <si>
    <t>XIOMARA ALEXANDRA RODRIGUEZ GARCIA</t>
  </si>
  <si>
    <t>DERLY JOHANA FRANCO TORRES</t>
  </si>
  <si>
    <t>EDWIN RICARDO RODRIGUEZ ROJAS</t>
  </si>
  <si>
    <t>KAREN ELIANA MEDINA DIAZ</t>
  </si>
  <si>
    <t>LINDA CAROLINA GAMBOA PATERNINA</t>
  </si>
  <si>
    <t>EVER JULIO VEGA BENAVIDES</t>
  </si>
  <si>
    <t>LEONARDO  SIERRA RODRIGUEZ</t>
  </si>
  <si>
    <t>DIANA CAROLINA FERNANDEZ DIAZ</t>
  </si>
  <si>
    <t>ANDREA NATALY GALEANO CIPAGAUTA</t>
  </si>
  <si>
    <t>DAVID  ROMERO ZAMUDIO</t>
  </si>
  <si>
    <t>WILLIAM ALEXANDER BARBOSA FUENTES</t>
  </si>
  <si>
    <t>DIANA PATRICIA BELTRAN DIAZ</t>
  </si>
  <si>
    <t>WILLIAM  GONZALEZ BETANCOURT</t>
  </si>
  <si>
    <t>FRANCY JOHANNA BULLA RODRIGUEZ</t>
  </si>
  <si>
    <t>KAREN JULIETH MENDEZ TIBAMBRE</t>
  </si>
  <si>
    <t>LEIDY MARCELA ROJAS ESPITIA</t>
  </si>
  <si>
    <t>EDGAR JUNIOR CASTRO ESCORCIA</t>
  </si>
  <si>
    <t>ERIKA LILIANA GALLEGO ARAGON</t>
  </si>
  <si>
    <t>ISMAEL ALBERTO LOPEZ RODRIGUEZ</t>
  </si>
  <si>
    <t>MABEL ROCIO SOCHA QUITIAN</t>
  </si>
  <si>
    <t>GABRIEL ROBERTO RAMIREZ ROSERO</t>
  </si>
  <si>
    <t>CLAUDIA MARCELA PEÑA CASTRO</t>
  </si>
  <si>
    <t>ESTEBAN  VARGAS LONDOÑO</t>
  </si>
  <si>
    <t>MARIA CAMILA PEREZ FANDIÑO</t>
  </si>
  <si>
    <t>LAURA ROCIO AMAYA BECERRA</t>
  </si>
  <si>
    <t>JUAN CAMILO ALMONACID MUÑOZ</t>
  </si>
  <si>
    <t>MIGUEL ANGEL ARIZA PAREJA</t>
  </si>
  <si>
    <t>PAULA ALEJANDRA RINCON VILLARREAL</t>
  </si>
  <si>
    <t>PRESTAR LOS SERVICIOS PROFESIONALES ESPECIALIZADOS A LA SUBSECRETARÍA DE GESTIÓN INSTITUCIONAL, CON EL FIN DE BRINDAR ACOMPAÑAMIENTO JURÍDICO TRANSVERSAL, PARA EL CUMPLIMIENTO DE LOS COMPROMISOS PROPIOS DEL ÁREA Y EL ADECUADO DESARROLLO DE LOS PROCESOS A SU CARGO</t>
  </si>
  <si>
    <t>PRESTAR SERVICIOS TÉCNICOS AL ÁREA DE GESTIÓN Y PATRIMONIO DOCUMENTAL DE LA DIRECCIÓN ADMINISTRATIVA, EN LA IMPLEMENTACIÓN DE LAS METAS Y ACTIVIDADES PROGRAMADAS POR LA ENTIDAD EN CUMPLIMIENTO DEL MARCO NORMATIVO NACIONAL Y DISTRITAL EN MATERIA DE MANEJO Y ADMINISTRACIÓN DE DOCUMENTACIÓN DIGITAL Y ELECTRÓNICA.</t>
  </si>
  <si>
    <t>PRESTAR LOS SERVICIOS DE APOYO A LA GESTIÓN EN LA DIRECCIÓN ADMINISTRATIVA DE LA SECRETARIA DISTRITAL DE GOBIERNON EN TODO EL PROCESO DE ALMACÉN E INVENTARIOS, CUMPLIENDO LA NORMATIVA VIGENTE.</t>
  </si>
  <si>
    <t>PRESTAR LOS SERVICIOS DE APOYO A LA GESTIÓN PARA EL MANEJO DEL APLICATIVO DE GESTIÓN DOCUMENTAL DEL NIVEL CENTRAL Y LOCALIDADES, ASÍ COMO EL APOYO EN LOS PLANES Y PROCESOS DE LA DIRECCIÓN ADMINISTRATIVA</t>
  </si>
  <si>
    <t>Prestar servicios profesionales para la implementación de acciones que contribuyan a la evaluación independiente del Sistema de Control Interno de la Secretaria Distrital de Gobierno, de acuerdo con los procesos institucionales y la normatividad vigente.</t>
  </si>
  <si>
    <t>PRESTAR SERVICIOS DE APOYO A LA GESTIÓN EN TODAS LAS ACTIVIDADES ADMINISTRATIVAS DE LA SECRETARÍA DISTRITAL DE GOBIERNO</t>
  </si>
  <si>
    <t>PRESTAR SERVICIOS PROFESIONALES EN ASPECTOS JURÍDICOS Y NORMATIVOS QUE REQUIERAN LOS PROCESOS MISIONALES Y ADMINISTRATIVOS QUE SE ADELANTAN EN LA SECRETARÍA DISTRITAL DE GOBIERNO</t>
  </si>
  <si>
    <t>PRESTAR LOS SERVICIOS PROFESIONALES A LA DIRECCIÓN DE GESTIÓN DEL TALENTO HUMANO COMO APOYO A LOS PROCESOS TRANSVERSALES A CARGO DE LA DIRECCIÓN DE GESTIÓN DE TALENTO HUMANO</t>
  </si>
  <si>
    <t>PRESTAR LOS SERVICIOS PROFESIONALES A LA DIRECCIÓN DE GESTIÓN DEL TALENTO HUMANO CON EL FIN DE BRINDAR APOYO JURÍDICO EN LOS PROCESOS A CARGO DE LA DIRECCIÓN</t>
  </si>
  <si>
    <t>PRESTAR LOS SERVICIOS PROFESIONALES EN LA ATENCIÓN DE LOS PROCESOS MISIONALES Y ADMINISTRATIVOS SOLICITADOS EN LA DIRECCIÓN ADMINISTRATIVA</t>
  </si>
  <si>
    <t>PRESTAR LOS SERVICIOS DE APOYO A LAS LABORES DE MANTENIMIENTO LOCATIVO PREVENTIVO Y CORRECTIVO, Y REPARACIONES&lt;(&gt;,&lt;)&gt; ADECUACIONES Y REMODELACIONES QUE SE REQUIERAN EN LAS INSTALACIONES DEL NIVEL CENTRAL E INMUEBLES A CARGO DE LA DE LA SECRETARIA DISTRITAL DE GOBIERNO.</t>
  </si>
  <si>
    <t>PRESTAR LOS SERVICIOS PROFESIONALES A LA SUBSECRETARÍA DE GESTIÓN INSTITUCIONAL PARA LA IMPLEMENTACIÓN DE LA POLÍTICA PÚBLICA DISTRITAL DE ATENCIÓN A LA CIUDADANÍA.</t>
  </si>
  <si>
    <t>PRESTAR LOS SERVICIOS PROFESIONALES CON EL FIN DE ATENDER LAS ACTUACIONES ADMINISTRATIVAS, BRINDAR SOPORTES EN LAS ESTRATEGIAS DE CONFLICTOS DE INTERESES QUE RE REQUIERAN POR PARTE DE LA DIRECCIÓN DE GESTIÓN DEL TALENTO HUMANO</t>
  </si>
  <si>
    <t>PRESTAR SERVICIOS PROFESIONALES ESPECIALIZADOS EN ASPECTOS JURÍDICOS Y NORMATIVOS, ASÍ COMO TRÁMITES ADMINISTRATIVOS QUE REQUIERA LA SUBSECRETARÍA DE GESTIÓN INSTITUCIONAL PARA EL NORMAL DESARROLLO DE LAS FUNCIONES A SU CARGO.</t>
  </si>
  <si>
    <t>PRESTAR SERVICIOS PROFESIONALES PARA APOYAR Y ACOMPAÑAR AL ÁREA DISCIPLINARIA COMPETENTE EN LA ETAPA EN LA QUE CORRESPONDA LA EVALUACIÓN, DESCONGESTIÓN Y TRÁMITE DE LOS PROCESOS DISCIPLINARIOS DE ACUERDO CON SU NATURALEZA QUE SE ENCUENTREN A CARGO DE LA OFICINA Y/O LOS QUE LE SEAN ASIGNADOS.</t>
  </si>
  <si>
    <t>PRESTAR SERVICIOS PROFESIONALES ARCHIVÍSTICOS EN LA ELABORACIÓN, DESARROLLO E IMPLEMENTACIÓN DE LOS INSTRUMENTOS ARCHIVÍSTICOS EN EL MARCO DE LA POLÍTICA Y PLANES INSTITUCIONALES EN MATERIA DE GESTIÓN DOCUMENTAL DE LA SECRETARÍA DISTRITAL DE GOBIERNO.</t>
  </si>
  <si>
    <t>PRESTAR LOS SERVICIOS PROFESIONALES ESPECIALIZADOS A LA DIRECCIÓN DE GESTIÓN DEL TALENTO HUMANO CON EL FIN DE BRINDAR APOYO JURÍDICO DE MANERA TRANSVERSAL EN LOS PROCESOS A CARGO DE LA MISMA.</t>
  </si>
  <si>
    <t>PRESTAR SERVICIOS PROFESIONALES COMO ABOGADO EN LA DIRECCIÓN JURÍDICA EN TODOS AQUELLOS ASUNTOS RELACIONADOS CON LA REPRESENTACIÓN JUDICIAL, ESPECIALMENTE EN EL TRÁMITE DE LAS ACCIONES CONSTITUCIONALES QUE IMPETRAN LOS CIUDADANOS Y EN LAS QUE SE ENCUENTRE VINCULADA LA ENTIDAD, ASÍ COMO LA PROYECCIÓN DE ACTOS ADMINISTRATIVOS QUE SURJAN DENTRO DEL MARCO DE COMPETENCIA DE LA DEPENDENCIA DONDE SE ENCUENTRA ASIGNADA.</t>
  </si>
  <si>
    <t>REPRESENTAR JUDICIAL Y EXTRAJUDICIALMENTE A LA ENTIDAD Y A LAS JUNTAS ADMINISTRADORAS LOCALES, LAS ALCALDÍAS LOCALES Y LOS FONDOS DE DESARROLLO LOCAL, EN LOS PROCESOS QUE LE SEAN ASIGNADOS, ASÍ COMO EN LAS DEMÁS ACTUACIONES ADMINISTRATIVAS QUE SE REQUIERAN</t>
  </si>
  <si>
    <t>PRESTAR SERVICIOS DE APOYO A LA GESTIÓN PARA LA IMPLEMENTACIÓN DE LA POLÍTICA PÚBLICA DISTRITAL DE ATENCIÓN A LA CIUDADANÍA EN LA SUBSECRETARÍA DE GESTIÓN INSTITUCIONAL EN LA OFICINA DE ATENCIÓN A LA CIUDADANÍA DE LA SECRETARÍA DISTRITAL DE GOBIERNO</t>
  </si>
  <si>
    <t>PRESTAR LOS SERVICIOS PROFESIONALES A LA SUBSECRETARÍA DE GESTIÓN INSTITUCIONAL PARA LA IMPLEMENTACIÓN DE LA POLÍTICA PÚBLICA DISTRITAL DE ATENCIÓN A LA CIUDADANÍA</t>
  </si>
  <si>
    <t>PRESTAR SERVICIOS DE APOYO A LA GESTIÓN PARA LA IMPLEMENTACIÓN DE LA POLÍTICA PÚBLICA DISTRITAL DE ATENCIÓN A LA CIUDADANÍA EN LA SUBSECRETARÍA DE GESTIÓN INSTITUCIONAL EN LA OFICINA DE ATENCIÓN A LA CIUDADANÍA DE LA SECRETARÍA DISTRITAL DE GOBIERNO.</t>
  </si>
  <si>
    <t>PRESTAR LOS SERVICIOS PROFESIONALES A LA OFICINA ASESORA DE PLANEACIÓN LIDERANDO LA IMPLEMENTACIÓN, MEJORA Y MANTENIMIENTO DEL SISTEMA DE GESTIÓN AMBIENTAL DE LA ENTIDAD EN EL MARCO DEL MODELO INTEGRADO DE PLANEACIÓN Y GESTIÓN.</t>
  </si>
  <si>
    <t>PRESTAR LOS SERVICIOS PROFESIONALES EN LA DIRECCIÓN DE TECNOLOGÍA E INFORMACIÓN PARA LLEVAR A CABO LA CONSTRUCCIÓN&lt;(&gt;,&lt;)&gt; SOPORTE Y MANTENIMIENTO DE LAS APLICACIONES REQUERIDAS POR LA SECRETARÍA DISTRITAL DE GOBIERNO, ENMARCADAS DENTRO DE LAS ETAPAS DE ANÁLISIS, DISEÑO, DESARROLLO E IMPLEMENTACIÓN DE SISTEMAS DE INFORMACIÓN, BAJO PLATAFORMA DE DESARROLLO PHP</t>
  </si>
  <si>
    <t>PRESTAR LOS SERVICIOS PROFESIONALES EN LA SECRETARÍA DISTRITAL DE GOBIERNO PARA REALIZAR LAS ACTIVIDADES DE ADMINISTRACIÓN, ANÁLISIS, DESARROLLO, DESPLIEGUE Y SOPORTE EN LA PLATAFORMA BPM BIZAGI EN TODOS SUS AMBIENTES.</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</si>
  <si>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</si>
  <si>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PRESTAR LOS SERVICIOS PROFESIONALES A LA SECRETARÍA DISTRITAL DE GOBIERNO PARA ADELANTAR ACTIVIDADES RELACIONADAS CON LAS POLÍTICAS DE PREVENCIÓN DEL DAÑO ANTIJURÍDICO Y DE DEFENSA JURÍDICA DEL MODELO INTEGRADO DE PLANEACIÓN Y GESTIÓN (MIPG), ASÍ COMO LAS ACCIONES DE REPRESENTACIÓN JUDICIAL Y EXTRAJUDICIAL DE LA ENTIDAD</t>
  </si>
  <si>
    <t>PRESTAR SERVICIOS DE APOYO PARA LA GENERACIÓN DE REPORTES DE LA GESTIÓN CONTRACTUAL DE LA DIRECCIÓN Y SEGUIMIENTO AL CUMPLIMIENTO DE LOS ACUERDOS DE NIVELES DE SERVICIOS TECNOLÓGICOS QUE BRINDA LA DIRECCIÓN DE TECNOLOGÍAS E INFORMACIÓN</t>
  </si>
  <si>
    <t>"PRESTAR LOS SERVICIOS DE APOYO A LA GESTIÓN EN LA DIRECCIÓN EN LOS TRÁMITES NECESARIOS PARA LA ADECUADA GESTIÓN DE LA DEPENDENCIA"</t>
  </si>
  <si>
    <t>PRESTAR LOS SERVICIOS PROFESIONALES ESPECIALIZADOS EN LA OFICINA ASESORA DE PLANEACIÓN PARA LLEVAR A CABO EL ACOMPAÑAMIENTO EN LA FORMULACIÓN, PLANEACIÓN Y EJECUCIÓN DE LAS METAS DE LOS PROYECTOS DE INVERSIÓN DE LA SECRETARÍA DISTRITAL DE GOBIERNO EN EL MARCO DEL PLAN DE DESARROLLO</t>
  </si>
  <si>
    <t>PRESTAR LOS SERVICIOS PROFESIONALES EN LA SECRETARÍA DISTRITAL DE GOBIERNO PARA REALIZAR LAS ACTIVIDADES DE AUTOMATIZACIÓN, SOPORTE Y DESARROLLO DE PROCESOS SOBRE A PLATAFORMA BMP BIZAGI</t>
  </si>
  <si>
    <t>Prestar servicios profesionales especializados a la Secretaría Distrital de Gobierno para la implementación del plan de intervención integral, enfocado a la recuperación del Espacio Público, de manera articulada con las alcaldías locales y las áreas competentes del sector Gobierno</t>
  </si>
  <si>
    <t>PRESTAR SERVICIOS DE TÉCNICO A LA SUBSECRETARÍA DE GESTIÓN INSTITUCIONAL PARA LA IMPLEMENTACIÓN DE LA POLÍTICA PÚBLICA DISTRITAL DE ATENCIÓN A LA CIUDADANÍA.</t>
  </si>
  <si>
    <t>PRESTAR SERVICIOS PROFESIONALES A LA OFICINA ASESORA DE PLANEACIÓN EN LAS TEMÁTICAS CORRESPONDIENTES A VISUALIZACIÓN DE DATOS PARA LA ANALÍTICA Y GESTIÓN ESTADÍSTICA DE LA ENTIDAD.</t>
  </si>
  <si>
    <t>PRESTAR SERVICIOS PROFESIONALES COMO ABOGADO EN LA DIRECCIÓN JURÍDICA DE LA SECRETARIA DISTRITAL DE GOBIERNO, PARA REPRESENTAR JUDICIAL Y EXTRAJUDICIALMENTE A LA ENTIDAD, EN LOS PROCESOS QUE LE SEAN ASIGNADOS, ASÍ COMO EN LAS DEMÁS ACTUACIONES ADMINISTRATIVAS QUE SE REQUIERAN.</t>
  </si>
  <si>
    <t>PRESTAR LOS SERVICIOS PROFESIONALES PARA LA CONSOLIDACIÓN, ACTUALIZACIÓN Y CONTROL DE LA INFORMACIÓN DE LOS PROCESOS DE LA DIRECCIÓN DE GESTIÓN DE TALENTO HUMANO EN EL MARCO DEL SISTEMA DE GESTIÓN DE SEGURIDAD Y SALUD EN EL TRABAJO SG-SST DE LA SECRETARÍA DISTRITAL DE GOBIERNO.</t>
  </si>
  <si>
    <t>PRESTAR LOS SERVICIOS PROFESIONALES COMO ANALISTA EN LA DIRECCIÓN DE TECNOLOGÍAS E INFORMACIÓN REALIZANDO LAS ACTIVIDADES DESCRITAS EN EL PROCESO DE GERENCIA DE TIC RELACIONADAS CON LA GESTIÓN DE SISTEMAS DE INFORMACIÓN</t>
  </si>
  <si>
    <t>PRESTAR LOS SERVICIOS PROFESIONALES BRINDANDO ACOMPAÑAMIENTO A LOS PROCESOS DE ESPACIOS COLABORATIVOS Y TRÁMITES A CARGO DE LA DIRECCIÓN DE GESTIÓN DE TALENTO HUMANO.</t>
  </si>
  <si>
    <t>PRESTAR LOS SERVICIOS PROFESIONALES EN LA OFICINA ASESORA DE PLANEACIÓN EN EL SOPORTE METODOLÓGICO Y ADMINISTRATIVO DE LOS LINEAMIENTOS PARA LAS FASES DE FORMULACIÓN, IMPLEMENTACIÓN, MONITOREO Y EVALUACIÓN DE LAS POLÍTICAS PÚBLICAS DEL SECTOR GOBIERNO.</t>
  </si>
  <si>
    <t>PRESTAR LOS SERVICIOS PROFESIONALES PARA APOYAR LA IMPLEMENTACIÓN DEL MODELO DE ANALÍTICA INSTITUCIONAL Y EL PLAN ESTADÍSTICO DISTRITAL.</t>
  </si>
  <si>
    <t>PRESTAR LOS SERVICIOS PROFESIONALES EN LA PARTE JURÍDICA A LA SECRETARÍA DISTRITAL DE GOBIERNO CON EL FIN DE BRINDAR APOYO EN TODOS LOS PROCESOS A SU CARGO</t>
  </si>
  <si>
    <t>PRESTAR LOS SERVICIOS TÉCNICOS EN LA DIRECCIÓN DE GESTIÓN DEL TALENTO HUMANO PARA APOYAR EL PROCESO DE NÓMINA, LA DETERMINACIÓN Y DEPURACIÓN DE LA DEUDA PRESUNTA Y REAL REPORTADA POR LOS DIFERENTES FONDOS DE PENSIONES PRIVADOS Y PÚBLICO Y EL PROCESO DE RECOBRO DE INCAPACIDADES DE LA SECRETARIA DISTRITAL DE GOBIERNO</t>
  </si>
  <si>
    <t>PRESTAR LOS SERVICIOS PROFESIONALES BRINDANDO APOYO Y SOPORTE EN LA COORDINACIÓN Y EJECUCIÓN DE LOS PROCESOS Y PROYECTOS DE SEGURIDAD Y SALUD EN EL TRABAJO EN LA DIRECCIÓN DE GESTIÓN DEL TALENTO HUMANO CUMPLIENDO CON LA REGLAMENTACIÓN VIGENTE APLICABLE.</t>
  </si>
  <si>
    <t>PRESTAR LOS SERVICIOS DE APOYO A LA GESTIÓN EN LA DIRECCIÓN EN LOS TRÁMITES NECESARIOS PARA LA ADECUADA GESTIÓN DE LA DEPENDENCIA</t>
  </si>
  <si>
    <t>PRESTAR LOS SERVICIOS PROFESIONALES PARA LA EJECUCIÓN DE LAS DIFERENTES ACTIVIDADES REALIZADAS EN EL MARCO DEL PLAN INSTITUCIONAL DE CAPACITACIÓN Y DEL PLAN DE BIENESTAR E INCENTIVOS DE LA DIRECCIÓN.</t>
  </si>
  <si>
    <t>PRESTAR LOS SERVICIOS PROFESIONALES PARA LA EJECUCIÓN DE ACCIONES EN EL MARCO DEL MODELO DE ANALÍTICA INSTITUCIONAL Y LA GESTIÓN ESTADÍSTICA DE LA SECRETARÍA DISTRITAL DE GOBIERNO.</t>
  </si>
  <si>
    <t>PRESTAR SERVICIOS PROFESIONALES APOYANDO A LA DIRECCIÓN DE GESTIÓN DEL TALENTO HUMANO, PARA LA INCORPORACIÓN DE LA ESTRATEGIA DE TRABAJO INTELIGENTE EN LA CULTURA DE LA SECRETARÍA DISTRITAL DE GOBIERNO A TRAVÉS DE LA GESTIÓN DE HABILIDADES GERENCIALES CON LA ALTA DIRECCIÓN, EL EMPODERAMIENTO DE SUS EQUIPOS DE TRABAJO Y EL SEGUIMIENTO DE LOS OKRS</t>
  </si>
  <si>
    <t>PRESTAR LOS SERVICIOS PROFESIONALES EN LA DIRECCIÓN DE TECNOLOGÍAS E INFORMACIÓN REALIZANDO LAS GESTIONES Y CONTRIBUCIONES PARA EL DESARROLLO E IMPLEMENTACIÓN DE LAS ACCIONES NECESARIAS PARA LA IMPLEMENTACIÓN DEL MODELO DE SEGURIDAD Y PRIVACIDAD DE LA INFORMACIÓN, DE ACUERDO CON LAS DIRECTRICES DE MINTIC, MARCO DE REFERENCIA DE LA ARQUITECTURA TI, EL MODELO INTEGRADO DE PLANEACIÓN Y GESTIÓN (MIPG), LA GUÍA PARA LA ADMINISTRACIÓN DEL RIESGO Y EL DISEÑO DE CONTROLES EN ENTIDADES PÚBLICAS, SEGÚN EL ALCANCE DEFINIDO PARA LA VIGENCIA.</t>
  </si>
  <si>
    <t>PRESTAR LOS SERVICIOS PROFESIONALES A LA DIRECCIÓN DE GESTIÓN DE TALENTO HUMANO CON EL FIN DE APOYAR EL DESARROLLO ORGANIZACIONAL DE LA ENTIDAD EN MATERIA DE BIENESTAR, CAPACITACIÓN Y SEGURIDAD EN EL TRABAJO.</t>
  </si>
  <si>
    <t>Prestar los servicios profesionales para impulsar y hacer seguimiento a las diferentes actuaciones administrativas que requiera la Dirección de Gestión de Talento Humano de la Secretaria Distrital de Gobierno.</t>
  </si>
  <si>
    <t>PRESTAR LOS SERVICIOS PROFESIONALES EN LA SECRETARÍA DISTRITAL DE GOBIERNO PARA LIDERAR LA ASESORÍA Y EL ACOMPAÑAMIENTO FRENTE A LOS LINEAMIENTOS DE LA AGENDA PÚBLICA, FORMULACIÓN, IMPLEMENTACIÓN, MONITOREO Y EVALUACIÓN DE LAS POLÍTICAS PÚBLICAS DE RESPONSABILIDAD DEL SECTOR GOBIERNO.</t>
  </si>
  <si>
    <t>PRESTAR LOS SERVICIOS PROFESIONALES A LA DIRECCIÓN DE TECNOLOGÍAS E INFORMACIÓN PARA EL DESARROLLO DEL DOMINIO TÉCNICO DEL MARCO DE INTEROPERABILIDAD PARA EL INTERCAMBIO DE INFORMACIÓN DE LA SDG DE ACUERDO CON EL MARCO DE ARQUITECTURA EMPRESARIAL DE TI DEL ESTADO</t>
  </si>
  <si>
    <t>PRESTAR LOS SERVICIOS PROFESIONALES BRINDANDO APOYO Y SOPORTE EN LA PLANIFICACIÓN, EVALUACIÓN, DESARROLLO DEL SISTEMA DE GESTIÓN DE SEGURIDAD Y SALUD EN EL TRABAJO EN LA DIRECCIÓN DE GESTIÓN DEL TALENTO HUMANO CUMPLIENDO CON LA REGLAMENTACIÓN VIGENTE APLICABLE</t>
  </si>
  <si>
    <t>PRESTAR LOS SERVICIOS PROFESIONALES EN LA DIRECCIÓN DE TECNOLOGÍAS E INFORMACIÓN, PARA REALIZAR LAS ACTIVIDADES DE AUTOMATIZACIÓN DE PROCESOS, DESARROLLO, SOPORTE Y MANTENIMIENTO DE SISTEMAS DE INFORMACIÓN.</t>
  </si>
  <si>
    <t>PRESTAR LOS SERVICIOS PROFESIONALES COMO DESARROLLARDOR WEB A LA SECRETARIA DISTRITAL DE GOBIERNO PARA EL DESARROLLO, MANTENIMIENTO, FORTALECIMIENTO E IMPLEMENTACIÓN DE PORTALES Y MICROSITIOS WEB DE LA ENTIDAD</t>
  </si>
  <si>
    <t>PRESTAR LOS SERVICIOS PROFESIONALES A LA DIRECCIÓN DE GESTIÓN DEL TALENTO HUMANO CON EL FIN DE BRINDAR APOYO EN LOS PROCESOS A CARGO DE LA DIRECCIÓN</t>
  </si>
  <si>
    <t>Prestar servicios profesionales especializados a la oficina de comunicaciones en la estructuración técnica de los procesos de contratación de conformidad a las necesidades del área, apoyar en la supervisión para la implementación del plan estratégico y demás procesos de planeación que requiera la dependencia con el fin de fortalecer la promoción y divulgación de las políticas, planes, programas y proyectos que lidera la entidad.</t>
  </si>
  <si>
    <t>PRESTAR LOS SERVICIOS PROFESIONALES EN LA SECRETARIA DISTRITAL DE GOBIERNO PARA LLEVAR A CABO EL DESARROLLO DE NUEVAS FUNCIONALIDADES, SOPORTE Y MANTENIMIENTO DE LA APLICACIÓN MISIONAL DE JUEGOS, AGLOMERACIONES, CONCURSOS Y DELEGACIONES - JACD, ENMARCADA DENTRO DE LAS ETAPAS DE ANÁLISIS, DISEÑO, DESARROLLO E IMPLEMENTACIÓN DE SISTEMAS DE INFORMACIÓN, BAJO LAS TECNOLOGÍAS PHP Y JAVASCRIPT.</t>
  </si>
  <si>
    <t>PRESTAR LOS SERVICIOS PROFESIONALES ESPECIALIZADOS PARA LA COORDINACIÓN OPERATIVA Y LA IMPLEMENTACIÓN DE PRODUCTOS PERIODÍSTICOS DE LA SECRETARÍA DISTRITAL DE GOBIERNO</t>
  </si>
  <si>
    <t>PRESTAR LOS SERVICIOS PROFESIONALES EN LA DIRECCIÓN DE TECNOLOGÍAS E INFORMACIÓN PARA LLEVAR A CABO LA CONSTRUCCIÓN, SOPORTE Y MANTENIMIENTO DE LOS SISTEMAS DE INFORMACIÓN REQUERIDOS POR LA SECRETARÍA DISTRITAL DE GOBIERNO, ENMARCADAS DENTRO DE LAS ETAPAS DE ANÁLISIS, DISEÑO, DESARROLLO E IMPLEMENTACIÓN DE SISTEMAS DE INFORMACIÓN, BAJO ARQUITECTURA DE DESARROLLO JAVA, BASE DE DATOS ORACLE Y REPORTES EN JASPER REPORTS.</t>
  </si>
  <si>
    <t>PRESTAR SERVICIOS DE APOYO OPERATIVO EN LOS PROCESOS ARCHIVÍSTICOS SEGÚN NECESIDAD DEL SERVICIO EN LA SECRETARÍA DISTRITAL DE GOBIERNO</t>
  </si>
  <si>
    <t>PRESTAR SERVICIOS PROFESIONALES PARA APOYAR Y ACOMPAÑAR AL ÁREA DISCIPLINARIA COMPETENTE EN LA ETAPA QUE CORRESPONDA EN LA EVALUACIÓN, DESCONGESTIÓN Y TRAMITE DE LOS PROCESOS DISCIPLINARIOS Y/O QUEJAS DE ACUERDO CON SU NATURALEZA QUE SE ENCUENTREN A CARGO DEL CONTRATISTA Y/O LOS QUE LE SEAN ASIGNADOS</t>
  </si>
  <si>
    <t>PRESTAR SERVICIOS PROFESIONALES PARA APOYAR Y ACOMPAÑAR AL ÁREA DISCIPLINARIA COMPETENTE EN LA ETAPA EN LA QUE CORRESPONDA LA EVALUACIÓN, DESCONGESTIÓN Y TRÁMITE DE LOS PROCESOS DISCIPLINARIOS Y/O QUEJAS.</t>
  </si>
  <si>
    <t>PRESTAR SERVICIOS PROFESIONALES ESPECIALIZADOS PARA APOYAR Y ACOMPAÑAR AL AREA DISCIPLINARIA COMPETENTE EN LA ETAPA QUE CORRESPONDA EN LA REVISIÓN, ORIENTACIÓN, DIAGNOSTICO, EVALUACIÓN, DESCONGESTIÓN Y TRÁMITE DE LOS PROCESOS.</t>
  </si>
  <si>
    <t>PRESTAR SERVICIOS PROFESIONALES PARA APOYAR A LA DIRECCIÓN ADMINISTRATIVA EN LAS ACTIVIDADES LOGÍSTICAS Y DEMAS QUE REQUIERA LA SECRETARIA DISTRITAL DE GOBIERNO.</t>
  </si>
  <si>
    <t>PRESTAR LOS SERVICIOS PROFESIONALES A LA DIRECCIÓN ADMINISTRATIVA EN RELACIÓN CON LA INFRAESTRUCTURA FÍSICA Y ELECTRICA DE LOS PREDIOS A CARGO DE LA SECRETARIA DISTRITAL DE GOBIERNO</t>
  </si>
  <si>
    <t>PRESTAR LOS SERVICIOS PARA LA REALIZACIÓN DE CONTENIDOS AUDIOVISUALES A FIN DE DIVULGAR LA GESTION DE LA SECRETARIA DISTRITAL DE GOBIERNO.</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</si>
  <si>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 SIN GRADO DE COMPLEJIDAD.</t>
  </si>
  <si>
    <t>227</t>
  </si>
  <si>
    <t>231</t>
  </si>
  <si>
    <t>397</t>
  </si>
  <si>
    <t>PAULA ANDREA PALACIO BOTERO</t>
  </si>
  <si>
    <t>DIEGO FERNANDO FIGUEROA GUERRA</t>
  </si>
  <si>
    <t>ELIANA PAOLA MUÑOZ VERA</t>
  </si>
  <si>
    <t>YULY KATHERINE ALVARADO CAMACHO</t>
  </si>
  <si>
    <t>YANNETH KATERINE HERNANDEZ INFANTE</t>
  </si>
  <si>
    <t>ANGIE NATALI QUINTERO JIMENEZ</t>
  </si>
  <si>
    <t>WENDY LORENA RAMIREZ ESPITIA</t>
  </si>
  <si>
    <t>UNIVERSIDAD NACIONAL DE COLOMBIA</t>
  </si>
  <si>
    <t>JENNY ANDREA LOPEZ GARZON</t>
  </si>
  <si>
    <t>GUSTAVO ALBERTO FORERO RAMIREZ</t>
  </si>
  <si>
    <t>MATILDE MARIA DAZA DE OROZCO</t>
  </si>
  <si>
    <t>TERESA CRISTINA MARGARITA ALBANO TORRES</t>
  </si>
  <si>
    <t>DIANA CECILIA CASTAÑEDA CASTILLA</t>
  </si>
  <si>
    <t>JENNIFER  TORRES SANCHEZ</t>
  </si>
  <si>
    <t>INGRITH KHATERINE MARTINEZ SANCHEZ</t>
  </si>
  <si>
    <t>MONICA ROCIO ARANDA GUERRERO</t>
  </si>
  <si>
    <t>GISELLE CONSUELO CAMARGO RONCANCIO</t>
  </si>
  <si>
    <t>LIZ DAHYAN FARFAN SANTANA</t>
  </si>
  <si>
    <t>DIEGO EDINSON ROLDAN SOLANO</t>
  </si>
  <si>
    <t>PRESTAR SERVICIOS PROFESIONALES ESPECIALIZADOS A LA SUBSECRETARÍA DE GESTIÓN LOCAL EN LA ASESORÍA, SEGUIMIENTO&lt;(&gt;,&lt;)&gt; CONTROL Y CUMPLIMIENTO DE LOS PROGRAMAS A SU CARGO; Y, EN EL RELACIONAMIENTO CON SUS DEPENDENCIAS, SECRETARÍAS DE DESPACHO, ALCALDÍAS LOCALES Y DEMÁS ENTIDADES DEL NIVEL DISTRITAL Y NACIONAL.</t>
  </si>
  <si>
    <t>ASESORAR A LA SUBSECRETARÍA DE GESTIÓN LOCAL EN LA IMPLEMENTACIÓN Y SEGUIMIENTO DE PLANES, PROGRAMAS Y PROYECTOS QUE LIDERA LA DEPENDENCIA.</t>
  </si>
  <si>
    <t>PRESTAR SERVICIOS PROFESIONALES ESPECIALIZADOS A LA SUBSECRETARÍA DE GESTIÓN LOCAL ADELANTANDO LA ARTICULACIÓN Y COMUNICACIÓN INTERINSTITUCIONAL E INSTITUCIONAL PARA EL CUMPLIMIENTO DE LOS PROGRAMAS Y PROYECTOS A CARGO DE LA SUBSECRETARIA</t>
  </si>
  <si>
    <t>PRESTAR SERVICIOS PROFESIONALES ESPECIALIZADOS A LA DIRECCIÓN PARA LA GESTIÓN DEL DESARROLLO LOCAL EN MATERIA DE PLANEACIÓN, BUEN GOBIERNO Y GESTIÓN CONTRACTUAL, ENCAMINADAS AL FORTALECIMIENTO DE LA CAPACIDAD INSTITUCIONAL DE LAS 20 ALCALDÍAS LOCALES DE BOGOTÁ</t>
  </si>
  <si>
    <t>PRESTAR SERVICIOS PROFESIONALES EN LA SUBSECRETARÍA DE GESTIÓN LOCAL PARA BRINDAR ASISTENCIA JURÍDICA EN EL FORTALECIMIENTO DEL MODELO DE GESTIÓN TRANSPARENTE, INCLUYENTE, PARTICIPATIVO Y COLABORATIVO LOCAL</t>
  </si>
  <si>
    <t>PRESTAR SERVICIOS TÉCNICOS A LA DIRECCIÓN PARA LA GESTIÓN DEL DESARROLLO LOCAL, EN EL ANÁLISIS Y MANEJO DE LA INFORMACIÓN EN MATERIA DE FORTALECIMIENTO DE LA CAPACIDAD INSTITUCIONAL DE LOS FONDOS DE DESARROLLO LOCAL - ALCALDÍAS LOCALES.</t>
  </si>
  <si>
    <t>PRESTAR LOS SERVICIOS PROFESIONALES EN LA DIRECCIÓN PARA LA GESTIÓN DEL DESARROLLO LOCAL, ASISTENCIA TÉCNICA DIRIGIDA A LOS FONDOS DE DESARROLLO LOCAL FDL, EN MATERIA DE DESARROLLO JURÍDICO CONTRACTUAL DE LOS PROYECTOS DE INVERSIÓN LOCAL</t>
  </si>
  <si>
    <t>Prestar los servicios para adelantar el proceso de selección previo, basado en el mérito, mediante procedimientos y medios técnicos, objetivos e imparciales, que permitan la participación en igualdad de condiciones de los y las concursantes, que se presenten como aspirantes para la integración de ternas para la designación de alcaldes y alcaldesas locales en las 20 Localidades en las que se encuentra distribuido el Distrito Capital.</t>
  </si>
  <si>
    <t>PRESTAR LOS SERVICIOS PROFESIONALES EN LA DIRECCIÓN PARA LA GESTIÓN DEL DESARROLLO LOCAL EN LA IMPLEMENTACIÓN DEL SISTEMA DE INFORMACIÓN PARA LA PROGRAMACIÓN, SEGUIMIENTO Y EVALUACIÓN DE LA GESTIÓN LOCAL ASI COMO EL CUMPLIMIENTO DE LA EJECUCIÓN DE PLANES Y PROGRAMAS DE LOS FONDOS DE DESARROLLO LOCAL - FDL</t>
  </si>
  <si>
    <t>PRESTAR LOS SERVICIOS PROFESIONALES PARA BRINDAR ASISTENCIA JURÍDICA A LA DIRECCIÓN PARA LA GESTIÓN DEL DESARROLLO LOCAL - FDL EN LOS TEMAS RELACIONADOS EN LA GESTIÓN Y SEGUIMIENTO AL CUMPLIMIENTO DE LA EJECUCIÓN DE LOS GIROS Y LAS OBLIGACIONES POR PAGAR A CARGO DE LOS FONDOS DE DESARROLLO LOCAL - FDL</t>
  </si>
  <si>
    <t>PRESTAR LOS SERVICIOS PROFESIONALES APOYANDO A LA DIRECCIÓN PARA LA GESTIÓN DEL DESARROLLO LOCAL - DGDL, EN LAS ACTIVIDADES DE ASISTENCIA TÉCNICA PARA LA EJECUCIÓN DE LOS PROYECTOS DE INVERSIÓN LOCAL QUE ADELANTAN LOS FONDOS DE DESARROLLO LOCAL - FDL.</t>
  </si>
  <si>
    <t>PRESTAR LOS SERVICIOS TÉCNICOS EN LA DIRECCIÓN PARA LA GESTIÓN DEL DESARROLLO LOCAL EN EL APOYO EN LA INTERLOCUCIÓN Y COMUNICACIÓN CON LOS FONDOS DE DESARROLLO LOCAL - FDL Y LOS SECTORES</t>
  </si>
  <si>
    <t>PRESTAR LOS SERVICIOS PROFESIONALES EN LA DIRECCIÓN PARA LA GESTIÓN DEL DESARROLLO LOCAL APOYANDO TÉCNICAMENTE EN LA GESTIÓN PÚBLICA Y EL SEGUIMIENTO AL CUMPLIMIENTO DE LA EJECUCIÓN DE PLANES Y PROGRAMAS DE LOS FONDOS DE DESARROLLO LOCAL - FDL</t>
  </si>
  <si>
    <t>PRESTAR LOS SERVICIOS PROFESIONALES A LA DIRECCIÓN PARA LA GESTIÓN DEL DESARROLLO LOCAL, EN EL APOYO TÉCNICO AL DESARROLLO Y PLANEACIÓN DE LOS PROYECTOS DE INVERSIÓN EN EL MARCO DE ASISTENCIA TÉCNICA INTEGRAL DIRIGIDA A LOS FONDOS DE DESARROLLO LOCAL FDL.</t>
  </si>
  <si>
    <t>PRESTAR LOS SERVICIOS PROFESIONALES EN LA DIRECCIÓN PARA LA GESTIÓN DEL DESARROLLO LOCAL, APOYANDO LAS ACTIVIDADES DE ASISTENCIA TÉCNICA INTEGRAL EN EL DESARROLLO Y PLANEACIÓN DE LOS PROYECTOS DE INVERSIÓN LOCAL QUE ADELANTAN LOS FONDOS DE DESARROLLO LOCAL - FDL</t>
  </si>
  <si>
    <t>PRESTACIÓN DE SERVICIOS PROFESIONALES ESPECIALIZADOS PARA LA RESPUESTA OPORTUNA Y DE FONDO DE LOS REQUERIMIENTOS DE CONTROL POLÍTICO ASIGNADOS A LA DEPENDENCIA</t>
  </si>
  <si>
    <t>PRESTAR LOS SERVICIOS PROFESIONALES EN LA DIRECCIÓN PARA LA GESTIÓN DEL DESARROLLO LOCAL, APOYANDO TÉCNICAMENTE LAS ACTIVIDADES DE ASISTENCIA TÉCNICA INTEGRAL EN EL DESARROLLO Y PLANEACIÓN LOS PROYECTOS DE INVERSIÓN LOCAL QUE ADELANTAN LOS FONDOS DE DESARROLLO LOCAL - FDL.</t>
  </si>
  <si>
    <t>PRESTAR LOS SERVICIOS PROFESIONALES EN LA DIRECCIÓN PARA LA GESTIÓN DEL DESARROLLO LOCAL, APOYANDO TÉCNICAMENTE LA ASISTENCIA TÉCNICA Y SEGUIMIENTO A LA INVERSIÓN LOCAL DE LOS FONDOS DE DESARROLLO LOCAL - FDL</t>
  </si>
  <si>
    <t>520</t>
  </si>
  <si>
    <t>479</t>
  </si>
  <si>
    <t>503</t>
  </si>
  <si>
    <t>523</t>
  </si>
  <si>
    <t>488</t>
  </si>
  <si>
    <t>519</t>
  </si>
  <si>
    <t>490</t>
  </si>
  <si>
    <t>542</t>
  </si>
  <si>
    <t>492</t>
  </si>
  <si>
    <t>522</t>
  </si>
  <si>
    <t>515</t>
  </si>
  <si>
    <t>499</t>
  </si>
  <si>
    <t>526</t>
  </si>
  <si>
    <t>501</t>
  </si>
  <si>
    <t>555</t>
  </si>
  <si>
    <t>512</t>
  </si>
  <si>
    <t>514</t>
  </si>
  <si>
    <t>513</t>
  </si>
  <si>
    <t>538</t>
  </si>
  <si>
    <t>537</t>
  </si>
  <si>
    <t>528</t>
  </si>
  <si>
    <t>557</t>
  </si>
  <si>
    <t>556</t>
  </si>
  <si>
    <t>560</t>
  </si>
  <si>
    <t>561</t>
  </si>
  <si>
    <t>558</t>
  </si>
  <si>
    <t>571</t>
  </si>
  <si>
    <t>568</t>
  </si>
  <si>
    <t>574</t>
  </si>
  <si>
    <t>578</t>
  </si>
  <si>
    <t>649</t>
  </si>
  <si>
    <t>596</t>
  </si>
  <si>
    <t>683</t>
  </si>
  <si>
    <t>604</t>
  </si>
  <si>
    <t>650</t>
  </si>
  <si>
    <t>607</t>
  </si>
  <si>
    <t>622</t>
  </si>
  <si>
    <t>623</t>
  </si>
  <si>
    <t>624</t>
  </si>
  <si>
    <t>684</t>
  </si>
  <si>
    <t>685</t>
  </si>
  <si>
    <t>740</t>
  </si>
  <si>
    <t>686</t>
  </si>
  <si>
    <t>701</t>
  </si>
  <si>
    <t>690</t>
  </si>
  <si>
    <t>130733051-9</t>
  </si>
  <si>
    <t>314-2023</t>
  </si>
  <si>
    <t>1016-2023</t>
  </si>
  <si>
    <t>315-2023</t>
  </si>
  <si>
    <t>132090360-0</t>
  </si>
  <si>
    <t>132090360</t>
  </si>
  <si>
    <t>131193899-7</t>
  </si>
  <si>
    <t>38613580216</t>
  </si>
  <si>
    <t>1017-2023</t>
  </si>
  <si>
    <t>575</t>
  </si>
  <si>
    <t>LINA YENNYFER BEJARANO NEWBALL</t>
  </si>
  <si>
    <t>LUIS ENRIQUE TAPIERO YATE</t>
  </si>
  <si>
    <t>OMAR ALBERTO DE JESUS GONZALEZ RODRIGUEZ</t>
  </si>
  <si>
    <t>GLEM HARLEY LOPEZ MURILLO</t>
  </si>
  <si>
    <t>NEISER ELIAS CASSIANI HERNANDEZ</t>
  </si>
  <si>
    <t>ESTEBAN BONCO LUGO PEREA</t>
  </si>
  <si>
    <t>MARIA DE JESUS BIOJO VALVERDE</t>
  </si>
  <si>
    <t>MARIO ENRIQUE VICTORIA VALENCIA</t>
  </si>
  <si>
    <t>SANDRA HELEANNE RIASCOS RIVAS</t>
  </si>
  <si>
    <t>DANIEL SEBASTIAN BUSTOS ECHEVERRY</t>
  </si>
  <si>
    <t>MARY SOFIA BERNAL MOSQUERA</t>
  </si>
  <si>
    <t>CRISTIAN CAMILO CHIGUASUQUE GONZALEZ</t>
  </si>
  <si>
    <t>ANDREA CATALINA TUNJO CHIGUASUQUE</t>
  </si>
  <si>
    <t>LADY JOANNA RIASCOS OROZCO</t>
  </si>
  <si>
    <t>ANGIE LORENA GORDILLO LEON</t>
  </si>
  <si>
    <t>JAVIER EDUARDO GARIBELLO FRADE</t>
  </si>
  <si>
    <t>PABLO ANTONIO TUTA CUY</t>
  </si>
  <si>
    <t>DU BRANDS SAS</t>
  </si>
  <si>
    <t>JENNY ROCIO ALBARRACIN MORA</t>
  </si>
  <si>
    <t>PRESTAR SERVICIOS PROFESIONALES PARA ATENDER A LA CIUDADANÍA QUE ASISTE A LOS ESPACIOS DE ATENCIÓN DIFERENCIADA Y REALIZAR EL ACOMPAÑAMIENTO A PROCESOS COMUNITARIOS Y ORGANIZACIONALES LOCALES Y DISTRITALES</t>
  </si>
  <si>
    <t>PRESTAR SERVICIOS PROFESIONALES PARA ATENDER A LA CIUDADANÍA QUE ACUDA A LA CASA INDIGENA (EAD) Y EL SEGUIMIENTO A LAS ACCIONES CONCERTADAS CON LOS PUEBLOS INDÍGENAS, Y LA IMPLEMENTACIÓN Y SEGUIMIENTO DE LA POLÍTICA PUBLICA PARA LOS PUEBLOS INDÍGENAS.</t>
  </si>
  <si>
    <t>PRESTAR LOS SERVICIOS PROFESIONALES JURÍDICOS PARA LA ATENCIÓN A TODOS LOS REQUERIMIENTOS Y CONSTRUCCIÓN DE LINEAMIENTOS QUE DEBE EXPEDIR LA SUBDIRECCIÓN DE ASUNTOS PARA COMUNIDAES NEGRAS, AFROCOLOMBIANAS, RAIZALES Y PALENQUERAS, PARA LA ATENCIÓN A LAS COMUNIDADES Y PUEBLOS ÉTNICOS</t>
  </si>
  <si>
    <t>PRESTAR SERVICIOS PROFESIONALES PARA LA CONSTRUCCIÓN Y PUESTA EN MARCHA DE LA ESTRATEGIA DE COMUNICACIÓN EN LA REFORMULACIÓN DE LA POLÍTICA PÚBLICA ÉTNICA</t>
  </si>
  <si>
    <t>PRESTAR SERVICIOS PROFESIONALES PARA APOYAR EL PROCESO DE IMPLEMENTACIÓN Y SEGUIMIENTO DE LAS POLÍTICAS PÚBLICAS ÉTNICAS.</t>
  </si>
  <si>
    <t>PRESTAR SERVICIOS PROFESIONALES PARA REALIZAR ACOMPAÑAMIENTO EN LA IMPLEMENTACIÓN Y SEGUIMIENTO DE LAS POLÍTICAS PUBLICAS NEGRA, AFROCOLOMBIANA, CAPÍTULO PALENQUERO Y RAIZAL, Y EL PROCESO DE ARTICULACIÓN INTERINSTITUCIONAL CON LOS SECTORES DEL DISTRITO Y LAS ALCALDÍAS LOCALES</t>
  </si>
  <si>
    <t>PRESTAR SERVICIOS DE APOYO PARA EL ACOMPAÑAMIENTO A LA GESTIÓN TÉCNICA REQUERIDA PARA LA IMPLEMENTACIÓN DEL PLAN DE VIDA DEL CABILDO INDÍGENA MUISCA DE BOSA CONCERTADO EN EL PROCESO DE CONSULTA PREVIA DEL PLAN PARCIAL EL EDÉN EL DESCANSO</t>
  </si>
  <si>
    <t>PRESTAR SERVICIOS PROFESIONALES PARA LA GESTIÓN TÉCNICA REQUERIDA PARA LA IMPLEMENTACIÓN DEL PLAN DE VIDA DEL CABILDO INDÍGENA MHUYSQA DE BOSA CONCERTADO EN EL PROCESO DE CONSULTA PREVIA DEL PLAN PARCIAL EL EDÉN EL DESCANSO.</t>
  </si>
  <si>
    <t>SOLICITUD DE CDP PARA PAGO DE SERVICIO DE ENERGÍA  PAGO DEL SERVICIO DE ENERGÍA DE LA CASA CONFIA CANDELARIA, UBICADA EN LA CRA 3 No. 10-72, PERIODO FACTURADO DEL 31 DE ENERO AL 27 DE FEBRERO DE 2024, SEGÚN FACTURA No. 130733061-9</t>
  </si>
  <si>
    <t>SOLICITUD DE CDP PARA PAGO DE SERVICOS DE RECOLECCION DE DESECHOS  PAGO DEL SERVICIO DE ASEO DE LA CASA CONFIA CANDELARIA, UBICADA EN LA CRA 3 No. 10-72, PERIODO FACTURADO DEL 17 DE ENERO AL 16 DE FEBRERO DE 2024, SEGÚN FACTURA No. 130733061-9</t>
  </si>
  <si>
    <t>Prestar servicios profesionales en la Dirección de Derechos Humanos como enlace técnico para garantizar la atención requerida en la ejecución de la mesa distrital de coordinación y seguimiento del protocolo distrital para la garantía y protección de los derechos a la reunión, manifestación pública y la protesta social pacífica, en el marco del Decreto 053 del 2023.</t>
  </si>
  <si>
    <t>PRESTAR SERVICIOS PROFESIONALES PARA EL SEGUIMIENTO DEL PLAN DE VIDA DEL CABILDO INDÍGENA MHUYSQA DE BOSA CONCERTADO EN EL PROCESO DE CONSULTA PREVIA DEL PLAN PARCIAL EL EDÉN EL DESCANSO</t>
  </si>
  <si>
    <t>PRESTAR SERVICIOS DE APOYO A LA GESTIÓN EN LA SUBDIRECCIÓN DE ASUNTOS DE LA LIBERTAD RELIGIOSA Y DE CONCIENCIA PARA REALIZAR LA GESTIÓN TÉCNICA PARA LA IMPLEMENTACIÓN Y TERRITORIALIZACIÓN DE LA POLÍTICA PÚBLICA DISTRITAL DE LIBERTADES FUNDAMENTALES DE RELIGIÓN, CULTO Y CONCIENCIA.</t>
  </si>
  <si>
    <t>REALIZAR LA ADICION Y PRORROGA DEL CONTRATO No. 314 DE 2023 SUSCRITO POR LA SECRETARIA DISTRITAL DE GOBIERNO Y JOSE ARGEMIRO ANZOLA ESCALANTE</t>
  </si>
  <si>
    <t>REALIZAR LA ADICIÓN Y PRORROGA DEL CONTRATO No. 1016 DE 2023 SUSCRITO POR LA SECRETARIA DISTRITAL DE GOBIERNO Y DUBRANDS S.A.S.</t>
  </si>
  <si>
    <t>REALIZAR LA ADICION Y PRORROGA DEL CONTRATO No. 315 DE 2023 SUSCRITO POR LA SECRETARIA DISTRITAL DE GOBIERNO Y CONSTRUCTORA INMOBILIARIA BOGOTA CENTRO SAS</t>
  </si>
  <si>
    <t>SOLICITUD DE CDP PARA PAGO DE SERVICIO DE ENERGÍA  PAGO DEL SERVICIO DE ENERGÍA DE CONFIA SAN CRISTOBAL, UBICADO EN LA CRA 3 No. 30 A SUR -06; PERÍODO FACTURADO 07 DE FEBRERO AL 06 DE MARZO DE 2024; SEGÚN FACTURA 132090360-0</t>
  </si>
  <si>
    <t>SOLICITUD DE CDP PARA PAGO DE SERVICOS DE RECOLECCION DE DESECHOS  PAGO DEL SERVICIO DE ASEO DE CONFIA SAN CRISTOBAL, UBICADO EN LA CRA 3 No. 30 A SUR -06; PERÍODO FACTURADO 28 DE ENERO AL 27 DE FEBRERO DE 2024; SEGÚN FACTURA 132090360.</t>
  </si>
  <si>
    <t>SOLICITUD DE CDP PARA PAGO DE SERVICIO DE ENERGÍA  Pago del servicio de energía de la Casa Gitana, ubicada en la Cra 65A # 05a-35, período facturado del 1 de febrero al 29 de febrero de 2024, según factura 131193899-7.</t>
  </si>
  <si>
    <t>SOLICITUD DE CDP PARA SERVICIO DE AGUA  PAGO DEL SERVICIO DE ACUEDUCTO Y ALCANTARILLADO DE LA CASA GITANA, UBICADA EN LA KRA 65A No. 5A 35 LC 2, PERIODO FACTURADO DEL 28 DE DICIEMBRE DE 2023 AL 24 DE FEBRERO DE 2024. SEGÚN FACTURA 38613580216.</t>
  </si>
  <si>
    <t>REALIZAR LA ADICION Y PRORROGA DEL CONTRATO NO. 1017 de 2023 SUSCRITO POR LA SECRETARIA DISTRITAL DE GOBIERNO Y CONSORCIO TRANSPORTES SG 23</t>
  </si>
  <si>
    <t>Prestar servicios de apoyo para el proceso administrativo y levantamiento técnico de inventarios documentales en los archivos de la Dirección de Derechos Humanos.</t>
  </si>
  <si>
    <t>|</t>
  </si>
  <si>
    <t>477</t>
  </si>
  <si>
    <t>485</t>
  </si>
  <si>
    <t>487</t>
  </si>
  <si>
    <t>511</t>
  </si>
  <si>
    <t>587</t>
  </si>
  <si>
    <t>518</t>
  </si>
  <si>
    <t>550</t>
  </si>
  <si>
    <t>543</t>
  </si>
  <si>
    <t>552</t>
  </si>
  <si>
    <t>546</t>
  </si>
  <si>
    <t>569</t>
  </si>
  <si>
    <t>547</t>
  </si>
  <si>
    <t>549</t>
  </si>
  <si>
    <t>565</t>
  </si>
  <si>
    <t>572</t>
  </si>
  <si>
    <t>592</t>
  </si>
  <si>
    <t>570</t>
  </si>
  <si>
    <t>593</t>
  </si>
  <si>
    <t>573</t>
  </si>
  <si>
    <t>563</t>
  </si>
  <si>
    <t>581</t>
  </si>
  <si>
    <t>553</t>
  </si>
  <si>
    <t>583</t>
  </si>
  <si>
    <t>616</t>
  </si>
  <si>
    <t>585</t>
  </si>
  <si>
    <t>617</t>
  </si>
  <si>
    <t>586</t>
  </si>
  <si>
    <t>615</t>
  </si>
  <si>
    <t>689</t>
  </si>
  <si>
    <t>600</t>
  </si>
  <si>
    <t>698</t>
  </si>
  <si>
    <t>601</t>
  </si>
  <si>
    <t>632</t>
  </si>
  <si>
    <t>611</t>
  </si>
  <si>
    <t>688</t>
  </si>
  <si>
    <t>626</t>
  </si>
  <si>
    <t>613</t>
  </si>
  <si>
    <t>627</t>
  </si>
  <si>
    <t>595</t>
  </si>
  <si>
    <t>629</t>
  </si>
  <si>
    <t>618</t>
  </si>
  <si>
    <t>599</t>
  </si>
  <si>
    <t>633</t>
  </si>
  <si>
    <t>634</t>
  </si>
  <si>
    <t>635</t>
  </si>
  <si>
    <t>675</t>
  </si>
  <si>
    <t>640</t>
  </si>
  <si>
    <t>631</t>
  </si>
  <si>
    <t>641</t>
  </si>
  <si>
    <t>648</t>
  </si>
  <si>
    <t>643</t>
  </si>
  <si>
    <t>708</t>
  </si>
  <si>
    <t>669</t>
  </si>
  <si>
    <t>651</t>
  </si>
  <si>
    <t>628</t>
  </si>
  <si>
    <t>652</t>
  </si>
  <si>
    <t>668</t>
  </si>
  <si>
    <t>653</t>
  </si>
  <si>
    <t>667</t>
  </si>
  <si>
    <t>656</t>
  </si>
  <si>
    <t>670</t>
  </si>
  <si>
    <t>658</t>
  </si>
  <si>
    <t>681</t>
  </si>
  <si>
    <t>660</t>
  </si>
  <si>
    <t>666</t>
  </si>
  <si>
    <t>661</t>
  </si>
  <si>
    <t>674</t>
  </si>
  <si>
    <t>662</t>
  </si>
  <si>
    <t>676</t>
  </si>
  <si>
    <t>702</t>
  </si>
  <si>
    <t>703</t>
  </si>
  <si>
    <t>709</t>
  </si>
  <si>
    <t>714</t>
  </si>
  <si>
    <t>GLORIA STELLA PAEZ MURCIA</t>
  </si>
  <si>
    <t>DIANA CAROLINA MARTINEZ GONZALEZ</t>
  </si>
  <si>
    <t>JOHN WILSON CANO AVILA</t>
  </si>
  <si>
    <t>CARLOS EDUARDO CASTILLO VANEGAS</t>
  </si>
  <si>
    <t>MILTHON MAURICIO ROJAS MORA</t>
  </si>
  <si>
    <t>ELIZABETH  PINILLA AGUILAR</t>
  </si>
  <si>
    <t>KEVIN FRANCISCO ARBELAEZ BOHORQUEZ</t>
  </si>
  <si>
    <t>SONIA STELLA PAEZ GONZALEZ</t>
  </si>
  <si>
    <t>OLGA LIGIA MORA RODRIGUEZ</t>
  </si>
  <si>
    <t>KATHERIN JOAN VELEZ GARCIA</t>
  </si>
  <si>
    <t>JOAN DAVID FERRER JIMENEZ</t>
  </si>
  <si>
    <t>ARIEL AGUSTIN AHUMADA SACRISTAN</t>
  </si>
  <si>
    <t>JULIANA  ARIAS KLUGE</t>
  </si>
  <si>
    <t>WILLIAM ANDRES CARDENAS BONILLA</t>
  </si>
  <si>
    <t>ABRAHAM ANTONIO MELO POVEDA</t>
  </si>
  <si>
    <t>RITA FERNANDA ACOSTA ROMERO</t>
  </si>
  <si>
    <t>JAIME ALEJANDRO CARDENAS SENA</t>
  </si>
  <si>
    <t>LUIS FERNANDO SANCHEZ AMAYA</t>
  </si>
  <si>
    <t>LEIDY VANESSA NIETO ROJAS</t>
  </si>
  <si>
    <t>RODRIGO ERNESTO MARIN TORRES</t>
  </si>
  <si>
    <t>RUTH PATRICIA CANTOR DELGADO</t>
  </si>
  <si>
    <t>SUMIMAS S A S</t>
  </si>
  <si>
    <t>ARNOLD ANDRES CHARRY FIERRO</t>
  </si>
  <si>
    <t>ANDRES LEONARDO VILLAMIL DUARTE</t>
  </si>
  <si>
    <t>CAMILO ANDRES SUAREZ DE LA HOZ</t>
  </si>
  <si>
    <t>LINA MARIA ORDOÑEZ FAJARDO</t>
  </si>
  <si>
    <t>ADRIANA YINETH HIGUERA QUINTERO</t>
  </si>
  <si>
    <t>CAROLINA  VELANDIA FLOREZ</t>
  </si>
  <si>
    <t>LEIDY LAURA MONTOYA ALVAREZ</t>
  </si>
  <si>
    <t>DANIELA PARDO ARIAS</t>
  </si>
  <si>
    <t>ROSA HELENA RAMIREZ VARGAS</t>
  </si>
  <si>
    <t>MARIA PAULA SANCHEZ RODRIGUEZ</t>
  </si>
  <si>
    <t>YESSICA LORENA RIVERA TERAN</t>
  </si>
  <si>
    <t>JORGE DAVID GARAVITO CHICA</t>
  </si>
  <si>
    <t>MARCO LEONARDO PEREZ PABLOS</t>
  </si>
  <si>
    <t>MAURICIO  HERNANDEZ CACERES</t>
  </si>
  <si>
    <t>SONIA MAYERLY RODRIGUEZ TORRES</t>
  </si>
  <si>
    <t>JAVIER DARIO TUBERQUIA MARTINEZ</t>
  </si>
  <si>
    <t>LUIS FERNANDO BETANCOURT MAYA</t>
  </si>
  <si>
    <t>CAMILO ERNESTO PORTILLA ARIAS</t>
  </si>
  <si>
    <t>ANA MARIA SANCHEZ QUESADA</t>
  </si>
  <si>
    <t>ANGELICA MARIA ALFONSO ALFONSO</t>
  </si>
  <si>
    <t>GUILLERMO ANDRES MURILLO HOYOS</t>
  </si>
  <si>
    <t>PAULA YINETH CUERVO DELGADO</t>
  </si>
  <si>
    <t>LUIS MIGUEL MONTUFAR CORREA</t>
  </si>
  <si>
    <t>PRESTAR LOS SERVICIOS PROFESIONALES DE CARÁCTER JURÍDICO PARA ACOMPAÑAR LAS GESTIONES CONTRACTUALES Y ADMINISTRATIVAS A CARGO DE LA DIRECCIÓN PARA LA GESTIÓN POLICIVA.</t>
  </si>
  <si>
    <t>PRESTAR LOS SERVICIOS PROFESIONALES PARA BRINDAR APOYO EN LAS GESTIONES JURÍDICAS Y ADMINISTRATIVAS TRANSVERSALES A LAS DIFERENTES ACTIVIDADES A CARGO DE LA DIRECCIÓN PARA LA GESTIÓN POLICIVA.</t>
  </si>
  <si>
    <t>PRESTAR LOS SERVICIOS PROFESIONALES A LA DIRECCIÓN PARA LA GESTIÓN POLICIVA DE LA SECRETARÍA DISTRITAL DE GOBIERNO&lt;(&gt;,&lt;)&gt; APOYANDO LAS ACCIONES DE DESCONGESTIÓN A PARTIR DE LA CAPACITACIÓN Y SOPORTE TÉCNICO EN SITIO A LOS USUARIOS DEL APLICATIVO INSTITUCIONAL SIACTUA EN LAS ALCALDÍAS LOCALES EN LO QUE RESPECTA CON ACTUACIONES ADMINISTRATIVAS</t>
  </si>
  <si>
    <t>PRESTAR SERVICIOS PARA APOYAR PROFESIONALMENTE A LA SECRETARÍA DISTRITAL DE GOBIERNO EN LA GESTIÓN POLICIVA DE ACCIONES VINCULADAS CON EL CUMPLIMIENTO DE CONDICIONES ESPECIALES PARA LA OPERACIÓN, EL EJERCICIO DE LAS SUPERVISIONES Y CONTROL DE LAS ACTIVIDADES DE LOS SECTORES DE JUEGOS DE SUERTE Y AZAR, HABILIDAD Y DESTREZA, ASÍ COMO EL DE PARQUES DE DIVERSIONES&lt;(&gt;,&lt;)&gt; ATRACCIONES MECÁNICAS Y CENTROS Y DISPOSITIVOS DE ENTRETENIMIENTO EN BOGOTÁ, D.C</t>
  </si>
  <si>
    <t>PRESTAR LOS SERVICIOS PROFESIONALES EN EL APOYO A LAS ACTIVIDADES DE INSPECCIÓN, VIGILANCIA Y CONTROL QUE REALIZAN LAS ALCALDÍAS LOCALES Y/O LAS INSPECCIONES DE POLICÍA A CARGO DE LA SECRETARÍA DISTRITAL DE GOBIERNO.</t>
  </si>
  <si>
    <t>Solicitud CDP para cubrir las cotizaciones de contratistas de la Dirección para la Gestión Policiva y la Subsecretaría de Gestión Local en riesgo ARL V.</t>
  </si>
  <si>
    <t>Pago de la seguridad social de la nómina general de febrero de 2024 (Planta de Inversión)</t>
  </si>
  <si>
    <t>PRESTAR SERVICIOS PROFESIONALES EN TEMAS ADMINISTRATIVOS A LA SUBSECRETARÍA DE GESTIÓN LOCAL PARA COLABORAR EN LA PLANEACIÓN, EJECUCIÓN Y SEGUIMIENTO DE LAS POLÍTICAS PÚBLICAS IMPLEMENTADAS POR LA SECRETARÍA DISTRITAL DE GOBIERNO Y EN ESPECIAL POR LOS FONDOS DE DESARROLLO LOCAL</t>
  </si>
  <si>
    <t>PRESTAR SERVICIOS PROFESIONALES DE CARÁCTER JURIDICO PARA ACOMPAÑAR LAS GESTIONES CONTRACTUALES Y ADMINISTRATIVAS A CARGO DE LA SUBSECRETARIA DE GESTION LOCAL</t>
  </si>
  <si>
    <t>PRESTAR SERVICIOS PROFESIONALES A LA SUBSECRETARÍA DE GESTIÓN LOCAL PARA APOYAR EN LA PLANEACIÓN, EJECUCIÓN Y SEGUIMIENTO DE LAS POLÍTICAS PÚBLICAS IMPLEMENTADAS POR LA SECRETARÍA DISTRITAL DE GOBIERNO Y EN ESPECIAL POR LOS FONDOS DE DESARROLLO LOCAL</t>
  </si>
  <si>
    <t>PRESTAR SERVICIOS DE APOYO ADMINISTRATIVO A LA SUBSECRETARÍA DE GESTIÓN LOCAL PARA COLABORAR EN LA PLANEACIÓN&lt;(&gt;,&lt;)&gt; EJECUCIÓN Y SEGUIMIENTO DE LAS POLÍTICAS PÚBLICAS IMPLEMENTADAS POR LA SECRETARÍA DISTRITAL DE GOBIERNO Y EN ESPECIAL POR LOS FONDOS DE DESARROLLO LOCAL</t>
  </si>
  <si>
    <t>PRESTAR SERVICIOS PROFESIONALES EN LA SUBSECRETARÍA DE GESTIÓN LOCAL PARA BRINDAR APOYO Y ACOMPAÑAMIENTO JURÍDICO REQUERIDO EN LA IMPLEMENTACIÓN DE LOS PLANES, PROGRAMAS Y PROYECTOS QUE LIDERA LA DEPENDENCIA</t>
  </si>
  <si>
    <t>PRESTAR LOS SERVICIOS PROFESIONALES EN LA DIRECCIÓN PARA LA GESTIÓN POLICIVA, MEDIANTE EL APOYO A LAS ACCIONES DE INSPECCIÓN, VIGILANCIA Y CONTROL A AQUELLAS ACTIVIDADES QUE GENEREN AFECTACIONES AL COMPONENTE AMBIENTAL&lt;(&gt;,&lt;)&gt; DESARROLLADAS POR LAS ALCALDÍAS LOCALES Y/O LAS INSPECCIONES DE POLICÍA A CARGO DE LA SECRETARÍA DISTRITAL DE GOBIERNO.</t>
  </si>
  <si>
    <t>PRESTAR SERVICIOS PROFESIONALES EN LA DIRECCIÓN PARA LA GESTIÓN POLICIVA PARA APOYAR LA ARTICULACIÓN DE LOS ASPECTOS RELACIONADOS CON ESPACIO PÚBLICO Y OCUPACIONES ILEGALES</t>
  </si>
  <si>
    <t>PRESTAR SERVICIOS PROFESIONALES A LA SUBSECRETARÍA DE GESTIÓN LOCAL PARA APOYAR EN LA PLANEACIÓN Y SEGUIMIENTO DE LAS ESTRATEGIAS DE LAS ALCALDÍAS LOCALES.</t>
  </si>
  <si>
    <t>PRESTAR SERVICIOS PROFESIONALES A LA SUBSECRETARÍA DE GESTIÓN LOCAL PARA BRINDAR ASESORIA JURÍDICA EN LA ARTICULACION DEL SECTOR CENTRAL, LOCAL E INTERINSTITUCIONAL PARA LA IMPLEMENTACIÓN Y SEGUIMIENTO DE LOS PLANES Y PROYECTOS A CARGO DE LA DEPENDENCIA</t>
  </si>
  <si>
    <t>Prestar los servicios profesionales a la Dirección para la Gestión Policiva en el acompañamiento de actividades de inspección, vigilancia y control IVC,referentes a las actividades económicas que efectúan las autoridades de policía a cargo de la Secretaría Distrital de Gobierno.</t>
  </si>
  <si>
    <t>PRESTAR SERVICIOS PROFESIONALES EN LA SUBSECRETARÍA DE GESTIÓN LOCAL PARA EL ACOMPAÑAMIENTO Y GESTION JURÍDICA EN LA ATENCION DE RESPUESTAS REQUERIDAS EN DESARROLLO DE LOS PLANES, PROGRAMAS Y ESTRATEGIAS QUE EJECUTE LA DEPENDENCIA.</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</si>
  <si>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</si>
  <si>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PRESTAR LOS SERVICIOS PROFESIONALES EN LA DIRECCIÓN PARA LA GESTIÓN ADMINISTRATIVA ESPECIAL DE POLICÍA, PARA LA SUSTANCIACIÓN Y TRAMITE DE LOS RECURSOS INTERPUESTOS CONTRA LAS DECISIONES DE LOS INSPECTORES DE POLICÍA&lt;(&gt;,&lt;)&gt; CORREGIDORES Y ALCALDES LOCALES, ASÍ COMO; REALIZAR LA RECOPILACIÓN, REGISTRO Y/O CONSOLIDACIÓN DE INFORMACIÓN DE DATOS E INFORMES REQUERIDOS PARA LA GESTIÓN DE LOS APLICATIVOS.</t>
  </si>
  <si>
    <t>PRESTAR LOS SERVICIOS PROFESIONALES ESPECIALIZADOS EN LA DIRECCIÓN PARA LA GESTIÓN ADMINISTRATIVA ESPECIAL DE POLICÍA&lt;(&gt;,&lt;)&gt; PARA LA SUSTANCIACIÓN Y TRAMITE DE LOS RECURSOS INTERPUESTOS CONTRA LAS DECISIONES DE LOS INSPECTORES DE POLICÍA&lt;(&gt;,&lt;)&gt; CORREGIDORES Y ALCALDES LOCALES, ASÍ COMO LA RECOPILACIÓN, CONSOLIDACIÓN DE DATOS E INFORMES REQUERIDOS TANTO PARA EL ANALISIS DE LAS LÍNEAS DECISIONALES COMO PARA LOS INFORMES DE PLANES, PROYECTOS Y DEMÁS SUSCRITOS POR LA DIRECCIÓN</t>
  </si>
  <si>
    <t>Pago de la nómina general de marzo de 2024. (Planta de Inversión).</t>
  </si>
  <si>
    <t>Pago de cesantías a retirados en enero y febrero (Planta de Inversión).</t>
  </si>
  <si>
    <t>PRESTAR SERVICIOS PROFESIONALES EN LA SUBSECRETARÍA DE GESTIÓN LOCAL PARA BRINDAR APOYO Y ACOMPAÑAMIENTO JURÍDICO EN LA ATENCION DE REQUERIMIENTOS RELACIONADOS CON LOS PLANES, PROGRAMAS Y PROYECTOS QUE LIDERA LA DEPENDENCIA</t>
  </si>
  <si>
    <t>REALIZAR LA ADICION DEL CONTRATO No. 724 DE 2023 SUSCRITO POR LA SECRETARIA DISTRITAL DE GOBIERNO Y SUMIMAS S.A.S</t>
  </si>
  <si>
    <t>PRESTAR LOS SERVICIOS PROFESIONALES PARA APOYAR EL CUMPLIMIENTO DE LAS METAS Y ACTIVIDADES ADMINISTRATIVAS A CARGO DE LA DIRECCIÓN PARA LA GESTIÓN POLICIVA</t>
  </si>
  <si>
    <t>PRESTAR SERVICIOS PROFESIONALES LAS ETAPAS PRECONTRACTUAL, CONTRACTUAL Y POSTCONTRACTUAL DE LOS PROCESOS A CARGO DE LA DIRECCION PARA LA GESTION POLICIVA</t>
  </si>
  <si>
    <t>PRESTAR SERVICIOS PROFESIONALES PARA BRINDAR APOYO JURÍDICO Y ADMINISTRATIVO A LA DIRECCIÓN PARA LA GESTIÓN POLICIVA EN LA PARTICIPACIÓN Y SEGUIMIENTO A LAS INSTANCIAS DE COORDINACIÓN, A LOS FALLOS JUDICIALES, ACCIONES POPULARES Y DEMAS ACCIONES JURÍDICAS EN LAS QUE TENGA RESPONSABILIDAD LA DIRECCIÓN.</t>
  </si>
  <si>
    <t>PRESTAR LOS SERVICIOS PROFESIONALES PARA EL DESARROLLO Y SEGUIMIENTO DE LOS TRÁMITES Y SERVICIOS A CARGO DE LA DIRECCIÓN PARA LA GESTIÓN POLICIVA, ASÍ COMO EN EL ACOMPAÑAMIENTO DE LAS ACTIVIDADES DE INSPECCIÓN, VIGILANCIA Y CONTROL AL ESPACIO PÚBLICO QUE EFECTÚAN LAS AUTORIDADES DE POLICÍA A CARGO DE LA SECRETARIA DISTRITAL DE GOBIERNO</t>
  </si>
  <si>
    <t>PRESTAR LOS SERVICIOS PROFESIONALES A LA DIRECCIÓN PARA LA GESTIÓN POLICIVA DE LA SECRETARÍA DISTRITAL DE GOBIERNO&lt;(&gt;,&lt;)&gt; PARA EFECTUAR MONITOREO Y ACOMPAÑAMIENTO A LAS ACCIONES EN LA DESCONGESTIÓN DE LAS ACTUACIONES ADMINISTRATIVAS DE LAS ALCALDÍAS LOCALES</t>
  </si>
  <si>
    <t>Prestar los servicios profesionales para fortalecer la comunicación estratégica con la ciudadanía y entidades en el cumplimiento de las metas definidas en los diferentes instrumentos de planeación y las funciones asignada a la Dirección para la Gestión Policiva</t>
  </si>
  <si>
    <t>PRESTAR SERVICIOS PROFESIONALES EN LA SUBSECRETARÍA DE GESTIÓN LOCAL PARA BRINDAR ASISTENCIA JURÍDICA EN LAS ACCIONES DE INSPECCIÓN, VIGILANCIA Y CONTROL</t>
  </si>
  <si>
    <t>PRESTAR LOS SERVICIOS PROFESIONALES APOYANDO LOS PROCESOS ASIGNADOS A LA DIRECCIÓN RELACIONADOS CON LAS AUTORIDADES DE POLICÍA A CARGO DE LA SECRETARÍA DISTRITAL DE GOBIERNO.</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</si>
  <si>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t>
  </si>
  <si>
    <t>PRESTAR SERVICIOS PROFESIONALES EN LA DIRECCIÓN PARA LA GESTIÓN POLICIVA PARA APOYAR LA ARTICULACIÓN DE LOS ASPECTOS RELACIONADOS CON OCUPACIONES ILEGALES Y ESPACIO PÚBLICO</t>
  </si>
  <si>
    <t>PRESTAR SERVICIOS PROFESIONALES A LA SUBSECRETARÍA DE GESTIÓN LOCAL PARA BRINDAR ASISTENCIA JURÍDICA EN LA ARTICULACION INTERINSTITUCIONAL PARA LA IMPLEMENTACIÓN Y SEGUIMIENTO DE INSTANCIAS DISTRITALES Y LOCALES.</t>
  </si>
  <si>
    <t>PRESTAR LOS SERVICIOS PROFESIONALES EN LA DIRECCIÓN PARA LA GESTIÓN POLICIVA, PARA ACOMPAÑAR LAS ACCIONES DE INSPECCIÓN, VIGILANCIA Y CONTROL FRENTE A COMPORTAMIENTOS CONTRARIOS A LA CONVIVENCIA QUE AFECTEN LA ESTRUCTURA ECOLÓGICA PRINCIPAL Y EL ESPACIO PUBLICO</t>
  </si>
  <si>
    <t>PRESTAR LOS SERVICIOS PROFESIONALES EN LA DIRECCIÓN PARA LA GESTIÓN POLICIVA, MEDIANTE EL APOYO A LAS ACCIONES DE INSPECCIÓN, VIGILANCIA Y CONTROL A LA MINERÍA, ASÍ COMO A AQUELLAS ACTIVIDADES QUE GENEREN AFECTACIONES AL COMPONENTE AMBIENTAL, DESARROLLADAS POR LAS ALCALDÍAS LOCALES Y/O LAS INSPECCIONES DE POLICÍA DE LA SECRETARÍA DISTRITAL DE GOBIERNO</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</si>
  <si>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t>
  </si>
  <si>
    <t>PRESTAR LOS SERVICIOS PROFESIONALES PARA APOYAR LAS ACCIONES DE SEGUIMIENTO Y ANÁLISIS DE DATOS EN RELACIÓN CON LA INFORMACIÓN QUE PRODUCE Y/O USA LA DIRECCIÓN PARA LA GESTIÓN POLICIVA.</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</si>
  <si>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t>
  </si>
  <si>
    <t>Prestar los servicios profesionales para el desarrollo y seguimiento de los trámites y servicios a cargo de la dirección para la gestión policiva, así como en el acompañamiento de las actividades de inspección, vigilancia y control al espacio público que efectúan las autoridades de policía a cargo de la secretaria distrital de gobierno</t>
  </si>
  <si>
    <t>Prestar los servicios profesionales a la dirección para la gestión policiva en el acompañamiento de actividades de inspección, vigilancia y control IVC&lt;(&gt;,&lt;)&gt; referentes a las actividades económicas que efectúan las autoridades de policía a cargo de la secretaría distrital de gobierno.</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</si>
  <si>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t>
  </si>
  <si>
    <t>75297629</t>
  </si>
  <si>
    <t>476</t>
  </si>
  <si>
    <t>475</t>
  </si>
  <si>
    <t>724-2023</t>
  </si>
  <si>
    <t>516</t>
  </si>
  <si>
    <t>517</t>
  </si>
  <si>
    <t>510</t>
  </si>
  <si>
    <t>533</t>
  </si>
  <si>
    <t>535</t>
  </si>
  <si>
    <t>539</t>
  </si>
  <si>
    <t>541</t>
  </si>
  <si>
    <t>544</t>
  </si>
  <si>
    <t>540</t>
  </si>
  <si>
    <t>551</t>
  </si>
  <si>
    <t>554</t>
  </si>
  <si>
    <t>324</t>
  </si>
  <si>
    <t>500</t>
  </si>
  <si>
    <t>502</t>
  </si>
  <si>
    <t>506</t>
  </si>
  <si>
    <t>497</t>
  </si>
  <si>
    <t>498</t>
  </si>
  <si>
    <t>532</t>
  </si>
  <si>
    <t>545</t>
  </si>
  <si>
    <t>548</t>
  </si>
  <si>
    <t>509</t>
  </si>
  <si>
    <t>459</t>
  </si>
  <si>
    <t>505</t>
  </si>
  <si>
    <t>531</t>
  </si>
  <si>
    <t>567</t>
  </si>
  <si>
    <t>589</t>
  </si>
  <si>
    <t>590</t>
  </si>
  <si>
    <t>562</t>
  </si>
  <si>
    <t>566</t>
  </si>
  <si>
    <t>614</t>
  </si>
  <si>
    <t>606</t>
  </si>
  <si>
    <t>663</t>
  </si>
  <si>
    <t>610</t>
  </si>
  <si>
    <t>639</t>
  </si>
  <si>
    <t>612</t>
  </si>
  <si>
    <t>664</t>
  </si>
  <si>
    <t>638</t>
  </si>
  <si>
    <t>637</t>
  </si>
  <si>
    <t>620</t>
  </si>
  <si>
    <t>621</t>
  </si>
  <si>
    <t>659</t>
  </si>
  <si>
    <t>704</t>
  </si>
  <si>
    <t>699</t>
  </si>
  <si>
    <t>665</t>
  </si>
  <si>
    <t>672</t>
  </si>
  <si>
    <t>677</t>
  </si>
  <si>
    <t>705</t>
  </si>
  <si>
    <t>679</t>
  </si>
  <si>
    <t>729</t>
  </si>
  <si>
    <t>STEFANNY  BARRETO TAFUR</t>
  </si>
  <si>
    <t>ANDREA TATIANA FONSECA MENDOZA</t>
  </si>
  <si>
    <t>EDWIN FABIAN RODRIGUEZ APARICIO</t>
  </si>
  <si>
    <t>JOHAN STEVEN CUADRADO LADINO</t>
  </si>
  <si>
    <t>FABIAN ANDRES PEREZ URREGO</t>
  </si>
  <si>
    <t>LILIAN YOLANDA LOPEZ RODRIGUEZ</t>
  </si>
  <si>
    <t>JULIANA  BALLESTEROS CASILIMAS</t>
  </si>
  <si>
    <t>FREDY OSWALDO IMBACHI RONCANCIO</t>
  </si>
  <si>
    <t>IVONNE TATIANA NUÑEZ CHOCONTA</t>
  </si>
  <si>
    <t>DIEGO JAVIER RODRIGUEZ</t>
  </si>
  <si>
    <t>DIANA JULIETH MARTINEZ CALDERON</t>
  </si>
  <si>
    <t>JOSE ALONSO RUDA HERNANDEZ</t>
  </si>
  <si>
    <t>JHON JAMES GIRON DIAZ</t>
  </si>
  <si>
    <t>ANDRES FELIPE LOPEZ REYES</t>
  </si>
  <si>
    <t>DIEGO GERARDO TAPIA LLANOS</t>
  </si>
  <si>
    <t>NELSON ENRIQUE BASTO SILVA</t>
  </si>
  <si>
    <t>LILIANN PAOLA DUARTE ALVAREZ</t>
  </si>
  <si>
    <t>GONZALO EDUARDO JIMENEZ RODRIGUEZ</t>
  </si>
  <si>
    <t>DIEGO RICARDO FONNEGRA SUAREZ</t>
  </si>
  <si>
    <t>DIEGO ALEJANDRO GARAVITO MORA</t>
  </si>
  <si>
    <t>MAURICIO GUILLERMO AHUMADA CORTES</t>
  </si>
  <si>
    <t>MARCELA DEL PILAR MENDEZ VEGA</t>
  </si>
  <si>
    <t>OSCAR DAVID PATERNINA NEITA</t>
  </si>
  <si>
    <t>ORLANDO ENRIQUE KAIPA JARABA</t>
  </si>
  <si>
    <t>DANIEL ANDRES TORRES SANCHEZ</t>
  </si>
  <si>
    <t>LAURA MARCELA CASTAÑEDA CALDERON</t>
  </si>
  <si>
    <t>VALENTINA  CASTELLANOS SERRATO</t>
  </si>
  <si>
    <t>NELLY CAROLINA GUALTEROS BAYONA</t>
  </si>
  <si>
    <t>JEFFREY DARIO GOMEZ GALVAN</t>
  </si>
  <si>
    <t>HARYC GABRIELA CUESTA MENDEZ</t>
  </si>
  <si>
    <t>DIEGO MAURICIO HILARION NIÑO</t>
  </si>
  <si>
    <t>NAYESKA ALESSANDRA ABAD VELAZCO</t>
  </si>
  <si>
    <t>MANUELA  TRIVIÑO LANDINEZ</t>
  </si>
  <si>
    <t>DAVID SANTIAGO ENCISO GONZALEZ</t>
  </si>
  <si>
    <t>NINI JOHANNA YEPES QUINTERO</t>
  </si>
  <si>
    <t>OSCAR RICARDO NIÑO DURAN</t>
  </si>
  <si>
    <t>PRESTAR SERVICIOS DE APOYO A LA GESTIÓN PARA LA DIRECCIÓN DE CONVIVENCIA Y DIÁLOGO SOCIAL EN LA IMPLEMENTACIÓN ACCIONES QUE PROMUEVAN LA SANA CONVIVENCIA EN EL FÚTBOL DENTRO Y FUERA DEL ESTADIO Y LOS DEMÁS TEMAS RELACIONADOS CON LA CONVIVENCIA, DIÁLOGO SOCIAL Y PROTESTAS.</t>
  </si>
  <si>
    <t>SOLICITUD DE RECURSOS PARA RIESGO ARL IV y V PARA LA CONTRATACIÓN DE DIRECCIÓN DE CONVIVENCIA Y DIALOGO SOCIAL  PAGO PLANILLA No.75297629 CORRESPONDIENTE A LOS APORTES DEL MES DE FEBRERO DE 2024.</t>
  </si>
  <si>
    <t>PRESTAR SERVICIOS PROFESIONALES A LA DIRECCIÓN DE CONVIVENCIA Y DIÁLOGO SOCIAL, PARA BRINDAR APOYO EN LA ARTICULACIÓN DEL PROGRAMA DE DIÁLOGO SOCIAL EN TORNO A LA CONVIVENCIA CIUDADANA, EL DIÁLOGO SOCIAL Y LAS PROTESTAS SOCIALES CON ENFOQUE DIFERENCIAL Y DE GÉNERO.</t>
  </si>
  <si>
    <t>PRESTAR SERVICIOS PROFESIONALES PARA IMPLEMENTAR EL PROGRAMA DE CULTURA DE DIÁLOGO CON ENFOQUE TERRITORIAL PARA LA RESOLUCIÓN ESTRATÉGICA DE CONFLICTOS DE LA DIRECCIÓN DE CONVIVENCIA Y DIÁLOGO SOCIAL.</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</si>
  <si>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</si>
  <si>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servicios profesionales en la implementación de acciones que promuevan la sana convivencia en los procesos y programas de la Dirección de Convivencia y Diálogo Social</t>
  </si>
  <si>
    <t>Prestar servicios de apoyo a la gestión en la Dirección de Convivencia y Diálogo Social para el correcto desempeño misional en los temas relacionados con la convivencia, el diálogo social y la participación ciudadana.</t>
  </si>
  <si>
    <t>Prestar servicios de apoyo a la gestión en la Dirección de Convivencia y Diálogo Social para apoyar el cumplimiento de los procesos misionales en el marco de las acciones de gestión que se deban adelantar.</t>
  </si>
  <si>
    <t>Prestar servicios de apoyo a la gestión a la Dirección de Convivencia y Diálogo Social, para brindar apoyo en la articulación del programa de diálogo social en torno a la convivencia ciudadana, el diálogo social y las protestas sociales con enfoque diferencial y étnico</t>
  </si>
  <si>
    <t>PRESTAR LOS SERVICIOS PROFESIONALES A PROCESOS DE ACTIVACIÓN Y MOVILIZACIÓN CIUDADANA QUE PERMITAN LA APROPIACIÓN DE LA CIUDADANÍA ANTE LOS DIVERSOS INSTRUMENTOS, MECANISMOS E INSTANCIAS DE PARTICIPACIÓN EN EL MARCO DE LAS COMPETENCIAS DE LA SECRETARÍA DISTRITAL DE GOBIERNO</t>
  </si>
  <si>
    <t>PRESTAR SERVICIOS DE APOYO A LA GESTIÓN, ENFOCADOS EN LA PLANEACIÓN Y EJECUCIÓN DE DIFERENTES ACTIVIDADES PARA CONTRIBUIR AL FORTALECIMIENTO DE LOS CONSEJOS LOCALES Y DISTRITAL DE JUVENTUD, ASÍ COMO OTRAS INSTANCIAS DE COORDINACIÓN O PARTICIPACIÓN ASOCIADAS A TEMÁTICAS DE JUVENTUD, DESDE LA MISIONALIDAD DE LA SECRETARÍA DISTRITAL DE GOBIERNO</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</si>
  <si>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</si>
  <si>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SERVICIOS DE APOYO A LA GESTIÓN PARA LA DIRECCIÓN DE CONVIVENCIA Y DIÁLOGO SOCIAL EN LA EJECUCIÓN DE LA ESTRATEGIA DE CULTURA CIUDADANA FOMENTANDO ESPACIOS DE PARTICIPACIÓN CON LAS ORGANIZACIONES SOCIALES</t>
  </si>
  <si>
    <t>PRESTAR SERVICIOS PROFESIONALES A LA SUBSECRETARÍA PARA LA GOBERNABILIDAD Y GARANTÍA DE DERECHOS PARA APOYAR LA PUESTA EN MARCHA DEL OBSERVATORIO DE CONFLICTIVIDAD SOCIAL Y DERECHOS HUMANOS EN ARTICULACIÓN CON LAS POLÍTICAS&lt;(&gt;,&lt;)&gt; PLANES, PROGRAMAS, PROYECTOS Y ACTIVIDADES MISIONALES DE LA SUBSECRETARÍA Y SUS DEPENDENCIAS.</t>
  </si>
  <si>
    <t>PRESTAR LOS SERVICIOS PROFESIONALES PARA EL DESAROLLO E IMPLEMENTACIÓN DE LAS ESTRATEGIAS Y PROGRAMAS A CARGO DE LA DIRECCIÓN DE CONVIVENCIA Y DIÁLOGO SOCIAL</t>
  </si>
  <si>
    <t>483</t>
  </si>
  <si>
    <t>577</t>
  </si>
  <si>
    <t>564</t>
  </si>
  <si>
    <t>582</t>
  </si>
  <si>
    <t>717</t>
  </si>
  <si>
    <t>719</t>
  </si>
  <si>
    <t>671</t>
  </si>
  <si>
    <t>JOSTIN CAMILO CASTILLO CALDERON</t>
  </si>
  <si>
    <t>CLAUDIA PATRICIA YOPASA POVEDA</t>
  </si>
  <si>
    <t>PABLO ANDRES GUEVARA MONROY</t>
  </si>
  <si>
    <t>DIANA MARGARITA ROMERO NARVAEZ</t>
  </si>
  <si>
    <t>HELENA  BERMUDEZ ARCINIEGAS</t>
  </si>
  <si>
    <t>JUAN CARLOS CASTELLANOS DEVIA</t>
  </si>
  <si>
    <t>Prestar servicios profesionales especializados en la subsecretaría para la gobernabilidad y la garantía de derecho para orientar y articular procesos de difusión estratégica de las acciones misionales de la Subsecretaría y sus dependencias adscritas</t>
  </si>
  <si>
    <t>PRESTAR LOS SERVICIOS PROFESIONALES ESPECIALIZADOS EN LA SUBSECRETARÍA PARA LA GOBERNABILIDAD Y LA GARANTÍA DE DERECHOS PARA APOYAR EL SEGUIMIENTO A LOS PROCESOS MISIONALES, PLANES ESTRATÉGICOS, Y PROYECTOS DE INVERSIÓN A CARGO DE LAS DEPENDENCIAS ADSCRITAS A LA SUBSECRETARIA.</t>
  </si>
  <si>
    <t>PRESTACIÓN DE SERVICIOS PROFESIONALES, GENERANDO APOYO ESTRATÉGICO EN LOS PROCESOS DE ACTIVACIÓN Y MOVILIZACIÓN CIUDADANA QUE PROPENDAN POR LA APROPIACIÓN DE LA CIUDADANÍA ANTE LOS DIVERSOS INSTRUMENTOS, MECANISMOS E INSTANCIAS DE PARTICIPACIÓN EN EL MARCO DE LAS COMPETENCIAS DE LA SECRETARÍA DISTRITAL DE GOBIERNO</t>
  </si>
  <si>
    <t>PRESTAR SERVICIOS PROFESIONALES EN LA IMPLEMENTACIÓN DE INSTRUMENTOS DE PARTICIPACIÓN CIUDADANA EN EL MARCO DEL MODELO DE GOBIERNO ABIERTO</t>
  </si>
  <si>
    <t>PRESTAR SUS SERVICIOS PROFESIONALES ESPECIALIZADOS PARA APOYAR LA ARTICULACIÓN INTERINSTITUCIONAL DE LA SECRETARIA DE GOBIERNO EN LO REFERENTE A LAS ESTRATEGIAS DE GOBIERNO ABIERTO Y DEMÁS INSTRUMENTOS A CARGO DEL EQUIPO DE PARTICIPACIÓN</t>
  </si>
  <si>
    <t>PRESTAR SERVICIO DE APOYO A ACCIONES DE CARÁCTER ADMINISTRATIVO, OPERATIVO Y DE GESTIÓN DE INFORMACIÓN BRINDANDO UN SOPORTE ADECUADO EN TODAS LAS ACTIVIDADES OPERATIVAS DE IMPLEMENTACIÓN DE PROYECTOS Y ESTRATEGIAS DE PARTICIPACIÓN CIUDADANA DE LA SECRETARÍA DISTRITAL DE GOBIERNO.</t>
  </si>
  <si>
    <t>PRESTAR SERVICIOS PROFESIONALES PARA EL ALISTAMIENTO, IMPLEMENTACIÓN Y SEGUIMIENTO A PROCESOS DE PARTICIPACIÓN CIUDADANA ELECTORAL EN LAS QUE TIENE COMPETENCIA LA SECRETARÍA DISTRITAL DE GOBIERNO, ASÍ COMO BRINDAR ACOMPAÑAMIENTO A ENLACES LOCALES, INSTANCIAS DE PARTICIPACIÓN Y/O COORDINACIÓN QUE REDUNDEN EN EL FORTALECIMIENTO DE INSTRUMENTOS Y PROCESOS DE PARTICIPACIÓN CIUDADANA EN EL MARCO DE GOBIERNO ABIERTO</t>
  </si>
  <si>
    <t>525</t>
  </si>
  <si>
    <t>507</t>
  </si>
  <si>
    <t>559</t>
  </si>
  <si>
    <t>594</t>
  </si>
  <si>
    <t>YASIR ENRIQUE ANAYA VILLAMIL</t>
  </si>
  <si>
    <t>PAOLA ANDREA GALVIS RODRIGUEZ</t>
  </si>
  <si>
    <t>CESAR ALBERTO SAAVEDRA TORRES</t>
  </si>
  <si>
    <t>ALVARO  FORERO HERRERA</t>
  </si>
  <si>
    <t>ORLANDO  NUMPAQUE GAMBASICA</t>
  </si>
  <si>
    <t>MIGUEL ANGEL OLAYA GOMEZ</t>
  </si>
  <si>
    <t>PRESTAR LOS SERVICIOS PROFESIONALES PARA EL AJUSTE, RETROALIMIENTACIÓN, APROBACIÓN Y SEGUIMIENTO DEL PLAN DE ACCIÓN DEL FORTALECIMIENTO DE LAS RELACIONES DE LA ADMINISTRACIÓN CON LAS JUNTAS ADMINISTRADORAS LOCALES Y LA ATENCIÓN A LAS MESAS DE GESTIÓN LOCAL QUE LE SEAN DESIGNADAS, CONFORME A LOS LINEAMIENTOS QUE SE TENGAN ADOPTADOS EN LA DIRECCIÓN DE RELACIONES POLÍTICAS</t>
  </si>
  <si>
    <t>PRESTAR LOS SERVICIOS DE APOYO A LA GESTIÓN PARA LAS ACTIVIDADES ADMINISTRATIVAS RELACIONADAS CON EL PROYECTO DE INVERSIÓN 7799, EN ESPECIAL EN LOS CARGUES DE INFORMACIÓN DE LOS SISTEMAS ADOPTADOS POR LA DEPENDENCIA, DE ACUERDO CON LOS LINEAMIENTOS QUE LE IMPARTA EL SUPERVISOR DEL CONTRATO</t>
  </si>
  <si>
    <t>PRESTAR LOS SERVICIOS PROFESIONALES ESPECIALIZADOS PARA LA ORIENTACIÓN, SEGUIMIENTO, ANÁLISIS Y TRÁMITE DE TODAS LAS ACTIVIDADES RELACIONADAS CON EL PROCESO DE CONTROL POLÍTICO, DE LAS PROPOSICIONES Y DEBATES QUE REALICE EL CONCEJO DE BOGOTÁ, D.C., DE ACUERDO CON LO ESTABLECIDO EN LA NORMATIVIDAD VIGENTE Y LOS LINEAMIENTOS QUE LE DETERMINE EL DIRECTOR DE RELACIONES POLÍTICAS.</t>
  </si>
  <si>
    <t>PRESTAR LOS SERVICIOS TÉCNICOS PARA EL TRÁMITE Y SEGUIMIENTO DE LAS PROPOSICIONES Y DEBATES DE CONTROL POLÍTICO QUE REALICE EL CONCEJO DE BOGOTÁ, D.C., DE ACUERDO CON LO ESTABLECIDO EN LA NORMATIVIDAD VIGTENTE Y LOS LINEAMIENTOS DEL SUPERVISOR DEL CONTRATO</t>
  </si>
  <si>
    <t>PRESTAR LOS SERVICIOS PROFESIONALES PARA BRINDAR EL SOPORTE DE ACTUALIZACIÓN, AJUSTE, CAPACITACIÓN Y ENTRENAMIENTO DE LAS HERRAMIENTAS TECNOLÓGICAS QUE TIENE ADOPTADAS LA DIRECCIÓN DE RELACIONES POLÍTICAS, DE ACUERDO CON LAS DIRECTRICES QUE SOBRE ESTA MATERIA TENGA ADOPTADAS LA DIRECCIÓN DE TECNOLOGÍAS E INFORMACIÓN Y LOS LINEAMIENTOS QUE LE IMPARTA EL SUPERVISOR DEL CONTRATO</t>
  </si>
  <si>
    <t>PRESTAR SERVICIOS PROFESIONALES ESPECIALIZADOS QUE CONTRIBUYAN EL FORTALECIMIENTO DE LAS ACTIVIDADES INHERENTES A LA INVESTIGACIÓN Y ANÁLISIS DE LA INFORMACIÓN CONCERNIENTE A LOS PROYECTOS E INICIATIVAS DE ACTORES POLITICOS, POR MEDIO DE LA REVISIÓN, RETROALIMENTACIÓN, ELABORACIÓN DE DOCUMENTOS Y ORIENTACIÓN A LOS GRUPOS DE TRABAJO, QUE HACEN PARTE DE LA DIRECCIÓN DE RELACIONES POLITICAS.</t>
  </si>
  <si>
    <t>521</t>
  </si>
  <si>
    <t>524</t>
  </si>
  <si>
    <t>529</t>
  </si>
  <si>
    <t>609</t>
  </si>
  <si>
    <t>536</t>
  </si>
  <si>
    <t>489</t>
  </si>
  <si>
    <t>580</t>
  </si>
  <si>
    <t>605</t>
  </si>
  <si>
    <t>576</t>
  </si>
  <si>
    <t>584</t>
  </si>
  <si>
    <t>597</t>
  </si>
  <si>
    <t>591</t>
  </si>
  <si>
    <t>625</t>
  </si>
  <si>
    <t>588</t>
  </si>
  <si>
    <t>603</t>
  </si>
  <si>
    <t>598</t>
  </si>
  <si>
    <t>630</t>
  </si>
  <si>
    <t>654</t>
  </si>
  <si>
    <t>642</t>
  </si>
  <si>
    <t>636</t>
  </si>
  <si>
    <t>646</t>
  </si>
  <si>
    <t>645</t>
  </si>
  <si>
    <t>647</t>
  </si>
  <si>
    <t>655</t>
  </si>
  <si>
    <t>657</t>
  </si>
  <si>
    <t>678</t>
  </si>
  <si>
    <t>435</t>
  </si>
  <si>
    <t>461</t>
  </si>
  <si>
    <t>786-2023</t>
  </si>
  <si>
    <t>MANUEL ALEJANDRO GONZALEZ DELVASTO</t>
  </si>
  <si>
    <t>PAOLA ANDREA ANGULO ZAPATA</t>
  </si>
  <si>
    <t>ALCIDES  AGUILAR PIRATOVA</t>
  </si>
  <si>
    <t>YUDY ALEXANDRA RAMIREZ MARTINEZ</t>
  </si>
  <si>
    <t>OLGA YANED GOMEZ MOLINA</t>
  </si>
  <si>
    <t>JORGE ALFREDO VERGARA BRITO</t>
  </si>
  <si>
    <t>CLAUDIA MILENA GARCES OBANDO</t>
  </si>
  <si>
    <t>HERBERTO ELISEO ORTIZ ROSA</t>
  </si>
  <si>
    <t>ELIAS  ABUCHAR DUQUE</t>
  </si>
  <si>
    <t>CLAUDIA PATRICIA AHUMADA SABALZA</t>
  </si>
  <si>
    <t>JAIR ALEXIS MENDEZ RAMOS</t>
  </si>
  <si>
    <t>JOSE LUIS SANABRIA CASIANO</t>
  </si>
  <si>
    <t>GERMAN AUGUSTO GIRALDO AGUDELO</t>
  </si>
  <si>
    <t>JUAN CARLOS AREVALO GOMEZ</t>
  </si>
  <si>
    <t>JOAQUIN ALBERTO CAMARGO VALLE</t>
  </si>
  <si>
    <t>JOHN ANTONIO MONTENEGRO MONTILLA</t>
  </si>
  <si>
    <t>PAULA TATIANA CASTAÑEDA GIL</t>
  </si>
  <si>
    <t>ALBERT FERNEY BERMUDEZ OVALLE</t>
  </si>
  <si>
    <t>CAROLINA  GOMEZ GOMEZ</t>
  </si>
  <si>
    <t>JOHN DAGOBERTO MOYANO DUARTE</t>
  </si>
  <si>
    <t>EVER ANDRES MERCADO PUENTES</t>
  </si>
  <si>
    <t>DANNA LUCIA QUINTERO CIFUENTES</t>
  </si>
  <si>
    <t>LUIS CAMILO RINCON JIMENEZ</t>
  </si>
  <si>
    <t>SANDRA LUCIA RODRIGUEZ TORRES</t>
  </si>
  <si>
    <t>NATALIA ALEJANDRA BOHORQUEZ SANCHEZ</t>
  </si>
  <si>
    <t>ADRIANA PATRICIA GOMEZ BARAJAS</t>
  </si>
  <si>
    <t>ANGELA MARIA VASQUEZ ALBA</t>
  </si>
  <si>
    <t>ANGIE LORENA CHACON ARIAS</t>
  </si>
  <si>
    <t>IVAN RENE SALAS URIBE</t>
  </si>
  <si>
    <t>ADRIANA MARIA ROJAS RODRIGUEZ</t>
  </si>
  <si>
    <t>JUAN CARLOS PULIDO SANCHEZ</t>
  </si>
  <si>
    <t>JULIAN  TORRES JIMENEZ</t>
  </si>
  <si>
    <t>LEIDY VIVIANA TRIANA DELGADILLO</t>
  </si>
  <si>
    <t>LAURA CONSTANZA PEÑA FONTECHA</t>
  </si>
  <si>
    <t>KAREN ANDREA HUERTAS MONCADA</t>
  </si>
  <si>
    <t>ADRIANA MARCELA HERNANDEZ FERNANDEZ</t>
  </si>
  <si>
    <t>JOSE ALEJANDRO CARRILLO LEON</t>
  </si>
  <si>
    <t>NELLYSABETH  MURILLO RAMIREZ</t>
  </si>
  <si>
    <t>NATALI  MOSSOS REYES</t>
  </si>
  <si>
    <t>DANNA STEPHANIA ROJAS GOMEZ</t>
  </si>
  <si>
    <t>ADRIANA CONSTANZA AHUMADA MALDONADO</t>
  </si>
  <si>
    <t>CRISTIAN FELIPE AREVALO CHAVEZ</t>
  </si>
  <si>
    <t>QUALITY WATER SERVICE COLOMBIA SAS</t>
  </si>
  <si>
    <t>PRESTAR SERVICIOS PROFESIONALES JURÍDICOS A LOS PROYECTOS Y PROCESOS QUE ADELANTE LA DIRECCIÓN DE TECNOLOGÍAS E INFORMACIÓN PARA EL FORTALECIMIENTO INSTITUCIONAL</t>
  </si>
  <si>
    <t>Prestar con plena autonomía técnica y administrativa sus servicios profesionales especializados, en la gestión administrativa y presupuestal de los contratos de la oficina de tecnología de la información, y en los procesos de liquidación de contratos</t>
  </si>
  <si>
    <t>RESTAR SERVICIOS PROFESIONALES PARA APOYAR A LA SECRETARIA DISTRITAL DE GOBIERNO, EN LA REVISIÓN, ORIENTACIÓN Y DIAGNOSTICO DE LOS EXPEDIENTES DISCIPLINARIOS EN TEMAS FINANCIEROS QUE SE REQUIERAN.</t>
  </si>
  <si>
    <t>PRESTAR SERVICIOS PROFESIONALES PARA APOYAR Y ACOMPAÑAR AL ÁREA DISCIPLINARIA COMPETENTE EN LA ETAPA EN LA QUE CORRESPONDA LA EVALUACIÓN, DESCONGESTIÓN Y TRÁMITE DE LOS PROCESOS DISCIPLINARIOS DE ACUERDO CON SU NATURALEZA QUE SE ENCUENTREN A CARGO DEL CONTRATISTA Y/O LOS QUE LE SEAN ASIGNADOS.</t>
  </si>
  <si>
    <t>PRESTAR LOS SERVICIOS PROFESIONALES A LA SUBSECRETARÍA DE GESTIÓN INSTITUCIONAL PARA REALIZAR LA PROYECCIÓN&lt;(&gt;,&lt;)&gt; SEGUIMIENTO Y EJECUCIÓN DE LOS RECURSOS FINANCIEROS DE LA SECRETARIA DISTRITAL DE GOBIERNO</t>
  </si>
  <si>
    <t>PRESTAR LOS SERVICIOS PROFESIONALES A LA DIRECCIÓN ADMINISTRATIVA DE LA SECRETARIA DISTRITAL DE GOBIERNO EN ASUNTOS JURÍDICOS Y CONTRACTUALES A CARGO DE LA DEPENDENCIA.</t>
  </si>
  <si>
    <t>PRESTAR SERVICIOS PROFESIONALES EN LA SECRETARIA DISTRITAL DE GOBIERNO EN RELACIÓN CON EL SEGUIMIENTO DE ACCIONES Y PROCESOS A CARGO DE LA DIRECCIÓN</t>
  </si>
  <si>
    <t>Prestar con plena autonomía técnica y administrativa sus servicios como Profesional Especializado en la definición, implementación y seguimiento de proyectos relacionados con componentes y habilitadores transversales para la adopción y cumplimiento de la de la Política de Gobierno Digital del modelo integrado de planeación y gestión - MIPG</t>
  </si>
  <si>
    <t>PRESTAR SERVICIOS PROFESIONALES EN LOS ASPECTOS JURÍDICOS Y LEGALES QUE REQUIERAN LOS PROCESOS MISIONALES Y ADMINISTRATIVOS QUE SE ADELANTAN EN LA SECRETARÍA DISTRITAL DE GOBIERNO.</t>
  </si>
  <si>
    <t>PRESTAR LOS SERVICIOS PROFESIONALES PARA EL DISEÑO Y PRODUCCIÓN DE PIEZAS GRÁFICAS Y AUDIOVISUALES PARA LAS PLATAFORMAS DIGITALES Y DEMÁS MEDIOS INTERNOS Y EXTERNOS DE LA ENTIDAD</t>
  </si>
  <si>
    <t>PRESTAR LOS SERVICIOS PROFESIONALES PARA REALIZAR LA ACTUALIZACIÓN DE CONTENIDOS, EDICIÓN Y CREACIÓN DE NUEVAS SECCIONES, PARA LA ADMINISTRACIÓN Y GESTIÓN DE CONTENIDOS EN LOS PORTALES WEB DE LA SECRETARÍA DISTRITAL DE GOBIERNO Y ALCALDÍAS LOCALES.</t>
  </si>
  <si>
    <t>PRESTAR LOS SERVICIOS PROFESIONALES PARA APOYAR EN LA ORIENTACIÓN, REVISIÓN Y ACOMPAÑAMIENTO JURÍDICO Y CONTRACTUAL DE LOS ASUNTOS DE COMPETENCIA DE LA DIRECCIÓN DE CONTRATACIÓN</t>
  </si>
  <si>
    <t>PRESTAR LOS SERVICIOS PROFESIONALES ESPECIALIZADOS PARA LA COORDINACIÓN OPERATIVA Y EL DISEÑO E IMPLEMENTACIÓN DEL PLAN DE COMUNICACIÓN DE LA SECRETARÍA DISTRITAL DE GOBIERNO Y LA CREACIÓN Y EL DESARROLLO DE LAS DIFERENTES CAMPAÑAS ESPECIALMENTE EN LAS ACCIONES ENCAMINADAS CON METAS, LOGROS Y GESTIÓN DEL NIVEL CENTRAL Y DE LAS ALCALDÍAS LOCALES, DE ACUERDO CON LAS NECESIDADES DE LA ENTIDAD</t>
  </si>
  <si>
    <t>PRESTAR LOS SERVICIOS PROFESIONALES PARA LA INSTALACIÓN, ACTUALIZACIÓN, ADMINISTRACIÓN, Y MONITOREO DEL HARDWARE Y SOFTWARE DE SERVIDORES FÍSICOS Y VIRTUALES DE LA SECRETARÍA DISTRITAL DE GOBIERNO.</t>
  </si>
  <si>
    <t>PRESTAR LOS SERVICIOS DE APOYO A LA GESTIÓN DE MANERA TEMPORAL, CON AUTONOMÍA TÉCNICA Y ADMINISTRATIVA PARA REALIZAR LABORES TÉCNICAS Y OPERATIVAS EN EL DESARROLLO DE LOS PROCEDIMIENTOS DE GESTIÓN DOCUMENTAL Y ADMINISTRATIVA DE LA DIRECCIÓN JURÍDICA DE LA SECRETARÍA DISTRITAL DE GOBIERNO.</t>
  </si>
  <si>
    <t>PRESTAR LOS SERVICIOS PROFESIONALES CON EL FIN DE REALIZAR EL PROTOCOLO DEL DESPACHO DEL SECRETARIO DE GOBIERNO</t>
  </si>
  <si>
    <t>PRESTAR LOS SERVICIOS PROFESIONALES PARA EL DESARROLLO DEL MODELO DE ANALÍTICA INSTITUCIONAL DE LA ENTIDAD Y EL PLAN ESTADÍSTICO DISTRITAL.</t>
  </si>
  <si>
    <t>PRESTAR LOS SERVICIOS PARA LA REALIZACIÓN DE CONTENIDOS AUDIOVISUALES A FIN DE DIVULGAR LA GESTION DE LA SECRETARIA DISTRITAL DE GOBIERNO</t>
  </si>
  <si>
    <t>PRESTAR LOS SERVICIOS PROFESIONALES A LA SECRETARÍA DISTRITAL DE GOBIERNO PARA ADELANTAR LAS ACTIVIDADES RELACIONADAS CON LA POLÍTICA DE DEFENSA JURÍDICA DEL MODELO INTEGRADO DE PLANEACIÓN Y GESTIÓN (MIPG), ATINENTES AL SISTEMA ÚNICO DE GESTIÓN PARA EL REGISTRO, EVALUACIÓN Y AUTORIZACIÓN DE ACTIVIDADES DE AGLOMERACIÓN DE PÚBLICO EN EL DISTRITO CAPITAL, Y CON EL TRÁMITE DE LAS ACCIONES CONSTITUCIONALES QUE IMPETRAN LOS CIUDADANOS EN LAS QUE SE ENCUENTRA VINCULADA LA ENTIDAD.</t>
  </si>
  <si>
    <t>PRESTAR LOS SERVICIOS PROFESIONALES ESPECIALIZADOS EN LA SECRETARÍA DISTRITAL DE GOBIERNO APOYANDO LAS DEPENDENCIAS Y PROYECTOS MISIONALES EN EL DESARROLLO, ANÁLISIS MANTENIMIENTO Y PUESTA EN PRODUCCIÓN DE LAS SOLUCIONES DE SOFTWARE BASADAS EN TECNOLOGÍAS JAVA ADMINISTRADAS POR LA SECRETARÍA DISTRITAL DE GOBIERNO</t>
  </si>
  <si>
    <t>PRESTAR SERVICIOS PROFESIONALES ESPECIALIZADOS A LA SUBSECRETARIA DE GESTIÓN INSTITUCIONAL PARA ACOMPAÑAR LA FORMULACION, EJECUCIÓN Y ARTICULACIÓN DE LAS ESTRATEGIAS ENCAMINADAS A DISEÑAR, IMPLEMENTAR, MEJORAR, LOGRAR EFICACIA Y SOSTENIBILIDAD DEL PROGRAMA DE TRANSPARENCIA Y ETICA PUBLICA (PTEP), INCLUIDOS LOS MECANISMOS ASOCIADOS AL SISTEMA DE ADMINISTRACION DEL RIESGO DE LAVADO DE ACTIVOS Y FINANCIACION DEL TERRORISMO (LA/FT) Y ANTISOBORNO, DE LA ENTIDAD CON EL FIN DE DAR CUMPLIMENTO A LAS REGULACIONES VIGENTES Y LAS ACTIVIDADES ASIGNADAS A LAS AREAS QUE PARTICIPEN EN LA GESTIÓN DE DICHAS ESTRATEGIAS</t>
  </si>
  <si>
    <t>PRESTAR LOS SERVICIOS PROFESIONALES PARA APOYAR EN LA FORMULACIÓN, IMPLEMENTACIÓN Y DESARROLLO DE PRODUCTOS PERIODÍSTICOS EN LA SECRETARÍA DISTRITAL DE GOBIERNO</t>
  </si>
  <si>
    <t>PRESTAR SERVICIOS PROFESIONALES A LA SUBSECRETARIA DE GESTIÓN INSTITUCIONAL PARA IMPLEMENTAR EL PROGRAMA DE TRANSPARENCIA Y ETICA PUBLICA (PTEP) DE LA ENTIDAD Y ASEGURAR LA ADECUDA GESTION DE LOS RIESGOS ASOCIADOS</t>
  </si>
  <si>
    <t>Prestar servicios profesionales como social media y community manager de la Secretaría Distrital de Gobierno para promover los programas y proyectos de la entidad que benefician a la ciudadanía.</t>
  </si>
  <si>
    <t>PRESTAR SERVICIOS PROFESIONALES ESPECIALIZADOS A LA SUBSECRETARÍA DE GESTIÓN INSTITUCIONAL EN LOS PROCESOS DE PLANEACIÓN Y EL SEGUIMIENTO A LA GESTIÓN PRESUPUESTAL DE LA SECRETARIA DISTRITAL DE GOBIERNO EN EL MARCO DEL MODELO INTEGRADO DE PLANEACIÓN Y GESTIÓN.</t>
  </si>
  <si>
    <t>PRESTAR SERVICIOS PROFESIONALES PARA APOYAR EL CUBRIMIENTO DE ACTIVIDADES Y EVENTOS PERIODÍSTICOS QUE ADELANTE LA OFICINA DE COMUNICACIONES DE LA SECRETARIA DE GOBIERNO.</t>
  </si>
  <si>
    <t>PRESTAR SERVICIOS PROFESIONALES ESPECIALIZADOS PARA LIDERAR LAS ESTRATEGIAS DIGITALES DE LA SECRETARIA DE GOBIERNO QUE PERMITAN DAR A CONOCER LOS PROGRAMAS Y PROYECTOS QUE SE ADELANTAN EN BENEFICIO DE LA CIUDADANÍA.</t>
  </si>
  <si>
    <t>PRESTAR LOS SERVICIOS PROFESIONALES PARA APOYAR LA IMPLEMENTACIÓN DEL PLAN ESTRATÉGICO DE COMUNICACIONES Y LA CREACIÓN Y EL DESARROLLO DE LAS DIFERENTES CAMPAÑAS DE COMUNICACIÓN INTERNA Y EXTERNA DE LA SECRETARÍA DISTRITAL DE GOBIERNO, PARA FORTALECER LA DIVULGACIÓN DE LAS POLÍTICAS, PLANES, PROGRAMAS Y PROYECTOS QUE LIDERA LA ENTIDAD.</t>
  </si>
  <si>
    <t>PRESTAR LOS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t>
  </si>
  <si>
    <t>CONTRATAR LOS SERVICIOS PROFESIONALES PARA LA GESTIÓN DEL COBRO DE LAS MULTAS IMPUESTAS A FAVOR DEL DISTRITO CAPITAL Y/O DE LA SECRETARÍA JURÍDICA DISTRITAL POR PARTE DE LAS AUTORIDADES COMPETENTES O HACER EFECTIVO ANTE LAS AUTORIDADES JUDICIALES COMPETENTES, LOS DERECHOS DE CRÉDITO A SU FAVOR.</t>
  </si>
  <si>
    <t>PRESTACIÓN DE SERVICIOS PROFESIONALES COMO ABOGADO PARA REPRESENTAR JUDICIAL Y EXTRAJUDICIALMENTE A LA ENTIDAD, EN LOS PROCESOS QUE LE SEAN ASIGNADOS, ASÍ COMO EN LAS DEMÁS ACTUACIONES ADMINISTRATIVAS QUE SE REQUIERAN</t>
  </si>
  <si>
    <t>PRESTACIÓN DE SERVICIOS PROFESIONALES EN LA DIRECCIÓN JURÍDICA CON EL FIN DE DAR TRÁMITE A LAS SOLICITUDES DE CONCEPTOS, VIABILIDADES JURÍDICAS, DERECHOS DE PETICIÓN, ASÍ COMO PARA ATENDER LAS ACCIONES NECESARIAS TENDIENTES AL CUMPLIMIENTO DE LAS DECISIONES JUDICIALES EXPEDIDAS EN LAS ACCIONES CONSTITUCIONALES DE GRUPO Y POPULARES, EN LAS QUE SE ENCUENTREN VINCULADAS LA ENTIDAD Y LAS JUNTAS ADMINISTRADORAS LOCALES, LAS ALCALDÍAS LOCALES Y LOS FONDOS DE DESARROLLO LOCAL.</t>
  </si>
  <si>
    <t>PRESTAR LOS SERVICIOS PROFESIONALES EN LA OFICINA ASESORA DE PLANEACIÓN COMO APOYO EN LA IMPLEMENTACIÓN DEL SISTEMA DE GESTIÓN AMBIENTAL</t>
  </si>
  <si>
    <t>PRESTAR LOS SERVICIOS PROFESIONALES A LA OFICINA ASESORA DE PLANEACIÓN PARA EL ACOMPÑAMIENTO TÉCNICO Y METODOLÓGICO EN LAS FASES DE EJECUCIÓN Y SEGUIMIENTO DE LOS PROYECTOS DE INVERSIÓN DE LA ENTIDAD.</t>
  </si>
  <si>
    <t>REALIZAR LA ADICION Y PRORROGA DEL CONTRATO No. 786 DE 2023 SUSCRITO POR LA SECRETARIA DISTRITAL DE GOBIERNO Y QUALITY WATER SERVICE COLOMBIA S.A.S</t>
  </si>
  <si>
    <t>396</t>
  </si>
  <si>
    <t>579</t>
  </si>
  <si>
    <t>602</t>
  </si>
  <si>
    <t>608</t>
  </si>
  <si>
    <t>619</t>
  </si>
  <si>
    <t>495</t>
  </si>
  <si>
    <t>JUAN DAVID CHAMUSERO MARIN</t>
  </si>
  <si>
    <t>EVELY KATHERINE AFANADOR REY</t>
  </si>
  <si>
    <t>MAYERLY EYIVIA CUERVO BAQUERO</t>
  </si>
  <si>
    <t>JACQUELINE  FRIEDE VILLAROEL</t>
  </si>
  <si>
    <t>RAFAEL GUSTAVO CARREÑO CURIEL</t>
  </si>
  <si>
    <t>HELDER GERMAN PARDO BUITRAGO</t>
  </si>
  <si>
    <t>TIMANCO FEDERICO GREGORIO BAQUERO RUEDA</t>
  </si>
  <si>
    <t>DANIELA  TORRES GARZON</t>
  </si>
  <si>
    <t>JORGE LUIS MARTIN HILARION</t>
  </si>
  <si>
    <t>HUGO ALEXANDER GUTIERREZ CERVERA</t>
  </si>
  <si>
    <t>NASHLY  PEINADO MALAGON</t>
  </si>
  <si>
    <t>DIANA MILDRED LADINO GAMA</t>
  </si>
  <si>
    <t>ARDIKARY  ARIZA BUITRAGO</t>
  </si>
  <si>
    <t>JOHN STEVE PEÑA CASALLAS</t>
  </si>
  <si>
    <t>LUIS EDUARDO FLOREZ MENDEZ</t>
  </si>
  <si>
    <t>LILIANA MILENA HERNANDEZ ROJAS</t>
  </si>
  <si>
    <t>RODRIGO ALFONSO ALVAREZ TORRES</t>
  </si>
  <si>
    <t>ANDREA  ROMERO GUZMAN</t>
  </si>
  <si>
    <t>GABRIEL GONZALO CLAVIJO SERRANO</t>
  </si>
  <si>
    <t>DANIELA  QUIÑONES BORDA</t>
  </si>
  <si>
    <t>NOHORA PATRICIA TRUJILLO TOVAR</t>
  </si>
  <si>
    <t>PRESTAR LOS SERVICIOS PROFESIONALES EN LA DIRECCIÓN PARA LA GESTIÓN DEL DESARROLLO LOCAL, APOYANDO LAS ACTIVIDADES DE ASISTENCIA TÉCNICA INTEGRAL EN EL DESARROLLO Y PLANEACIÓN LOS PROYECTOS DE INVERSIÓN LOCAL QUE ADELANTAN LOS FONDOS DE DESARROLLO LOCAL - FDL</t>
  </si>
  <si>
    <t>PRESTAR LOS SERVICIOS PROFESIONALES EN LA DIRECCIÓN PARA LA GESTIÓN DEL DESARROLLO LOCAL, APOYANDO JURÍDICAMENTE LAS ACTIVIDADES DE ASISTENCIA TÉCNICA INTEGRAL EN EL DESARROLLO Y PLANEACIÓN LOS PROYECTOS DE INVERSIÓN LOCAL QUE ADELANTAN LOS FONDOS DE DESARROLLO LOCAL - FDL</t>
  </si>
  <si>
    <t>PRESTAR LOS SERVICIOS PROFESIONALES ESPECIALIZADOS PARA LA ORIENTACIÓN ESTRATÉGICA Y OPERATIVA DE LOS PROYECTOS DE INVERSIÓN EN INFRAESTRUCTURA LOCAL QUE SE DESARROLLEN EN LAS 20 LOCALIDADES Y LA ARTICULACIÓN INTERINSTITUCIONAL CORRESPONDIENTE</t>
  </si>
  <si>
    <t>PRESTAR LOS SERVICIOS PROFESIONALES A LA DIRECCIÓN PARA LA GESTIÓN DEL DESARROLLO LOCAL PARA EL ACOMPAÑAMIENTO JURÍDICO EN LA DEFINICIÓN, ELABORACIÓN E IMPLEMENTACIÓN DE LA OFERTA DE PROGRAMAS DE INCLUSIÓN Y DESARROLLO LOCAL EN EL MARCO DE LA ESTRATEGIA DE INTERVENCIÓN DIRIGIDA A LAS ALCALDIAS LOCALES</t>
  </si>
  <si>
    <t>Prestar servicios profesionales de carácter jurídico para acompañar y articular las gestiones contractuales y administrativas entre las alcaldías locales y la Subsecretaría de Gestión Local</t>
  </si>
  <si>
    <t>PRESTAR SERVICIOS PROFESIONALES ESPECIALIZADOS EN LA SUBSECRETARÍA DE GESTIÓN LOCAL PARA EL ACOMPAÑAMIENTO DE LAS ESTRATEGIAS DE INTERVENCIÓN EN LAS ALCALDÍAS LOCALES Y DE ACCIONES DE POLÍTICA PÚBLICA QUE SE REQUIERAN.</t>
  </si>
  <si>
    <t>PRESTAR SERVICIOS PROFESIONALES A LA SUBSECRETARÍA DE GESTIÓN LOCAL PARA APOYAR EL DISEÑO E IMPLEMENTACIÓN DE LAS ESTRATEGIAS PARA LA DIVULGACIÓN DE LA GESTIÓN LOCAL EN EL TERRITORIO EN EL MARCO DE LA IMPLEMENTACIÓN DEL CENTRO DE GOBIERNO LOCAL</t>
  </si>
  <si>
    <t>PRESTAR SERVICIOS PROFESIONALES ESPECIALIZADOS EN LA SUBSECRETARÍA DE GESTIÓN LOCAL PARA LA IMPLEMENTACIÓN DE LA ESTRATEGIA DE ACOMPAÑAMIENTO Y ORIENTACIÓN A AUTORIDADES Y CORPORACIONES PÚBLICAS PARA EL FORTALECIMIENTO DE LA GESTIÓN LOCAL</t>
  </si>
  <si>
    <t>PRESTAR SERVICIOS PROFESIONALES A LA SUBSECRETARÍA DE GESTIÓN LOCAL PARA BRINDAR ASISTENCIA EN LA PLANEACIÓN&lt;(&gt;,&lt;)&gt; EJECUCIÓN Y SEGUIMIENTO DE LAS POLÍTICAS PÚBLICAS IMPLEMENTADAS POR LA SECRETARÍA DISTRITAL DE GOBIERNO Y EN ESPECIAL POR LOS FONDOS DE DESARROLLO LOCAL.</t>
  </si>
  <si>
    <t>PRESTAR LOS SERVICIOS PROFESIONALES ESPECIALIZADOS A LA DIRECCIÓN PARA LA GESTIÓN DEL DESARROLLO LOCAL - DGDL&lt;(&gt;,&lt;)&gt; APOYANDO EL SEGUIMIENTO A LAS METAS PROYECTO, PLANES, PROCESOS Y PROCEDIMIENTOS EN EL MARCO DEL PROYECTO DE INVERSIÓN A CARGO DE LA SUBSECRETARÍA DE GESTIÓN</t>
  </si>
  <si>
    <t>PRESTACIÓN DE SERVICIOS PROFESIONALES ESPECIALIZADOS A LA DIRECCIÓN PARA LA GESTIÓN DEL DESARROLLO LOCAL EN EL APOYO TÉCNICO AL DESARROLLO Y PLANEACIÓN DE LOS PROYECTOS DE INVERSIÓN EN EL MARCO DE ASISTENCIA TÉCNICA INTEGRAL DIRIGIDA A LOS FONDOS DE DESARROLLO LOCAL - FDL</t>
  </si>
  <si>
    <t>PRESTAR LOS SERVICIOS PROFESIONALES APOYANDO LA ESTRUCTURACIÓN Y ADMINISTRACIÓN DEL SISTEMA DE INFORMACIÓN GEOGRÁFICA Y BRINDAR SOPORTE TÉCNICO PARA EL DESARROLLO E IMPLEMENTACIÓN DE SOLUCIONES GEOGRÁFICAS DE LA SECRETARÍA DISTRITAL DE GOBIERNO EN ESPECIAL LAS RELACIONADAS CON EL CENTRO DE GOBIERNO LOCAL</t>
  </si>
  <si>
    <t>PRESTAR LOS SERVICIOS PROFESIONALES EN LA SUBSECRETARÍA DE GESTIÓN LOCAL EN EL MARCO DEL FORTALECIMIENTO DEL OBSERVATORIO DE GESTIÓN LOCAL A TRAVÉS DEL APOYO A LA COORDINACIÓN DE LA PUESTA EN MARCHA DEL CENTRO DE GOBIERNO LOCAL Y SUS COMPONENTES</t>
  </si>
  <si>
    <t>PRESTAR LOS SERVICIOS PROFESIONALES A LA SECRETARIA DISTRITAL DE GOBIERNO COMO DESARROLLADOR WEB SENIOR PARA EL DESARROLLO, MANTENIMIENTO, FORTALECIMIENTO E IMPLEMENTACIÓN DE PORTALES Y MICROSITIOS WEB DE LA ENTIDAD</t>
  </si>
  <si>
    <t>PRESTAR LOS SERVICIOS PROFESIONALES APOYANDO A LAS ÁREAS MISIONALES Y DE APOYO EN LA IDENTIFICACIÓN, ESTRUCTURACIÓN Y DEPURACIÓN DE LA INFORMACIÓN GEOGRÁFICA PARA LA IMPLEMENTACIÓN TABLEROS GEOGRÁFICOS RELACIONADA CON LOS PROYECTOS DE INVERSIÓN DE LA SECRETARÍA DISTRITAL DE GOBIERNO Y DE LA DIRECCIÓN DE GESTIÓN POLICIVA.</t>
  </si>
  <si>
    <t>PRESTAR LOS SERVICIOS PROFESIONALES COMO APOYO PARA EL DESARROLLO DE LOS PROYECTOS ESTRATÉGICOS DE LA SUBSECRETARÍA DE GESTIÓN LOCAL</t>
  </si>
  <si>
    <t>PRESTAR SERVICIOS PROFESIONALES PARA REALIZAR EL DISEÑO, ADMINISTRACIÓN Y DESARROLLOS WEB QUE SE REQUIERAN EN LA SUBSECRETARÍA DE GESTIÓN LOCAL, EN EL MARCO DE SU MISIONALIDAD</t>
  </si>
  <si>
    <t>PRESTAR LOS SERVICIOS PROFESIONALES ESPECIALIZADOS A LA DIRECCIÓN PARA LA GESTIÓN DEL DESARROLLO LOCAL EN LA FORMULACIÓN, DESARROLLO E IMPLEMENTACIÓN LOS PROGRAMAS BOGOTÁ LOCAL</t>
  </si>
  <si>
    <t>697</t>
  </si>
  <si>
    <t>695</t>
  </si>
  <si>
    <t>696</t>
  </si>
  <si>
    <t>707</t>
  </si>
  <si>
    <t>693</t>
  </si>
  <si>
    <t>734</t>
  </si>
  <si>
    <t>710</t>
  </si>
  <si>
    <t>790</t>
  </si>
  <si>
    <t>728</t>
  </si>
  <si>
    <t>792</t>
  </si>
  <si>
    <t>751</t>
  </si>
  <si>
    <t>762</t>
  </si>
  <si>
    <t>763</t>
  </si>
  <si>
    <t>764</t>
  </si>
  <si>
    <t>761</t>
  </si>
  <si>
    <t>767</t>
  </si>
  <si>
    <t>758</t>
  </si>
  <si>
    <t>772</t>
  </si>
  <si>
    <t>756</t>
  </si>
  <si>
    <t>775</t>
  </si>
  <si>
    <t>800</t>
  </si>
  <si>
    <t>776</t>
  </si>
  <si>
    <t>777</t>
  </si>
  <si>
    <t>755</t>
  </si>
  <si>
    <t>808</t>
  </si>
  <si>
    <t>754</t>
  </si>
  <si>
    <t>793</t>
  </si>
  <si>
    <t>766</t>
  </si>
  <si>
    <t>795</t>
  </si>
  <si>
    <t>798</t>
  </si>
  <si>
    <t>854</t>
  </si>
  <si>
    <t>801</t>
  </si>
  <si>
    <t>760</t>
  </si>
  <si>
    <t>806</t>
  </si>
  <si>
    <t>768</t>
  </si>
  <si>
    <t>817</t>
  </si>
  <si>
    <t>819</t>
  </si>
  <si>
    <t>827</t>
  </si>
  <si>
    <t>883</t>
  </si>
  <si>
    <t>830</t>
  </si>
  <si>
    <t>821</t>
  </si>
  <si>
    <t>832</t>
  </si>
  <si>
    <t>834</t>
  </si>
  <si>
    <t>835</t>
  </si>
  <si>
    <t>850</t>
  </si>
  <si>
    <t>803</t>
  </si>
  <si>
    <t>859</t>
  </si>
  <si>
    <t>885</t>
  </si>
  <si>
    <t>886</t>
  </si>
  <si>
    <t>881</t>
  </si>
  <si>
    <t>890</t>
  </si>
  <si>
    <t>PRESTAR SERVICIOS PROFESIONALES APOYANDO LA FORMULACIÓN DE LAS METAS Y PROYECTOS DEL PLAN DISTRITAL DE DESARROLLO A CARGO DE LA SUBDIRECCIÓN DE ASUNTOS INDÍGENAS Y RROM. POLITICA PÚBLICA</t>
  </si>
  <si>
    <t>SOLICITUD DE CDP PARA PAGO DE SERVICIO DE ENERGÍA  PAGO DEL SERVICIO DE ENERGÍA DE LA CASA DEL PENSAMIENTO INDIGENA, UBICADA EN LA CALLE 9 No. 9-60, PERÍODO FACTURADO DEL 22 DE FEBRERO AL 20 DE MARZO DE 2024, SEGÚN FACTURAS: 134159234-9; 134283825-9; 134159235-6; 134283824-1; 134187922-2; 134159230-0; 134159233-1; 134159232-4; 134159231-7 Y 134283823-4</t>
  </si>
  <si>
    <t>SOLICITUD DE CDP PARA PAGO DE SERVICOS DE RECOLECCION DE DESECHOS  PAGO DEL SERVICIO DE ASEO DE LA CASA DEL PENSAMIENTO INDIGENA, UBICADA EN LA CALLE 9 No. 9-60, PERÍODO FACTURADO DEL 13 DE FEBRERO AL 12 DE MARZO DE 2024, SEGÚN FACTURAS: 134159234-9; 134283825-9; 134159235-6; 134283824-1; 134187922-2; 134159230-0; 134159233-1; 134159232-4; 134159231-7 Y 134283823-4</t>
  </si>
  <si>
    <t>SOLICITUD DE CDP PARA SERVICIO DE AGUA  PAGO DEL SERVICIO DE ACUEDUCTO Y ALCANTARILLADO DE LA CASA DEL PENSAMIENTO INDIGENA, UBICADA EN LA CLL 9 No. 9-60; PERÍODO FACTURADO DEL 14 DE ENERO AL 13 DE MARZO DE 2024, SEGÚN FACTURA No 38616695714.</t>
  </si>
  <si>
    <t>SOLICITUD DE CDP PARA PAGO DE SERVICIO DE ENERGÍA  PAGO DEL SERVICIO DE ENERGÍA DE LA CASA PÓSA WIWA, UBICADA EN LA CRA 3 No. 10-72, PERÍODO FACTURADO DEL 28 DE FEBRERO AL 27 DE MARZO DE 2024, SEGÚN FACTURA No. 134778787-1.</t>
  </si>
  <si>
    <t>SOLICITUD DE CDP PARA PAGO DE SERVICOS DE RECOLECCION DE DESECHOS  PAGO DEL SERVICIO DE ASEO DE LA CASA PÓSA WIWA, UBICADA EN LA CRA 3 No. 10-72, PERÍODO FACTURADO DEL 17 DE FEBRERO AL 16 DE MARZO DE 2024, SEGÚN FACTURA No. 134778787-1.</t>
  </si>
  <si>
    <t>SOLICITUD DE CDP PARA SERVICIO DE AGUA  PAGO DEL SERVICIO DE ACUEDUCTO Y ALCANTARILLADO DE LA CASA POSA WIWA, UBICADA EN LA CRA 3 No. 10-72, PERÍODO FACTURADO DEL 17 DE ENERO AL 15 MARZO DE 2024, SEGÚN FACTURA No. 16472879119.</t>
  </si>
  <si>
    <t>Prestar servicios profesionales en la Dirección de Derechos Humanos para la formulación de documentos técnicos cuantitativos y cualitativos para la prevención de vulneraciones a los derechos a la vida, libertad, integridad y seguridad de personas, grupos o comunidades, en el marco de las competencias del distrito, con énfasis en población LGBTI, víctimas del delito de trata de personas, lideres, lideresas, población en proceso de reincorporación y reintegración a la vida civil, defensores(as) de derechos humanos y abusos de la fuerza pública</t>
  </si>
  <si>
    <t>Prestar servicios profesionales en la Dirección de Derechos Humanos como enlace técnico para garantizar la atención requerida en la implementación de la ruta de prevención de riesgos que afecten derechos a la vida, integridad, libertad y seguridad de personas en proceso de reintegración y reincorporación a la vida civil, que demanden medidas de prevención.</t>
  </si>
  <si>
    <t>PRESTAR SERVICIOS PROFESIONALES PARA EL FORTALECIMIENTO DE LA FORMACIÓN EN DERECHOS HUMANOS CON ENFOQUE DIFERENCIAL ÉTNICO Y LA IMPLEMENTACIÓN DE POLÍTICAS PÚBLICAS CON COMPONENTE DIFERENCIAL ÉTNICO</t>
  </si>
  <si>
    <t>Prestar servicios profesionales en la Dirección de Derechos Humanos para apoyar la coordinación de acciones de prevención de vulneraciones a los derechos a la vida, libertad, integridad y seguridad de personas, grupos o comunidades, en el marco de las competencias de la Secretaría Distrital de Gobierno, con población LGBTI, víctimas del delito de trata de personas, defensores y defensoras de Derechos Humanos, Firmantes del acuerdo de paz&lt;(&gt;,&lt;)&gt; personas en proceso de reintegración y reincorporación, así como víctimas de abuso de autoridad por la fuerza pública</t>
  </si>
  <si>
    <t>PRESTAR SERVICIOS DE APOYO A LA GESTIÓN EN TEMAS RELACIONADOS CON LA POBLACIÓN GITANA EN EL SEGUIMIENTO A LA IMPLEMENTACIÓN DE LAS POLÍTICAS PÚBLICAS ÉTNICAS Y GESTIÓN INTERINSTITUCIONAL DE LAS MISMAS EN CONCERTACIÓN CON LAS POBLACIONES ÉTNICAS</t>
  </si>
  <si>
    <t>El contrato que se pretende celebrar tendrá por objeto Entregar a título de arrendamiento a la Secretaría Distrital de Gobierno, el uso y goce del inmueble ubicado en la Calle 9 No. 9-60 de la localidad de la Candelaria - Bogotá D.C</t>
  </si>
  <si>
    <t>PRESTAR SERVICIOS PROFESIONALES EN LA SUBDIRECCIÓN DE ASUNTOS DE LA LIBERTAD RELIGIOSA Y DE CONCIENCIA PARA REALIZAR LA GESTIÓN TÉCNICA PARA LA IMPLEMENTACIÓN Y TERRITORIALIZACIÓN DE LA POLÍTICA PÚBLICA DISTRITAL DE LIBERTADES FUNDAMENTALES DE RELIGIÓN, CULTO Y CONCIENCIA EN LA IMPLEMENTACIÓN DE PRODUCTOS DE LA LÍNEA DE INVESTIGACIÓN</t>
  </si>
  <si>
    <t>PRESTAR SERVICIOS PROFESIONALES PARA EL APOYO JURÍDICO Y TÉCNICO EN LA DIRECCIÓN DE ASUNTOS ÉTNICOS</t>
  </si>
  <si>
    <t>SOLICITUD DE CDP PARA PAGO DE SERVICIO DE ENERGÍA  PAGO DEL SERVICIO DE ENERGÍA DE LA CASA GITANA DE LOS DERECHOS DEL PÚEBLO Rr0M, UBICADA EN LA CRA 65a No. 5a-35 LC2; PERÍODO FACTURADO DEL 01 DE MARZO AL 02 DE ABRIL DE 2024; SEGÚN FACTURA No. 135281354-0.</t>
  </si>
  <si>
    <t>PRESTAR SERVICIOS DE APOYO COMO SABEDOR, PARA LA ARTICULACIÓN Y ARMONIZACIÓN PROPIA DESDE LA COSMOVISIÓN DE LA COMUNIDAD INDÍGENA MUISCA DE BOSA, PARA LA IMPLEMENTACIÓN DE LAS ACCIONES CORRESPONDIENTES DE LA META DEL PLAN DE DESARROLLO PLAN DE VIDA CONCERTADO EN EL PROCESO DE CONSULTA PREVIA DEL PLAN PARCIAL EL EDÉN EL DESCANSO.</t>
  </si>
  <si>
    <t>Prestar servicios profesionales en la Dirección de Derechos Humanos en el apoyo a la mesa distrital de coordinación y seguimiento para la garantía y protección de los derechos a la reunión, manifestación pública y la protesta social pacífica, en el marco del decreto 053 del 2023</t>
  </si>
  <si>
    <t>Prestar servicios profesionales en la Dirección de Derechos Humanos para garantizar la atención social a la implementación de la estrategia de prevención de vulneraciones a los derechos a la vida, libertad, integridad y seguridad de personas que demanden medidas de prevención.</t>
  </si>
  <si>
    <t>Prestar servicios profesionales en la Dirección de Derechos Humanos para realizar el seguimiento a los informes del Sistema de Alertas Tempranas de la Defensoría del Pueblo y de la Comisión Intersectorial del Ministerio del Interior, seguimiento de casos de defensores y defensoras de Derechos Humanos para elevarlos a la mesa de seguimiento de casos, Comité de Prevención y mesa de Alertas Tempranas.</t>
  </si>
  <si>
    <t>SOLICITUD DE CDP PARA PAGO DE SERVICIO DE ENERGÍA  PAGO DEL SERVICIO DE ENERGÍA DE LA CASA CONFIA SAN CRISTOBAL, UBICADA EN LA CR 3 No. 30 A SUR 06, PERÍODO FACTURADO DEL 07 DE MARZO AL 08 DE ABRIL DE 2024, SEGÚN FACTURA No. 136129413-3.</t>
  </si>
  <si>
    <t>SOLICITUD DE CDP PARA PAGO DE SERVICOS DE RECOLECCION DE DESECHOS  PAGO DEL SERVICIO DE ASEO DE LA CASA CONFIA SAN CRISTOBAL, UBICADA EN LA CR 3 No. 30 A SUR 06, PERÍODO FACTURADO DEL 28 DE FEBRERO AL 27 DE MARZO DE 2024, SEGÚN FACTURA No. 136129413-3.</t>
  </si>
  <si>
    <t>SOLICITUD DE CDP PARA PAGO DE SERVICIO DE ENERGÍA  PAGO SERVICIO DE ENERGÍA DE LA CASA DEL PENSAMIENTO INDIGENA, UBICADA EN LA CALLE 9 No. 9-60, PERÍODO FACTURADO ENTRE EL 21 DE MARZO AL 22 DE ABRIL DE 2024, SEGÍN FACTURAS:  138158716-3, 138249357-8, 138158717-0, 138249356-0, 138170039-0, 138158713-1, 138158715-6, 138158714-9, 138249355-3 Y 138249354-6</t>
  </si>
  <si>
    <t>SOLICITUD DE CDP PARA PAGO DE SERVICOS DE RECOLECCION DE DESECHOS  PAGO SERVICIO DE ASEO DE LA CASA DEL PENSAMIENTO INDIGENA, UBICADA EN LA CALLE 9 No. 9-60, PERÍODO FACTURADO ENTRE EL 13 DE MARZO AL 12 DE ABRIL DE 2024, SEGÍN FACTURAS:  138158716-3, 138249357-8, 138158717-0, 138249356-0, 138170039-0, 138158713-1, 138158715-6, 138158714-9, 138249355-3 Y 138249354-6</t>
  </si>
  <si>
    <t>MARIA CAMILA ESTACIO SINISTERRA</t>
  </si>
  <si>
    <t>JUAN SEBASTIAN CARBONO MORA</t>
  </si>
  <si>
    <t>LUIS ALBERTO VILLA FERNANDEZ</t>
  </si>
  <si>
    <t>JUAN PABLO SIGINDIOY CHINDOY</t>
  </si>
  <si>
    <t>DIANA CAROLINA YANQUEN ROJAS</t>
  </si>
  <si>
    <t>DANIELA  MONTES NIÑO</t>
  </si>
  <si>
    <t>ANA DALILA GOMEZ BAOS</t>
  </si>
  <si>
    <t>FRANCY JINETH MOLANO MENDEZ</t>
  </si>
  <si>
    <t>VALERIA TATIANA GOMEZ TOVAR</t>
  </si>
  <si>
    <t>FLOR ANGELICA RUEDA ROZO</t>
  </si>
  <si>
    <t>CHRISTIAN DANILO CAÑAS ESCOBAR</t>
  </si>
  <si>
    <t>RUMI ALEJANDRO HERRERA CHASOY</t>
  </si>
  <si>
    <t>MARIA NELSY CHIGUASUQUE NEUTA</t>
  </si>
  <si>
    <t>DANIEL FERNANDO MUÑOZ CONTRERAS</t>
  </si>
  <si>
    <t>PEDRO ELIAS VARGAS MUÑOZ</t>
  </si>
  <si>
    <t>FEDERICO  VIVEROS TORRES</t>
  </si>
  <si>
    <t>LEDNY GINETH GONZALEZ VELASQUEZ</t>
  </si>
  <si>
    <t>PAOLA  GOMEZ ALVAREZ</t>
  </si>
  <si>
    <t>JESUS DAVID VEGA BRICEÑO</t>
  </si>
  <si>
    <t>JOSE ARMANDO PULIDO RUIZ</t>
  </si>
  <si>
    <t>LAURA BELEN TURRIAGO OROZCO</t>
  </si>
  <si>
    <t>134159234-9</t>
  </si>
  <si>
    <t>38616695714</t>
  </si>
  <si>
    <t>134778787-1</t>
  </si>
  <si>
    <t>16472879119</t>
  </si>
  <si>
    <t>135281354-0</t>
  </si>
  <si>
    <t>136129413-3</t>
  </si>
  <si>
    <t>138158716-3</t>
  </si>
  <si>
    <t>713</t>
  </si>
  <si>
    <t>747</t>
  </si>
  <si>
    <t>794</t>
  </si>
  <si>
    <t>732</t>
  </si>
  <si>
    <t>682</t>
  </si>
  <si>
    <t>691</t>
  </si>
  <si>
    <t>736</t>
  </si>
  <si>
    <t>737</t>
  </si>
  <si>
    <t>741</t>
  </si>
  <si>
    <t>746</t>
  </si>
  <si>
    <t>743</t>
  </si>
  <si>
    <t>811</t>
  </si>
  <si>
    <t>752</t>
  </si>
  <si>
    <t>813</t>
  </si>
  <si>
    <t>753</t>
  </si>
  <si>
    <t>812</t>
  </si>
  <si>
    <t>815</t>
  </si>
  <si>
    <t>765</t>
  </si>
  <si>
    <t>788</t>
  </si>
  <si>
    <t>796</t>
  </si>
  <si>
    <t>805</t>
  </si>
  <si>
    <t>816</t>
  </si>
  <si>
    <t>846</t>
  </si>
  <si>
    <t>820</t>
  </si>
  <si>
    <t>842</t>
  </si>
  <si>
    <t>828</t>
  </si>
  <si>
    <t>855</t>
  </si>
  <si>
    <t>839</t>
  </si>
  <si>
    <t>848</t>
  </si>
  <si>
    <t>865</t>
  </si>
  <si>
    <t>856</t>
  </si>
  <si>
    <t>866</t>
  </si>
  <si>
    <t>857</t>
  </si>
  <si>
    <t>912</t>
  </si>
  <si>
    <t>862</t>
  </si>
  <si>
    <t>893</t>
  </si>
  <si>
    <t>863</t>
  </si>
  <si>
    <t>849</t>
  </si>
  <si>
    <t>867</t>
  </si>
  <si>
    <t>910</t>
  </si>
  <si>
    <t>868</t>
  </si>
  <si>
    <t>879</t>
  </si>
  <si>
    <t>871</t>
  </si>
  <si>
    <t>911</t>
  </si>
  <si>
    <t>872</t>
  </si>
  <si>
    <t>prestar los servicios profesionales de carácter jurídico a la dirección para la gestión policiva de la secretaría distrital de gobierno, en la articulación de las acciones enmarcadas en el plan estratégico de descongestión de las actuaciones administrativas de las alcaldías locales.</t>
  </si>
  <si>
    <t>PRESTAR SERVICIOS PROFESIONALES PARA ASESORAR LAIMPLEMENTACIÓN Y SEGUIMIENTO DEL MODELO DE GESTIÓN POLICIVA LIDERADO DESDE LA SECRETARÍA DISTRITAL DE GOBIERNO</t>
  </si>
  <si>
    <t>Pago de los aportes de seguridad social del mes de marzo de 2024. (Planta de Inversión).</t>
  </si>
  <si>
    <t>RENOVAR LA PRESTACIÓN DE LOS SERVICIOS DE NUBE PÚBLICA IV MICROSOFT AZURE PARA GARANTIZAR CONTINUIDAD Y DISPONIBILIDAD DE LOS SERVICIOS QUE SE OFRECEN DESDE LA DIRECCIÓN DE TECNOLOGÍAS E INFORMACIÓN DE LA SECRETARÍA DISTRITAL DE GOBIERNO DE BOGOTÁ</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</si>
  <si>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</si>
  <si>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PRESTAR LOS SERVICIOS PROFESIONALES A LA DIRECCIÓN PARA LA GESTIÓN POLICIVA PARA ADELANTAR LAS ACCIONES RELACIONADAS CON EL SISTEMA INTEGRADO DE GESTIÓN 'MATIZ' Y EL MODELO INTEGRADO DE PLANEACIÓN Y GESTIÓN</t>
  </si>
  <si>
    <t>prestar los servicios profesionales en la dirección para la gestión policiva, en los procesos de recuperación del espacio público asociados a la protección de la estructura ecológica principal, para el fortalecimiento de la gestión de las autoridades de policía a cargo de la secretaría distrital de gobierno.</t>
  </si>
  <si>
    <t>Pago de seguridad social adicional por el ingreso de funcionarios con posterioridad al cierre de la nómina de marzo de 2024. (Planta de Inversión)</t>
  </si>
  <si>
    <t>Pago de seguridad social adicional por retiro de funcionarios hasta enero de 2024. (Planta de Inversión).</t>
  </si>
  <si>
    <t>Pago de seguridad social adicional por retiro de funcionarios hasta febrero de 2024. (Planta de Inversión)</t>
  </si>
  <si>
    <t>Pago de seguridad de las prestaciones sociales del señor SANTIAGO CASTILLO PACHÓN. (Planta de Inversión).</t>
  </si>
  <si>
    <t>Prestar los servicios profesionales de carácter jurídico a la dirección para la gestión policiva de la secretaría distrital de gobierno, en la articulación de las acciones enmarcadas en el plan estratégico de descongestión de las actuaciones administrativas de las alcaldías locales.</t>
  </si>
  <si>
    <t>Prestar los servicios profesionales para brindar soporte en las acciones de inspección, vigilancia y control a establecimientos de comercio, así como en aquellas actividades que guarden relación con temas ambientales y de protección y bienestar animal</t>
  </si>
  <si>
    <t>PRESTAR SERVICIOS PROFESIONALES ESPECIALIZADOS EN LA SUBSECRETARÍA DE GESTIÓN LOCAL PARA BRINDAR ASISTENCIA JURÍDICA EN LAS ACCIONES DE INSPECCIÓN, VIGILANCIA Y CONTROL</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</si>
  <si>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</si>
  <si>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Prestar servicios Profesionales en la construcción de insumos y logistica para la Subsecretaria de Gestión Local</t>
  </si>
  <si>
    <t>PAGO NOMINA MES DE ABRIL 2024 (Planta de Inversión).</t>
  </si>
  <si>
    <t>Prestar servicios profesionales especializados en la determinación de necesidades y construcción de estudio que sustente la modificación de la planta de personal en los perfiles de inspecciones de policía y abogados sustanciadores de segunda instancia</t>
  </si>
  <si>
    <t>Prestar servicios profesionales para la actualización de las cargas de trabajo que sustente la modificación de la planta de la SDG, en los procesos a cargo de las inspecciones de Policía y Abogados sustanciadores de segunda instancia.</t>
  </si>
  <si>
    <t>PRESTAR SERVICIOS PROFESIONALES ESPECIALIZADOS EN LA SUBSECRETARÍA DE GESTIÓN LOCAL PARA LA ASESORÍA Y EL ACOMPAÑAMIENTO JURÍDICO REQUERIDOS EN LA IMPLEMENTACIÓN DE LOS PLANES, PROGRAMAS Y PROYECTOS DE LIDERA LA DEPENDENCIA</t>
  </si>
  <si>
    <t>PRESTAR SERVICIOS PROFESIONALES A LA SUBSECRETARIA DE GESTIÓN LOCAL EN LA IMPLEMENTACIÓN Y SEGUIMIENTO DE PLANES&lt;(&gt;,&lt;)&gt; PROGRAMAS Y PROYECTOS DE LIDERA LA DEPENDENCIA</t>
  </si>
  <si>
    <t>PAGO DE APORTES PARAFISCALES RETROACTIVO MES DE FEBRERO 2024. (Planta de Inversión).</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</si>
  <si>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</si>
  <si>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Prestar los servicios profesionales para el desarrollo y seguimiento de los trámites y servicios a cargo de la dirección para la gestión policiva, así como en el acompañamiento de las actividades de inspección, vigilancia y control al espacio público que efectúan las autoridades de policía a cargo de la secretaria distrital de gobierno.</t>
  </si>
  <si>
    <t>PAGO DE APORTES DE FUNCIONARIOS RETIRADOS DEL  MES DE MARZO de la vigencia de 2024. (Planta de Inversión).</t>
  </si>
  <si>
    <t>Prestar servicios profesionales especializados en la determinación de la necesidad de empleos de los perfiles de inspecciones de policía y abogados sustanciadores de segunda instancia, a partir de los resultados de las cargas laborales.</t>
  </si>
  <si>
    <t>Prestar servicios para apoyar administrativa y financieramente a la Secretaría Distrital de Gobierno en la gestión de los trámites relacionados con la generación de recibos de pago con código de barras y generación de facturas electrónicas requeridas para la debida atención del servicio de supervisión los sorteos que realicen las loterías, los chances, los juegos promociónales, los consorcios comerciales, así como para el desarrollo de los concursos que adelantan los delegados y demás acciones a cargo de la Dirección para la Gestión Policiva.</t>
  </si>
  <si>
    <t>DIANA CAROLINA AVILA CRUZ</t>
  </si>
  <si>
    <t>MARIA FERNANDA DIAZ GONZALEZ</t>
  </si>
  <si>
    <t>CONTROLES EMPRESARIALES S.A.S</t>
  </si>
  <si>
    <t>WILSON KILIAN PATIÑO HERNANDEZ</t>
  </si>
  <si>
    <t>JOSE FERNANDO PULIDO SIERRA</t>
  </si>
  <si>
    <t>JHONATAN ALEXANDER PARRA YARA</t>
  </si>
  <si>
    <t>CARLOS MANUEL GARZON HERNANDEZ</t>
  </si>
  <si>
    <t>SANDRA MILENA DURAN NIETO</t>
  </si>
  <si>
    <t>LILIANA  JIMENEZ GONZALEZ</t>
  </si>
  <si>
    <t>JULIANA CAMILA SAENZ GARCIA</t>
  </si>
  <si>
    <t>IVAN RODOLFO OROZCO MONTERO</t>
  </si>
  <si>
    <t>CRISTIAN ALEXANDER DELGADILLO PEREIRA</t>
  </si>
  <si>
    <t>ZULLY  RODALLEGA BELLAISAC</t>
  </si>
  <si>
    <t>NESTOR FERNANDO PALACIOS SANTOS</t>
  </si>
  <si>
    <t>NATHALIE XIMENA CARRILLO AVILA</t>
  </si>
  <si>
    <t>OLGA LUCIA ARANGO ALVAREZ</t>
  </si>
  <si>
    <t>MARIA ALEJANDRA CARRILLO CASTRO</t>
  </si>
  <si>
    <t>VICTORIA LUCIA HERRERA ZARATE</t>
  </si>
  <si>
    <t>VIVIANA  BUSTOS CAICEDO</t>
  </si>
  <si>
    <t>SEBASTIAN  CASTILLO QUITIAN</t>
  </si>
  <si>
    <t>EDISSON FABIAN GUTIERREZ CASTRO</t>
  </si>
  <si>
    <t>PEDRO ALFONSO HERNANDEZ MARTINEZ</t>
  </si>
  <si>
    <t>JULY ELIZABETH SALAMANCA ROCHA</t>
  </si>
  <si>
    <t>76054583</t>
  </si>
  <si>
    <t>692</t>
  </si>
  <si>
    <t>700</t>
  </si>
  <si>
    <t>715</t>
  </si>
  <si>
    <t>716</t>
  </si>
  <si>
    <t>711</t>
  </si>
  <si>
    <t>742</t>
  </si>
  <si>
    <t>724</t>
  </si>
  <si>
    <t>771</t>
  </si>
  <si>
    <t>797</t>
  </si>
  <si>
    <t>773</t>
  </si>
  <si>
    <t>774</t>
  </si>
  <si>
    <t>778</t>
  </si>
  <si>
    <t>769</t>
  </si>
  <si>
    <t>784</t>
  </si>
  <si>
    <t>786</t>
  </si>
  <si>
    <t>770</t>
  </si>
  <si>
    <t>787</t>
  </si>
  <si>
    <t>802</t>
  </si>
  <si>
    <t>841</t>
  </si>
  <si>
    <t>844</t>
  </si>
  <si>
    <t>826</t>
  </si>
  <si>
    <t>807</t>
  </si>
  <si>
    <t>843</t>
  </si>
  <si>
    <t>840</t>
  </si>
  <si>
    <t>836</t>
  </si>
  <si>
    <t>810</t>
  </si>
  <si>
    <t>824</t>
  </si>
  <si>
    <t>825</t>
  </si>
  <si>
    <t>875</t>
  </si>
  <si>
    <t>833</t>
  </si>
  <si>
    <t>916</t>
  </si>
  <si>
    <t>853</t>
  </si>
  <si>
    <t>Prestar servicios profesionales para la dirección de convivencia y diálogo social en el apoyo a la coordinación de las acciones que promuevan la sana convivencia en el fútbol dentro y fuera del estadio, así como promoverlo en las demás localidades y los temas relacionados con la convivencia, diálogo social y protestas.</t>
  </si>
  <si>
    <t>Prestar servicios de apoyo a la gestión en la dirección de convivencia y diálogo social para apoyar la implementación del programa de diálogo social, así como las actividades requeridas del sistema único de gestión de aglomeraciones de público - SUGA</t>
  </si>
  <si>
    <t>SOLICITUD DE RECURSOS PARA RIESGO ARL IV y V PARA LA CONTRATACIÓN DEDIRECCIÓN DE CONVIVENCIA Y DIALOGO SOCIAL  PAGO DE LA PLANILLA 76054573, CORRESPONDIENTE A LOS APORTES DEL MES DE MARZO DE 2024.</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</si>
  <si>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</si>
  <si>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</si>
  <si>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profesionales para implementar el programa de cultura de diálogo con enfoque territorial para la resolución estratégica de conflictos de la dirección de convivencia y diálogo social.</t>
  </si>
  <si>
    <t>Prestar servicios de apoyo a la gestión para la Dirección de Convivencia y Diálogo Social en la implementación del programa de diálogo social&lt;(&gt; ,&lt;)&gt; acompañamiento a los fenómenos de conflictividades sociales, ejercicios de movilización ciudadana, aglomeraciones de público, acompañamientosinterinstitucionales y los demás temas relacionados con la convivencia, diálogo social y protestas.</t>
  </si>
  <si>
    <t>Prestar servicios profesionales en la dirección de convivencia y diálogo social para el desarrollo e implementación de las estrategias y programas a cargo de la dirección de convivencia y diálogo social</t>
  </si>
  <si>
    <t>Prestar servicios profesionales a la dirección de convivencia y diálogo social, para brindar apoyo en la articulación del programa de diálogo social en torno a la convivencia ciudadana, protestas sociales y cultura del diálogo con enfoque diferencial y de género.</t>
  </si>
  <si>
    <t>JOHAN ANDREY SUTA ESPINEL</t>
  </si>
  <si>
    <t>JOHN ALEXANDER SOLANO CAICEDO</t>
  </si>
  <si>
    <t>EDGAR JHONNATAM BELEÑO GARCIA</t>
  </si>
  <si>
    <t>VIVIANA ALEXANDRA SUAREZ GUZMAN</t>
  </si>
  <si>
    <t>JHON JAIRO BUSTAMANTE BOBADILLA</t>
  </si>
  <si>
    <t>JAZMIN  AMADO RINCON</t>
  </si>
  <si>
    <t>CAMILO ANDRES AVELLA SARMIENTO</t>
  </si>
  <si>
    <t>DIANA CAROLINA OROZCO PEREZ</t>
  </si>
  <si>
    <t>ANGIE DANIELA ANDRADES ANDRADES</t>
  </si>
  <si>
    <t>ELIZABETH  FIGUEROA LEAÑO</t>
  </si>
  <si>
    <t>JOHAN MAURICIO AREVALO CEPEDA</t>
  </si>
  <si>
    <t>AARON  SIERRA PARDO</t>
  </si>
  <si>
    <t>ETELVINA ISABEL VASQUEZ COSSIO</t>
  </si>
  <si>
    <t>CAMILO EDUARDO FELICIANO ARIZA</t>
  </si>
  <si>
    <t>KAROL ALEJANDRA BUITRAGO HERNANDEZ</t>
  </si>
  <si>
    <t>DIANA GISELLE OSORIO ROZO</t>
  </si>
  <si>
    <t>JENNY JULIETA ÑUSTES SANABRIA</t>
  </si>
  <si>
    <t>ANGELICA ALEXANDRA PINTO MILLAN</t>
  </si>
  <si>
    <t>LEIDY MILENA FORERO GARCIA</t>
  </si>
  <si>
    <t>GLORIA ESPERANZA CASTRO RODRIGUEZ</t>
  </si>
  <si>
    <t>GLORIA LILIANA DIAZ GARCIA</t>
  </si>
  <si>
    <t>KELLY PATRICIA DE LOS REYES FORTICH</t>
  </si>
  <si>
    <t>JOHN JAIRO SANCHEZ JIMENEZ</t>
  </si>
  <si>
    <t>MARIO ASDRUBAL RODRIGUEZ SANCHEZ</t>
  </si>
  <si>
    <t>YURANY  GOMEZ ANDRADE</t>
  </si>
  <si>
    <t>723</t>
  </si>
  <si>
    <t>745</t>
  </si>
  <si>
    <t>718</t>
  </si>
  <si>
    <t>733</t>
  </si>
  <si>
    <t>PRESTACIÓN DE SERVICIOS PROFESIONALES ESPECIALIZADOS PARA EL SEGUIMIENTO AL CUMPLIMIENTO Y EJECUCIÓN DE LOS PLANES&lt;(&gt;,&lt;)&gt; PROGRAMAS Y PROYECTOS ASOCIADOS A LOS PROCESOS DE PARTICIPACIÓN CIUDADANA EN EL MARCO DE LA ESTRATEGIA DE GOBIERNO ABIERTO</t>
  </si>
  <si>
    <t>Prestación de servicios profesionales especializados para asistir desde el componente jurídico los procesos de planeación, seguimiento estratégico y articulación para el fomento de los mecanismos de participación ciudadana en el marco de las competencias de la secretaria de gobierno</t>
  </si>
  <si>
    <t>Prestar servicios de apoyo en la gestión en la subsecretaría para la gobernabilidad y la garantía de derecho para apoyar los procesos de difusión estratégica de la Subsecretaría y sus dependencias adscritas.</t>
  </si>
  <si>
    <t>LAURA JUDITH JIMENEZ CORREA</t>
  </si>
  <si>
    <t>ANGELICA MARIA MARTINEZ LEAL</t>
  </si>
  <si>
    <t>SONIA LIZETH CADENA QUINTERO</t>
  </si>
  <si>
    <t>757</t>
  </si>
  <si>
    <t>845</t>
  </si>
  <si>
    <t>KEREN JUDITH GUERRA GUTIERREZ</t>
  </si>
  <si>
    <t>PRESTAR LOS SERVICIOS PROFESIONALES PARA EL TRÁMITE Y SEGUIMIENTO DE LAS PROPOSICIONES Y DEBATES DE CONTROL POLÍTICO QUE REALICE EL CONCEJO DE BOGOTÁ, D.C., DE ACUERDO CON LO ESTABLECIDO EN LA NORMATIVIDAD VIGTENTE Y LOS LINEAMIENTOS DEL SUPERVISOR DEL CONTRATO.</t>
  </si>
  <si>
    <t>PRESTAR LOS SERVICIOS PROFESIONALES PARA PROYECTAR LOS DOCUMENTOS DE ANÁLISIS SOBRE EL SEGUIMIENTO DE LAS SESIONES REALIZADAS POR EL CONCEJO DE BOGOTÁ, D.C., DE CONFORMIDAD CON LAS METAS ESTABLECIDAS EN EL PROYECTO DE INVERSIÓN A CARGO DE LA DIRECCIÓN DE RELACIONES POLÍTICAS.</t>
  </si>
  <si>
    <t>727</t>
  </si>
  <si>
    <t>694</t>
  </si>
  <si>
    <t>726</t>
  </si>
  <si>
    <t>731</t>
  </si>
  <si>
    <t>730</t>
  </si>
  <si>
    <t>712</t>
  </si>
  <si>
    <t>738</t>
  </si>
  <si>
    <t>739</t>
  </si>
  <si>
    <t>720</t>
  </si>
  <si>
    <t>744</t>
  </si>
  <si>
    <t>759</t>
  </si>
  <si>
    <t>721</t>
  </si>
  <si>
    <t>750</t>
  </si>
  <si>
    <t>780</t>
  </si>
  <si>
    <t>779</t>
  </si>
  <si>
    <t>781</t>
  </si>
  <si>
    <t>818</t>
  </si>
  <si>
    <t>782</t>
  </si>
  <si>
    <t>785</t>
  </si>
  <si>
    <t>749</t>
  </si>
  <si>
    <t>838</t>
  </si>
  <si>
    <t>804</t>
  </si>
  <si>
    <t>837</t>
  </si>
  <si>
    <t>823</t>
  </si>
  <si>
    <t>873</t>
  </si>
  <si>
    <t>891</t>
  </si>
  <si>
    <t>882</t>
  </si>
  <si>
    <t>852</t>
  </si>
  <si>
    <t>917</t>
  </si>
  <si>
    <t>861</t>
  </si>
  <si>
    <t>914</t>
  </si>
  <si>
    <t>918</t>
  </si>
  <si>
    <t>874</t>
  </si>
  <si>
    <t>935</t>
  </si>
  <si>
    <t>931</t>
  </si>
  <si>
    <t>876</t>
  </si>
  <si>
    <t>934</t>
  </si>
  <si>
    <t>877</t>
  </si>
  <si>
    <t>922</t>
  </si>
  <si>
    <t>878</t>
  </si>
  <si>
    <t>923</t>
  </si>
  <si>
    <t>933</t>
  </si>
  <si>
    <t>924</t>
  </si>
  <si>
    <t>925</t>
  </si>
  <si>
    <t>930</t>
  </si>
  <si>
    <t>706</t>
  </si>
  <si>
    <t>PRESTAR LOS SERVICIOS DE APOYO A LA CUSTODIA Y TRASLADO DE LOS ARCHIVOS EN SU ESTADO NATURAL DE LA SECRETARÍA DISTRITAL DE GOBIERNO</t>
  </si>
  <si>
    <t>PRESTAR LOS SERVICIOS DE APOYO A LA GESTIÓN EN EL CONTROL, SEGUIMIENTO Y COORDINACIÓN ADMINISTRATIVA DE LOS SERVICIOS A CARGO DE LA SECRETARIA DISTRITAL DE GOBIERNO.</t>
  </si>
  <si>
    <t>PRESTAR SERVICIOS TÉCNICOS OPERATIVOS PARA EL DESARROLLO Y LA IMPLEMENTACIÓN DE LAS ACTIVIDADES PROGRAMADAS EN EL MARCO DE LOS PLANES INSTITUCIONALES DE GESTIÓN DOCUMENTAL DE LA SECRETARÍA DISTRITAL DE GOBIERNO.</t>
  </si>
  <si>
    <t>PRESTAR LOS SERVICIOS COMO EDITOR DE CONTENIDOS AUDIOVISUALES DE COMUNICACIÓN CON EL CIUDADANO PARA LOS PROCESOS DE PARTICIPACIÓN DE LA ENTIDAD</t>
  </si>
  <si>
    <t>EL CONTRATISTA SE OBLIGA PARA CON LA SECRETARÍA DISTRITAL DE GOBIERNO A PRESTAR SUS SERVICIOS PROFESIONALES COMO ABOGADO EN LA DIRECCIÓN JURÍDICA EN TODOS AQUELLOS ASUNTOS RELACIONADOS CON LA REPRESENTACIÓN JUDICIAL&lt;(&gt;,&lt;)&gt;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</si>
  <si>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PRESTAR LOS SERVICIOS PROFESIONALES PARA REALIZAR MONITOREO, REVISIÓN TÉCNICA, VERIFICACIÓN Y SUPERVISIÓN DE LA INFRAESTRUCTURA DE LOS PREDIOS A CARGO DE LA SECRETARÍA DISTRITAL DE GOBIERNO Y LOS PROYECTOS EN LOS CUALES PARTICIPE</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</si>
  <si>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LA DEPENDENCIA DONDE SE ENCUENTRA ASIGNADA</t>
  </si>
  <si>
    <t>PRESTACIÓN DE SERVICIOS PROFESIONALES PARA REPRESENTAR JUDICIAL Y EXTRAJUDICIALMENTE A LA ENTIDAD Y A LAS JUNTAS ADMINISTRADORAS LOCALES, LAS ALCALDÍAS LOCALES Y LOS FONDOS DE DESARROLLO LOCAL, EN LOS PROCESOS QUE LE SEAN ASIGNADOS, ASÍ COMO EN LAS DEMÁS ACTUACIONES ADMINISTRATIVAS QUE SE REQUIERAN.</t>
  </si>
  <si>
    <t>DESARROLLAR E IMPLEMENTAR UNA ARQUITECTURA DE INFORMACIÓN ALINEADA CON LOS ESTÁNDARES Y MEJORES PRÁCTICAS DEFINIDOS POR DAMA PARA MEJORAR LA GESTIÓN Y CALIDAD DE LOS DATOS EN LA ENTIDAD PÚBLICA</t>
  </si>
  <si>
    <t>PRESTAR SERVICIOS PROFESIONALES A LA SECRETARÍA DISTRITAL DE GOBIERNO EN EL DESARROLLO DE EVALUACIONES Y MEDICIONES DE PLANES, PROGRAMAS, PROYECTOS Y POLÍTICAS PÚBLICAS, QUE CONFORMAN LA AGENDA DE EVALUACIÓN DE LA ENTIDAD.</t>
  </si>
  <si>
    <t>PRESTAR SERVICIOS PROFESIONALES EN EL DESARROLLO DE LOS PROYECTOS DE ANALÍTICA DE DATOS QUE APOYEN LA TOMA DECISIONES EN LOS DIFERENTES NIVELES DE LA ENTIDAD, POR MEDIO DE TÉCNICAS DE ANALÍTICA Y DEL USO DE HERRAMIENTAS COMPUTACIONALES BASADAS EN INFORMACIÓN.</t>
  </si>
  <si>
    <t>Disposición de recursos para cubrir las cotizaciones de contratista de la Oficina Asesora de Comunicaciones en ARL riesgo V  PAGO DE LA PLANILLA 76054573, CORRESPONDIENTE A LOS APORTES DEL MES DE MARZO DE 2024.</t>
  </si>
  <si>
    <t>Disposición de recursos para cubrir la cotización de una contratista del Despacho de la Secretaría Distrital de Gobierno en riesgo ARL V.  PAGO DE LA PLANILLA 76054573, CORRESPONDIENTE A LOS APORTES DEL MES DE MARZO DE 2024.</t>
  </si>
  <si>
    <t>PRESTAR LOS SERVICIOS PROFESIONALES EN EL DESARROLLO DE LA GESTIÓN CONTRACTUAL Y LA REALIZACIÓN DE LAS ACTIVIDADES ADMINISTRATIVAS Y OPERATIVAS QUE SE REQUIERAN EN LA DIRECCIÓN</t>
  </si>
  <si>
    <t>PRESTAR LOS SERVICIOS PROFESIONALES ESPECIALIZADOS A LA SECRETARÍA DISTRITAL DE GOBIERNO PARA ADELANTAR LAS ACTIVIDADES RELACIONADAS CON LAS POLÍTICAS DE PREVENCIÓN DEL DAÑO ANTIJURÍDICO Y DE DEFENSA JURÍDICA DEL SISTEMA INTEGRADO DE PLANEACIÓN Y GESTIÓN (MIPG), ASÍ COMO LAS ACCIONES DE REPRESENTACIÓN JUDICIAL Y EXTRAJUDICIAL DE LA ENTIDAD, Y DEMÁS ACTIVIDADES QUE SE REQUIERAN</t>
  </si>
  <si>
    <t>PRESTACIÓN DE SERVICIOS PROFESIONALES PARA LA REPRESENTACIÓN JUDICIAL Y EXTRAJUDICIAL EN MATERIAL PENAL A LA ENTIDAD Y A LAS JUNTAS ADMINISTRADORAS LOCALES, LAS ALCALDÍAS LOCALES Y LOS FONDOS DE DESARROLLO LOCAL, EN LOS PROCESOS QUE LE SEAN ASIGNADOS, ASÍ COMO EN LA EMISIÓN DE CONCEPTOS Y DEMÁS ACTUACIONES ADMINISTRATIVAS QUE SE REQUIERAN</t>
  </si>
  <si>
    <t>PRESTAR LOS SERVICIOS DE APOYO A LA GESTIÓN EN LA SECRETARIA DISTRITAL DE GOBIERNO EN EL PROCESO DE ALMACÉN E INVENTARIOS, CUMPLIENDO LA NORMATIVA VIGENTE.</t>
  </si>
  <si>
    <t>PRESTAR SERVICIOS PROFESIONALES ESPECIALIZADOS PARA ORIENTAR JURIDICAMENTE EN ASUNTOS RELACIONADOS CON LA DEFENSA JUDICIAL Y EXTRAJUDICIAL DE LA DIRECCIÓN JURÍDICA DE LA SECRETARIA DE GOBIERNO</t>
  </si>
  <si>
    <t>Adquirir las licencias del software adobe Creative cloud for Teams para la oficina de comunicaciones de la Secretaría Distrital de Gobierno</t>
  </si>
  <si>
    <t>PRESTAR LOS SERVICIOS DE APOYO A LA GESTIÓN EN LA DIRECCIÓN ADMINISTRATIVA DE LA SECRETARIA DISTRITAL DE GOBIERNO EN TODO EL PROCESO DE ALMACÉN E INVENTARIOS, CUMPLIENDO LA NORMATIVA VIGENTE</t>
  </si>
  <si>
    <t>PRESTACIÓN DE SERVICIOS DE APOYO A LA GESTIÓN PARA SOPORTAR LAS SOLUCIONES BASADAS EN POWER PLATFORM EN LO RELACIONADO CON LA ADMINISTRACIÓN DE LA PLATAFORMA, CREACIÓN, MANTENIMIENTO E INTEGRACIÓN DE LAS SOLUCIONES Y GESTIÓN DE NUEVOS REQUERIMIENTOS ASI COMO CON SOLUCIONES DE ADMINISTRACIÓN PARA OFFICE 365 Y DIRECTORIO ACTIVO DE LA ENTIDAD.</t>
  </si>
  <si>
    <t>Prestar los servicios profesionales a la oficina asesora de planeación brindando los lineamientos técnicos y metodológicos para la implementación del sistema de gestión ambiental y energético de la entidad, así como las herramientas de planeación y gestión en el marco del modelo integrado planeación y gestión</t>
  </si>
  <si>
    <t>PRESTAR SERVICIOS TÉCNICOS ARCHIVÍSTICOS EN EL MARCO DE LA POLÍTICA Y PLANES INSTITUCIONALES EN MATERIA DE GESTIÓN DOCUMENTAL DE LA SECRETARÍA DISTRITAL DE GOBIERNO</t>
  </si>
  <si>
    <t>PRESTAR SERVICIOS PROFESIONALES PARA APOYAR Y ACOMPAÑAR AL ÁREA DISCIPLINARIA EN LA ETAPA QUE CORRESPONDA EN LA EVALUACIÓN, DESCONGESTIÓN Y TRÁMITE DE LOS PROCESOS DISCIPLINARIOS DE ACUERDO CON SU NATURALEZA QUE SE ENCUENTRAN A CARGO DEL CONTRATISTA Y/O LOS QUE LE SEAN ASIGNADOS DE BAJA COMPLEJIDAD</t>
  </si>
  <si>
    <t>PRESTAR LOS SERVICIOS DE APOYO A LA GESTIÓN EN LA SECRETARÍA DE GOBIERNO EN TODOS LOS ASUNTOS RELACIONADOS CON LA ENTREGA OPORTUNA DE CORRESPONDENCIA, QUE SE GENEREN AL INTERIOR DE LA DEPENDENCIA DONDE SE ENCUENTRE ASIGNADA.</t>
  </si>
  <si>
    <t>PRESTAR SERVICIOS PROFESIONALES PARA LLEVAR A CABO LAS ACTIVIDADES ADMINISTRATIVAS, EN EL MARCO DE LA POLÍTICA Y PLANES INSTITUCIONALES QUE SE DESARROLLAN EN LA DIRECCIÓN ADMINITRATIVA</t>
  </si>
  <si>
    <t>PRESTAR LOS SERVICIOS PROFESIONALES DE MANERA TEMPORAL, CON AUTONOMÍA TÉCNICA Y ADMINISTRATIVA PARA BRINDAR APOYO JURÍDICO EN LOS ASUNTOS ADMINISTRATIVOS Y DE GESTIÓN CONCERNIENTES A LA DIRECCIÓN JURÍDICA, ASÍ COMO EJERCER LA REVISIÓN DE LOS DOCUMENTOS QUE SE ELABOREN EN EL DESARROLLO DE LOS TRÁMITES Y PROCEDIMIENTOS DE COMPETENCIA DE LA DIRECCIÓN JURÍDICA DE LA SECRETARÍA DISTRITAL DE GOBIERNO.</t>
  </si>
  <si>
    <t>Prestar los servicios profesionales para el diseño y producción de piezas gráficas y audiovisuales para las plataformas digitales y demás medios internos y externos de la Secretaría Distrital de Gobierno</t>
  </si>
  <si>
    <t>PRESTAR LOS SERVICIOS PROFESIONALES A LA DIRECCIÓN  ADMINISTRATIVA EN DESARROLLO DE LAS ACTIVIDADES DE SEGUIMIENTO&lt;(&gt;,&lt;)&gt; MONITOREO Y CONTROL EN EL CUMPLIMIENTO DE LOS PLANES, PROGRAMAS Y PROYECTOS A CARGO DE LA DIRECCIÓN ADMINISTRATIVA</t>
  </si>
  <si>
    <t>REALIZAR LA ADICION Y PRORROGA DEL CONTRATO NO. 386 DE 2024 SUSCRITO ENTRE LA SECRETARÍA DISTRITAL DE GOBIERNO Y MIGUEL ANGEL ARIZA PAREJA</t>
  </si>
  <si>
    <t>REALIZAR LA ADICION Y PRORROGA DEL CONTRATO NO. 432 DE 2024 SUSCRITO ENTRE LA SECRETARÍA DISTRITAL DE GOBIERNO Y JAIR ALEXIS MENDEZ RAMOS</t>
  </si>
  <si>
    <t>REALIZAR LA ADICION Y PRORROGA DEL CONTRATO NO. 449 DE 2024 SUSCRITO ENTRE LA SECRETARÍA DISTRITAL DE GOBIERNO Y GERMAN AUGUSTO GIRALDO AGUDELO</t>
  </si>
  <si>
    <t>REALIZAR LA ADICION Y PRORROGA DEL CONTRATO NO. 90 DE 2024 SUSCRITO ENTRE LA SECRETARÍA DISTRITAL DE GOBIERNO Y GOTARDO ANTONIO YAÑEZ ALVAREZ</t>
  </si>
  <si>
    <t>REALIZAR LA ADICION Y PRORROGA DEL CONTRATO NO. 435 DE 2024 SUSCRITO ENTRE LA SECRETARÍA DISTRITAL DE GOBIERNO Y JOAQUIN ALBERTO CAMARGO VALLE</t>
  </si>
  <si>
    <t>REALIZAR LA ADICION Y PRORROGA DEL CONTRATO NO. 115 DE 2024 SUSCRITO ENTRE LA SECRETARÍA DISTRITAL DE GOBIERNO Y KELINE JASSIR LIMA AMARA</t>
  </si>
  <si>
    <t>REALIZAR LA ADICION Y PRORROGA DEL CONTRATO NO. 412 DE 2024, PACTADO ENTRE LA SECRETARÍA DISTRITAL DE GOBIERNO Y OLGA YANED GOMEZ MOLINA</t>
  </si>
  <si>
    <t>REALIZAR LA ADICION Y PRORROGA DEL CONTRATO NO. 309 DE 2024 SUSCRITO ENTRE LA SECRETARÍA DISTRITAL DE GOBIERNO Y ERIKA LILIANA GALLEGO ARAGON</t>
  </si>
  <si>
    <t>YERSY PAOLA CASTILLO VERA</t>
  </si>
  <si>
    <t>SANDRA PATRICIA FONSECA GOMEZ</t>
  </si>
  <si>
    <t>JUAN DAVID TORO GARCIA</t>
  </si>
  <si>
    <t>BRYAN STIVEN BUITRAGO BARRERA</t>
  </si>
  <si>
    <t>KAROL DAYANNA GUEVARA PARRA</t>
  </si>
  <si>
    <t>NORMA CONSTANZA ORTIZ GONZALEZ</t>
  </si>
  <si>
    <t>ALEJANDRO  ZULUAGA SAAVEDRA</t>
  </si>
  <si>
    <t>EDSON DAVID HAN USCATEGUI SANCHEZ</t>
  </si>
  <si>
    <t>KENNETH DEL CARMEN CUESTA PALACIOS</t>
  </si>
  <si>
    <t>ANA MARIA RAMIREZ RODRIGUEZ</t>
  </si>
  <si>
    <t>JAVIER GORGONIO GARZON ROMERO</t>
  </si>
  <si>
    <t>NATALIA ALEJANDRA ARIAS CALDERON</t>
  </si>
  <si>
    <t>JUAN FELIPE RODRIGUEZ PINEDA</t>
  </si>
  <si>
    <t>LUIS GIOVANNI ORTEGON CORTAZAR</t>
  </si>
  <si>
    <t>DEISY CAROLINA LIZARAZO GOMEZ</t>
  </si>
  <si>
    <t>EVITA DEL PILAR OSPINA MARIN</t>
  </si>
  <si>
    <t>CARLOS GILBERTO GOMEZ CIFUENTES</t>
  </si>
  <si>
    <t>LIGIA JANNETH JARAMILLO URREA</t>
  </si>
  <si>
    <t>LUIS FERNANDO FINO SOTELO</t>
  </si>
  <si>
    <t>BRIAN ANDREY AGUDELO LOMBARDI</t>
  </si>
  <si>
    <t>PANAMERICANA LIBRERIA Y PAPELERIA S A</t>
  </si>
  <si>
    <t>MIGUEL VICENTE MORERA QUINTANA</t>
  </si>
  <si>
    <t>MAYRA ALEJANDRA PINZON ORTIZ</t>
  </si>
  <si>
    <t>JAIR DAVID CALDERIN ROJAS</t>
  </si>
  <si>
    <t>WILLIAM EFREN MARTIN ZARATE</t>
  </si>
  <si>
    <t>MARTHA YANET GARZON ALVAREZ</t>
  </si>
  <si>
    <t>MAICOL ESTIVEN COY VACA</t>
  </si>
  <si>
    <t>MARILUZ  CASTRO RINCON</t>
  </si>
  <si>
    <t>ALIX JOHANNA POVEDA VERA</t>
  </si>
  <si>
    <t>AURA CRISTINA TORRES ESPAÑA</t>
  </si>
  <si>
    <t>ANDREA JULIANA PINZON RODRIGUEZ</t>
  </si>
  <si>
    <t>CARMEN ZULEY SUAREZ WYTTINGHAN</t>
  </si>
  <si>
    <t>RAQUEL  ALDANA ALVAREZ</t>
  </si>
  <si>
    <t>JUDY ERIKA LEON VELASQUEZ</t>
  </si>
  <si>
    <t>JAVIER CAMILO TRIANA AVILA</t>
  </si>
  <si>
    <t>JORGE ALBERTO MORALES GOMEZ</t>
  </si>
  <si>
    <t>LAURA XIMENA CORREDOR MENDOZA</t>
  </si>
  <si>
    <t>673</t>
  </si>
  <si>
    <t>783</t>
  </si>
  <si>
    <t>822</t>
  </si>
  <si>
    <t>860</t>
  </si>
  <si>
    <t>829</t>
  </si>
  <si>
    <t>858</t>
  </si>
  <si>
    <t>851</t>
  </si>
  <si>
    <t>892</t>
  </si>
  <si>
    <t>884</t>
  </si>
  <si>
    <t>900</t>
  </si>
  <si>
    <t>888</t>
  </si>
  <si>
    <t>899</t>
  </si>
  <si>
    <t>889</t>
  </si>
  <si>
    <t>687</t>
  </si>
  <si>
    <t>PRESTAR LOS SERVICIOS PROFESIONALES ESPECIALIZADOS PARA BRINDAR ASISTENCIA TÉCNICA Y OPERATIVA EN LOS TEMAS RELACIONADOS CON EL FORTALECIMIENTO DE LA CAPACIDAD INSTITUCIONAL DE LOS FONDOS DE DESARROLLO LOCAL -ALCALDÍAS LOCALES DE CONFORMIDAD CON LAS COMPETENCIAS DE DIRECCIÓN PARA LA GESTIÓN DEL DESARROLLO LOCAL</t>
  </si>
  <si>
    <t>PRESTAR SERVICIOS PROFESIONALES EN LA SUBSECRETARÍA DE GESTIÓN LOCAL EN EL ACOMPAÑAMIENTO Y ORIENTACIÓN A LAS ALCALDÍAS LOCALES EN LA RELACIÓN CON LAS CORPORACIONES PÚBLICAS PARA EL FORTALECIMIENTO DE LA GESTIÓN LOCAL</t>
  </si>
  <si>
    <t>PRESTAR SERVICIOS PROFESIONALES ESPECIALIZADOS PARA ASESORAR A LA SUBSECRETARIA DE GESTIÓN LOCAL EN EL DISEÑO&lt;(&gt;,&lt;)&gt; IMPLEMENTACIÓN Y EVALUACIÓN DE PLANES, PROGRAMAS Y PROYECTOS DE LIDERA LA DEPENDENCIA</t>
  </si>
  <si>
    <t>PRESTAR SERVICIOS DE APOYO A LA GESTIÓN EN LA SUBSECRETARÍA DE GESTIÓN LOCAL PARA EL SEGUIMIENTO CONTRACTUAL QUE SE REALIZA EN EL MARCO DE LAS COMPETENCIAS DE LA DEPENDENCIA</t>
  </si>
  <si>
    <t>PRESTAR LOS SERVICIOS PROFESIONALES EN LA DIRECCIÓN PARA LA GESTIÓN DEL DESARROLLO LOCAL, APOYANDO LAS ACTIVIDADES DE ASISTENCIA TÉCNICA INTEGRAL EN EL DESARROLLO Y PLANEACIÓN LOS PROYECTOS DE INVERSIÓN LOCAL QUE ADELANTAN LOS FONDOS DE DESARROLLO LOCAL - FDL.</t>
  </si>
  <si>
    <t>PRESTAR SERVICIOS PROFESIONALES ESPECIALIZADOS EN LA SUBSECRETARÍA DE GESTIÓN LOCAL PARA BRINDAR ASISTENCIA JURÍDICA EN LA IMPLEMENTACIÓN DEL MODELO DE GESTIÓN TRANSPARENTE, INCLUYENTE, PARTICIPATIVO Y COLABORATIVO LOCAL</t>
  </si>
  <si>
    <t>PRESTAR SERVICIOS PROFESIONALES EN LA SUBSECRETARÍA DE GESTIÓN LOCAL PARA LA VISUALIZACIÓN, DISEÑO Y DEMÁS ACTIVIDADES RELACIONADAS CON EL CENTRO DE GOBIERNO LOCAL ESPECIALMENTE LAS RELACIONADAS CON TEMAS FINANCIEROS</t>
  </si>
  <si>
    <t>PRESTAR SERVICIOS PROFESIONALES ESPECIALIZACIÓN EN LA SUBSECRETARÍA DE GESTIÓN LOCAL EN EL MARCO DEL FORTALECIMIENTO DEL OBSERVATORIO DE GESTIÓN LOCAL A TRAVÉS DEL APOYO A LA COORDINACIÓN DE LA PUESTA EN MARCHA DEL CENTRO DE GOBIERNO LOCAL Y SUS COMPONENTES.</t>
  </si>
  <si>
    <t>PRESTAR LOS SERVICIOS PROFESIONALES PARA LA EJECUCIÓN DE LOS PROCESOS ADMINISTRATIVOS EN EL MARCO DEL MODELO DE GESTIÓN LOCAL DE LA SECRETARIA DISTRITAL DE GOBIERNO</t>
  </si>
  <si>
    <t>PRESTAR SERVICIOS PROFESIONALES EN LA SUBSECRETARÍA DE GESTIÓN LOCAL PARA EL ACOMPAÑAMIENTO JURÍDICO REQUERIDO EN LA IMPLEMENTACIÓN DE LOS PLANES, PROGRAMAS Y PROYECTOS DE LIDERA LA DEPENDENCIA</t>
  </si>
  <si>
    <t>PRESTAR SERVICIOS PROFESIONALES ESPECIALIZADOS A LA DIRECCIÓN PARA LA GESTIÓN DEL DESARROLLO LOCAL EN LA IMPLEMENTACIÓN DE LAS POLÍTICAS DE COMPRA Y CONTRATACIÓN PÚBLICA ENCAMINADAS AL FORTALECIMIENTO DE LA CAPACIDAD INSTITUCIONAL DE LOS FONDOS DE DESARROLLO LOCAL - ALCALDÍAS LOCALES DE BOGOTÁ</t>
  </si>
  <si>
    <t>PRESTAR SERVICIOS DE APOYO A LA GESTIÓN EN LA SUBSECRETARÍA DE GESTIÓN LOCAL PARA EL DESARROLLO DE ACTIVIDADES EN EL MARCO DEL MODELO DE GESTIÓN LOCAL</t>
  </si>
  <si>
    <t>PRESTAR LOS SERVICIOS PROFESIONALES EN LA DIRECCIÓN PARA LA GESTIÓN DEL DESARROLLO LOCAL, APOYANDO LAS ACTIVIDADES DE ASISTENCIA TÉCNICA INTEGRAL EN EL DESARROLLO Y PLANEACIÓN LOS PROYECTOS DE INVERSIÓN LOCAL QUE ADELANTAN LOS FONDOS DE DESARROLLO LOCAL -FDL.</t>
  </si>
  <si>
    <t>PRESTACIÓN DE SERVICIOS PROFESIONALES A LA SUBSECRETARÍA DE GESTIÓN LOCAL PARA EL ACOMPAÑAMIENTO ESTRATÉGICO DE LOS PLANES, PROGRAMAS Y PROYECTOS QUE LIDERA LA DEPENDENCIA EN EL MARCO DE LA ESTRATEGIA DE INTERVENCIÓN Y SEGUIMIENTO A LAS ALCALDÍAS LOCALES</t>
  </si>
  <si>
    <t>PRESTAR SERVICIOS PROFESIONALES A LA DIRECCIÓN PARA LA GESTIÓN DEL DESARROLLO LOCAL EN EL ACOMPAÑAMIENTO Y ASISTENCIA TÉCNICA INTEGRAL EN ESPECIAL FRENTE AL PROGRAMA "ES CULTURA LOCAL" DISEÑADO EN EL MARCO DE LA ESTRATEGIA "BOGOTÁ LOCAL".</t>
  </si>
  <si>
    <t>PRESTAR LOS SERVICIOS PROFESIONALES ESPECIALIZADOS EN LA SUBSECRETARÍA DE GESTIÓN LOCAL PARA LA EJECUCIÓN DE LOS PROCESOS ADMINISTRATIVOS EN EL MARCO DEL MODELO DE GESTIÓN LOCAL</t>
  </si>
  <si>
    <t>PRESTAR SERVICIOS PROFESIONALES ESPECIALIZADOS DE ASESORÍA PARA EL SEGUIMIENTO Y APOYO DE LOS DIFERENTES PROCESOS CONTRACTUALES, EN EL MARCO DE LA ASISTENCIA TÉCNICA INTEGRAL DIRIGIDA A LOS FONDOS DE DESARROLLO LOCAL</t>
  </si>
  <si>
    <t>PRESTAR SERVICIOS PROFESIONALES ESPECIALIZADOS EN LA SUBSECRETARÍA DE GESTIÓN LOCAL PARA EL DESARROLLO DE ACTIVIDADES ADMINISTRATIVAS EN EL MARCO DEL MODELO DE GESTIÓN LOCAL</t>
  </si>
  <si>
    <t>PRESTAR SERVICIOS PROFESIONALES A LA SECRETARÍA DISTRITAL DE GOBIERNO EN EL SEGUIMIENTO DEL PROCESO DE GESTIÓN PARA EL FORTALECIMIENTO DE LA GOBERNABILIDAD LOCAL Y DISTRITAL, ASÍ COMO ASESORAR LAS ACCIONES DE RELACIONAMIENTO CON CORPORACIONES ADMINISTRATIVAS Y DEMÁS ACTORES.</t>
  </si>
  <si>
    <t>RAFAEL ANDRES GUARIN REINA</t>
  </si>
  <si>
    <t>LEONARDO ANDRES BENAVIDES CARDENAS</t>
  </si>
  <si>
    <t>JORGE LUIS RODRIGUEZ IBAGUE</t>
  </si>
  <si>
    <t>NADIA PIEDAD IBARGUEN MOSQUERA</t>
  </si>
  <si>
    <t>YENIFFER PAOLA MATTA REYES</t>
  </si>
  <si>
    <t>SNEYDER  RIVERA SANCHEZ</t>
  </si>
  <si>
    <t>CAMILO ANDRES OTERO SALTAREN</t>
  </si>
  <si>
    <t>NELSON RUBEN PIÑERES SENIOR</t>
  </si>
  <si>
    <t>GERMAN ANDRES ALMEIDA VALLE</t>
  </si>
  <si>
    <t>NATALIA ANDREA MARTINEZ LOPEZ</t>
  </si>
  <si>
    <t>MAILY ESPERANZA DEL PILAR BOTELLO MARTINEZ</t>
  </si>
  <si>
    <t>OSCAR ALEJANDRO ALVARADO VALENCIA</t>
  </si>
  <si>
    <t>JULIAN DAVID SANCHEZ GALLO</t>
  </si>
  <si>
    <t>CAMILA ANDREA ROJAS GARZON</t>
  </si>
  <si>
    <t>ANDREA PAOLA GOMEZ TORRES</t>
  </si>
  <si>
    <t>JULIAN DAVID STERLING OLAVE</t>
  </si>
  <si>
    <t>JULIAN ALEXIS MATEUS GARZON</t>
  </si>
  <si>
    <t>FERNANDO  ROJAS PARRA</t>
  </si>
  <si>
    <t>902</t>
  </si>
  <si>
    <t>936</t>
  </si>
  <si>
    <t>945</t>
  </si>
  <si>
    <t>1015</t>
  </si>
  <si>
    <t>950</t>
  </si>
  <si>
    <t>1020</t>
  </si>
  <si>
    <t>951</t>
  </si>
  <si>
    <t>1019</t>
  </si>
  <si>
    <t>957</t>
  </si>
  <si>
    <t>1021</t>
  </si>
  <si>
    <t>958</t>
  </si>
  <si>
    <t>1022</t>
  </si>
  <si>
    <t>959</t>
  </si>
  <si>
    <t>1035</t>
  </si>
  <si>
    <t>960</t>
  </si>
  <si>
    <t>961</t>
  </si>
  <si>
    <t>1018</t>
  </si>
  <si>
    <t>962</t>
  </si>
  <si>
    <t>976</t>
  </si>
  <si>
    <t>977</t>
  </si>
  <si>
    <t>978</t>
  </si>
  <si>
    <t>915</t>
  </si>
  <si>
    <t>979</t>
  </si>
  <si>
    <t>980</t>
  </si>
  <si>
    <t>929</t>
  </si>
  <si>
    <t>981</t>
  </si>
  <si>
    <t>1036</t>
  </si>
  <si>
    <t>990</t>
  </si>
  <si>
    <t>1037</t>
  </si>
  <si>
    <t>991</t>
  </si>
  <si>
    <t>926</t>
  </si>
  <si>
    <t>1010</t>
  </si>
  <si>
    <t>1053</t>
  </si>
  <si>
    <t>1030</t>
  </si>
  <si>
    <t>928</t>
  </si>
  <si>
    <t>1032</t>
  </si>
  <si>
    <t>1076</t>
  </si>
  <si>
    <t>1033</t>
  </si>
  <si>
    <t>1133</t>
  </si>
  <si>
    <t>1034</t>
  </si>
  <si>
    <t>1073</t>
  </si>
  <si>
    <t>1071</t>
  </si>
  <si>
    <t>1054</t>
  </si>
  <si>
    <t>1038</t>
  </si>
  <si>
    <t>1058</t>
  </si>
  <si>
    <t>1046</t>
  </si>
  <si>
    <t>1075</t>
  </si>
  <si>
    <t>1047</t>
  </si>
  <si>
    <t>1052</t>
  </si>
  <si>
    <t>1048</t>
  </si>
  <si>
    <t>1072</t>
  </si>
  <si>
    <t>1093</t>
  </si>
  <si>
    <t>1089</t>
  </si>
  <si>
    <t>1132</t>
  </si>
  <si>
    <t>1092</t>
  </si>
  <si>
    <t>1090</t>
  </si>
  <si>
    <t>1095</t>
  </si>
  <si>
    <t>1085</t>
  </si>
  <si>
    <t>1096</t>
  </si>
  <si>
    <t>1086</t>
  </si>
  <si>
    <t>1097</t>
  </si>
  <si>
    <t>971</t>
  </si>
  <si>
    <t>1100</t>
  </si>
  <si>
    <t>1088</t>
  </si>
  <si>
    <t>1104</t>
  </si>
  <si>
    <t>1105</t>
  </si>
  <si>
    <t>1083</t>
  </si>
  <si>
    <t>1107</t>
  </si>
  <si>
    <t>1082</t>
  </si>
  <si>
    <t>1114</t>
  </si>
  <si>
    <t>1091</t>
  </si>
  <si>
    <t>1117</t>
  </si>
  <si>
    <t>1108</t>
  </si>
  <si>
    <t>1121</t>
  </si>
  <si>
    <t>1070</t>
  </si>
  <si>
    <t>1122</t>
  </si>
  <si>
    <t>1069</t>
  </si>
  <si>
    <t>1123</t>
  </si>
  <si>
    <t>1056</t>
  </si>
  <si>
    <t>1084</t>
  </si>
  <si>
    <t>1128</t>
  </si>
  <si>
    <t>1074</t>
  </si>
  <si>
    <t>1135</t>
  </si>
  <si>
    <t>901</t>
  </si>
  <si>
    <t>1138</t>
  </si>
  <si>
    <t>1087</t>
  </si>
  <si>
    <t>1145</t>
  </si>
  <si>
    <t>1222</t>
  </si>
  <si>
    <t>1150</t>
  </si>
  <si>
    <t>1157</t>
  </si>
  <si>
    <t>1151</t>
  </si>
  <si>
    <t>1158</t>
  </si>
  <si>
    <t>1152</t>
  </si>
  <si>
    <t>1159</t>
  </si>
  <si>
    <t>1153</t>
  </si>
  <si>
    <t>1160</t>
  </si>
  <si>
    <t>1154</t>
  </si>
  <si>
    <t>1162</t>
  </si>
  <si>
    <t>1155</t>
  </si>
  <si>
    <t>1168</t>
  </si>
  <si>
    <t>1169</t>
  </si>
  <si>
    <t>1171</t>
  </si>
  <si>
    <t>1144</t>
  </si>
  <si>
    <t>1166</t>
  </si>
  <si>
    <t>1219</t>
  </si>
  <si>
    <t>1173</t>
  </si>
  <si>
    <t>1220</t>
  </si>
  <si>
    <t>1174</t>
  </si>
  <si>
    <t>1217</t>
  </si>
  <si>
    <t>1176</t>
  </si>
  <si>
    <t>1172</t>
  </si>
  <si>
    <t>1188</t>
  </si>
  <si>
    <t>1161</t>
  </si>
  <si>
    <t>1189</t>
  </si>
  <si>
    <t>1164</t>
  </si>
  <si>
    <t>1190</t>
  </si>
  <si>
    <t>1191</t>
  </si>
  <si>
    <t>1192</t>
  </si>
  <si>
    <t>1167</t>
  </si>
  <si>
    <t>1218</t>
  </si>
  <si>
    <t>1142</t>
  </si>
  <si>
    <t>1221</t>
  </si>
  <si>
    <t>1143</t>
  </si>
  <si>
    <t>1223</t>
  </si>
  <si>
    <t>1225</t>
  </si>
  <si>
    <t>1165</t>
  </si>
  <si>
    <t>1226</t>
  </si>
  <si>
    <t>904</t>
  </si>
  <si>
    <t>1273</t>
  </si>
  <si>
    <t>1170</t>
  </si>
  <si>
    <t>1274</t>
  </si>
  <si>
    <t>1250</t>
  </si>
  <si>
    <t>1282</t>
  </si>
  <si>
    <t>1284</t>
  </si>
  <si>
    <t>1285</t>
  </si>
  <si>
    <t>1293</t>
  </si>
  <si>
    <t>1314</t>
  </si>
  <si>
    <t>1320</t>
  </si>
  <si>
    <t>1237</t>
  </si>
  <si>
    <t>1329</t>
  </si>
  <si>
    <t>1251</t>
  </si>
  <si>
    <t>1330</t>
  </si>
  <si>
    <t>1360</t>
  </si>
  <si>
    <t>1349</t>
  </si>
  <si>
    <t>1352</t>
  </si>
  <si>
    <t>1353</t>
  </si>
  <si>
    <t>1252</t>
  </si>
  <si>
    <t>1354</t>
  </si>
  <si>
    <t>1362</t>
  </si>
  <si>
    <t>1363</t>
  </si>
  <si>
    <t>1232</t>
  </si>
  <si>
    <t>1371</t>
  </si>
  <si>
    <t>1377</t>
  </si>
  <si>
    <t>1156</t>
  </si>
  <si>
    <t>1378</t>
  </si>
  <si>
    <t>1235</t>
  </si>
  <si>
    <t>1380</t>
  </si>
  <si>
    <t>1384</t>
  </si>
  <si>
    <t>1386</t>
  </si>
  <si>
    <t>1379</t>
  </si>
  <si>
    <t>1396</t>
  </si>
  <si>
    <t>1233</t>
  </si>
  <si>
    <t>1397</t>
  </si>
  <si>
    <t>1417</t>
  </si>
  <si>
    <t>1358</t>
  </si>
  <si>
    <t>1423</t>
  </si>
  <si>
    <t>1361</t>
  </si>
  <si>
    <t>1425</t>
  </si>
  <si>
    <t>1429</t>
  </si>
  <si>
    <t>1430</t>
  </si>
  <si>
    <t>1431</t>
  </si>
  <si>
    <t>1247</t>
  </si>
  <si>
    <t>1436</t>
  </si>
  <si>
    <t>1392</t>
  </si>
  <si>
    <t>1438</t>
  </si>
  <si>
    <t>1402</t>
  </si>
  <si>
    <t>1439</t>
  </si>
  <si>
    <t>1391</t>
  </si>
  <si>
    <t>1444</t>
  </si>
  <si>
    <t>1405</t>
  </si>
  <si>
    <t>1449</t>
  </si>
  <si>
    <t>1403</t>
  </si>
  <si>
    <t>1452</t>
  </si>
  <si>
    <t>JEAN ANDRE SICARD LOZANO</t>
  </si>
  <si>
    <t>KELY ESTHER CONSUEGRA MENDEZ</t>
  </si>
  <si>
    <t>MARIA DE LA ROSA PERDOMO DURAN</t>
  </si>
  <si>
    <t>JENNY PATRICIA SAAVEDRA URIBE</t>
  </si>
  <si>
    <t>DORIS ROCIO TAUTA MENDIETA</t>
  </si>
  <si>
    <t>GINA MARCELA PULIDO PRIETO</t>
  </si>
  <si>
    <t>ANDREA ROCIO GALINDO FONSECA</t>
  </si>
  <si>
    <t>JAVIER FELIPE ORTIZ CASSIANI</t>
  </si>
  <si>
    <t>SHANNON LUCIA DELGADILLO RUBIO</t>
  </si>
  <si>
    <t>SHARON STEFANNY CANDELO BALANTA</t>
  </si>
  <si>
    <t>KAREN ROCIO REYES GIL</t>
  </si>
  <si>
    <t>ILBA YANETH MEZA CASTAÑEDA</t>
  </si>
  <si>
    <t>MOISES MAURICIO DEL TORO JOVEN</t>
  </si>
  <si>
    <t>JUAN DAVID DURAN DOMINGUEZ</t>
  </si>
  <si>
    <t>COMERCIALIZADORA COMSILA SAS</t>
  </si>
  <si>
    <t>DAIRA ROCIO MONTAÑO OCORO</t>
  </si>
  <si>
    <t>CONSORCIO TRANSPORTAMOS SDG</t>
  </si>
  <si>
    <t>RUTH YANETH ROA TORRES</t>
  </si>
  <si>
    <t>MELISSA  ANGULO PAREDES</t>
  </si>
  <si>
    <t>MARIA ANTONIA VISBAL GOMEZ</t>
  </si>
  <si>
    <t>CARLOS NICOLAS ANDRES BRIJALDO MICHAELS</t>
  </si>
  <si>
    <t>NATALIA STEPHANIE MORENO GUZMAN</t>
  </si>
  <si>
    <t>CRUZ ROJA COLOMBIANA SECCIONAL CUNDINAMA RCA Y BOGOTA D.C.</t>
  </si>
  <si>
    <t>REALIZAR ADICION Y PRORROGA DEL CONTRATO 369 DE 2024 SUSCRITO ENTRE SECRETARIA DISTRITAL GOBIERNO Y LUIS CARLOS SOLER MORENO</t>
  </si>
  <si>
    <t>REALIZAR ADICION Y PRORROGA DEL CONTRATO 217 DE 2024 SUSCRITO ENTRE SECRETARIA DISTRITAL GOBIERNO Y STEPHANIE GIRE ZAMORA GUZMÁN.</t>
  </si>
  <si>
    <t>REALIZAR ADICION Y PRORROGA DEL CONTRATO 218 DE 2024 SUSCRITO ENTRE SECRETARIA DISTRITAL GOBIERNO Y VIVIANA CAROLINA MONTAÑA CARVAJAL.</t>
  </si>
  <si>
    <t>REALIZAR ADICION Y PRORROGA DEL CONTRATO 109 DE 2024 SUSCRITO ENTRE SECRETARIA DISTRITAL GOBIERNO Y JENNY PAOLA MORALES DUARTE</t>
  </si>
  <si>
    <t>REALIZAR ADICION Y PRORROGA DEL CONTRATO 82 DE 2024 SUSCRITO ENTRE SECRETARIA DISTRITAL GOBIERNO Y ANGYE JULIETH JIMÉNEZ CHACÓN.</t>
  </si>
  <si>
    <t>REALIZAR ADICION Y PRORROGA DEL CONTRATO 378 DE 2024 SUSCRITO ENTRE SECRETARIA DISTRITAL GOBIERNO Y EDUARD BUISTRAGO ACERO.</t>
  </si>
  <si>
    <t>REALIZAR ADICION Y PRORROGA DEL CONTRATO 312 DE 2024 SUSCRITO ENTRE SECRETARIA DISTRITAL GOBIERNO Y LIZETH PAOLA TORRES REYES</t>
  </si>
  <si>
    <t>REALIZAR ADICION Y PRORROGA DEL CONTRATO 251 DE 2024 SUSCRITO ENTRE SECRETARIA DISTRITAL GOBIERNO Y MAYRA ALEJANDRA BOJORGE FORERO.</t>
  </si>
  <si>
    <t>SOLICITUD DE CDP PARA PAGO DE SERVICIO DE ENERGÍA de la casa CONFIA POSA WIWA Barrio Candelaria, ubicado en la Carrera 3 No. 10- 72&lt;(&gt;,&lt;)&gt;</t>
  </si>
  <si>
    <t>SOLICITUD DE CDP PARA PAGO DE SERVICOS DE RECOLECCION DE DESECHOS CASA CONFIA POSA WIWA Barrio Candelaria, ubicado en la Carrera 3 No. 10- 72</t>
  </si>
  <si>
    <t>SOLICITUD DE CDP PARA PAGO DE SERVICIO DE ENERGÍA. Casa Gitana de los Derechos del Pueblo Rrom, ubicado en la Carrera 65A No. 5A – 35 LC2 Por el periodo del</t>
  </si>
  <si>
    <t>Prestar servicios profesionales en la Dirección de Derechos Humanos como enlace técnico para garantizar la atención requerida en el marco del programa de prevención de vulneraciones a los derechos a la vida, libertad, integridad y seguridad de personas LGBTI, víctimas del delito de trata de personas&lt;(&gt;,&lt;)&gt; defensores y defensoras de derechos humanos, que demanden medidas de prevención</t>
  </si>
  <si>
    <t>REALIZAR ADICION Y PRORROGA DEL CONTRATO 327 DE 2024 SUSCRITO ENTRE SECRETARIA DISTRITAL GOBIERNO Y MARÍA ANGELICA BARÓN SOLANO.</t>
  </si>
  <si>
    <t>REALIZAR ADICION Y PRORROGA DEL CONTRATO 319 DE 2024 SUSCRITO ENTRE SECRETARIA DISTRITAL GOBIERNO Y CINDY MAYERLY GIRALDO CALDERÓN</t>
  </si>
  <si>
    <t>REALIZAR ADICION Y PRORROGA DEL CONTRATO 43 DE 2024 SUSCRITO ENTRE SECRETARIA DISTRITAL GOBIERNO Y WENCESLAO MALAVER BERNAL</t>
  </si>
  <si>
    <t>REALIZAR ADICION Y PRORROGA DEL CONTRATO 114 DE 2024 SUSCRITO ENTRE SECRETARIA DISTRITAL GOBIERNO Y JUAN FELIPE RODRIGUEZ MAURY</t>
  </si>
  <si>
    <t>REALIZAR ADICION Y PRORROGA DEL CONTRATO 348 DE 2024 SUSCRITO ENTRE SECRETARIA DISTRITAL GOBIERNO Y SANDRA YANETH CASTIBLANCO LOZANO.</t>
  </si>
  <si>
    <t>REALIZAR LA ADICION Y PRORROGA DEL CONTRATO 249-2024 SUSCRITO ENTRE LA SECRETARIA DISTRITAL DE GOBIERNO Y KAROL JHOANA AYALA FORERO</t>
  </si>
  <si>
    <t>REALIZAR LA ADICION Y PRORROGA DEL CONTRATO 221-2024 SUSCRITO ENTRE LA SECRETARIA DISTRITAL DE GOBIERNO Y SANDRA LUCIA ROJAS GARZÓN</t>
  </si>
  <si>
    <t>REALIZAR LA ADICION Y PRORROGA DEL CONTRATO 110-2024 SUSCRITO ENTRE LA SECRETARIA DISTRITAL DE GOBIERNO Y JESSICA SARAI GÓMEZ BLANCO</t>
  </si>
  <si>
    <t>REALIZAR ADICION Y PRORROGA DEL CONTRATO 113 DE 2024 SUSCRITO ENTRE SECRETARIA DISTRITAL GOBIERNO Y PAULA LIZETH DAZA GARCIA.</t>
  </si>
  <si>
    <t>REALIZAR ADICION Y PRORROGA DEL CONTRATO 121 DE 2024 SUSCRITO ENTRE SECRETARIA DISTRITAL GOBIERNO Y LUZ MARY MARTÍNEZ CORREA</t>
  </si>
  <si>
    <t>REALIZAR ADICION Y PRORROGA DEL CONTRATO 35 DE 2024 SUSCRITO ENTRE SECRETARIA DISTRITAL GOBIERNO Y CARLOS ANDRÉS SÁENZ RIVEROS.</t>
  </si>
  <si>
    <t>REALIZAR LA ADICION Y PRORROGA DEL CONTRATO 248-2024 SUSCRITO ENTRE LA SECRETARIA DISTRITAL DE GOBIERNO Y CRISTIAN DANILO YARURO MOLINA</t>
  </si>
  <si>
    <t>REALIZAR ADICION Y PRORROGA DEL CONTRATO 132 DE 2024 SUSCRITO ENTRE SECRETARIA DISTRITAL GOBIERNO Y KAREN SORAYA MARTÍNEZ MUÑOZ.</t>
  </si>
  <si>
    <t>REALIZAR ADICION Y PRORROGA DEL CONTRATO 53 DE 2024 SUSCRITO ENTRE SECRETARIA DISTRITAL GOBIERNO Y JENNY CAROLINA CORTES CANTE.</t>
  </si>
  <si>
    <t>REALIZAR ADICION Y PRORROGA DEL CONTRATO 123 DE 2024 SUSCRITO ENTRE SECRETARIA DISTRITAL GOBIERNO Y JOHANA CATHERINE SUÁREZ MACHADO</t>
  </si>
  <si>
    <t>REALIZAR ADICION Y PRORROGA DEL CONTRATO 171 DE 2024 SUSCRITO ENTRE SECRETARIA DISTRITAL GOBIERNO Y EMIR CARPIO LUVIEZA.</t>
  </si>
  <si>
    <t>REALIZAR ADICION Y PRORROGA DEL CONTRATO 203 DE 2024 SUSCRITO ENTRE SECRETARIA DISTRITAL GOBIERNO Y JEFREY JAIR GOMEZ TOVAR.</t>
  </si>
  <si>
    <t>REALIZAR ADICION Y PRORROGA DEL CONTRATO 199 DE 2024 SUSCRITO ENTRE SECRETARIA DISTRITAL GOBIERNO Y GUSTAVO ADOLFO ESCOBAR HERNANDEZ.</t>
  </si>
  <si>
    <t>REALIZAR ADICION Y PRORROGA DEL CONTRATO 179 DE 2024 SUSCRITO ENTRE SECRETARIA DISTRITAL GOBIERNO Y HESVAR ARLEY PASTAS CUASTUMAL.</t>
  </si>
  <si>
    <t>REALIZAR ADICION Y PRORROGA DEL CONTRATO 178 DE 2024 SUSCRITO ENTRE SECRETARIA DISTRITAL GOBIERNO Y GINNA PAOLA CORREA PIEDRAHITA.</t>
  </si>
  <si>
    <t>REALIZAR ADICION Y PRORROGA DEL CONTRATO 398 DE 2024 SUSCRITO ENTRE SECRETARIA DISTRITAL GOBIERNO Y LUIS ENRIQUE TAPIERO YATE.</t>
  </si>
  <si>
    <t>REALIZAR ADICION Y PRORROGA DEL CONTRATO 427 DE 2024 SUSCRITO ENTRE SECRETARIA DISTRITAL GOBIERNO Y CRISTIAN CAMILO CHIGUASUQUE GONZALEZ.</t>
  </si>
  <si>
    <t>REALIZAR ADICION Y PRORROGA DEL CONTRATO 149 DE 2024 SUSCRITO ENTRE SECRETARIA DISTRITAL GOBIERNO Y CLAUDIO ALEJANDRO RODRÍGUEZ CASTAÑEDA.</t>
  </si>
  <si>
    <t>REALIZAR ADICION Y PRORROGA DEL CONTRATO 54-2024 SUSCRITO ENTRE LA SECRETARIA DISTRITAL DE GOBIERNO Y MARTHA INÉS DEL RÍO BETANCUR</t>
  </si>
  <si>
    <t>REALIZAR LA ADICION Y PRORROGA DEL CONTRATO 195-2024 SUSCRITO ENTRE LA SECRETARIA DISTRITAL DE GOBIERNO Y MARÍA DEL MAR ACEVEDO ESTRADA</t>
  </si>
  <si>
    <t>REALIZAR LA ADICION Y PRORROGA DEL CONTRATO 194-2024 SUSCRITO ENTRE LA SECRETARIA DISTRITAL DE GOBIERNO Y LIDIA DIYANIRE CASTAÑEDA GUTIÉRREZ</t>
  </si>
  <si>
    <t>Entregar a título de arrendamiento a la Secretaría Distrital de Gobierno, el uso y goce del inmueble ubicado en la Carrera 65a No. 5a - 35 de la localidad de Puente Aranda - Bogotá D.C</t>
  </si>
  <si>
    <t>REALIZAR ADICION Y PRORROGA DEL CONTRATO 389 DE 2024 SUSCRITO ENTRE SECRETARIA DISTRITAL GOBIERNO Y DIANA CAROLINA MENDEZ GOMEZ.</t>
  </si>
  <si>
    <t>REALIZAR LA ADICION Y PRORROGA DEL CONTRATO 252-2024 SUSCRITO ENTRE LA SECRETARIA DISTRITAL DE GOBIERNO Y STEPHANY TRUJILLO JARAMILLO</t>
  </si>
  <si>
    <t>REALIZAR ADICION Y PRORROGA DEL CONTRATO 197 DE 2024 SUSCRITO ENTRE SECRETARIA DISTRITAL GOBIERNO Y DELFA PAULINA MAJIN JIMENEZ.</t>
  </si>
  <si>
    <t>REALIZAR ADICION Y PRORROGA DEL CONTRATO 122 DE 2024 SUSCRITO ENTRE SECRETARIA DISTRITAL GOBIERNO Y CRISTIAN ANDRÉS LÓPEZ PARDO</t>
  </si>
  <si>
    <t>REALIZAR LA ADICIÓN Y PRÓRROGA DEL CONTRATO 411-2024 SUSCRITO ENTRE LA SECRETARIA DISTRITAL DE GOBIERNO Y ESTEBAN BONCO LUGO PEREA</t>
  </si>
  <si>
    <t>REALIZAR LA ADICIÓN Y PRÓRROGA DEL CONTRATO 238-2024 SUSCRITO ENTRE LA SECRETARIA DISTRITAL DE GOBIERNO Y MARLON URRUTIA MOSQUERA</t>
  </si>
  <si>
    <t>REALIZAR LA ADICIÓN Y PRÓRROGA DEL CONTRATO 415-2024 SUSCRITO ENTRE LA SECRETARIA DISTRITAL DE GOBIERNO Y DANIEL SEBASTIÁN BUSTOS ECHEVERRY</t>
  </si>
  <si>
    <t>REALIZAR LA ADICIÓN Y PRÓRROGA DEL CONTRATO 408-2024 SUSCRITO ENTRE LA SECRETARIA DISTRITAL DE GOBIERNO Y SANDRA HELEANNE RIASCOS RIVAS</t>
  </si>
  <si>
    <t>REALIZAR LA ADICIÓN Y PRÓRROGA DEL CONTRATO 413-2024 SUSCRITO ENTRE LA SECRETARIA DISTRITAL DE GOBIERNO Y NEISER ELIAS CASSIANI HERNANDEZ</t>
  </si>
  <si>
    <t>REALIZAR LA ADICIÓN Y PRÓRROGA DEL CONTRATO 407-2024 SUSCRITO ENTRE LA SECRETARIA DISTRITAL DE GOBIERNO Y GLEM HARLEY LOPEZ MURILLO</t>
  </si>
  <si>
    <t>REALIZAR LA ADICIÓN Y PRÓRROGA DEL CONTRATO 200-2024 SUSCRITO ENTRE LA SECRETARIA DISTRITAL DE GOBIERNO Y EDWIN CAICEDO MARINEZ</t>
  </si>
  <si>
    <t>REALIZAR LA ADICIÓN Y PRÓRROGA DEL CONTRATO 263-2024 SUSCRITO ENTRE LA SECRETARIA DISTRITAL DE GOBIERNO Y JOSE VIRGILIO MENA MENA</t>
  </si>
  <si>
    <t>REALIZAR LA ADICION Y PRORROGA DEL CONTRATO 219 -2024 SUSCRITO ENTRE LA SECRETARIA DISTRITAL DE GOBIERNO Y MARIA DEL ROSARIO PEREA GARCES</t>
  </si>
  <si>
    <t>REALIZAR LA ADICION Y PRORROGA DEL CONTRATO 81-2024 SUSCRITO ENTRE LA SECRETARIA DISTRITAL DE GOBIERNO Y YURI ANDREA SÁNCHEZ GALINDO</t>
  </si>
  <si>
    <t>REALIZAR ADICION Y PRORROGA DEL CONTRATO 250 DE 2024 SUSCRITO ENTRE SECRETARIA DISTRITAL GOBIERNO Y JENNI MARCELA GONZÁLEZ GÓMEZ</t>
  </si>
  <si>
    <t>REALIZAR ADICION Y PRORROGA DEL CONTRATO 196 DE 2024 SUSCRITO ENTRE SECRETARIA DISTRITAL GOBIERNO Y WILLIAM VENTURA PADILLA GONZÁLEZ.</t>
  </si>
  <si>
    <t>REALIZAR ADICION Y PRORROGA DEL CONTRATO 345 DE 2024 SUSCRITO ENTRE SECRETARIA DISTRITAL GOBIERNO Y ISABELLA DEL RÍO GALLEGO</t>
  </si>
  <si>
    <t>REALIZAR LA ADICIÓN Y PRÓRROGA DEL CONTRATO 414 DE 2024, SUSCRITO ENTRE LA SECRETARIA DISTRITAL DE GOBIERNO Y MARÍA DE JESÚS BIOJÓ VALVERDE</t>
  </si>
  <si>
    <t>REALIZAR LA ADICIÓN Y PRÓRROGA DEL CONTRATO 392-2024 SUSCRITO ENTRE LA SECRETARIA DISTRITAL DE GOBIERNO Y OMAR ALBERTO DE JESÚS GONZÁLEZ RODRÍGUEZ</t>
  </si>
  <si>
    <t>REALIZAR LA ADICIÓN Y PRÓRROGA DEL CONTRATO 210-2024 SUSCRITO ENTRE LA SECRETARIA DISTRITAL DE GOBIERNO Y MARCUS ANTONY HOOKER MARTÍNEZ</t>
  </si>
  <si>
    <t>REALIZAR LA ADICIÓN Y PRÓRROGA DEL CONTRATO 393-2024 SUSCRITO ENTRE LA SECRETARIA DISTRITAL DE GOBIERNO Y LINA YENNYFER BEJARANO NEWBALL</t>
  </si>
  <si>
    <t>REALIZAR ADICION Y PRORROGA DEL CONTRATO 148 DE 2024 SUSCRITO ENTRE SECRETARIA DISTRITAL GOBIERNO Y AURELIANO ARCE MAMUNDIA</t>
  </si>
  <si>
    <t>REALIZAR LA ADICION Y PRORROGA DEL CONTRATO 346 -2024 SUSCRITO ENTRE LA SECRETARIA DISTRITAL DE GOBIERNO Y DANIELA ALVARADO PINEDA</t>
  </si>
  <si>
    <t>REALIZAR LA ADICIÓN Y PRÓRROGA DEL CONTRATO 207-2024 SUSCRITO ENTRE LA SECRETARIA DISTRITAL DE GOBIERNO Y MANUELA PATRICIA CASSIANI CASERES</t>
  </si>
  <si>
    <t>REALIZAR LA ADICION Y PRORROGA DEL CONTRATO 347 -2024 SUSCRITO ENTRE LA SECRETARIA DISTRITAL DE GOBIERNO Y DIANA MARIA VIDAL COLLAZOS</t>
  </si>
  <si>
    <t>REALIZAR LA ADICION Y PRORROGA DEL CONTRATO 313-2024 SUSCRITO ENTRE LA SECRETARIA DISTRITAL DE GOBIERNO Y ALEYDA AYALA CHAVARRÍA</t>
  </si>
  <si>
    <t>REALIZAR LA ADICION Y PRORROGA DEL CONTRATO 55-2024 SUSCRITO ENTRE LA SECRETARIA DISTRITAL DE GOBIERNO Y JOHANN SEBASTIAN BARON BUITRAGO</t>
  </si>
  <si>
    <t>REALIZAR ADICION Y PRORROGA DEL CONTRATO 193 DE 2024 SUSCRITO ENTRE SECRETARIA DISTRITAL GOBIERNO Y CINDY GISETH ORDOÑEZ BORDA.</t>
  </si>
  <si>
    <t>REALIZAR LA ADICIÓN Y PRÓRROGA DEL CONTRATO 458-2024 SUSCRITO ENTRE LA SECRETARIA DISTRITAL DE GOBIERNO Y LADY JOHANA RIASCOS OROZCO</t>
  </si>
  <si>
    <t>PRESTAR LOS SERVICIOS PROFESIONALES PARA REALIZAR LA EJECUCIÓN Y SEGUIMIENTO DE LOS PROCESOS MISIONALES, PROYECTO DE INVERSIÓN, TRAZADOR PRESUPUESTAL, SEGUIMIENTO E IMPLEMENTACIÓN DE POLÍTICAS PÚBLICAS CON ENFOQUE DIFERENCIAL</t>
  </si>
  <si>
    <t>REALIZAR ADICION Y PRORROGA DEL CONTRATO 220-2024 SUSCRITO ENTRE LA SECRETARIA DISTRTIAL DE GOBIERNO Y MARIA ALEJANDRA VELASQUEZ BURITICA</t>
  </si>
  <si>
    <t>PAGO DEL SERVIICIO DE ENERGIA DE LA CASA CONFIA SAN CRISTOBAL DEL PERIDO SOLICITUD DE CDP PARA PAGO DE SERVICIO DE ENERGÍA</t>
  </si>
  <si>
    <t>REALIZAR LA ADICIÓN Y PRÓRROGA DEL CONTRATO 416-2024 SUSCRITO ENTRE LA SECRETARIA DISTRITAL DE GOBIERNO Y MARY SOFIA BERNAL MOSQUERA</t>
  </si>
  <si>
    <t>PRESTAR SERVICIOS PROFESIONALES PARA LA IMPLEMENTACIÓN Y SEGUIMIENTO DE LA POLÍTICA PÚBLICA NEGRA AFROCOLOMBIANA y PALENQUERA Y LA POLÍTICA PÚBLICA RAIZAL, Y LA CONSTRUCCIÓN DEL PLAN DE DESARROLLO DISTRITAL</t>
  </si>
  <si>
    <t>Prestar servicios de apoyo a la gestión en la Dirección de Derechos Humanos como enlace para la población sectores sociales LGTBI, en el marco del programa de prevención de vulneraciones a los derechos a la vida, libertad, integridad y seguridad de personas LGBTI, víctimas de abuso de autoridad por parte de la fuerza pública, defensores y defensoras de derechos humanos, firmantes del acuerdo de paz, personas en proceso de reintegración y reincorporación que demanden medidas de prevención</t>
  </si>
  <si>
    <t>REALIZAR ADICION Y PRORROGA DEL CONTRATO 124-2024 SUSCRITO ENTRE LA SECRETARIA DISTRTIAL DE GOBIERNO Y DEISY YISEL SANTIAGO ANZOLA</t>
  </si>
  <si>
    <t>PRESTAR SERVICIOS DE APOYO OPERATIVO EN LOS PROCESOS ARCHIVÍSTICOS EN EL MARCO DE LAS METAS Y SEGÚN NECESIDAD DEL SERVICIO EN LA DIRECCIÓN DE ASUNTOS ÉTNICOS</t>
  </si>
  <si>
    <t>REALIZAR ADICION Y PRORROGA DEL CONTRATO 125-2024 SUSCRITO ENTRE LA SECRETARIA DISTRTIAL DE GOBIERNO Y MABEL EDILSA BERNAL ORTIZ CEDIDO A KAREN ROCÍO REYES GIL</t>
  </si>
  <si>
    <t>REALIZAR ADICION Y PRORROGA DEL CONTRATO 128 -2024 SUSCRITO ENTRE LA SECRETARIA DISTRTIAL DE GOBIERNO Y XIOMARA LISETH QUINO SANDOVAL CEDIDO A ILBA YANETH MEZA CASTAÑEDA</t>
  </si>
  <si>
    <t>REALIZAR LA ADICIÓN, PRORROGA Y OTRO SÍ DEL CONTRATO NO. 1016 DE 2023 SUSCRITO POR LA SECRETARIA DISTRITAL DE GOBIERNO Y DU BRANDS S.A.S</t>
  </si>
  <si>
    <t>PAGO DEL SERVICIO DE AUCEDUCTO Y ALCANTARILLADO DE CASA GITANA por periodo facturado FEB/25/2024 a ABR/24/2024.</t>
  </si>
  <si>
    <t>REALIZAR ADICION Y PRORROGA DEL CONTRATO 379 DE 2024 SUSCRITO ENTRE SECRETARIA DISTRITAL GOBIERNO Y OLGA GIOVANNA GONZALEZ QUINTERO.</t>
  </si>
  <si>
    <t>REALIZAR LA ADICIÓN Y PRÓRROGA DEL CONTRATO 211-2024 SUSCRITO ENTRE LA SECRETARIA DISTRITAL DE GOBIERNO Y MARÍA INÉS REINA</t>
  </si>
  <si>
    <t>PRESTAR SERVICIOS DE APOYO A LA GESTIÓN PARA VISIBILIZAR Y GESTIONAR LOS PROCESOS DE LA SUBDIRECCIÓN DE ASUNTOS DE COMUNIDADES NEGRAS AFROCOLOMBIANAS, RAIZALES Y PALENQUERAS EN EL MARCO DE LA ATENCIÓN A LA CIUDADANÍA QUE ASISTE A LOS ESPACIOS DE ATENCIÓN DIFERENCIADA Y REALIZAR EL ACOMPAÑAMIENTO A PROCESOS COMUNITARIOS Y ORGANIZACIONALES LOCALES Y DISTRITALES</t>
  </si>
  <si>
    <t>REALIZAR LA ADICIÓN Y PRORROGA DEL CONTRATO No. 1025 DE 2023 SUSCRITO POR LA SECRETARIA DISTRITAL DE GOBIERNO Y COMERCIALIZADORA COMSILA SAS.</t>
  </si>
  <si>
    <t>Prestar servicios profesionales en la Dirección de Derechos humanos para implementar las acciones de territorialización del sistema distrital de derechos humanos y las acciones estratégicas de la dirección a partir de un enfoque territorial y poblacional.</t>
  </si>
  <si>
    <t>CONTRATAR LA PRESTACIÓN DEL SERVICIO DE TRANSPORTE PÚBLICO TERRESTRE AUTOMOTOR ESPECIAL PARA LOS PROYECTOS Y LAS DEPENDENCIAS DEL NIVEL CENTRAL DE LA SECRETARIA DISTRITAL DE GOBIERNO</t>
  </si>
  <si>
    <t>Prestar servicios profesionales en la Dirección de Derechos Humanos para apoyar el seguimiento de Sistema Distrital de Derechos Humanos y la implementación de la política pública para la lucha contra la trata de personas con sus respectivas instancias de participación</t>
  </si>
  <si>
    <t>Prestar servicios profesionales para el proceso administrativo y levantamiento técnico de inventarios documentales en los archivos de la Dirección de Derechos Humanos.</t>
  </si>
  <si>
    <t>SOLICITUD DE CDP PARA PAGO DE SERVICOS DE RECOLECCION DE DESECHOS  PAGO DEL SERVICIO DE RECOLECCIÓN DE ASEO DE LOS ESPACIOS DE ATENCIÓN DIFERENCIADA PARA EL MES DE JUNIO, SEGÍN MEMORANDO 20243000169983</t>
  </si>
  <si>
    <t>SOLICITUD DE CDP PARA PAGO DE SERVICIO DE ENERGÍA  PAGO DEL SERVICIO DE ENERGÍA DE LOS ESPACIOS DE ATENCIÓN DIFERENCIADA PARA EL MES DE JUNIO, SEGÍN MEMORANDO 20243000169983</t>
  </si>
  <si>
    <t>SOLICITUD DE CDP PARA SERVICIO DE AGUA  PAGO DEL SERVICIO DE ACUEDUCTO Y ALCANARILLADO DE LOS ESPACIOS DE ATENCIÓN DIFERENCIADA PARA EL MES DE JUNIO, SEGÍN MEMORANDO 20243000169983</t>
  </si>
  <si>
    <t>SOLICITUD DE CDP PARA EL PAGO DE ARL RIESGO V CONTRATISTA DIRECCIÓN DE ASUNTOS ETNICOS  PAGO DE LA PLANILLA 77402121 CORRESPONDIENTE A LOS APORTES DEL MES DE MAYO DE 2024.</t>
  </si>
  <si>
    <t>Prestar los servicios profesionales para la atención, acompañamiento y facilitación de espacios de orientación y atención psicológica a través de las instrucciones dadas por la Dirección de Derechos Humanos para la atención de casos de víctimas o posibles víctimas de violaciones de Derechos Humanos de acuerdo con la misionalidad de la dependencia.</t>
  </si>
  <si>
    <t>Prestar servicios profesionales en la Dirección de Derechos Humanos en el apoyo a la mesa distrital de coordinación y seguimiento para la garantía y protección de los derechos a la reunión, manifestación pública y la protesta social pacífica, en el marco del decreto 053 del 2023.</t>
  </si>
  <si>
    <t>Prestar servicios profesionales en la Dirección de Derechos Humanos paraapoyar el seguimiento de la política pública integral de derechos humanos y la implementación de la política pública para la lucha contra la trata de personas y política pública de nuevos bogotanos en el distrito capital</t>
  </si>
  <si>
    <t>Aunar recursos técnicos, físicos, administrativos y financieros para la implementación de medidas de asistencia, atención, promoción, prevención de vulneraciones a los derechos a la vida, libertad, integridad y seguridad personal y el desarrollo de acciones de fortalecimiento a comunidades, grupos o colectivos, víctimas de organizaciones sociales, así como acciones en el marco de las rutas de atención de la Dirección de Derechos Humanos</t>
  </si>
  <si>
    <t>138759686-2</t>
  </si>
  <si>
    <t>139213974-0</t>
  </si>
  <si>
    <t>1400605631</t>
  </si>
  <si>
    <t>38626706212</t>
  </si>
  <si>
    <t>1025-2023</t>
  </si>
  <si>
    <t>847-2021</t>
  </si>
  <si>
    <t>20243000169983</t>
  </si>
  <si>
    <t>77402121</t>
  </si>
  <si>
    <t>905</t>
  </si>
  <si>
    <t>869</t>
  </si>
  <si>
    <t>894</t>
  </si>
  <si>
    <t>895</t>
  </si>
  <si>
    <t>864</t>
  </si>
  <si>
    <t>907</t>
  </si>
  <si>
    <t>908</t>
  </si>
  <si>
    <t>940</t>
  </si>
  <si>
    <t>903</t>
  </si>
  <si>
    <t>941</t>
  </si>
  <si>
    <t>906</t>
  </si>
  <si>
    <t>942</t>
  </si>
  <si>
    <t>985</t>
  </si>
  <si>
    <t>988</t>
  </si>
  <si>
    <t>1050</t>
  </si>
  <si>
    <t>1043</t>
  </si>
  <si>
    <t>1049</t>
  </si>
  <si>
    <t>1044</t>
  </si>
  <si>
    <t>1045</t>
  </si>
  <si>
    <t>1136</t>
  </si>
  <si>
    <t>1129</t>
  </si>
  <si>
    <t>1205</t>
  </si>
  <si>
    <t>1227</t>
  </si>
  <si>
    <t>1238</t>
  </si>
  <si>
    <t>1163</t>
  </si>
  <si>
    <t>1206</t>
  </si>
  <si>
    <t>1229</t>
  </si>
  <si>
    <t>1230</t>
  </si>
  <si>
    <t>1228</t>
  </si>
  <si>
    <t>1175</t>
  </si>
  <si>
    <t>1231</t>
  </si>
  <si>
    <t>1201</t>
  </si>
  <si>
    <t>1266</t>
  </si>
  <si>
    <t>1288</t>
  </si>
  <si>
    <t>1289</t>
  </si>
  <si>
    <t>1291</t>
  </si>
  <si>
    <t>1292</t>
  </si>
  <si>
    <t>1297</t>
  </si>
  <si>
    <t>1295</t>
  </si>
  <si>
    <t>1308</t>
  </si>
  <si>
    <t>1339</t>
  </si>
  <si>
    <t>1327</t>
  </si>
  <si>
    <t>1299</t>
  </si>
  <si>
    <t>1338</t>
  </si>
  <si>
    <t>1337</t>
  </si>
  <si>
    <t>1343</t>
  </si>
  <si>
    <t>1344</t>
  </si>
  <si>
    <t>1340</t>
  </si>
  <si>
    <t>1345</t>
  </si>
  <si>
    <t>1341</t>
  </si>
  <si>
    <t>1346</t>
  </si>
  <si>
    <t>1355</t>
  </si>
  <si>
    <t>1347</t>
  </si>
  <si>
    <t>1356</t>
  </si>
  <si>
    <t>1348</t>
  </si>
  <si>
    <t>1287</t>
  </si>
  <si>
    <t>1359</t>
  </si>
  <si>
    <t>1381</t>
  </si>
  <si>
    <t>1404</t>
  </si>
  <si>
    <t>1367</t>
  </si>
  <si>
    <t>1398</t>
  </si>
  <si>
    <t>1418</t>
  </si>
  <si>
    <t>1433</t>
  </si>
  <si>
    <t>1388</t>
  </si>
  <si>
    <t>1440</t>
  </si>
  <si>
    <t>1409</t>
  </si>
  <si>
    <t>1458</t>
  </si>
  <si>
    <t>1459</t>
  </si>
  <si>
    <t>1460</t>
  </si>
  <si>
    <t>1410</t>
  </si>
  <si>
    <t>1461</t>
  </si>
  <si>
    <t>1408</t>
  </si>
  <si>
    <t>1462</t>
  </si>
  <si>
    <t>1463</t>
  </si>
  <si>
    <t>1464</t>
  </si>
  <si>
    <t>BELMA LORENA LUQUE SANCHEZ</t>
  </si>
  <si>
    <t>DIANA PATRICIA GUERRERO VALENCIA</t>
  </si>
  <si>
    <t>CLAUDIA MARITZA CARRILLO AMAYA</t>
  </si>
  <si>
    <t>LINA MARCELA TORRES GOMEZ</t>
  </si>
  <si>
    <t>MARIA ALEJANDRA VILLEGAS GIL</t>
  </si>
  <si>
    <t>JESUS MARIA BEJARANO PATARROYO</t>
  </si>
  <si>
    <t>ANGELICA MARIA CHACON SALCEDO</t>
  </si>
  <si>
    <t>DIANA CAROLINA POSADA RODRIGUEZ</t>
  </si>
  <si>
    <t>JUAN DAVID SANTAMARIA CARDENAS</t>
  </si>
  <si>
    <t>CAMILO ANDRES FINO SOTELO</t>
  </si>
  <si>
    <t>ELIZABETH  REYES CRUZ</t>
  </si>
  <si>
    <t>CAMILO ANDRES MELO TAMAYO</t>
  </si>
  <si>
    <t>LINO JAVIER SANCHEZ CASTILLO</t>
  </si>
  <si>
    <t>DIEGO FERNANDO ACOSTA SASTRE</t>
  </si>
  <si>
    <t>SANDY LORENA CALDERON MARTINEZ</t>
  </si>
  <si>
    <t>MARIA PAULINA NUÑEZ GARCIA</t>
  </si>
  <si>
    <t>JUAN PABLO AGUDELO SILVA</t>
  </si>
  <si>
    <t>AIDA MARIA MIRANDA MONTENEGRO</t>
  </si>
  <si>
    <t>YELITXA CAROLINA LOPEZ AMARIS</t>
  </si>
  <si>
    <t>prestar los servicios profesionales a la dirección para la gestión policiva en las acciones requeridas para la debida atención del servicio de supervisión de los sorteos que realicen las loterías, los chances, los juegos promociónales, consorcios comerciales, y el desarrollo de los concursos que adelantan los delegados de la secretaría distrital de gobierno</t>
  </si>
  <si>
    <t>PRESTAR SUS SERVICIOS DE MANERA AUTÓNOMA E INDEPENDIENTE PARA EL LEVANTAMIENTO DE LAS CARGAS LABORALES DE LOS PERFILES DE INSPECTOR DE POLICÍA y ABOGADOS PARA LA SEGUNDA INSTANCIA DE LA SECRETARÍA DISTRITAL DE GOBIERNO.</t>
  </si>
  <si>
    <t>PRESTAR SERVICIOS PROFESIONALES EN LA SUBSECRETARÍA DE GESTIÓN LOCAL PARA EL ACOMPAÑAMIENTO DE LOS PLANES, PROGRAMAS Y ESTRATEGIAS QUE FAVOREZCAN LA CONVIVENCIA EN LA CIUDAD</t>
  </si>
  <si>
    <t>PRESTAR SUS SERVICIOS DE MANERA AUTÓNOMA E INDEPENDIENTE PARA EL LEVANTAMIENTO DE LAS CARGAS LABORALES DE LOS PERFILES DE INSPECTOR DE POLICÍA y ABOGADOS PARA LA SEGUNDA INSTANCIA DE LA SECRETARÍA DISTRITAL DE GOBIERNO</t>
  </si>
  <si>
    <t>Prestar los servicios profesionales para apoyar las acciones de planeación, consolidación, seguimiento y reporte de las actividades de inspección&lt;(&gt;,&lt;)&gt; vigilancia y control del componente ambiental y del componente de cerros orientales y río Bogotá</t>
  </si>
  <si>
    <t>Prestar servicios de apoyo a la gestión administrativa, así como la sistematización, actualización, distribución y seguimiento de la información documental de procesos y documentos en el marco de los diferentes componentes de la Dirección para la Gestión Policiva.</t>
  </si>
  <si>
    <t>pago aportes parafiscales nómina de abril 2024 vigencia de 2024. (Planta de Inversión).</t>
  </si>
  <si>
    <t>autoliquidación del mes de abril del 2024 adicional – Ingresos luego del cierre de la de la vigencia de 2024. (Planta de Inversión).</t>
  </si>
  <si>
    <t>Prestar los servicios profesionales especializados en la dirección para la gestión administrativa especial de policía, para la sustanciación y trámite de los recursos interpuestos contra las decisiones de los inspectores de policía, corregidores y alcaldes locales, así como la recopilación, consolidación de datos e informes requeridos tanto para el análisis de las líneas decisionales como para los informes de planes, proyectos y demás suscritos por la dirección</t>
  </si>
  <si>
    <t>PRESTAR SERVICIOS PROFESIONALES ESPECIALIZADOS EN LA SUBSECRETARÍA DE GESTIÓN LOCAL PARA APOYAR LA COORDINACIÓN DE LOS ASPECTOS RELACIONADOS CON ESPACIO PÚBLICO Y OCUPACIONES ILEGALES</t>
  </si>
  <si>
    <t>REALIZAR LA ADICION Y PRORROGA DEL CONTRATO 165-2024 SUSCRITO ENTRE LA SECRETARIA DISTRITAL DE GOBIERNO Y JUAN DAVID CUADROS GARZON</t>
  </si>
  <si>
    <t>REALIZAR LA ADICION Y PRORROGA DEL CONTRATO 161-2024 SUSCRITO ENTRE LA SECRETARIA DISTRITAL DE GOBIERNO Y MARY LUZ RODRIGUEZ CALDERON</t>
  </si>
  <si>
    <t>REALIZAR LA ADICION Y PRORROGA DEL CONTRATO 163-2024 SUSCRITO ENTRE LA SECRETARIA DISTRITAL DE GOBIERNO Y MICHAEL BRAYAN PINILLA COY</t>
  </si>
  <si>
    <t>REALIZAR LA ADICIÓN Y PRORROGA DEL CONTRATO 185-2024 SUSCRITO ENTRE LA SECRETARIA DISTRITAL DE GOBIERNO Y ANDREA PATRICIA AGUDELO MONJE</t>
  </si>
  <si>
    <t>REALIZAR LA ADICIÓN Y PRORROGA DEL CONTRATO 160-2024 SUSCRITO ENTRE LA SECRETARIA DISTRITAL DE GOBIERNO Y Edgar Jaime Martínez Rodríguez</t>
  </si>
  <si>
    <t>REALIZAR LA ADICIÓN Y PRORROGA DEL CONTRATO 119 DE 2024 SUSCRITO POR LA SECRETARIA DISTRITAL DE GOBIERNO Y CLAUDIA MARCELA RODRIGUEZ CARRILLO</t>
  </si>
  <si>
    <t>REALIZAR LA ADICIÓN Y PRORROGA DEL CONTRATO 158-2024 SUSCRITO ENTRE LA SECRETARIA DISTRITAL DE GOBIERNO Y JONATHAN SUAREZ DURANGO CEDIDO A SANDY LORENA CALDERÓN MARTÍNEZ</t>
  </si>
  <si>
    <t>REALIZAR LA ADICION Y PRORROGA DEL CONTRATO 164-2024 SUSCRITO ENTRE LA SECRETARIA DISTRITAL DE GOBIERNO Y DEIBY LEONARDO URIBE ROLON</t>
  </si>
  <si>
    <t>REALIZAR LA ADICIÓN Y PRORROGA DEL CONTRATO 162-2024 SUSCRITO ENTRE LA SECRETARIA DISTRITAL DE GOBIERNO Y JONATHAN WILMER LANDINEZ ROJAS</t>
  </si>
  <si>
    <t>REALIZAR LA ADICIÓN Y PRORROGA DEL CONTRATO 159-2024 SUSCRITO ENTRE LA SECRETARIA DISTRITAL DE GOBIERNO Y WILLIAM ALEXANDER GOMEZ MUÑOZ</t>
  </si>
  <si>
    <t>pago nómina del mes de mayo 2024 vigencia de 2024. (Planta de Inversión).</t>
  </si>
  <si>
    <t>PAGO DE CERSANTIAS FUNCIONARIOS RETIRADOS MES DE MAYO 2024 vigencia de 2024. (Planta de Inversión).</t>
  </si>
  <si>
    <t>REALIZAR LA ADICIÓN Y PRORROGA DEL CONTRATO 445 DE 2024 SUSCRITO POR LA SECRETARIA DISTRITAL DE GOBIERNO Y KEVIN FRANCISCO ARBELAEZ BOHORQUEZ</t>
  </si>
  <si>
    <t>REALIZAR LA ADICIÓN Y PRORROGA DEL CONTRATO 130 DE 2024 SUSCRITO POR LA SECRETARIA DISTRITAL DE GOBIERNO Y ANDRES CARDENAS VILLAMIL</t>
  </si>
  <si>
    <t>REALIZAR LA ADICIÓN Y PRORROGA DEL CONTRATO 403-2024 SUSCRITO ENTRE LA SECRETARIA DISTRITAL DE GOBIERNO Y DIANA CAROLINA MARTINEZ GONZALEZ</t>
  </si>
  <si>
    <t>REALIZAR LA ADICIÓN Y PRORROGA DEL CONTRATO 202 DE 2024 SUSCRITO POR LA SECRETARIA DISTRITAL DE GOBIERNO Y CARLOS ANDRES RODRIGUEZ REYES</t>
  </si>
  <si>
    <t>REALIZAR LA ADICIÓN Y PRORROGA DEL CONTRATO 402-2024 SUSCRITO ENTRE LA SECRETARIA DISTRITAL DE GOBIERNO Y GLORIA STELLA PAEZ MURCIA</t>
  </si>
  <si>
    <t>REALIZAR LA ADICION Y PRORROGA DEL CONTRATO 328-2024 SUSCRITO ENTRE LA SECRETARIA DISTRITAL DE GOBIERNO Y CARLOS CAMILO HERNÁNDEZ BRITO</t>
  </si>
  <si>
    <t>REALIZAR LA ADICIÓN Y PRORROGA DEL CONTRATO 404-2024 SUSCRITO ENTRE LA SECRETARIA DISTRITAL DE GOBIERNO Y CARLOS EDUARDO CASTILLO VANEGAS</t>
  </si>
  <si>
    <t>REALIZAR LA ADICION Y PRORROGA DEL CONTRATO 214-2024 SUSCRITO ENTRE LA SECRETARIA DISTRITAL DE GOBIERNO Y JORGE ALEXANDER CAICEDO RIVERA</t>
  </si>
  <si>
    <t>REALIZAR LA ADICIÓN Y PRORROGA DEL CONTRATO 401-2024 SUSCRITO ENTRE LA SECRETARIA DISTRITAL DE GOBIERNO Y JOHN WILSON CANO AVILA</t>
  </si>
  <si>
    <t>REALIZAR LA ADICIÓN Y PRORROGA DEL CONTRATO 357-2024 SUSCRITO ENTRE LA SECRETARIA DISTRITAL DE GOBIERNO Y BELLI ROSA VELANDIA CONTRERAS</t>
  </si>
  <si>
    <t>REALIZAR LA ADICIÓN Y PRORROGA DEL CONTRATO 204 DE 2024 SUSCRITO POR LA SECRETARIA DISTRITAL DE GOBIERNO Y GUIOVANA RODRIGUEZ MUÑOZ</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</si>
  <si>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</si>
  <si>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REALIZAR LA ADICION Y PRORROGA DEL CONTRATO 364-2024 SUSCRITO ENTRE LA SECRETARIA DISTRITAL DE GOBIERNO Y CARLOS ANDRES CORREDOR CAIPA</t>
  </si>
  <si>
    <t>REALIZAR LA ADICION Y PRORROGA DEL CONTRATO SUSCRITO ENTRE LA SECRETARIA DISTRITAL DE GOBIERNO Y MILTHON MAURICIO ROJAS</t>
  </si>
  <si>
    <t>PRESTAR SERVICIOS PROFESIONALES A LA ENTIDAD EN LA EJECUCIÓN DE LOS PROCESOS MISIONALES Y LA GESTIÓN ADMINISTRATIVA EN EL MARCO DEL MODELO DE GESTIÓN POLICIVA</t>
  </si>
  <si>
    <t>REALIZAR LA ADICIÓN Y PRORROGA DEL CONTRATO 184-2024 SUSCRITO ENTRE LA SECRETARIA DISTRITAL DE GOBIERNO Y ANGIE LIZETH AVILA PEREZ</t>
  </si>
  <si>
    <t>Solicitud CDP para cubrir las cotizaciones de contratistas de la Dirección para la Gestión Policiva y la Subsecretaría de Gestión Local en riesgo ARL V.  PAGO DE LA PLANILLA 77402121 CORRESPONDIENTE A LOS APORTES DEL MES DE MAYO DE 2024.</t>
  </si>
  <si>
    <t>Solicitud de disponibilidad presupuestal por el saldo de los gastos asociados a Aportes de Seguridad Social para lo que resta de la vigencia de 2024. (Planta de Inversión).</t>
  </si>
  <si>
    <t>Solicitud de disponibilidad presupuestal por el saldo de los gastos asociados a Servicios Personales para lo que resta de la vigencia de 2024. (Planta de Inversión)</t>
  </si>
  <si>
    <t>Solicitud de disponibilidad presupuestal por el saldo de los gastos asociados a Cesantías para lo que resta de la vigencia de 2024. (Planta de Inversión).</t>
  </si>
  <si>
    <t>76828261</t>
  </si>
  <si>
    <t>20244100173893</t>
  </si>
  <si>
    <t>20244100173883</t>
  </si>
  <si>
    <t>20244100173873</t>
  </si>
  <si>
    <t>20244100173853</t>
  </si>
  <si>
    <t>20244100173863</t>
  </si>
  <si>
    <t>943</t>
  </si>
  <si>
    <t>944</t>
  </si>
  <si>
    <t>1008</t>
  </si>
  <si>
    <t>989</t>
  </si>
  <si>
    <t>1013</t>
  </si>
  <si>
    <t>997</t>
  </si>
  <si>
    <t>1012</t>
  </si>
  <si>
    <t>998</t>
  </si>
  <si>
    <t>999</t>
  </si>
  <si>
    <t>1011</t>
  </si>
  <si>
    <t>1000</t>
  </si>
  <si>
    <t>1009</t>
  </si>
  <si>
    <t>1001</t>
  </si>
  <si>
    <t>1007</t>
  </si>
  <si>
    <t>1002</t>
  </si>
  <si>
    <t>1004</t>
  </si>
  <si>
    <t>880</t>
  </si>
  <si>
    <t>1064</t>
  </si>
  <si>
    <t>1016</t>
  </si>
  <si>
    <t>982</t>
  </si>
  <si>
    <t>1062</t>
  </si>
  <si>
    <t>1063</t>
  </si>
  <si>
    <t>1065</t>
  </si>
  <si>
    <t>1061</t>
  </si>
  <si>
    <t>996</t>
  </si>
  <si>
    <t>1055</t>
  </si>
  <si>
    <t>1003</t>
  </si>
  <si>
    <t>1057</t>
  </si>
  <si>
    <t>1101</t>
  </si>
  <si>
    <t>1005</t>
  </si>
  <si>
    <t>1094</t>
  </si>
  <si>
    <t>1060</t>
  </si>
  <si>
    <t>1098</t>
  </si>
  <si>
    <t>1066</t>
  </si>
  <si>
    <t>1099</t>
  </si>
  <si>
    <t>1006</t>
  </si>
  <si>
    <t>1110</t>
  </si>
  <si>
    <t>1111</t>
  </si>
  <si>
    <t>1112</t>
  </si>
  <si>
    <t>1113</t>
  </si>
  <si>
    <t>1115</t>
  </si>
  <si>
    <t>1102</t>
  </si>
  <si>
    <t>1116</t>
  </si>
  <si>
    <t>1103</t>
  </si>
  <si>
    <t>1118</t>
  </si>
  <si>
    <t>1119</t>
  </si>
  <si>
    <t>1068</t>
  </si>
  <si>
    <t>1124</t>
  </si>
  <si>
    <t>1067</t>
  </si>
  <si>
    <t>1125</t>
  </si>
  <si>
    <t>1140</t>
  </si>
  <si>
    <t>1197</t>
  </si>
  <si>
    <t>1177</t>
  </si>
  <si>
    <t>1199</t>
  </si>
  <si>
    <t>1178</t>
  </si>
  <si>
    <t>1137</t>
  </si>
  <si>
    <t>1187</t>
  </si>
  <si>
    <t>1241</t>
  </si>
  <si>
    <t>1200</t>
  </si>
  <si>
    <t>1242</t>
  </si>
  <si>
    <t>1202</t>
  </si>
  <si>
    <t>1193</t>
  </si>
  <si>
    <t>1203</t>
  </si>
  <si>
    <t>1194</t>
  </si>
  <si>
    <t>1204</t>
  </si>
  <si>
    <t>1195</t>
  </si>
  <si>
    <t>1244</t>
  </si>
  <si>
    <t>1207</t>
  </si>
  <si>
    <t>1270</t>
  </si>
  <si>
    <t>1209</t>
  </si>
  <si>
    <t>1210</t>
  </si>
  <si>
    <t>1246</t>
  </si>
  <si>
    <t>1212</t>
  </si>
  <si>
    <t>1213</t>
  </si>
  <si>
    <t>1215</t>
  </si>
  <si>
    <t>1214</t>
  </si>
  <si>
    <t>1208</t>
  </si>
  <si>
    <t>1216</t>
  </si>
  <si>
    <t>1198</t>
  </si>
  <si>
    <t>1243</t>
  </si>
  <si>
    <t>983</t>
  </si>
  <si>
    <t>1224</t>
  </si>
  <si>
    <t>1196</t>
  </si>
  <si>
    <t>1265</t>
  </si>
  <si>
    <t>1211</t>
  </si>
  <si>
    <t>1267</t>
  </si>
  <si>
    <t>1255</t>
  </si>
  <si>
    <t>1269</t>
  </si>
  <si>
    <t>1279</t>
  </si>
  <si>
    <t>1298</t>
  </si>
  <si>
    <t>1280</t>
  </si>
  <si>
    <t>1254</t>
  </si>
  <si>
    <t>1300</t>
  </si>
  <si>
    <t>1301</t>
  </si>
  <si>
    <t>1306</t>
  </si>
  <si>
    <t>1307</t>
  </si>
  <si>
    <t>1319</t>
  </si>
  <si>
    <t>1328</t>
  </si>
  <si>
    <t>1257</t>
  </si>
  <si>
    <t>1256</t>
  </si>
  <si>
    <t>1375</t>
  </si>
  <si>
    <t>1370</t>
  </si>
  <si>
    <t>1130</t>
  </si>
  <si>
    <t>1406</t>
  </si>
  <si>
    <t>1365</t>
  </si>
  <si>
    <t>1400</t>
  </si>
  <si>
    <t>1422</t>
  </si>
  <si>
    <t>1432</t>
  </si>
  <si>
    <t>NIKOL PAOLA QUINTERO ZAPATA</t>
  </si>
  <si>
    <t>PAOLA ANDREA MATTA BERNAL</t>
  </si>
  <si>
    <t>ERWIN ANDRES MORA GONZALEZ</t>
  </si>
  <si>
    <t>ANYELO ARNULFO RONCANCIO CASTELLANOS</t>
  </si>
  <si>
    <t>BRAYAN ALBERTO RUIZ MONTAÑO</t>
  </si>
  <si>
    <t>ADRIANA CONSTANZA YEPES TAVERA</t>
  </si>
  <si>
    <t>BRIANA  RUEDA SILVA</t>
  </si>
  <si>
    <t>DIEGO ALEXANDER GUTIERREZ BALLEN</t>
  </si>
  <si>
    <t>MARTHA JEANNETH PULIDO AREVALO</t>
  </si>
  <si>
    <t>BRAYDA LIZETH SANDOVAL FAJARDO</t>
  </si>
  <si>
    <t>SOLICITUD DE RECURSOS PARA RIESGO ARL IV y V PARA LA CONTRATACIÓN DEDIRECCIÓN DE CONVIVENCIA Y DIALOGO SOCIAL</t>
  </si>
  <si>
    <t>Se realiza la adición y prórroga del contrato 73-2024 suscrito entre la Secretaria Distrital de Gobierno y Luisa Fernanda Duque</t>
  </si>
  <si>
    <t>Se realiza la adición y prórroga del contrato 343-2024 suscrito entre la Secretaria Distrital de Gobierno y FRANCY JOHANNA ARIAS CELIS</t>
  </si>
  <si>
    <t>Se realiza la adición y prórroga del contrato 330-2024 suscrito entre la Secretaria Distrital de Gobierno y OLGA LUCIA MENDIETA DIAZ</t>
  </si>
  <si>
    <t>Se realiza la adición y prórroga del contrato 237-2024 suscrito entre la Secretaria Distrital de Gobierno y MILTON JOSE GARCIA DIAZ</t>
  </si>
  <si>
    <t>Realizar la adición y prórroga del contrato 300-2024 suscrito entre la Secretaria Distrital de Gobierno y MARIA ESPERANZA RIAÑO GONZALEZ</t>
  </si>
  <si>
    <t>Se realiza la adición y prórroga del contrato 232-2024 suscrito entre la Secretaria Distrital de Gobierno y JENNY ALEXANDRA CAMARGO RUBIO</t>
  </si>
  <si>
    <t>Se realiza la adición y prórroga del contrato 225-2024 suscrito entre la Secretaria Distrital de Gobierno y Carmen Elena Bonilla</t>
  </si>
  <si>
    <t>Realizar la adición y prórroga del contrato 236-2024 suscrito entre la Secretaria Distrital de Gobierno y EDUARDO GRUESO ZUÑIGA</t>
  </si>
  <si>
    <t>Se realiza adición y prórroga del contrato 332-2024 suscrito entre la Secretaria Distrital de Gobierno y Miguel Prieto cedido a ANYELO ARNULFO RONCANCIO CASTELLANOS</t>
  </si>
  <si>
    <t>Se realiza la adición y prórroga del contrato 307-2024 suscrito entre la Secretaria Distrital de Gobierno y Andrés Fernando Betancourt Martinez</t>
  </si>
  <si>
    <t>Realizar la adición y prórroga del contrato 282- 2024 suscrito entre la secretaria Distrital de Gobierno y FREDY ENRIQUE RODRIGUEZ MORA</t>
  </si>
  <si>
    <t>Realizar la adición y prórroga del contrato235-2024 suscrito entre la Secretaria Distrital de Gobierno y MELADY SOFIA GUERRERO CASTAÑEDA</t>
  </si>
  <si>
    <t>Realizar la adición y prórroga del contrato 65-2024 suscrito entre la Secretaria Distrital de Gobierno y YIMAR ARLEY CASALLAS GARZON</t>
  </si>
  <si>
    <t>Realizar adición y prorroga al contrato 334-2024 suscrito entre la Secretaria Distrital de Gobierno y JAVIER FRANCISCO BECERRA CORNEJO</t>
  </si>
  <si>
    <t>REALIZAR LA ADICIÓN Y PRORROGA DEL CONTRATO 329 DE 2024 SUSCRITO POR LA SECRETARIA DISTRITAL DE GOBIERNO Y JOSE NICOLAS REYES GARCIA</t>
  </si>
  <si>
    <t>REALIZAR LA ADICIÓN Y PRORROGA DEL CONTRATO 308 DE 2024 SUSCRITO POR LA SECRETARIA DISTRITAL DE GOBIERNO Y MIGUEL ERALDO HERRERA ABRIL</t>
  </si>
  <si>
    <t>REALIZAR LA ADICIÓN Y PRORROGA DEL CONTRATO 301 DE 2024 SUSCRITO POR LA SECRETARIA DISTRITAL DE GOBIERNO Y DIANA MILENA TORRES LINARES</t>
  </si>
  <si>
    <t>REALIZAR LA ADICIÓN Y PRORROGA DEL CONTRATO 281 DE 2024 SUSCRITO POR LA SECRETARIA DISTRITAL DE GOBIERNO Y PABLO GERMAN BARON MARIN</t>
  </si>
  <si>
    <t>REALIZAR LA ADICIÓN Y PRORROGA DEL CONTRATO 285 DE 2024 SUSCRITO POR LA SECRETARIA DISTRITAL DE GOBIERNO Y WILSON YESID ROA COBA</t>
  </si>
  <si>
    <t>REALIZAR LA ADICIÓN Y PRORROGA DEL CONTRATO 299 DE 2024 SUSCRITO POR LA SECRETARIA DISTRITAL DE GOBIERNO Y JORGE ELIECER CASTELLANOS RODRIGUEZ</t>
  </si>
  <si>
    <t>REALIZAR LA ADICIÓN Y PRORROGA DEL CONTRATO 231 DE 2024 SUSCRITO POR LA SECRETARIA DISTRITAL DE GOBIERNO Y JUAN DAVID RODRIGUEZ FAJARDO</t>
  </si>
  <si>
    <t>REALIZAR LA ADICIÓN Y PRORROGA DEL CONTRATO 325 DE 2024 SUSCRITO POR LA SECRETARIA DISTRITAL DE GOBIERNO Y CESAR AUGUSTO VARGAS POVEDA</t>
  </si>
  <si>
    <t>REALIZAR LA ADICIÓN Y PRORROGA DEL CONTRATO 72 DE 2024 SUSCRITO POR LA SECRETARIA DISTRITAL DE GOBIERNO Y DIANA MARCELA GUAYARA CASTILLO</t>
  </si>
  <si>
    <t>REALIZAR LA ADICIÓN Y PRORROGA DEL CONTRATO 48 DE 2024 SUSCRITO POR LA SECRETARIA DISTRITAL DE GOBIERNO Y AMAYA NAVARRO LUZ STELLA</t>
  </si>
  <si>
    <t>REALIZAR LA ADICIÓN Y PRORROGA DEL CONTRATO 230 DE 2024 SUSCRITO POR LA SECRETARIA DISTRITAL DE GOBIERNO Y JORGE ALBERTO RODRIGUEZ CAMACHO</t>
  </si>
  <si>
    <t>REALIZAR LA ADICIÓN Y PRORROGA DEL CONTRATO 174 DE 2024 SUSCRITO POR LA SECRETARIA DISTRITAL DE GOBIERNO Y MARIA JAQUELINE LEAL LOAIZA</t>
  </si>
  <si>
    <t>REALIZAR LA ADICIÓN Y PRORROGA DEL CONTRATO 370 DE 2024 SUSCRITO POR LA SECRETARIA DISTRITAL DE GOBIERNO Y JOSE IGNACIO BAQUERO RODRIGUEZ</t>
  </si>
  <si>
    <t>Realizar la adición y prórroga del contrato 366-2024 suscrito entre la Secretaria Distrital de Gobierno y BLEIDY YURANY CRUZ MOYA</t>
  </si>
  <si>
    <t>Realizar la adición y prórroga del contrato 74-2024 suscrito entre la Secretaria Distrital de gobierno y EDGAR HERNANDO SUAREZ VEGA</t>
  </si>
  <si>
    <t>REALIZAR LA ADICIÓN Y PRORROGA DEL CONTRATO 350 DE 2024 SUSCRITO POR LA SECRETARIA DISTRITAL DE GOBIERNO Y WILMAR MORA SANABRIA</t>
  </si>
  <si>
    <t>REALIZAR LA ADICIÓN Y PRORROGA DEL CONTRATO 367 DE 2024 SUSCRITO POR LA SECRETARIA DISTRITAL DE GOBIERNO Y JHOAN SEBASTIAN NAIZAQUE ALFONSO</t>
  </si>
  <si>
    <t>REALIZAR LA ADICIÓN Y PRORROGA DEL CONTRATO 335 DE 2024 SUSCRITO POR LA SECRETARIA DISTRITAL DE GOBIERNO Y RUBEN DARIO ESPINOSA BALLEN</t>
  </si>
  <si>
    <t>REALIZAR LA ADICIÓN Y PRORROGA DEL CONTRATO 227 DE 2024 SUSCRITO POR LA SECRETARIA DISTRITAL DE GOBIERNO Y JENNY KAREN TATIANA ROCHA ORTIZ</t>
  </si>
  <si>
    <t>REALIZAR LA ADICIÓN Y PRORROGA DEL CONTRATO 229 DE 2024 SUSCRITO POR LA SECRETARIA DISTRITAL DE GOBIERNO Y MARIANNE CHARLHOTTE ORTIZ CASTRO</t>
  </si>
  <si>
    <t>REALIZAR LA ADICIÓN Y PRORROGA DEL CONTRATO 226 DE 2024 SUSCRITO POR LA SECRETARIA DISTRITAL DE GOBIERNO Y MARIA DEL PILAR BUITRAGO GOMEZ</t>
  </si>
  <si>
    <t>REALIZAR LA ADICIÓN Y PRORROGA DEL CONTRATO 141 DE 2024 SUSCRITO POR LA SECRETARIA DISTRITAL DE GOBIERNO Y YULI YERALDIN MURILLO COBA</t>
  </si>
  <si>
    <t>REALIZAR LA ADICIÓN Y PRORROGA DEL CONTRATO 139 DE 2024 SUSCRITO POR LA SECRETARIA DISTRITAL DE GOBIERNO Y DIEGO ANDRES VILLARREAL DELGADO</t>
  </si>
  <si>
    <t>REALIZAR LA ADICIÓN Y PRORROGA DEL CONTRATO 70 DE 2024 SUSCRITO POR LA SECRETARIA DISTRITAL DE GOBIERNO Y FAVIO NELSON SANCHEZ POVEDA</t>
  </si>
  <si>
    <t>Realizar la adición y prórroga del contrato 67-2024 suscrito entre la Secretaria Distrital de Gobierno y JOHAN STIVEN ACOSTA TRUJILLO</t>
  </si>
  <si>
    <t>Realizar la adición y prórroga del contrato 75-2024 suscrito entre la Secretaria Distrital de Gobierno y MARIO MANUEL MARTINEZ PADILLA</t>
  </si>
  <si>
    <t>REALIZAR LA ADICION Y PRORROGA DEL CONTRATO 56-2024 SUSCRITO ENTRE LA SECRETARIA DISTRITAL DE GOBIERNO Y GUSTAVO ARLEY TREJOS</t>
  </si>
  <si>
    <t>REALIZAR LA ADICIÓN Y PRORROGA DEL CONTRATO 234 DE 2024 SUSCRITO POR LA SECRETARIA DISTRITAL DE GOBIERNO Y LINA JINETH REY VELASQUEZ</t>
  </si>
  <si>
    <t>REALIZAR LA ADICIÓN Y PRORROGA DEL CONTRATO 69 DE 2024 SUSCRITO POR LA SECRETARIA DISTRITAL DE GOBIERNO Y RODRIGUEZ ANA PATRICIA</t>
  </si>
  <si>
    <t>REALIZAR LA ADICIÓN Y PRORROGA DEL CONTRATO 430 DE 2024 SUSCRITO POR LA SECRETARIA DISTRITAL DE GOBIERNO Y JOSE ALONSO RUDA HERNANDEZ</t>
  </si>
  <si>
    <t>REALIZAR LA ADICIÓN Y PRORROGA DEL CONTRATO 431 DE 2024 SUSCRITO POR LA SECRETARIA DISTRITAL DE GOBIERNO Y DIEGO JAVIER RODRIGUEZ</t>
  </si>
  <si>
    <t>REALIZAR LA ADICIÓN Y PRORROGA DEL CONTRATO 298 DE 2024 SUSCRITO POR LA SECRETARIA DISTRITAL DE GOBIERNO Y ANGELIS POVEDA LOPEZ</t>
  </si>
  <si>
    <t>REALIZAR LA ADICIÓN Y PRORROGA DEL CONTRATO 344 DE 2024 SUSCRITO POR LA SECRETARIA DISTRITAL DE GOBIERNO Y JESUS LEONARDO RINCON ORTIZ</t>
  </si>
  <si>
    <t>REALIZAR LA ADICIÓN Y PRORROGA DEL CONTRATO 284 DE 2024 SUSCRITO POR LA SECRETARIA DISTRITAL DE GOBIERNO Y FER SANDOVAL MARTINEZ</t>
  </si>
  <si>
    <t>REALIZAR LA ADICIÓN Y PRORROGA DEL CONTRATO 324 DE 2024 SUSCRITO POR LA SECRETARIA DISTRITAL DE GOBIERNO Y YALESI LILIANA CORTES HUESO</t>
  </si>
  <si>
    <t>REALIZAR LA ADICIÓN Y PRORROGA DEL CONTRATO 394 DE 2024 SUSCRITO POR LA SECRETARIA DISTRITAL DE GOBIERNO Y STEFANNY BARRETO TAFUR</t>
  </si>
  <si>
    <t>REALIZAR ADICION Y PRORROGA DEL CONTRATO187-2024 SUSCRITO ENTRE LA SECRETARIA DISTRITAL DE GOBIERNO Y MILLER POLANIA ORTIZ</t>
  </si>
  <si>
    <t>REALIZAR LA ADICION Y PRORROGA DEL CONTRATO 261-2024 SUSCRITO ENTRE LA SECRETARIA DISTRITAL DE GOBIERNO Y DIANA MARCELA RINCON ORTIZ</t>
  </si>
  <si>
    <t>REALIZAR ADICION Y PRORROGA AL CONTRATO 337-2024 SUSCRITO ENTRE LA SECRETARIA DISTRITAL DE GOBIERNO Y DANIEL FELIPE ARIZA GONZALEZ</t>
  </si>
  <si>
    <t>REALIZAR LA ADICION Y PRORROGA DEL CONRATO 395-2024 SUSCRITO ENTRE LA SECRETARIA DISTRITAL DE GOBIERNO Y ANDREA TATIANA FONSECA MENDOZA</t>
  </si>
  <si>
    <t>REALIZAR ADICION Y PRORROGA AL CONTRATO 68-2024 SUSCRITO ENTRE LA SECRETARIA DISTRITAL DE GOBIERNO Y OSCAR FERNANDO CASTELBLANCO CALLEJAS</t>
  </si>
  <si>
    <t>REALIZAR LA ADICIÓN Y PRORROGA DEL CONTRATO 175 DE 2024 SUSCRITO POR LA SECRETARIA DISTRITAL DE GOBIERNO Y RONCANCIO VELANDIA EDWIN ARMANDO</t>
  </si>
  <si>
    <t>REALIZAR LA ADICIÓN Y PRORROGA DEL CONTRATO 424 DE 2024 SUSCRITO POR LA SECRETARIA DISTRITAL DE GOBIERNO Y JULIANA BALLESTEROS CASILIMAS</t>
  </si>
  <si>
    <t>Se realiza adición y prórroga del contrato 361-2024 suscrito entre la Secretaria Distrital de Gobierno y NORMA ANDREA HERRERA ROBAYO</t>
  </si>
  <si>
    <t>REALIZAR LA ADICIÓN Y PRORROGA DEL CONTRATO 224 DE 2024 SUSCRITO POR LA SECRETARIA DISTRITAL DE GOBIERNO Y INGRIT LILIANA SIERRA SANABRIA</t>
  </si>
  <si>
    <t>REALIZAR ADICION Y PRORROGA DEL CONTRATO198-2024 SUSCRITO ENTRE LA SECRETARIA DISTRITAL DE GOBIERNO Y LUIS ANGEL SALAZAR LARA</t>
  </si>
  <si>
    <t>REALIZAR ADICION Y PRORROGA DEL CONTRATO 243 -2024 SUSCRITO ENTRE LA SECRETARIA DISTRITAL DE GOBIERNO Y AURA MARIA ALBARRACIN COLORADO</t>
  </si>
  <si>
    <t>REALIZAR LA ADICIÓN Y PRORROGA DEL CONTRATO 406 DE 2024 SUSCRITO POR LA SECRETARIA DISTRITAL DE GOBIERNO Y JOHAN STEVEN CUADRADO LADINO</t>
  </si>
  <si>
    <t>REALIZAR LA ADICIÓN Y PRORROGA DEL CONTRATO 181 DE 2024 SUSCRITO POR LA SECRETARIA DISTRITAL DE GOBIERNO Y SANTIAGO ALZATE PORRAS</t>
  </si>
  <si>
    <t>REALIZAR ADICION Y PRORROGA DEL CONTRATO 244 -2024 SUSCRITO ENTRE LA SECRETARIA DISTRITAL DE GOBIERNO Y CAMILO ALEJANDRO RODRIGUEZ FONSECA</t>
  </si>
  <si>
    <t>REALIZAR LA ADICION Y PRORROGA DEL CONTRATO 228-2024 SUSCRITO ENTRE LA SECRETARIA DISTRITAL DE GOBIERNO Y DARIO FERNANDO BELTRAN GARCIA</t>
  </si>
  <si>
    <t>REALIZAR LA ADICION Y PRORROGA DEL CONTRATO 422-2024 SUSCRITO ENTRE LA SECRETARIA DISTRITAL DE GOBIERNO Y LILIAN YOLANDA LOPEZ RODRIGUEZ</t>
  </si>
  <si>
    <t>REALIZAR LA ADICION Y PROROGA DEL CONTRATO 365-2024 SUSCRITO ENTRE LA SECRETARIA DISTRITAL DE GOBIERNO Y LEIDY PAULA CORDOBA MORENO</t>
  </si>
  <si>
    <t>Prestar servicios profesionales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</si>
  <si>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REALIZAR LA ADICIÓN Y PRORROGA DEL CONTRATO No. 1016 DE 2023 SUSCRITO POR LA SECRETARIA DISTRITAL DE GOBIERNO Y DU BRANDS S.A.S.  Nota: Este CDP reemplaza la información registrada en la posición presupuestal No. 6 del CDP 683 de 2024, de conformidad con lo expuesto en el Otrosí Modificatorio del CPS 1016-2023</t>
  </si>
  <si>
    <t>REALIZAR ADICION Y PRORROGA AL CONTRATO 77-2024 SUSCRITO ENTRE LA SECRETARIA DISTRITAL DE GOBIERNO Y ADRIANA FORERO FERNANDEZ</t>
  </si>
  <si>
    <t>REALIZAR ADICION Y PRORROGA DEL CONTRATO 182 -2024 SUSCRITO ENTRE LA SECRETARIA DISTRITAL DE GOBIERNO Y JHONNATTAN JARAMILLO GARCIA</t>
  </si>
  <si>
    <t>REALIZAR ADICION Y PRORROGA DEL CONTRATO 201-2024 SUSCRITO ENTRE LA SECRETARIA DISTRITAL DE GOBIERNO Y JULIAN LIBERATO ORJUELA</t>
  </si>
  <si>
    <t>REALIZAR LA ADICIÓN Y PRORROGA DEL CONTRATO 262 DE 2024 SUSCRITO POR LA SECRETARIA DISTRITAL DE GOBIERNO Y OMAR ANDRES MURILLO BEJARANO CEDIDO A BRIANA RUEDA SILVA</t>
  </si>
  <si>
    <t>PRESTACIÓN DE SERVICIOS PROFESIONALES PARA EL DESARROLLO DE ACTIVIDADES QUE PROPENDAN POR EL FORTALECIMIENTO Y ACOMPAÑAMIENTO A LOS CONSEJOS LOCALES Y DISTRITAL DE JUVENTUD DE CONFORMIDAD CON LAS COMPETENCIAS ASIGNADAS AL GRUPO DE PARTICIPACIÓN POLÍTICA DE LA SECRETARIA DISTRITAL DE GOBIERNO DE BOGOTÁ</t>
  </si>
  <si>
    <t>PRESTAR SERVICIOS PROFESIONALES A LA DIRECCIÓN DE CONVIVENCIA Y DIÁLOGO SOCIAL, PARA BRINDAR APOYO EN LA ARTICULACIÓN DEL PROGRAMA DE DIÁLOGO SOCIAL EN TORNO A LA CONVIVENCIA CIUDADANA, EL DIÁLOGO SOCIAL Y LAS PROTESTAS SOCIALES</t>
  </si>
  <si>
    <t>SOLICITUD DE RECURSOS PARA RIESGO ARL IV y V PARA LA CONTRATACIÓN DEDIRECCIÓN DE CONVIVENCIA Y DIALOGO SOCIAL  PAGO DE LA PLANILLA 77402121 CORRESPONDIENTE A LOS APORTES DEL MES DE MAYO DE 2024.</t>
  </si>
  <si>
    <t>76882096</t>
  </si>
  <si>
    <t>048</t>
  </si>
  <si>
    <t>070</t>
  </si>
  <si>
    <t>067</t>
  </si>
  <si>
    <t>075</t>
  </si>
  <si>
    <t>748</t>
  </si>
  <si>
    <t>068</t>
  </si>
  <si>
    <t>1146</t>
  </si>
  <si>
    <t>1131</t>
  </si>
  <si>
    <t>1147</t>
  </si>
  <si>
    <t>1148</t>
  </si>
  <si>
    <t>1134</t>
  </si>
  <si>
    <t>1253</t>
  </si>
  <si>
    <t>1296</t>
  </si>
  <si>
    <t>1315</t>
  </si>
  <si>
    <t>1321</t>
  </si>
  <si>
    <t>1323</t>
  </si>
  <si>
    <t>1350</t>
  </si>
  <si>
    <t>1351</t>
  </si>
  <si>
    <t>1364</t>
  </si>
  <si>
    <t>1368</t>
  </si>
  <si>
    <t>1374</t>
  </si>
  <si>
    <t>1382</t>
  </si>
  <si>
    <t>1395</t>
  </si>
  <si>
    <t>1234</t>
  </si>
  <si>
    <t>1407</t>
  </si>
  <si>
    <t>1411</t>
  </si>
  <si>
    <t>1412</t>
  </si>
  <si>
    <t>1413</t>
  </si>
  <si>
    <t>1399</t>
  </si>
  <si>
    <t>1424</t>
  </si>
  <si>
    <t>1383</t>
  </si>
  <si>
    <t>1442</t>
  </si>
  <si>
    <t>1385</t>
  </si>
  <si>
    <t>1450</t>
  </si>
  <si>
    <t>1389</t>
  </si>
  <si>
    <t>1451</t>
  </si>
  <si>
    <t>YEISY LISETH SANCHEZ SANCHEZ</t>
  </si>
  <si>
    <t>JUAN DAVID SERNA OCAMPO</t>
  </si>
  <si>
    <t>MAURICIO  AYA JIMENEZ</t>
  </si>
  <si>
    <t>WILLIAM HOANNY AMADOR RAMOS</t>
  </si>
  <si>
    <t>LEONARDO  SANMIGUEL ROLDAN</t>
  </si>
  <si>
    <t>YIRDLEY ANDREA MATEUS CETINA</t>
  </si>
  <si>
    <t>JENNY CAROLINA GALEANO LOPEZ</t>
  </si>
  <si>
    <t>GINA ALEXANDRA BERMUDEZ GOMEZ</t>
  </si>
  <si>
    <t>REALIZAR LA ADICION Y PRORROGA DEL CONTRATO 57-2024 SUSCRITO ENTRE LA SECRETARIA DISTRITAL DE GOBIERNO Y JOSE LUIS GARCIA ROJAS</t>
  </si>
  <si>
    <t>REALIZAR LA ADICION Y PRROROGA DEL CONTRATO 29-2024 SUSCRITO ENTRE LA SECRETARIA DISTRITAL DE GOBIERNO Y GABRIELA RODRIGUEZ JIMENEZ</t>
  </si>
  <si>
    <t>REALIZAR LA ADICION Y PRROROGA DEL CONTRATO 28-2024 SUSCRITO ENTRE LA SECRETARIA DISTRITAL DE GOBIERNO Y BAUTISTA GRIJALBA VALENTINA</t>
  </si>
  <si>
    <t>REALIZAR ADICION Y PRORROGA DEL CONTRATO 289 -2024 SUSCRITO ENTRE LA SECRETARIA DISTRITAL DE GOBIERNO Y MARIA CAMILA ARIZA PRIETO</t>
  </si>
  <si>
    <t>PRESTACIÓN DE SERVICIOS PROFESIONALES, COADYUVANDO EN LA GESTIÓN E INSTRUMENTALIZACIÓN DE POLÍTICAS PARA LA ADMINISTRACIÓN Y CREACIÓN DE DOCUMENTOS&lt;(&gt;,&lt;)&gt; INSTRUMENTOS Y ESPACIOS DE PARTICIPACIÓN EN EL MARCO DE LAS COMPETENCIAS DE LA SECRETARÍA DISTRITAL DE GOBIERNO.</t>
  </si>
  <si>
    <t>REALIZAR LA ADICIÓN Y PRORROGA DEL CONTRATO 260 DE 2024 SUSCRITO POR LA SECRETARIA DISTRITAL DE GOBIERNO Y FELIPE GONZALEZ MORALES</t>
  </si>
  <si>
    <t>REALIZAR ADICION Y PRORROGA DEL CONTRATO 143-2024 SUSCRITO ENTRE LA SECRETARIA DISTRTIAL DE GOBIERNO Y CRISTIAN FERNANDO ROJAS JEREZ</t>
  </si>
  <si>
    <t>REALIZAR ADICION Y PRORROGA DEL CONTRATO 272-2024 SUSCRITO ENTRE LA SECRETARIA DISTRTIAL DE GOBIERNO Y EDISON HERNANDO RODRIGUEZ OCASION</t>
  </si>
  <si>
    <t>REALIZAR ADICION Y PRORROGA DEL CONTRATO 142-2024 SUSCRITO ENTRE LA SECRETARIA DISTRTIAL DE GOBIERNO Y CARMEN JULIA DURÁN HOLGUIN</t>
  </si>
  <si>
    <t>REALIZAR ADICION Y PRORROGA DEL CONTRATO 169-2024 SUSCRITO ENTRE LA SECRETARIA DISTRTIAL DE GOBIERNO Y LUIS EDUARDO GOMEZ NARVAEZ</t>
  </si>
  <si>
    <t>REALIZAR ADICION Y PRORROGA DEL CONTRATO 448-2024 SUSCRITO ENTRE LA SECRETARIA DISTRTIAL DE GOBIERNO Y CLAUDIA PATRICIA YOPASA POVEDA</t>
  </si>
  <si>
    <t>REALIZAR ADICION Y PRORROGA DEL CONTRATO 127-2024 SUSCRITO ENTRE LA SECRETARIA DISTRTIAL DE GOBIERNO Y TATIANA PAOLA GOMEZ SOTO</t>
  </si>
  <si>
    <t>REALIZAR LA ADICIÓN Y PRORROGA DEL CONTRATO 368 DE 2024 SUSCRITO POR LA SECRETARIA DISTRITAL DE GOBIERNO Y JUANA MARIA CAYCEDO LOPEZ</t>
  </si>
  <si>
    <t>PRESTACIÓN DE SERVICIOS PROFESIONALES ENFOCADOS EN EL ACOMPAÑAMIENTO Y SEGUIMIENTO TÉCNICO A LA PLANEACIÓN E IMPLEMENTACIÓN DE INSTRUMENTOS DE PARTICIPACIÓN CIUDADANA A NIVEL LOCAL, EN EL MARCO DE LAS COMPETENCIAS DE LA SECRETARÍA DISTRITAL DE GOBIERNO.</t>
  </si>
  <si>
    <t>REALIZAR ADICION Y PRORROGA DEL CONTRATO 270 -2024 SUSCRITO ENTRE LA SECRETARIA DISTRTIAL DE GOBIERNO Y GOMEZ BARRIGA JULIETH JOHANA CEDIDO A MAURICIO AYA JIMÉNEZ</t>
  </si>
  <si>
    <t>REALIZAR ADICION Y PRORROGA DEL CONTRATO 288-2024 SUSCRITO ENTRE LA SECRETARIA DISTRTIAL DE GOBIERNO Y JULIA ADRIANA TELLEZ VANEGAS</t>
  </si>
  <si>
    <t>REALIZAR ADICION Y PRORROGA DEL CONTRATO 58-2024 SUSCRITO ENTRE LA SECRETARIA DISTRTIAL DE GOBIERNO Y FABIAN CAMILO FONSECA JIMÉNEZ</t>
  </si>
  <si>
    <t>REALIZAR ADICION Y PRORROGA DEL CONTRATO 380-2024 SUSCRITO ENTRE LA SECRETARIA DISTRTIAL DE GOBIERNO Y JOSTIN CAMILO CASTILLO CALDERON</t>
  </si>
  <si>
    <t>REALIZAR ADICION Y PRORROGA DEL CONTRATO 271-2024 SUSCRITO ENTRE LA SECRETARIA DISTRTIAL DE GOBIERNO Y NATHALY CARDONA GIL</t>
  </si>
  <si>
    <t>Prestar servicios profesionales para el acompañamiento técnico y jurídico a la planeación, implementación y seguimiento a procesos de participación ciudadana en el ámbito local, en el marco del Modelo de Gobierno Abierto.</t>
  </si>
  <si>
    <t>PRESTAR LOS SERVICIOS PROFESIONALES ESPECIALIZADOS PARA EL LEVANTAMIENTO, PROCESAMIENTO Y ANÁLISIS DE INFORMACIÓN EN EL PROCESO DE GESTIÓN DE CONOCIMIENTO ESTRATEGIAS, INSTRUMENTOS, PLANES Y PROYECTOS DE PARTICIPACIÓN CIUDADANA DE LA SECRETARÍA DISTRITAL DE GOBIERNO, EN EL MARCO DEL MODELO DE GOBIERNO ABIERTO.</t>
  </si>
  <si>
    <t>PRESTAR LOS SERVICIOS DE APOYO A PROCESOS DE ACTIVACIÓN Y MOVILIZACIÓN CIUDADANA QUE PERMITAN LA APROPIACIÓN DE LA CIUDADANÍA ANTE LOS DIVERSOS INSTRUMENTOS, MECANISMOS E INSTANCIAS DE PARTICIPACIÓN EN EL MARCO DE LAS COMPETENCIAS DE LA SECRETARÍA DISTRITAL DE GOBIERNO</t>
  </si>
  <si>
    <t>Prestar servicios profesionales a la Secretaría Distrital de Gobierno para el apoyo y coordinación de las acciones estratégicas que requiera el Equipo de Participación asociadas a la implementación de diversos instrumentos de participación ciudadana</t>
  </si>
  <si>
    <t>1302</t>
  </si>
  <si>
    <t>1342</t>
  </si>
  <si>
    <t>1324</t>
  </si>
  <si>
    <t>1357</t>
  </si>
  <si>
    <t>1372</t>
  </si>
  <si>
    <t>1369</t>
  </si>
  <si>
    <t>1373</t>
  </si>
  <si>
    <t>1310</t>
  </si>
  <si>
    <t>1376</t>
  </si>
  <si>
    <t>1332</t>
  </si>
  <si>
    <t>1333</t>
  </si>
  <si>
    <t>1316</t>
  </si>
  <si>
    <t>1387</t>
  </si>
  <si>
    <t>1309</t>
  </si>
  <si>
    <t>1390</t>
  </si>
  <si>
    <t>1335</t>
  </si>
  <si>
    <t>1331</t>
  </si>
  <si>
    <t>1303</t>
  </si>
  <si>
    <t>1393</t>
  </si>
  <si>
    <t>1304</t>
  </si>
  <si>
    <t>1394</t>
  </si>
  <si>
    <t>1334</t>
  </si>
  <si>
    <t>1401</t>
  </si>
  <si>
    <t>1317</t>
  </si>
  <si>
    <t>1414</t>
  </si>
  <si>
    <t>1326</t>
  </si>
  <si>
    <t>1415</t>
  </si>
  <si>
    <t>1416</t>
  </si>
  <si>
    <t>1311</t>
  </si>
  <si>
    <t>1419</t>
  </si>
  <si>
    <t>1428</t>
  </si>
  <si>
    <t>REALIZAR ADICION Y PRORROGA DEL CONTRATO 418-2024 SUSCRITO ENTRE LA SECRETARIA DISTRITAL DE GOBIERNO Y PAOLA ANDREA GALVIS RODRÍGUEZ</t>
  </si>
  <si>
    <t>REALIZAR ADICION Y PRORROGA DEL CONTRATO 276-2024 SUSCRITO ENTRE LA SECRETARIA DISTRITAL DE GOBIERNO Y OLGA VICTORIA RUBIO CORTES</t>
  </si>
  <si>
    <t>REALIZAR ADICION Y PRORROGA DEL CONTRATO 277-2024 SUSCRITO ENTRE LA SECRETARIA DISTRITAL DE GOBIERNO Y MAYCOL STIVEN MARTÍNEZ OSPINA</t>
  </si>
  <si>
    <t>REALIZAR ADICION Y PRORROGA DEL CONTRATO 302-2024 SUSCRITO ENTRE LA SECRETARIA DISTRITAL DE GOBIERNO Y JULIAN STIBEN AREVALO PEDRAZA</t>
  </si>
  <si>
    <t>REALIZAR ADICION Y PRORROGA DEL CONTRATO 291-2024 SUSCRITO ENTRE LA SECRETARIA DISTRITAL DE GOBIERNO Y ANGIE NATHALY OSORIO CASTELLANOS</t>
  </si>
  <si>
    <t>REALIZAR ADICION Y PRORROGA DEL CONTRATO 317-2024 SUSCRITO ENTRE LA SECRETARIA DISTRITAL DE GOBIERNO Y SARA LUCIA BERNAL LOZANO</t>
  </si>
  <si>
    <t>REALIZAR ADICION Y PRORROGA DEL CONTRATO 297-2024 SUSCRITO ENTRE LA SECRETARIA DISTRITAL DE GOBIERNO Y MARGARITA CONSUELO DIAGO HURTADO</t>
  </si>
  <si>
    <t>REALIZAR ADICION Y PRORROGA DEL CONTRATO 293-2024 SUSCRITO ENTRE LA SECRETARIA DISTRITAL DE GOBIERNO Y DIANA ALEXANDRA RINCÓN LOZANO</t>
  </si>
  <si>
    <t>REALIZAR ADICION Y PRORROGA DEL CONTRATO 275-2024 SUSCRITO ENTRE LA SECRETARIA DISTRITAL DE GOBIERNO Y ANGIE STEFANI PIRAQUIVE BEJARANO</t>
  </si>
  <si>
    <t>REALIZAR ADICION Y PRORROGA DEL CONTRATO 363-2024 SUSCRITO ENTRE LA SECRETARIA DISTRITAL DE GOBIERNO Y JOSÉ ALEJANDRO SUAREZ RODRÍGUEZ</t>
  </si>
  <si>
    <t>REALIZAR ADICION Y PRORROGA DEL CONTRATO 320-2024 SUSCRITO ENTRE LA SECRETARIA DISTRITAL DE GOBIERNO Y LIZ MILENY PIRAQUIVE SUAREZ</t>
  </si>
  <si>
    <t>REALIZAR ADICION Y PRORROGA DEL CONTRATO 315-2024 SUSCRITO ENTRE LA SECRETARIA DISTRITAL DE GOBIERNO Y LAURA NATALIA ACOSTA SAAVEDRA</t>
  </si>
  <si>
    <t>REALIZAR ADICION Y PRORROGA DEL CONTRATO 296-2024 SUSCRITO ENTRE LA SECRETARIA DISTRITAL DE GOBIERNO Y DIANA MARCELA BARBOSA HERNANDEZ</t>
  </si>
  <si>
    <t>REALIZAR ADICION Y PRORROGA DEL CONTRATO 292-2024 SUSCRITO ENTRE LA SECRETARIA DISTRITAL DE GOBIERNO Y YURI MILENA PUENTES VEGA</t>
  </si>
  <si>
    <t>REALIZAR ADICION Y PRORROGA DEL CONTRATO 280-2024 SUSCRITO ENTRE LA SECRETARIA DISTRITAL DE GOBIERNO Y JESSICA ANDREA JIMÉNEZ POLANIA</t>
  </si>
  <si>
    <t>REALIZAR ADICION Y PRORROGA DEL CONTRATO 314-2024 SUSCRITO ENTRE LA SECRETARIA DISTRITAL DE GOBIERNO Y HAMILTON HERNAN LIZ PITO</t>
  </si>
  <si>
    <t>REALIZAR ADICION Y PRORROGA DEL CONTRATO 279-2024 SUSCRITO ENTRE LA SECRETARIA DISTRITAL DE GOBIERNO Y GISELLE HASBLEYDY HOYOS TORRES</t>
  </si>
  <si>
    <t>REALIZAR ADICION Y PRORROGA DEL CONTRATO 318-2024 SUSCRITO ENTRE LA SECRETARIA DISTRITAL DE GOBIERNO Y SONIA ALEJANDRA AGUDELO GÓMEZ</t>
  </si>
  <si>
    <t>REALIZAR ADICION Y PRORROGA DEL CONTRATO 355-2024 SUSCRITO ENTRE LA SECRETARIA DISTRITAL DE GOBIERNO Y LAURA ESTEFANIA GARCIA PROAÑO</t>
  </si>
  <si>
    <t>REALIZAR ADICION Y PRORROGA DEL CONTRATO 356-2024 SUSCRITO ENTRE LA SECRETARIA DISTRITAL DE GOBIERNO Y LAURA CAMILA GALVEZ TRUJILLO</t>
  </si>
  <si>
    <t>REALIZAR ADICION Y PRORROGA DEL CONTRATO 303-2024 SUSCRITO ENTRE LA SECRETARIA DISTRITAL DE GOBIERNO Y MARCO AURELIO JIMÉNEZ DELGADILLO</t>
  </si>
  <si>
    <t>REALIZAR ADICION Y PRORROGA DEL CONTRATO 410-2024 SUSCRITO ENTRE LA SECRETARIA DISTRITAL DE GOBIERNO Y YASIR ENRIQUE ANAYA VILLAMIL</t>
  </si>
  <si>
    <t>REALIZAR ADICION Y PRORROGA DEL CONTRATO 316-2024 SUSCRITO ENTRE LA SECRETARIA DISTRITAL DE GOBIERNO Y ANDRÉS FELIPE ACOSTA MAESTRE</t>
  </si>
  <si>
    <t>REALIZAR ADICION Y PRORROGA DEL CONTRATO 358-2024 SUSCRITO ENTRE LA SECRETARIA DISTRITAL DE GOBIERNO Y ROBERTH VARGAS PABÓN</t>
  </si>
  <si>
    <t>REALIZAR ADICION Y PRORROGA DEL CONTRATO 286-2024 SUSCRITO ENTRE LA SECRETARIA DISTRITAL DE GOBIERNO Y EDISON ALFONSO DIAZ BARAJAS</t>
  </si>
  <si>
    <t>REALIZAR ADICION Y PRORROGA DEL CONTRATO 655-2024 SUSCRITO ENTRE LA SECRETARIA DISTRITAL DE GOBIERNO Y JUAN CAMILO ESPAÑA VERA</t>
  </si>
  <si>
    <t>REALIZAR ADICION Y PRORROGA DEL CONTRATO 442-2024 SUSCRITO ENTRE LA SECRETARIA DISTRITAL DE GOBIERNO Y ORLANDO NUMPAQUE GAMBASICA</t>
  </si>
  <si>
    <t>REALIZAR ADICION Y PRORROGA DEL CONTRATO 443-2024 SUSCRITO ENTRE LA SECRETARIA DISTRITAL DE GOBIERNO Y ALVARO FORERO HERRERA</t>
  </si>
  <si>
    <t>REALIZAR ADICION Y PRORROGA DEL CONTRATO 278-2024 SUSCRITO ENTRE LA SECRETARIA DISTRITAL DE GOBIERNO Y CHRISTIAN ANDRÉS PARRADO RODRIGUEZ</t>
  </si>
  <si>
    <t>REALIZAR ADICION Y PRORROGA DEL CONTRATO 264-2024 SUSCRITO ENTRE LA SECRETARIA DISTRITAL DE GOBIERNO Y RAFAEL RICARDO VILLA ROJAS</t>
  </si>
  <si>
    <t>932</t>
  </si>
  <si>
    <t>897</t>
  </si>
  <si>
    <t>927</t>
  </si>
  <si>
    <t>898</t>
  </si>
  <si>
    <t>946</t>
  </si>
  <si>
    <t>939</t>
  </si>
  <si>
    <t>938</t>
  </si>
  <si>
    <t>937</t>
  </si>
  <si>
    <t>965</t>
  </si>
  <si>
    <t>913</t>
  </si>
  <si>
    <t>919</t>
  </si>
  <si>
    <t>966</t>
  </si>
  <si>
    <t>920</t>
  </si>
  <si>
    <t>969</t>
  </si>
  <si>
    <t>921</t>
  </si>
  <si>
    <t>972</t>
  </si>
  <si>
    <t>956</t>
  </si>
  <si>
    <t>963</t>
  </si>
  <si>
    <t>992</t>
  </si>
  <si>
    <t>986</t>
  </si>
  <si>
    <t>970</t>
  </si>
  <si>
    <t>984</t>
  </si>
  <si>
    <t>947</t>
  </si>
  <si>
    <t>948</t>
  </si>
  <si>
    <t>949</t>
  </si>
  <si>
    <t>968</t>
  </si>
  <si>
    <t>952</t>
  </si>
  <si>
    <t>987</t>
  </si>
  <si>
    <t>953</t>
  </si>
  <si>
    <t>995</t>
  </si>
  <si>
    <t>994</t>
  </si>
  <si>
    <t>964</t>
  </si>
  <si>
    <t>993</t>
  </si>
  <si>
    <t>975</t>
  </si>
  <si>
    <t>1024</t>
  </si>
  <si>
    <t>1028</t>
  </si>
  <si>
    <t>1029</t>
  </si>
  <si>
    <t>974</t>
  </si>
  <si>
    <t>1025</t>
  </si>
  <si>
    <t>1026</t>
  </si>
  <si>
    <t>1027</t>
  </si>
  <si>
    <t>1031</t>
  </si>
  <si>
    <t>1014</t>
  </si>
  <si>
    <t>1041</t>
  </si>
  <si>
    <t>1040</t>
  </si>
  <si>
    <t>1039</t>
  </si>
  <si>
    <t>1042</t>
  </si>
  <si>
    <t>1106</t>
  </si>
  <si>
    <t>1109</t>
  </si>
  <si>
    <t>1120</t>
  </si>
  <si>
    <t>1077</t>
  </si>
  <si>
    <t>1078</t>
  </si>
  <si>
    <t>1079</t>
  </si>
  <si>
    <t>1080</t>
  </si>
  <si>
    <t>1127</t>
  </si>
  <si>
    <t>1081</t>
  </si>
  <si>
    <t>1149</t>
  </si>
  <si>
    <t>1179</t>
  </si>
  <si>
    <t>1180</t>
  </si>
  <si>
    <t>1181</t>
  </si>
  <si>
    <t>1182</t>
  </si>
  <si>
    <t>1183</t>
  </si>
  <si>
    <t>1184</t>
  </si>
  <si>
    <t>1185</t>
  </si>
  <si>
    <t>1186</t>
  </si>
  <si>
    <t>1264</t>
  </si>
  <si>
    <t>1259</t>
  </si>
  <si>
    <t>1249</t>
  </si>
  <si>
    <t>1271</t>
  </si>
  <si>
    <t>1268</t>
  </si>
  <si>
    <t>1236</t>
  </si>
  <si>
    <t>1272</t>
  </si>
  <si>
    <t>1258</t>
  </si>
  <si>
    <t>1275</t>
  </si>
  <si>
    <t>1260</t>
  </si>
  <si>
    <t>1276</t>
  </si>
  <si>
    <t>1261</t>
  </si>
  <si>
    <t>1277</t>
  </si>
  <si>
    <t>1263</t>
  </si>
  <si>
    <t>1278</t>
  </si>
  <si>
    <t>1281</t>
  </si>
  <si>
    <t>1283</t>
  </si>
  <si>
    <t>1312</t>
  </si>
  <si>
    <t>1294</t>
  </si>
  <si>
    <t>1262</t>
  </si>
  <si>
    <t>1366</t>
  </si>
  <si>
    <t>955</t>
  </si>
  <si>
    <t>1421</t>
  </si>
  <si>
    <t>1426</t>
  </si>
  <si>
    <t>1427</t>
  </si>
  <si>
    <t>1434</t>
  </si>
  <si>
    <t>1435</t>
  </si>
  <si>
    <t>1441</t>
  </si>
  <si>
    <t>1443</t>
  </si>
  <si>
    <t>1445</t>
  </si>
  <si>
    <t>1446</t>
  </si>
  <si>
    <t>1454</t>
  </si>
  <si>
    <t>1455</t>
  </si>
  <si>
    <t>MARIA FERNANDA QUEVEDO ARIAS</t>
  </si>
  <si>
    <t>CLAUDIA LILIANA RODRIGUEZ LOZADA</t>
  </si>
  <si>
    <t>DIANA MARITZA QUITIAN QUINTERO</t>
  </si>
  <si>
    <t>CARLOS ANDRES ARIAS ORJUELA</t>
  </si>
  <si>
    <t>LAURA ANDREA BOTERO SALAZAR</t>
  </si>
  <si>
    <t>CRISTIAN HUMBERTO CUERVO REYES</t>
  </si>
  <si>
    <t>ADRIANA  CASTELBLANCO DIAZ</t>
  </si>
  <si>
    <t>DIANA ISABEL BAN ESTUPIÑAN</t>
  </si>
  <si>
    <t>DOUGLAS SMITH CANO MORENO</t>
  </si>
  <si>
    <t>MATIAS  TURBAY RODRIGUEZ</t>
  </si>
  <si>
    <t>OSCAR FERNANDO ACEVEDO SERRATO</t>
  </si>
  <si>
    <t>DEYFER ALEXANDER ROA PALACIOS</t>
  </si>
  <si>
    <t>MANUELA PATRICIA TAMAYO SOLORZANO</t>
  </si>
  <si>
    <t>JOHANA ALEJANDRA ANGULO AMADO</t>
  </si>
  <si>
    <t>MILTON YANI LORA GUTIERREZ</t>
  </si>
  <si>
    <t>NELCY ALEYDA MESA ALBARRACIN</t>
  </si>
  <si>
    <t>ANGELICA MARIA ESPINO</t>
  </si>
  <si>
    <t>MULTITINTAS.INK S.A.S</t>
  </si>
  <si>
    <t>MARIA ANGELICA CASTRO CORREDOR</t>
  </si>
  <si>
    <t>MEDIA TECHNOLOGY WORLD SAS</t>
  </si>
  <si>
    <t>REDCOMPUTO LIMITADA</t>
  </si>
  <si>
    <t>OSCAR  SUAREZ ARIZA</t>
  </si>
  <si>
    <t>CAMILO AUGUSTO GONZALEZ RODRIGUEZ</t>
  </si>
  <si>
    <t>DEYANIRA  GUZMAN MURCIA</t>
  </si>
  <si>
    <t>MIGUEL ANGEL VARGAS MEDINA</t>
  </si>
  <si>
    <t>P&amp;P SYSTEMS COLOMBIA S.A.S.</t>
  </si>
  <si>
    <t>REALIZAR LA ADICION Y PRORROGA DEL CONTRATO NO. 447 DE 2024 SUSCRITO ENTRE LA SECRETARÍA DISTRITAL DE GOBIERNO Y JOSE LUIS SANABRIA CASIANO</t>
  </si>
  <si>
    <t>REALIZAR LA ADICIÓN Y PRORROGA DEL CONTRATO 26 DE 2024 SUSCRITO POR LA SECRETARIA DISTRITAL DE GOBIERNO Y MARTHA MIREYA SANCHEZ FIGUEROA</t>
  </si>
  <si>
    <t>REALIZAR LA ADICIÓN Y PRORROGA DEL CONTRATO 25 DE 2024 SUSCRITO POR LA SECRETARIA DISTRITAL DE GOBIERNO Y ROSA MARIA BUITRAGO BARON</t>
  </si>
  <si>
    <t>REALIZAR LA ADICIÓN Y PRORROGA DEL CONTRATO 80 DE 2024 SUSCRITO POR LA SECRETARIA DISTRITAL DE GOBIERNO Y DIANA VALENTINA AREVALO BONILLA</t>
  </si>
  <si>
    <t>REALIZAR LA ADICIÓN Y PRORROGA DEL CONTRATO 310 DE 2024 SUSCRITO POR LA SECRETARIA DISTRITAL DE GOBIERNO Y KAREN JULIETH MENDEZ TIBAMBRE</t>
  </si>
  <si>
    <t>REALIZAR LA ADICIÓN Y PRORROGA DEL CONTRATO 306 DE 2024 SUSCRITO POR LA SECRETARIA DISTRITAL DE GOBIERNO Y DIANA PATRICIA BELTRAN DIAZ</t>
  </si>
  <si>
    <t>REALIZAR LA ADICIÓN Y PRORROGA DEL CONTRATO 246 DE 2024 SUSCRITO POR LA SECRETARIA DISTRITAL DE GOBIERNO Y DAVID RICARDO SANDOVAL NIETO</t>
  </si>
  <si>
    <t>REALIZAR LA ADICION Y PRORROGA DEL CONTRATO NO. 3 DE 2024 SUSCRITO ENTRE LA SECRETARÍA DISTRITAL DE GOBIERNO Y LUIS ERNESTO SIERRA QUINTERO</t>
  </si>
  <si>
    <t>REALIZAR LA ADICIÓN Y PRORROGA DEL CONTRATO 105 DE 2024 SUSCRITO POR LA SECRETARIA DISTRITAL DE GOBIERNO Y MARCELA JANNET POLOCHE LOAIZA</t>
  </si>
  <si>
    <t>REALIZAR LA ADICIÓN Y PRORROGA DEL CONTRATO 104 DE 2024 SUSCRITO POR LA SECRETARIA DISTRITAL DE GOBIERNO Y MARIA BERNARDA MELO QUIROGA</t>
  </si>
  <si>
    <t>REALIZAR LA ADICIÓN Y PRORROGA DEL CONTRATO 102 DE 2024 SUSCRITO POR LA SECRETARIA DISTRITAL DE GOBIERNO Y VALENTINA GOMEZ TRUJILLO</t>
  </si>
  <si>
    <t>REALIZAR LA ADICION Y PRORROGA DEL CONTRATO NO. 9 DE 2024 SUSCRITO ENTRE LA SECRETARÍA DISTRITAL DE GOBIERNO Y CESAR LEANDRO PENAGOS VILLARRAGA</t>
  </si>
  <si>
    <t>REALIZAR LA ADICION Y PRORROGA DEL CONTRATO NO. 4 DE 2024 SUSCRITO ENTRE LA SECRETARÍA DISTRITAL DE GOBIERNO Y SANDRA MILENA GOMEZ TOVAR</t>
  </si>
  <si>
    <t>REALIZAR LA ADICION Y PRORROGA DEL CONTRATO NO. 11 DE 2024 SUSCRITO ENTRE LA SECRETARÍA DISTRITAL DE GOBIERNO Y STEFFI ROSBENISA ACEVEDO SANCHEZ</t>
  </si>
  <si>
    <t>REALIZAR LA ADICION Y PRORROGA DEL CONTRATO NO. 37 DE 2024 SUSCRITO ENTRE LA SECRETARÍA DISTRITAL DE GOBIERNO Y ELIZABETH ARIAS HERNANDEZ</t>
  </si>
  <si>
    <t>REALIZAR LA ADICIÓN Y PRORROGA DEL CONTRATO 27 DE 2024 SUSCRITO POR LA SECRETARIA DISTRITAL DE GOBIERNO Y DIANA CAROLINA SARMIENTO BARRERA</t>
  </si>
  <si>
    <t>PRESTAR LOS SERVICIOS PROFESIONALES ESPECIALIZADOS PARA ORIENTAR LOS ASUNTOS JURIDICOS A CARGO DE LA DIRECCION ADMINISTRATIVA</t>
  </si>
  <si>
    <t>Realizar la Adición y Prórroga del Contrato No. 087 de 2024 celebrado entre María Camila Hernández Mora y la Secretaría Distrital de Gobierno.</t>
  </si>
  <si>
    <t>REALIZA LA ADICION Y PRORROGA DEL CONTRATO 934 DE 2023 SUSCRITO ENTRE LA SECRETARIA DISTRITAL DE GOBIERNO Y DIANA MARITZA QUITIAN QUINTERO</t>
  </si>
  <si>
    <t>REALIZAR LA ADICION Y PRORROGA DEL CONTRATO NO. 5 DE 2024 SUSCRITO ENTRE LA SECRETARÍA DISTRITAL DE GOBIERNO Y ANYULY CAMACHO MARTINEZ</t>
  </si>
  <si>
    <t>PRESTAR SERVICIOS PROFESIONALES ESPECIALIZADOS PARA LA DEFINICIÓN DE LA ESTRATEGIA DE COMUNICACIÓN DE LA SECRETARÍA DISTRITAL DE GOBIERNO</t>
  </si>
  <si>
    <t>REALIZAR LA ADICION Y PRORROGA DEL CONTRATO NO. 247 DE 2024 SUSCRITO ENTRE LA SECRETARÍA DISTRITAL DE GOBIERNO Y LEIDY MARCELA ROJAS ESPITIA</t>
  </si>
  <si>
    <t>REALIZAR LA ADICION Y PRORROGA DEL CONTRATO NO. 63 DE 2024 SUSCRITO ENTRE LA SECRETARÍA DISTRITAL DE GOBIERNO Y FEDERICO ALFREDO RAMIREZ CASTILLO</t>
  </si>
  <si>
    <t>REALIZAR LA ADICIÓN Y PRORROGA DEL CONTRATO 134 DE 2024 SUSCRITO POR LA SECRETARIA DISTRITAL DE GOBIERNO Y SANDRA MILENA CEPEDA GOMEZ</t>
  </si>
  <si>
    <t>REALIZAR LA ADICION Y PRORROGA DEL CONTRATO NO. 36 DE 2024 SUSCRITO ENTRE LA SECRETARÍA DISTRITAL DE GOBIERNO Y CAROLINA ANAYA FLOREZ</t>
  </si>
  <si>
    <t>REALIZAR LA ADICION Y PRORROGA DEL CONTRATO NO. 166 DE 2024 SUSCRITO ENTRE LA SECRETARÍA DISTRITAL DE GOBIERNO Y MARIA ALEJANDRA MARTINEZ DE LA PEÑA</t>
  </si>
  <si>
    <t>REALIZAR LA ADICION Y PRORROGA DEL CONTRATO NO. 212 DE 2024 SUSCRITO ENTRE LA SECRETARÍA DISTRITAL DE GOBIERNO Y DERLY JOHANA FRANCO TORRES</t>
  </si>
  <si>
    <t>REALIZAR LA ADICION Y PRORROGA DEL CONTRATO NO. 6 DE 2024 SUSCRITO ENTRE LA SECRETARÍA DISTRITAL DE GOBIERNO Y DIEGO ANDRES SOLORZANO LASSO</t>
  </si>
  <si>
    <t>REALIZAR LA ADICION Y PRORROGA DEL CONTRATO NO. 7 DE 2024 SUSCRITO ENTRE LA SECRETARÍA DISTRITAL DE GOBIERNO Y SANDRA LILIANA BARÓN BECERRA</t>
  </si>
  <si>
    <t>REALIZAR LA ADICION Y PRORROGA DEL CONTRATO NO. 83 DE 2024 SUSCRITO ENTRE LA SECRETARÍA DISTRITAL DE GOBIERNO Y CLAUDIA VICTORIA RODRIGUEZ SANDOVAL</t>
  </si>
  <si>
    <t>REALIZAR LA ADICION Y PRORROGA DEL CONTRATO 99 DE 2024 SUSCRITO ENTRE LA SECRETARIA DISTRITAL DE GOBIERNO Y ANDRES VICENTE URIBE GELVEZ</t>
  </si>
  <si>
    <t>REALIZAR LA ADICION Y PRORROGA DEL CONTRATO 100 DE 2024 SUSCRITO ENTRE LA SECRETARIA DISTRITAL DE GOBIERNO Y MANUEL ALEXANDER BEJARANO SALGADO</t>
  </si>
  <si>
    <t>REALIZAR LA ADICION Y PRORROGA DEL CONTRATO 96 DE 2024 SUCRITO ENTRE LA SECRETARIA DISTRITAL DE GOBIERNO Y MARIA ELENA DIAZ SANCHEZ</t>
  </si>
  <si>
    <t>REALIZAR ADICION Y PRORROGA DEL CONTRATO 120-2024 SUSCRITO ENTRE LA SECRETARIA DISTRITAL DE GOBIERNO Y ANGIE PAOLA BARREIRO ACERO</t>
  </si>
  <si>
    <t>REALIZAR LA ADICION Y PRORROGA DEL CONTRATO 15-2024 ENTRE LA SECRETARIA DISTRITAL DE GOBIERNO y JAIRO ANDRES JIMENEZ SIERRA</t>
  </si>
  <si>
    <t>REALIZAR LA ADICIÓN Y PRORROGA DEL CONTRATO 86 DE 2024 SUSCRITO POR LA SECRETARIA DISTRITAL DE GOBIERNO Y VANESSA MARIA CAMILA ARAQUE SOSA</t>
  </si>
  <si>
    <t>REALIZAR LA ADICIÓN, PRORROGA Y OTRO SI ACLARATORIO DEL CONTRATO 38 DE 2024 SUSCRITO POR LA SECRETARIA DISTRITAL DE GOBIERNO Y LAURA ELIZABETH GUTIERREZ ORTIZ</t>
  </si>
  <si>
    <t>REALIZAR LA ADICIÓN Y PRORROGA DEL CONTRATO 46 DE 2024 SUSCRITO POR LA SECRETARIA DISTRITAL DE GOBIERNO Y JENNIFER ALEXANDRA SOLER DIAZ</t>
  </si>
  <si>
    <t>REALIZAR LA ADICIÓN Y PRORROGA DEL CONTRATO 39 DE 2024 SUSCRITO POR LA SECRETARIA DISTRITAL DE GOBIERNO Y BEATRIZ ALICIA NULE RHENALS</t>
  </si>
  <si>
    <t>REALIZAR ADICION Y PRORROGA DEL CONTRATO 126-2024 SUSCRITO ENTRE LA SECRETARIA DISTRITAL DE GOBIERNO Y YESENIA PATIÑO FIGUEROA</t>
  </si>
  <si>
    <t>REALIZAR ADICION Y PRORROGA DEL CONTRATO 188-2024 SUSCRITO ENTRE LA SECRETARIA DISTRITAL DE GOBIERNO Y SANDRA LILIANA OSORIO BARRETO</t>
  </si>
  <si>
    <t>REALIZAR ADICION Y PRORROGA DEL CONTRATO 359 DE 2024 SUSCRITO ENTRE SECRETARIA DISTRITAL DE GOBIERNO Y ISMAEL ALBERTO LOPEZ RODRÍGUEZ</t>
  </si>
  <si>
    <t>REALIZAR LA ADICION Y PRORROGA DEL CONTRATO NO. 91 DE 2024 SUSCRITO ENTRE LA SECRETARÍA DISTRITAL DE GOBIERNO Y JEANET BARBOSA VERANO</t>
  </si>
  <si>
    <t>REALIZAR LA ADICIÓN Y PRORROGA DEL CONTRATO 85 DE 2024 SUSCRITO POR LA SECRETARIA DISTRITAL DE GOBIERNO Y ODALYS XIOMARA CRISTAL SUAREZ GONZALEZ</t>
  </si>
  <si>
    <t>REALIZAR LA ADICIÓN Y PRORROGA DEL CONTRATO 47 DE 2024 SUSCRITO POR LA SECRETARIA DISTRITAL DE GOBIERNO Y JAIRO MONCADA CAMARGO</t>
  </si>
  <si>
    <t>REALIZAR ADICION Y PRORROGA DEL CONTRATO 388 DE 2024 SUSCRITO ENTRE SECRETARIA DISTRITAL DE GOBIERNO Y Paola Andrea Angulo Zapata</t>
  </si>
  <si>
    <t>REALIZAR ADICION Y PRORROGA DEL CONTRATO 387 DE 2024 SUSCRITO ENTRE SECRETARIA DISTRITAL DE GOBIERNO Y Manuel Alejandro Gonzalez Delvasto</t>
  </si>
  <si>
    <t>REALIZAR LA ADICIÓN Y PRORROGA DEL CONTRATO 42 DE 2024 SUSCRITO POR LA SECRETARIA DISTRITAL DE GOBIERNO Y LEIDY NATALIA DIAZ LADINO</t>
  </si>
  <si>
    <t>REALIZAR LA ADICIÓN Y PRORROGA DEL CONTRATO 41 DE 2024 SUSCRITO POR LA SECRETARIA DISTRITAL DE GOBIERNO Y LEONARDO GUERRERO RODRIGUEZ</t>
  </si>
  <si>
    <t>Prestar los servicios profesionales para apoyar a la Dirección de Contratación en la revisión y acompañamiento de los procesos en la etapa precontractual y contractual; así como para el desarrollo de las actividades de seguimiento y reporte a metas de planeación y organizativas propias de la Dirección.</t>
  </si>
  <si>
    <t>REALIZAR ADICION Y PRORROGA DEL CONTRATO 294 DE 2024 SUSCRITO ENTRE SECRETARIA DISTRITAL DE GOBIERNO Y Leonardo Sierra Rodríguez.</t>
  </si>
  <si>
    <t>REALIZAR LA ADICIÓN Y PRORROGA DEL CONTRATO 258 DE 2024 SUSCRITO POR LA SECRETARIA DISTRITAL DE GOBIERNO Y XIOMARA ALEXANDRA RODRIGUEZ GARCIA</t>
  </si>
  <si>
    <t>REALIZAR LA ADICIÓN Y PRORROGA DEL CONTRATO 256 DE 2024 SUSCRITO POR LA SECRETARIA DISTRITAL DE GOBIERNO Y DIANA CAROLINA FERNANDEZ DIAZ</t>
  </si>
  <si>
    <t>REALIZAR LA ADICIÓN Y PRORROGA DEL CONTRATO 295 DE 2024 SUSCRITO POR LA SECRETARIA DISTRITAL DE GOBIERNO Y ANDREA NATALY GALEANO CIPAGAUTA</t>
  </si>
  <si>
    <t>REALIZAR LA ADICIÓN Y PRORROGA DEL CONTRATO 255 DE 2024 SUSCRITO POR LA SECRETARIA DISTRITAL DE GOBIERNO Y ALEXI CONTRERAS CARVAJAL</t>
  </si>
  <si>
    <t>REALIZAR ADICION Y PRORROGA DEL CONTRATO 444 DE 2024 SUSCRITO ENTRE SECRETARIA DISTRITAL DE GOBIERNO Y John Antonio Montenegro Montilla</t>
  </si>
  <si>
    <t>REALIZAR ADICION Y PRORROGA DEL CONTRATO 376 DE 2024 SUSCRITO ENTRE SECRETARIA DISTRITAL DE GOBIERNO Y Herberto Eliseo Ortiz Rosa</t>
  </si>
  <si>
    <t>Realizar la Adición y Prórroga del Contrato No. 151 de 2024 celebrado entre Heinz Alejandro Torres Quintana y la Secretaría Distrital de Gobierno</t>
  </si>
  <si>
    <t>REALIZAR LA ADICIÓN Y PRORROGA DEL CONTRATO 61 DE 2024 SUSCRITO POR LA SECRETARIA DISTRITAL DE GOBIERNO Y CLAUDIA PATRICIA GUZMAN ROA</t>
  </si>
  <si>
    <t>REALIZAR ADICION Y PRORROGA DEL CONTRATO 208-2024 SUSCRITO ENTRE LA SECRETARIA DISTRITAL DE GOBIERNO Y JULIAN LEONARDO FÚQUENE CORREDOR</t>
  </si>
  <si>
    <t>REALIZAR ADICION Y PRORROGA DEL CONTRATO 154-2024 SUSCRITO ENTRE LA SECRETARIA DISTRITAL DE GOBIERNO Y YULI KATHERIN LÓPEZ PEÑA</t>
  </si>
  <si>
    <t>REALIZAR ADICION Y PRORROGA DEL CONTRATO 150-2024 SUSCRITO ENTRE LA SECRETARIA DISTRITAL DE GOBIERNO Y NANCY JEANET CÁRDENAS LEÓN</t>
  </si>
  <si>
    <t>REALIZAR LA ADICIÓN Y PRORROGA DEL CONTRATO 259 DE 2024 SUSCRITO POR LA SECRETARIA DISTRITAL DE GOBIERNO Y LINDA CAROLINA GAMBOA PATERNINA</t>
  </si>
  <si>
    <t>REALIZAR LA ADICIÓN Y PRORROGA DEL CONTRATO 239 DE 2024 SUSCRITO POR LA SECRETARIA DISTRITAL DE GOBIERNO Y OLENKA YAHAIDA MANCERA GUARIN</t>
  </si>
  <si>
    <t>REALIZAR ADICION Y PRORROGA DEL CONTRATO 135-2024 SUSCRITO ENTRE LA SECRETARIA DISTRITAL DE GOBIERNO Y LAYDI PAOLA RODRIGUEZ</t>
  </si>
  <si>
    <t>REALIZAR LA ADICIÓN Y PRORROGA DEL CONTRATO 425 DE 2024 SUSCRITO POR LA SECRETARIA DISTRITAL DE GOBIERNO Y CLAUDIA PATRICIA AHUMADA SABALZA</t>
  </si>
  <si>
    <t>REALIZAR LA ADICIÓN Y PRORROGA DEL CONTRATO 290 DE 2024 SUSCRITO POR LA SECRETARIA DISTRITAL DE GOBIERNO Y EVER JULIO VEGA BENAVIDES</t>
  </si>
  <si>
    <t>REALIZAR ADICION Y PRORROGA DEL CONTRATO 140-2024 SUSCRITO ENTRE LA SECRETARIA DISTRITAL DE GOBIERNO Y JENNIFER ADRIANA ALVARADO MURCIA</t>
  </si>
  <si>
    <t>REALIZAR ADICION Y PRORROGA DEL CONTRATO 116-2024 SUSCRITO ENTRE LA SECRETARIA DISTRITAL DE GOBIERNO Y ARCELIA AGUDELO DURAN</t>
  </si>
  <si>
    <t>REALIZAR ADICION Y PRORROGA DEL CONTRATO 16-2024 SUSCRITO ENTRE LA SECRETARIA DISTRITAL DE GOBIERNO Y JENNIFFER ANDREA MARTINEZ CUBIDES</t>
  </si>
  <si>
    <t>REALIZAR LA ADICIÓN Y PRORROGA DEL CONTRATO 245 DE 2024 SUSCRITO POR LA SECRETARIA DISTRITAL DE GOBIERNO Y EDWIN RICARDO RODRIGUEZ ROJAS</t>
  </si>
  <si>
    <t>REALIZAR ADICION Y PRORROGA DEL CONTRATO 19-2024 SUSCRITO ENTRE LA SECRETARIA DISTRITAL DE GOBIERNO Y LUZ ANGELA VALENCIA LAVAO</t>
  </si>
  <si>
    <t>REALIZAR ADICION Y PRORROGA DEL CONTRATO 20-2024 SUSCRITO ENTRE LA SECRETARIA DISTRITAL DE GOBIERNO Y NORMA CONSTANZA OLAYA RODRÍGUEZ</t>
  </si>
  <si>
    <t>REALIZAR LA ADICIÓN Y PRORROGA DEL CONTRATO 257 DE 2024 SUSCRITO POR LA SECRETARIA DISTRITAL DE GOBIERNO Y JEIMER GUARNIZO GOMEZ</t>
  </si>
  <si>
    <t>REALIZAR LA ADICIÓN Y PRORROGA DEL CONTRATO 103 DE 2024 SUSCRITO POR LA SECRETARIA DISTRITAL DE GOBIERNO Y KAREN ANGELICA HERNANDEZ ZULETA</t>
  </si>
  <si>
    <t>REALIZAR ADICION Y PRORROGA DEL CONTRATO 23-2024 SUSCRITO ENTRE LA SECRETARIA DISTRITAL DE GOBIERNO Y VANESSA RUIZ RUIZ</t>
  </si>
  <si>
    <t>REALIZAR LA ADICIÓN Y PRORROGA DEL CONTRATO 60 DE 2024 SUSCRITO POR LA SECRETARIA DISTRITAL DE GOBIERNO Y NANCY MAGALY GUERRERO GUTIERREZ</t>
  </si>
  <si>
    <t>REALIZAR ADICION Y PRORROGA DEL CONTRATO 21-2024 SUSCRITO ENTRE LA SECRETARIA DISTRITAL DE GOBIERNO Y NUBIA GALINDO CRUZ</t>
  </si>
  <si>
    <t>REALIZAR ADICION Y PRORROGA DEL CONTRATO 153-2024 SUSCRITO ENTRE LA SECRETARIA DISTRITAL DE GOBIERNO Y JAIRO RIAÑO RUGE</t>
  </si>
  <si>
    <t>REALIZAR ADICION Y PRORROGA DEL CONTRATO 22-2024 SUSCRITO ENTRE LA SECRETARIA DISTRITAL DE GOBIERNO Y PAOLA ALEXANDRA VIVAS VARGAS</t>
  </si>
  <si>
    <t>REALIZAR ADICION Y PRORROGA DEL CONTRATO 18-2024 SUSCRITO ENTRE LA SECRETARIA DISTRITAL DE GOBIERNO Y LISED KATERIN PUENTES GONZÁLEZ</t>
  </si>
  <si>
    <t>REALIZAR ADICION Y PRORROGA DEL CONTRATO 17-2024 SUSCRITO ENTRE LA SECRETARIA DISTRITAL DE GOBIERNO Y DIANA CONSTANZA CASTAÑEDA MORALES</t>
  </si>
  <si>
    <t>REALIZAR LA ADICION Y PRORROGA DEL CONTRATO NO. 92 DE 2024 SUSCRITO ENTRE LA SECRETARÍA DISTRITAL DE GOBIERNO Y DAVID ALEJANDRO GUERRERO GUEVARA</t>
  </si>
  <si>
    <t>Realizar la Adición y Prórroga del Contrato No. 216 de 2024 celebrado entre Yadira Fernanda Arias Espinosa y la Secretaría Distrital de Gobierno.</t>
  </si>
  <si>
    <t>Realizar la Adición y Prórroga del Contrato No. 136 de 2024 celebrado entre la Secretaría Distrital de Gobierno y Manuel Alfonso Coca Chinome cedido a Cristian Humberto Cuervo Reyes.</t>
  </si>
  <si>
    <t>Realizar la Adición y Prórroga del Contrato No. 51 de 2024 celebrado entre Irene Johanna Yate Forero y la Secretaría Distrital de Gobierno.</t>
  </si>
  <si>
    <t>Realizar la Adición y Prórroga del Contrato No. 50 de 2024 celebrado entre Claudia Patricia Ruíz Saray y la Secretaría Distrital de Gobierno.</t>
  </si>
  <si>
    <t>Realizar la Adición y Prórroga del Contrato No. 49 de 2024 celebrado entre María Mónica Cuesta Sierra y la Secretaría Distrital de Gobierno.</t>
  </si>
  <si>
    <t>Realizar la Adición y Prórroga del Contrato No. 137 de 2024 celebrado entre la Secretaría Distrital de Gobierno y Pedro Antonio Daza Vargas cedido a Adriana Castelblanco Diaz.</t>
  </si>
  <si>
    <t>REALIZAR ADICION Y PRORROGA DEL CONTRATO 253 DE 2024 SUSCRITO ENTRE SECRETARIA DISTRITAL GOBIERNO Y PAULA ANDREA GRANADA RODRÍGUEZ.</t>
  </si>
  <si>
    <t>REALIZAR ADICION Y PRORROGA DEL CONTRATO 283 DE 2024 SUSCRITO ENTRE SECRETARIA DISTRITAL GOBIERNO Y DAVID ROMERO ZAMUDIO.</t>
  </si>
  <si>
    <t>REALIZAR ADICION Y PRORROGA DEL CONTRATO 453-2024 SUSCRITO ENTRE LA SECRETARIA DISTRITAL DE GOBIERNO Y PAULA TATIANA CASTAÑEDA GIL</t>
  </si>
  <si>
    <t>REALIZAR ADICION Y PRORROGA DEL CONTRATO 209 DE 2024 SUSCRITO ENTRE SECRETARIA DISTRITAL GOBIERNO Y ÁNGELA PATRICIA MARTÍNEZ TIBABUZO.</t>
  </si>
  <si>
    <t>REALIZAR ADICION Y PRORROGA DEL CONTRATO 254 DE 2024 SUSCRITO ENTRE SECRETARIA DISTRITAL GOBIERNO Y PAULA ANDREA CAÑÓN MÁRQUEZ.</t>
  </si>
  <si>
    <t>REALIZAR ADICION Y PRORROGA DEL CONTRATO 88 DE 2024 SUSCRITO ENTRE SECRETARIA DISTRITAL GOBIERNO Y SARAH MARÍA CANAL VÉLEZ.</t>
  </si>
  <si>
    <t>REALIZAR ADICION Y PRORROGA DEL CONTRATO 59 DE 2024 SUSCRITO ENTRE SECRETARIA DISTRITAL GOBIERNO Y DANIELA ESPITIA VANEGAS.</t>
  </si>
  <si>
    <t>REALIZAR ADICION Y PRORROGA DEL CONTRATO 24 DE 2024 SUSCRITO ENTRE SECRETARIA DISTRITAL GOBIERNO Y ADRIANA PAOLA MORALES RODRÍGUEZ.</t>
  </si>
  <si>
    <t>REALIZAR ADICION Y PRORROGA DEL CONTRATO 274 DE 2024 SUSCRITO ENTRE SECRETARIA DISTRITAL GOBIERNO Y KAREN ELIANA MEDINA DÍAZ</t>
  </si>
  <si>
    <t>REALIZAR LA ADICIÓN Y PRORROGA DEL CONTRATO 112 DE 2024 SUSCRITO POR LA SECRETARIA DISTRITAL DE GOBIERNO Y MARÍA ANGELICA GARZON FIERRO</t>
  </si>
  <si>
    <t>Prestar servicios profesionales a la Subsecretaría de Gestión Institucional en la actualización y seguimiento del proyecto de inversión a su cargo, así como prestar apoyo jurídico a la Subsecretaría en los procesos en los cuales esta interfiera</t>
  </si>
  <si>
    <t>REALIZAR ADICION Y PRORROGA DEL CONTRATO 157 DE 2024 SUSCRITO ENTRE SECRETARIA DISTRITAL DE GOBIERNO Y LILIAN ROCIO ORJUELA DAZA</t>
  </si>
  <si>
    <t>Prestar servicios profesionales especializados al despacho de la Secretaría Distrital de Gobierno en atención al acompañamiento jurídico y seguimiento a las respuestas a requerimientos que lleguen a la dependencia</t>
  </si>
  <si>
    <t>REALIZAR LA ADICIÓN Y PRORROGA DEL CONTRATO 391 DE 2024 SUSCRITO POR LA SECRETARIA DISTRITAL DE GOBIERNO Y YUDY ALEXANDRA RAMIREZ MARTINEZ CEDIDO A DOUGLAS SMITH CAN MORENO</t>
  </si>
  <si>
    <t>REALIZAR LA ADICIÓN Y PRORROGA DEL CONTRATO 375 DE 2024 SUSCRITO POR LA SECRETARIA DISTRITAL DE GOBIERNO Y PAULA ALEJANDRA RINCON VILLAREAL</t>
  </si>
  <si>
    <t>REALIZAR LA ADICIÓN Y PRORROGA DEL CONTRATO 45 DE 2024 SUSCRITO POR LA SECRETARIA DISTRITAL DE GOBIERNO Y MARIA EUGENIA MEDINA MARTINEZ</t>
  </si>
  <si>
    <t>PRESTAR LOS SERVICIOS PROFESIONALES PARA LA ARTICULACIÓN, GESTIÓN Y SEGUIMIENTO DE LAS ACTIVIDADES DE RELACIONAMIENTO CON LOS GRUPOS DE INTERÉS DE LA SECRETARÍA DISTRITAL DE GOBIERNO.</t>
  </si>
  <si>
    <t>REALIZAR LA ADICIÓN Y PRORROGA DEL CONTRATO 390 DE 2024 SUSCRITO POR LA SECRETARIA DISTRITAL DE GOBIERNO Y ALCIDES AGUILAR PIRATOVA</t>
  </si>
  <si>
    <t>REALIZAR LA ADICIÓN Y PRORROGA DEL CONTRATO 371 DE 2024 SUSCRITO POR LA SECRETARIA DISTRITAL DE GOBIERNO Y CLAUDIA MARCELA PEÑA CASTRO CEDIDO A OSCAR FERNANDO ACEVEDO SERRATO</t>
  </si>
  <si>
    <t>REALIZAR LA ADICIÓN Y PRORROGA DEL CONTRATO 373 DE 2024 SUSCRITO POR LA SECRETARIA DISTRITAL DE GOBIERNO Y ESTEBAN VARGAS LONDOÑO</t>
  </si>
  <si>
    <t>REALIZAR LA ADICIÓN Y PRORROGA DEL CONTRATO 40 DE 2024 SUSCRITO POR LA SECRETARIA DISTRITAL DE GOBIERNO Y JOSE RICARDO VARGAS GOMEZ</t>
  </si>
  <si>
    <t>REALIZAR LA ADICIÓN Y PRORROGA DEL CONTRATO 372 DE 2024 SUSCRITO POR LA SECRETARIA DISTRITAL DE GOBIERNO Y GABRIEL ROBERTO RAMIREZ ROSERO</t>
  </si>
  <si>
    <t>REALIZAR ADICION Y PRORROGA DEL CONTRATO 172-2024 SUSCRITO ENTRE LA SECRETARIA DISTRITAL DE GOBIERNO Y CEDIDO A DEYFER ALEXANDER ROA PALACIOS</t>
  </si>
  <si>
    <t>REALIZAR ADICION Y PRORROGA DEL CONTRATO 147 DE 2024 SUSCRITO ENTRE SECRETARIA DISTRITAL DE GOBIERNO Y Oscar Iván Márquez Salazar</t>
  </si>
  <si>
    <t>REALIZAR ADICION Y PRORROGA DEL CONTRATO 152 DE 2024 SUSCRITO ENTRE SECRETARIA DISTRITAL DE GOBIERNO Y JEHISON DAVID CIFUENTES CORTES</t>
  </si>
  <si>
    <t>REALIZAR ADICION Y PRORROGA DEL CONTRATO 242 DE 2024 SUSCRITO ENTRE SECRETARIA DISTRITAL DE GOBIERNO Y Ludhiana Jaramillo Castelblanco</t>
  </si>
  <si>
    <t>REALIZAR ADICION Y PRORROGA DEL CONTRATO 326 DE 2024 SUSCRITO ENTRE SECRETARIA DISTRITAL DE GOBIERNO Y Francy Johanna Bulla Rodríguez</t>
  </si>
  <si>
    <t>REALIZAR ADICION Y PRORROGA DEL CONTRATO 146 DE 2024 SUSCRITO ENTRE SECRETARIA DISTRITAL DE GOBIERNO Y DIEGO ENRIQUE RODRIGUEZ DELGADO</t>
  </si>
  <si>
    <t>REALIZAR ADICION Y PRORROGA DEL CONTRATO 170 DE 2024 SUSCRITO ENTRE SECRETARIA DISTRITAL DE GOBIERNO Y Ana Mercedes Orjuela Rodríguez</t>
  </si>
  <si>
    <t>REALIZAR LA ADICIÓN Y PRORROGA DEL CONTRATO 89 DE 2024 SUSCRITO POR LA SECRETARIA DISTRITAL DE GOBIERNO Y GERMAN FELIPE LOPEZ MONTAÑA</t>
  </si>
  <si>
    <t>REALIZAR LA ADICIÓN Y PRÓRROGA DEL CONTRATO 340-2024, SUSCRITO ENTRE LA SECRETARIA DISTRITAL DE GOBIERNO Y JORGE ALFREDO VERGARA BRITO</t>
  </si>
  <si>
    <t>REALIZAR LA ADICIÓN Y PRÓRROGA DEL CONTRATO 97-2024, SUSCRITO ENTRE LA SECRETARIA DISTRITAL DE GOBIERNO Y MIGUEL ANGEL GARZON GONZALEZ</t>
  </si>
  <si>
    <t>REALIZAR ADICION Y PRORROGA DEL CONTRATO 14 DE 2024 SUSCRITO ENTRE SECRETARIA DISTRITAL GOBIERNO Y ASTRID DALILA CAMARGO VARGAS.</t>
  </si>
  <si>
    <t>REALIZAR ADICION Y PRORROGA DEL CONTRATO 168 DE 2024 SUSCRITO ENTRE SECRETARIA DISTRITAL DE GOBIERNO Y Zulma Gineth Ramos Ramírez</t>
  </si>
  <si>
    <t>Prestar los servicios de apoyo a la dirección administrativa en el levantamiento de la verificación física de inventarios de los bienes de la secretaria distrital de gobierno</t>
  </si>
  <si>
    <t>Prestar servicios de apoyo a la gestión al almacenista, en la organización y seguimiento de las actividades relacionadas con el manejo y control de los bienes de la secretaría distrital</t>
  </si>
  <si>
    <t>REALIZAR LA ADICIÓN Y PRÓRROGA DEL CONTRATO NO. 145 DE 2024 CELEBRADO ENTRE LA SECRETARÍA DISTRITAL DE GOBIERNO Y LUIS ALFREDO SANABRIA RÍOS CEDIDO A MIGUEL ALEJANDRO MORELO HOYOS CEDIDO A NELCY ALEYDA MESA ALBARRACIN.</t>
  </si>
  <si>
    <t>REALIZAR LA ADICIÓN Y PRÓRROGA DEL CONTRATO 385-2024, SUSCRITO ENTRE LA SECRETARIA DISTRITAL DE GOBIERNO Y JUAN CAMILO ALMONACID MUÑOZ</t>
  </si>
  <si>
    <t>REALIZAR LA ADICIÓN Y PRÓRROGA DEL CONTRATO 383-2024, SUSCRITO ENTRE LA SECRETARIA DISTRITAL DE GOBIERNO Y LAURA ROCIO AMAYA BECERRA</t>
  </si>
  <si>
    <t>REALIZAR LA ADICIÓN Y PRÓRROGA DEL CONTRATO 381-2024, SUSCRITO ENTRE LA SECRETARIA DISTRITAL DE GOBIERNO Y ELIAS ABUCHAR DUQUE</t>
  </si>
  <si>
    <t>REALIZAR LA ADICIÓN Y PRÓRROGA DEL CONTRATO 341-2024, SUSCRITO ENTRE LA SECRETARIA DISTRITAL DE GOBIERNO Y CLAUDIA MILENA GARCÉS OBANDO</t>
  </si>
  <si>
    <t>REALIZAR LA ADICIÓN Y PRÓRROGA DEL CONTRATO 98-2024, SUSCRITO ENTRE LA SECRETARIA DISTRITAL DE GOBIERNO Y ALEJANDRA SIERRA MONSALVE.</t>
  </si>
  <si>
    <t>REALIZAR LA ADICIÓN Y PRÓRROGA DEL CONTRATO 95-2024, SUSCRITO ENTRE LA SECRETARIA DISTRITAL DE GOBIERNO Y ADRIANA AMPARO PASTRAN BELTRAN</t>
  </si>
  <si>
    <t>Realizar la Adición y Prórroga del Contrato No. 32 de 2024 celebrado entre la Secretaría Distrital de Gobierno y Mónica Alexandra Torres Neira</t>
  </si>
  <si>
    <t>REALIZAR LA ADICIÓN Y PRÓRROGA DEL CONTRATO 342-2024, SUSCRITO ENTRE LA SECRETARIA DISTRITAL DE GOBIERNO Y MABEL ROCIO SOCHA QUITIAN</t>
  </si>
  <si>
    <t>REALIZAR ADICION Y PRORROGA DEL CONTRATO 144 DE 2024 SUSCRITO ENTRE SECRETARIA DISTRITAL GOBIERNO Y CLAUDIA VIVIANA VILLALOBOS FAGUA CEDIDO A ANGÉLICA MARÍA ESPINO.</t>
  </si>
  <si>
    <t>REALIZAR ADICION Y PRORROGA DEL CONTRATO 349 DE 2024 SUSCRITO ENTRE SECRETARIA DISTRITAL DE GOBIERNO Y Edgar Junior Castro Escorcia</t>
  </si>
  <si>
    <t>REALIZAR ADICION Y PRORROGA DEL CONTRATO 322 DE 2024 SUSCRITO ENTRE SECRETARIA DISTRITAL DE GOBIERNO Y William González Betancourt</t>
  </si>
  <si>
    <t>CONTRATAR LA COMPRA E INSTALACION DE EQUIPOS DE AUDIO PARA DOTAR LA SALA DE JUNTAS PRINCIPAL DE LA SECRETARIA DISTRITAL DE GOBIERNO</t>
  </si>
  <si>
    <t>Prestar los servicios profesionales especializados en la dirección jurídica de la secretaría distrital de gobierno, con el fin de asesorar, acompañar y orientar los trámites asociados con la autorización de aglomeraciones de público en el distrito capital, así como en los temas relacionados con la reglamentación y los procedimientos que de ella se deriven.</t>
  </si>
  <si>
    <t>PRESTAR LOS SERVICIOS PROFESIONALES EN LA DIRECCIÓN JURÍDICA DE LA SECRETARÍA DISTRITAL DE GOBIERNO PARA ADELANTAR LAS ACTIVIDADES RELACIONADAS CON EL SISTEMA ÚNICO DE GESTIÓN PARA EL REGISTRO, EVALUACIÓN Y AUTORIZACIÓN DE ACTIVIDADES DE AGLOMERACIÓN DE PÚBLICO EN EL DISTRITO CAPITAL, Y DEMÁS ACTIVIDADES ADMINISTRATIVAS QUE REQUIERA LA DIRECCIÓN JURÍDICA PARA EL CUMPLIMIENTO DE SU MISIONALIDAD</t>
  </si>
  <si>
    <t>PRESTAR LOS SERVICIOS DE MONITOREO DE MEDIOS Y REDES SOCIALES DE LA INFORMACIÓN NOTICIOSA O EDITORIAL DE LA SECRETARÍA DISTRITAL DE GOBIERNO, PUBLICADA EN MEDIOS DE COMUNICACIÓN MASIVOS Y ESPECIALIZADOS</t>
  </si>
  <si>
    <t>Disposición de recursos para cubrir las cotizaciones de contratista de la Oficina Asesora de Comunicaciones en ARL riesgo V  PAGO DE LA PLANILLA 77402121 CORRESPONDIENTE A LOS APORTES DEL MES DE MAYO DE 2024.</t>
  </si>
  <si>
    <t>Disposición de recursos para cubrir la cotización de una contratista del Despacho de la Secretaría Distrital de Gobierno en riesgo ARL V.  PAGO DE LA PLANILLA 77402121 CORRESPONDIENTE A LOS APORTES DEL MES DE MAYO DE 2024.</t>
  </si>
  <si>
    <t>REALIZAR LA ADQUISICIÓN DE COMPUTADORES Y PERIFERICOS EN EL MARCO DEL PROYECTO DE RENOVACIÓN TECNOLÓGICA PARA FORTALECER LOS SERVICIOS DE TI DE LA ENTIDAD</t>
  </si>
  <si>
    <t>Prestar los servicios profesionales en la dirección de tecnologías e información para realizar las actividades de soporte, mantenimiento y desarrollo de nuevas funcionalidades para los sistemas de información desarrollados bajo plataformas forms y reports de oracle, que se encuentran en producción en la secretaría distrital de gobierno</t>
  </si>
  <si>
    <t>PRESTAR LOS SERVICIOS PROFESIONALES A LA DIRECCIÓN JURÍDICA DE LA SECRETARÍA DISTRITAL DE GOBIERNO PARA ADELANTAR LAS ACTIVIDADES RELACIONADAS CON LA POLÍTICA DE DEFENSA JURÍDICA DEL MODELO INTEGRADO DE PLANEACIÓN Y GESTIÓN (MIPG)&lt;(&gt;,&lt;)&gt; ATINENTES AL SISTEMA ÚNICO DE GESTIÓN PARA EL REGISTRO, EVALUACIÓN Y AUTORIZACIÓN DE ACTIVIDADES DE AGLOMERACIÓN DE PÚBLICO EN EL DISTRITO CAPITAL Y DEMÁS TRÁMITES QUE SE REQUIERAN.</t>
  </si>
  <si>
    <t>PRESTAR LOS SERVICIOS PROFESIONALES ESPECIALIZADOS A LA OFICINA ASESORA DE PLANEACIÓN EN EL DESARROLLO TÉCNICO Y METODOLÓGICO PARA EL PROCESO DEEJECUCIÓN Y SEGUIMIENTO DE LOS PROYECTOS DE INVERSIÓN DE LA SECRETARÍA DISTRITAL DE GOBIERNO</t>
  </si>
  <si>
    <t>Se solicita CDP para realizar el pago del pasivo exigible según resolución No. 255 de 2024  Pago de la resolución 0255 del 02 de abril de 2024, "Por la cual se reconoce una obligación como pasivo exigible y se ordena efectuar los trámites respectivos para su pago con cargo al presupuesto de Gastos e Inversiones de la Secretaría de Gobierno de Bogotá, D.C."</t>
  </si>
  <si>
    <t>003</t>
  </si>
  <si>
    <t>009</t>
  </si>
  <si>
    <t>004</t>
  </si>
  <si>
    <t>011</t>
  </si>
  <si>
    <t>037</t>
  </si>
  <si>
    <t>722</t>
  </si>
  <si>
    <t>934-2023</t>
  </si>
  <si>
    <t>005</t>
  </si>
  <si>
    <t>006</t>
  </si>
  <si>
    <t>007</t>
  </si>
  <si>
    <t>083</t>
  </si>
  <si>
    <t>0039</t>
  </si>
  <si>
    <t>1290</t>
  </si>
  <si>
    <t>1286</t>
  </si>
  <si>
    <t>1305</t>
  </si>
  <si>
    <t>1336</t>
  </si>
  <si>
    <t>1313</t>
  </si>
  <si>
    <t>1318</t>
  </si>
  <si>
    <t>1322</t>
  </si>
  <si>
    <t>1325</t>
  </si>
  <si>
    <t>1437</t>
  </si>
  <si>
    <t>1447</t>
  </si>
  <si>
    <t>1448</t>
  </si>
  <si>
    <t>LEONARDO ALFONSO DUQUE SOTO</t>
  </si>
  <si>
    <t>FREDY  GARCIA QUIROGA</t>
  </si>
  <si>
    <t>KAREN CAMILA RICO TABORDA</t>
  </si>
  <si>
    <t>ANDRES MAURICIO ALVARADO PEREZ</t>
  </si>
  <si>
    <t>ALEJANDRA  AGUILAR ALBAÑIL</t>
  </si>
  <si>
    <t>Prestar servicios profesionales especializados a la Subsecretaria de Gestión Local para apoyar la coordinación del Centro de Gobierno Local y sus componentes</t>
  </si>
  <si>
    <t>PRESTAR SERVICIOS PROFESIONALES EN LA SUBSECRETARÍA DE GESTIÓN LOCAL PARA LA IMPLEMENTACIÓN DE LA ESTRATEGIA DE ACOMPAÑAMIENTO Y ORIENTACIÓN A AUTORIDADES Y CORPORACIONES PÚBLICAS PARA EL FORTALECIMIENTO DE LA GESTIÓN LOCAL</t>
  </si>
  <si>
    <t>PRESTAR SERVICIOS PROFESIONALES ESPECIALIZADOS A LA SUBSECRETARÍA DE GESTIÓN LOCAL PARA APOYAR EN LA PLANEACIÓN&lt;(&gt;,&lt;)&gt; EJECUCIÓN Y SEGUIMIENTO DE LAS POLÍTICAS PÚBLICAS IMPLEMENTADAS POR LA SECRETARÍA DISTRITAL DE GOBIERNO Y EN ESPECIAL POR LOS FONDOS DE DESARROLLO LOCAL</t>
  </si>
  <si>
    <t>PRESTAR SERVICIOS PROFESIONALES EN LA SUBSECRETARÍA DE GESTIÓN LOCAL PARA EL DESARROLLO DE ACTIVIDADES EN EL MARCO DEL MODELO DE GESTIÓN LOCAL</t>
  </si>
  <si>
    <t>REALIZAR LA ADICIÓN Y PRORROGA DEL CONTRATO 93 DE 2024 SUSCRITO POR LA SECRETARIA DISTRITAL DE GOBIERNO Y ANA MARIA MOLINA MOSQUERA</t>
  </si>
  <si>
    <t>REALIZAR LA ADICIÓN Y PRORROGA DEL CONTRATO 156 DE 2024 SUSCRITO POR LA SECRETARIA DISTRITAL DE GOBIERNO Y YULY KATHERINE ALVARADO CAMACHO</t>
  </si>
  <si>
    <t>REALIZAR LA ADICIÓN Y PRORROGA DEL CONTRATO 117 DE 2024 SUSCRITO POR LA SECRETARIA DISTRITAL DE GOBIERNO Y ELIANA PAOLA MUÑOZ VERA</t>
  </si>
  <si>
    <t>REALIZAR LA ADICIÓN Y PRORROGA DEL CONTRATO 206 DE 2024 SUSCRITO POR LA SECRETARIA DISTRITAL DE GOBIERNO Y GUSTAVO ALBERTO FORERO RAMIREZ</t>
  </si>
  <si>
    <t>REALIZAR LA ADICIÓN Y PRORROGA DEL CONTRATO 205 DE 2024 SUSCRITO POR LA SECRETARIA DISTRITAL DE GOBIERNO Y MATILDE MARIA DAZA DE OROZCO</t>
  </si>
  <si>
    <t>REALIZAR LA ADICIÓN Y PRORROGA DEL CONTRATO 131 DE 2024 SUSCRITO POR LA SECRETARIA DISTRITAL DE GOBIERNO Y DIEGO FERNANDO FIGUEROA GUERRA</t>
  </si>
  <si>
    <t>REALIZAR LA ADICIÓN Y PRORROGA DEL CONTRATO 428 DE 2024 SUSCRITO POR LA SECRETARIA DISTRITAL DE GOBIERNO Y JACQUELINE FRIEDE VILLAROEL</t>
  </si>
  <si>
    <t>REALIZAR LA ADICIÓN Y PRORROGA DEL CONTRATO 439 DE 2024 SUSCRITO POR LA SECRETARIA DISTRITAL DE GOBIERNO Y HELDER GERMAN PARDO BUITRAGO</t>
  </si>
  <si>
    <t>REALIZAR LA ADICIÓN Y PRORROGA DEL CONTRATO 399 DE 2024 SUSCRITO POR LA SECRETARIA DISTRITAL DE GOBIERNO Y EVELY KATHERINE AFANADOR REY</t>
  </si>
  <si>
    <t>REALIZAR LA ADICIÓN Y PRORROGA DEL CONTRATO 400 DE 2024 SUSCRITO POR LA SECRETARIA DISTRITAL DE GOBIERNO Y JUAN DAVID CHAMUSERO MARIN</t>
  </si>
  <si>
    <t>REALIZAR LA ADICIÓN Y PRORROGA DEL CONTRATO 240 DE 2024 SUSCRITO POR LA SECRETARIA DISTRITAL DE GOBIERNO Y DIANA CECILIA CASTAÑEDA CASTILLA</t>
  </si>
  <si>
    <t>REALIZAR LA ADICIÓN Y PRORROGA DEL CONTRATO 213 DE 2024 SUSCRITO POR LA SECRETARIA DISTRITAL DE GOBIERNO Y TERESA CRISTINA MARGARITA ALBANO TORRES</t>
  </si>
  <si>
    <t>REALIZAR LA ADICIÓN Y PRORROGA DEL CONTRATO 189 DE 2024 SUSCRITO POR LA SECRETARIA DISTRITAL DE GOBIERNO Y ANGIE NATALI QUINTERO JIMENEZ</t>
  </si>
  <si>
    <t>REALIZAR LA ADICIÓN Y PRORROGA DEL CONTRATO 360 DE 2024 SUSCRITO POR LA SECRETARIA DISTRITAL DE GOBIERNO Y LIZ DAHYAN FARFAN SANTANA</t>
  </si>
  <si>
    <t>REALIZAR LA ADICIÓN Y PRORROGA DEL CONTRATO 215 DE 2024 SUSCRITO POR LA SECRETARIA DISTRITAL DE GOBIERNO Y INGRITH KHATERINE MARTINEZ SANCHEZ</t>
  </si>
  <si>
    <t>REALIZAR LA ADICIÓN Y PRORROGA DEL CONTRATO 377 DE 2024 SUSCRITO POR LA SECRETARIA DISTRITAL DE GOBIERNO Y DIEGO EDINSON ROLDAN SOLANO</t>
  </si>
  <si>
    <t>REALIZAR LA ADICIÓN Y PRORROGA DEL CONTRATO 176 DE 2024 SUSCRITO POR LA SECRETARIA DISTRITAL DE GOBIERNO Y YANETH KATERINE HERNANDEZ INFANTE</t>
  </si>
  <si>
    <t>REALIZAR LA ADICIÓN Y PRORROGA DEL CONTRATO 426 DE 2024 SUSCRITO POR LA SECRETARIA DISTRITAL DE GOBIERNO Y MAYERLY EYIVIA CUERVO BAQUERO</t>
  </si>
  <si>
    <t>REALIZAR LA ADICIÓN Y PRORROGA DEL CONTRATO 305 DE 2024 SUSCRITO POR LA SECRETARIA DISTRITAL DE GOBIERNO Y GISELLE CONSUELO CAMARGO RONCANCIO</t>
  </si>
  <si>
    <t>REALIZAR LA ADICIÓN Y PRORROGA DEL CONTRATO 311 DE 2024 SUSCRITO POR LA SECRETARIA DISTRITAL DE GOBIERNO Y MONICA ROCIO ARANDA GUERRERO</t>
  </si>
  <si>
    <t>REALIZAR LA ADICIÓN Y PRORROGA DEL CONTRATO 241 DE 2024 SUSCRITO POR LA SECRETARIA DISTRITAL DE GOBIERNO Y JENNIFER TORRES SANCHEZ</t>
  </si>
  <si>
    <t>REALIZAR LA ADICIÓN Y PRORROGA DEL CONTRATO 191 DE 2024 SUSCRITO POR LA SECRETARIA DISTRITAL DE GOBIERNO Y WENDY LORENA RAMIREZ ESPITIA</t>
  </si>
  <si>
    <t>REALIZAR LA ADICIÓN Y PRORROGA DEL CONTRATO 129 DE 2024 SUSCRITO POR LA SECRETARIA DISTRITAL DE GOBIERNO Y PAULA ANDREA PALACIO BOTERO</t>
  </si>
  <si>
    <t>REALIZAR LA ADICIÓN Y PRORROGA DEL CONTRATO 436 DE 2024 SUSCRITO POR LA SECRETARIA DISTRITAL DE GOBIERNO Y RAFAEL GUSTAVO CARREÑO CURIEL</t>
  </si>
  <si>
    <t>REALIZAR LA ADICIÓN Y PRORROGA DEL CONTRATO 460 DE 2024 SUSCRITO POR LA SECRETARIA DISTRITAL DE GOBIERNO Y DANIELA TORRES GARZON</t>
  </si>
  <si>
    <t>PRESTAR SERVICIOS PROFESIONALES EN LA SUBSECRETARÍA DE GESTIÓN LOCAL PARA EL SEGUIMIENTO CONTRACTUAL QUE SE REALIZA EN EL MARCO DE LAS COMPETENCIAS DE LA DEPENDENCIA.</t>
  </si>
  <si>
    <t>REALIZAR LA ADICIÓN Y PRORROGA DEL CONTRATO 672 DE 2024 SUSCRITO POR LA SECRETARIA DISTRITAL DE GOBIERNO Y JOSE PATRICIO LIZCA ALVAREZ</t>
  </si>
  <si>
    <t>julio</t>
  </si>
  <si>
    <t>O230117450120240069 Fortalecimiento de la convivencia y la seguridad ciudadana</t>
  </si>
  <si>
    <t>O230117450120240120 Fortalecimiento del tejido social y la reconstruccion de la confianza con la ciudadania para promover la cultura de la convivencia basada en el dialogo</t>
  </si>
  <si>
    <t>JULIO</t>
  </si>
  <si>
    <t>O230117450220240110 Fortalecimiento de la capacidad institucional y de los actores sociales para la garantia, promocion y proteccion de los derechos humanos y de libertad religiosa y de conciencia en Bogota D.C.</t>
  </si>
  <si>
    <t>O230117450220240115 Implementacion de estrategias de innovacion publica y social para el fomento de la gestion del conocimiento en Bogota D.C.</t>
  </si>
  <si>
    <t>O230117450220240145 Implementacion de la estrategia de participacion ciudadana en espacios de toma de decisiones publicas en Bogotá D.C.</t>
  </si>
  <si>
    <t>O230117450220240148 Fortalecimiento de la capacidad institucional y de los actores sociales para la garantia, promocion y proteccion de los derchos de las comunidades etnicas en Bogotá D.C.</t>
  </si>
  <si>
    <t>O230117459920240070 Fortalecimiento institucional de la gestion local en las localidades de Bogotá D.C.</t>
  </si>
  <si>
    <t>O230117459920240121 Fortalecimiento de las relaciones estrategicas de los actores politicos de los diferentes niveles que influyan en la implementacion de los programas de la administracion Distrital Bogota D.C.</t>
  </si>
  <si>
    <t>O230117459920240173 Implemetacion de acciones orientadas a la gestion publica efectiva y trasnparente en la SDG. De Bogotá D.C.</t>
  </si>
  <si>
    <t>O23011745992024018 Fortalecimiento tecnologico para una administración mas efeciente en la SDG. Bogotá D.C.</t>
  </si>
  <si>
    <t>O230117459920240262 Fortalecimiento de la gestión administrativa y operativa de la SDG Bogotá D.C.</t>
  </si>
  <si>
    <t>TOTAL "BOGOTA CAMINA SEGURA"</t>
  </si>
  <si>
    <t xml:space="preserve">Fortalecimiento de la gestión policiva  en Bogotá d.c. </t>
  </si>
  <si>
    <t>Fortalecimiento del tejido social y la reconstruccion de la confianza con la ciudadania para promover la cultura de la convivencia basada en el dialogo Bogotá D.C.</t>
  </si>
  <si>
    <t>Fortalecimiento de la capacidad institucional  y de los actores sociales para la garantia, promocion y proteccion de los derechos humanos y de la libertad religiosa y de conciencia en Bogota d.c.</t>
  </si>
  <si>
    <t xml:space="preserve">Implementacion de estrategias de innovacion publica y social para el fomento de la gestion del conocimiento en Bogota D.C. </t>
  </si>
  <si>
    <t>Implementacion de la estrategia de participacion  ciudadana en espacios de toma de decisiones publicas en Bogota D.C.</t>
  </si>
  <si>
    <t xml:space="preserve">Fortalecimiento de la capacidad institucional y de los actores sociales para la garantia, promocion y proteccion de los derechos de las comunidades etnicas en Bogotá D.C. </t>
  </si>
  <si>
    <t>Fortalecimiento institucional de la gestión local en las localidades de Bogotá D.C.</t>
  </si>
  <si>
    <t>Forytalecimiento de las relaciones estrategicas de los actores politicos de los diferentes niveles que influyan en la implementacion de los programas de la administracion distrital Bogota D.C.</t>
  </si>
  <si>
    <t>Implementacion de acciones orientadas a la gestión publica efectiva y trasnparente en la SDG. De Bogotá D.C.</t>
  </si>
  <si>
    <t>Fortalecimiento tecnologico para un administracion mas eficiente en la SDG Boogota D.C.</t>
  </si>
  <si>
    <t>Fortalecimiento de la Gestión administrativa y operativa  de la SDG. Bogotá D.C.</t>
  </si>
  <si>
    <t>COLOMBIANA DE SERVICIOS COMEDORES &amp; SUMI NISTROS SAS</t>
  </si>
  <si>
    <t>PRESTAR LOS SERVICIOS DE ORGANIZACIÓN LOGÍSTICA EN LOS EVENTOS Y/O ACTIVIDADES INSTITUCIONALES DE LAS DEPENDENCIAS Y PROYECTOS DEL NIVEL CENTRAL DE LA SECRETARÍA DISTRITAL DE GOBIERNO</t>
  </si>
  <si>
    <t>PRESTAR LOS SERVICIOS PROFESIONALES EN LA DIRECCIÓN PARA LA GESTIÓN ADMINISTRATIVA ESPECIAL DE POLICÍA, PARA LA SUSTANCIACIÓN Y TRAMITE DE LOS RECURSOS INTERPUESTOS CONTRA LAS DECISIONES DE LOS INSPECTORES DE POLICÍA, CORREGIDORES Y ALCALDES LOCALES, ASÍ COMO; REALIZAR LA RECOPILACIÓN, REGISTRO Y/O CONSOLIDACIÓN DE INFORMACIÓN DE DATOS E INFORMES REQUERIDOS PARA LA GESTIÓN DE LOS APLICATIVOS.</t>
  </si>
  <si>
    <t>PRESTAR LOS SERVICIOS PROFESIONALES ESPECIALIZADOS EN LA DIRECCION PARA LA GESTION ADMINISTRATIVA ESPECIAL DE POLICIA, PARA LA SUSTANCIACIÓN Y TRÁMITE DE LOS RECURSOS INTERPUESTOS CONTRA LAS DECISIONES DE LOS INSPECTORES DE POLICIA, CORREGIDORES Y ALCALDES LOCALES, ASI COMO LA RECOPILACIÓN, CONSOLIDACIÓN DE DATOS E INFORMES REQUERIDOS TANTO PARA EL ANALISIS DE LAS LINEAS DECISIONALES COMO PARA LOS INFORMES DE PLANES, PROYECTOS Y DEMAS SUSCRITOS POR LA DIRECCIÓN</t>
  </si>
  <si>
    <t>1510</t>
  </si>
  <si>
    <t>1528</t>
  </si>
  <si>
    <t>1535</t>
  </si>
  <si>
    <t>1457</t>
  </si>
  <si>
    <t>1540</t>
  </si>
  <si>
    <t>Disposición de recursos para cubrir las cotizaciones de contratistas en riesgo ARL IV y V de la a Dirección de Convivencia y Diálogo Social  Pago de la planilla 78550555, correspondiente a los aportes del mes de junio de 2024.</t>
  </si>
  <si>
    <t>PRESTAR SERVICIOS DE APOYO A LA GESTIÓN PARA LA DIRECCIÓN DE CONVIVENCIA Y DIÁLOGO SOCIAL EN LA IMPLEMENTACIÓN DEL PROGRAMA DE DIÁLOGO SOCIAL, ACOMPAÑAMIENTO A LOS FENÓMENOS DE CONFLICTIVIDADES Y MOVILIZACIÓN SOCIAL, ACOMPAÑAMIENTOS INTERINSTITUCIONALES Y LOS DEMÁS TEMAS RELACIONADOS CON LA CONVIVENCIA Y DIÁLOGO SOCIAL CON ENFOQUE DIFERENCIAL Y ÉTNICO EN EL DISTRITO CAPITAL.</t>
  </si>
  <si>
    <t>PRESTAR SERVICIOS PROFESIONALES EN LA IMPLEMENTACIÓN DE ACCIONES QUE PROMUEVAN LA SANA CONVIVENCIA EN LOS PROGRAMAS Y ESTRATEGIAS DE LA DIRECCIÓN DE CONVIVENCIA Y DIÁLOGO SOCIAL.</t>
  </si>
  <si>
    <t>PRESTAR SERVICIOS DE APOYO A LA GESTIÓN EN MATERIA JURÍDICA, ASÍ COMO REALIZAR EL ACOMPAÑAMIENTO EN LAS ACCIONES DE MOVILIZACIÓN SOCIAL QUE CORRESPONDEN AL PROGRAMA DE DIÁLOGO SOCIAL DE LA DIRECCIÓN DE CONVIVENCIA Y DIÁLOGO SOCIAL</t>
  </si>
  <si>
    <t>PRESTAR SERVICIOS DE APOYO A LA GESTIÓN PARA LA DIRECCIÓN DE CONVIVENCIA Y DIÁLOGO SOCIAL EN LA IMPLEMENTACIÓN DEL PROGRAMA DE DIÁLOGO SOCIAL, ACOMPAÑAMIENTO A LOS FENÓMENOS DE CONFLICTIVIDADES, PROTESTA Y MOVILIZACIÓN SOCIAL, AGLOMERACIONES DE PÚBLICO, ACOMPAÑAMIENTOS INTERINSTITUCIONALES Y LOS DEMÁS TEMAS RELACIONADOS CON LA CONVIVENCIA Y DIÁLOGO SOCIAL EN EL DISTRITO CAPITAL.</t>
  </si>
  <si>
    <t>PRESTAR SERVICIOS DE APOYO A LA GESTIÓN EN LA DIRECCIÓN DE CONVIVENCIA Y DIÁLOGO SOCIAL PARA APOYAR EL CUMPLIMIENTO DE LOS PROCESOS MISIONALES EN EL MARCO DE LAS ACCIONES DE GESTIÓN QUE SE DEBAN ADELANTAR</t>
  </si>
  <si>
    <t>1505</t>
  </si>
  <si>
    <t>1465</t>
  </si>
  <si>
    <t>1546</t>
  </si>
  <si>
    <t>1553</t>
  </si>
  <si>
    <t>1468</t>
  </si>
  <si>
    <t>1554</t>
  </si>
  <si>
    <t>1490</t>
  </si>
  <si>
    <t>1555</t>
  </si>
  <si>
    <t>1498</t>
  </si>
  <si>
    <t>1556</t>
  </si>
  <si>
    <t>1557</t>
  </si>
  <si>
    <t>78550555</t>
  </si>
  <si>
    <t>Disposición de recursos para cubrir las cotizaciones de contratistas en riesgo ARL IV y V de la a Dirección de Derechos Humanos  Pago de la planilla 78550555, correspondiente a los aportes del mes de junio de 2024.</t>
  </si>
  <si>
    <t>REALIZAR ADICION Y PRORROGA DEL CONTRATO 457 DE 2024 SUSCRITO ENTRE SECRETARIA DISTRITAL GOBIERNO Y ANGIE LORENA GORDILLO LEÓN</t>
  </si>
  <si>
    <t>PRESTAR SERVICIOS PROFESIONALES ESPECIALIZADOS A LA SUBDIRECCIÓN DE ASUNTOS DE LA LIBERTAD RELIGIOSA Y DE CONCIENCIA EN EL DESARROLLO DE ACTIVIDADES RELACIONADAS CON LA GESTIÓN DE PLANEACIÓN, PRESUPUESTO, IMPLEMENTACIÓN Y SEGUIMIENTO DE LA POLÍTICA PÚBLICA DISTRITAL DE LIBERTAD RELIGIOSA, CULTO Y CONCIENCIA, LA PLATAFORMA INTERRELIGIOSA PARA LA ACCIÓN SOCIAL Y COMUNITARIA (PIRPAS), ASÍ COMO EL FORTALECIMIENTO Y ARTICULACIÓN DE LAS INSTANCIAS DE PARTICIPACIÓN CIUDADANA DEL SECTOR RELIGIOSO EN EL DISTRITO CAPITAL.</t>
  </si>
  <si>
    <t>PRESTAR SERVICIOS PROFESIONALES EN LA DIRECCIÓN DE DERECHOS HUMANOS DE LA SECRETARÍA DISTRITAL DE GOBIERNO PARA APOYAR LA COORDINACIÓN DEL SEGUIMIENTO DE LAS POLÍTICAS PÚBLICAS LIDERADAS POR LA DEPENDENCIA.</t>
  </si>
  <si>
    <t>1508</t>
  </si>
  <si>
    <t>1509</t>
  </si>
  <si>
    <t>1537</t>
  </si>
  <si>
    <t>1559</t>
  </si>
  <si>
    <t>814</t>
  </si>
  <si>
    <t>RECURSOS PARA PAGO DE SERVICIO PUBLICO DE RECOLECCIÓN DE DESECHOS  PAGO DEL SERVICIO DE ASEO DE LA CASA DEL PENSAMIENTO INDIGENA, UBICADA CLL 9 90-60 AP 115, PERIODO FACTURADO 13.05.2024 AL 14.06.2024, SEGÚN FACTURA No. 146217158-7.</t>
  </si>
  <si>
    <t>RECURSOS PARA PAGO DE SERVICIO PUBLICO DE LUZ  PAGO DEL SERVICIO DE LUZ DE LOA CASA POSA WIWA, UBICADA EN LA CR 3 No. 10-72, PERÍODO FACTURADO 29 DE MAYO AL 26 DE JUNIO DE 2024, SEGÚN FACTURA No. 146708159-6</t>
  </si>
  <si>
    <t>RECURSOS PARA PAGO DE SERVICIO PUBLICO DE RECOLECCIÓN DE DESECHOS  PAGO DEL SERVICIO DE ASEO DE LA CASA POSA WIWA, UBICADA EN LA CRA 3 No. 10-72, PERÍODO FACTURADO DEL 17 DE MAYO AL 18 DE JUNIO DE 2024, SEGÚN FACTURA No. 146708159-6</t>
  </si>
  <si>
    <t>Disposición de recursos para cubrir las cotizaciones de contratistas en riesgo ARL IV y V de la a Dirección de Asuntos Étnicos  Pago de la planilla 78550555, correspondiente a los aportes del mes de junio de 2024.</t>
  </si>
  <si>
    <t>RECURSOS PARA PAGO DE SERVICIO PUBLICO DE LUZ  Pago del servicio de energía de la Casa Gitana de los derechos del Pueblo Room, ubicada en la Cra 65A No. 5A-35 LC 2, período facturado del 31 de mayo al 28 de junio de 2024, según factura 147191398-1</t>
  </si>
  <si>
    <t>RECURSOS PARA PAGO DE SERVICIO PUBLICO DE LUZ  PAGO DE SERVICIO DE LUZ DE LA CASA CONFIA SAN CRISTOBAL, PERÍODO FACTURADO DEL 29 DE MAYO AL 30 DE JUNIO DE 2024, SEGÚN FACTURA No. 108005653</t>
  </si>
  <si>
    <t>RECURSOS PARA PAGO DE SERVICIO PUBLICO DE RECOLECCIÓN DE DESECHOS  PAGO SERVICIO DE ASEO DE LA CASA CONFIA SAN CRISTOBAL, PERÍODO FACTURADO DEL 29 DE MAYO AL 30 DE JUNIO DE 2024, SEGÚN FACTURA N0. 148005653-4</t>
  </si>
  <si>
    <t>RECURSOS PARA PAGO DE SERVICIO PUBLICO DE AGUA  PAGO DEL SERVICIO DE AGUA DE LA CASA DEL PENSAMIENTO INDIGENA, UBICADA EN LA CALLE 9 No. 9-60; PERÍDO FACTURADO DEL 12 DE MAYO AL 04 DE JULIO DE 2024, SERGÚN FACTURA No. 16495311017.</t>
  </si>
  <si>
    <t>PRESTAR SERVICIOS PROFESIONALES PARA EL FORTALECIMIENTO DE LA GESTIÓN JURÍDICA Y CONTRACTUAL DE LA DIRECCIÓN DE ASUNTOS ÉTNICOS Y SUS SUBDIRECCIONES</t>
  </si>
  <si>
    <t>1500</t>
  </si>
  <si>
    <t>1420</t>
  </si>
  <si>
    <t>1501</t>
  </si>
  <si>
    <t>1502</t>
  </si>
  <si>
    <t>1507</t>
  </si>
  <si>
    <t>1511</t>
  </si>
  <si>
    <t>1543</t>
  </si>
  <si>
    <t>1544</t>
  </si>
  <si>
    <t>1552</t>
  </si>
  <si>
    <t>1514</t>
  </si>
  <si>
    <t>1548</t>
  </si>
  <si>
    <t>146217158-7</t>
  </si>
  <si>
    <t>146708159-6</t>
  </si>
  <si>
    <t>147191398-1</t>
  </si>
  <si>
    <t>148005653-4</t>
  </si>
  <si>
    <t>16495311017</t>
  </si>
  <si>
    <t>831</t>
  </si>
  <si>
    <t>Disposición de recursos para cubrir las cotizaciones de contratistas en riesgo ARL IV y V de la oficina de comunicaciones  Pago de la planilla 78550555, correspondiente a los aportes del mes de junio de 2024.</t>
  </si>
  <si>
    <t>PRESTAR SERVICIOS PROFESIONALES COMO SOCIAL MEDIA Y COMMUNITY MANAGER DE LA SECRETARÍA DISTRITAL DE GOBIERNO PARA PROMOVER LOS PROGRAMAS Y PROYECTOS DE LA ENTIDAD QUE BENEFICIAN A LA CIUDADANÍA</t>
  </si>
  <si>
    <t>1480</t>
  </si>
  <si>
    <t>1534</t>
  </si>
  <si>
    <t>1472</t>
  </si>
  <si>
    <t>1536</t>
  </si>
  <si>
    <t>1479</t>
  </si>
  <si>
    <t>1538</t>
  </si>
  <si>
    <t>1470</t>
  </si>
  <si>
    <t>1539</t>
  </si>
  <si>
    <t>1477</t>
  </si>
  <si>
    <t>1558</t>
  </si>
  <si>
    <t>1506</t>
  </si>
  <si>
    <t>1525</t>
  </si>
  <si>
    <t>1526</t>
  </si>
  <si>
    <t>JHON ALEXANDER GOMEZ AREVALO</t>
  </si>
  <si>
    <t>PRESTAR SERVICIOS PROFESIONALES A LA OFICINA DE CONTROL INTERNO, PARA APOYAR LA PLANEACIÓN, FORMULACIÓN, EJECUCIÓN, SEGUIMIENTO DEL PLAN ANUAL DE AUDITORÍA Y DE LAS DEMÁS ACTIVIDADES A CARGO DE LA OFICINA, CONTRIBUYENDO A LA EVALUACIÓN INDEPENDIENTE DEL SISTEMA DE CONTROL INTERNO DE LA ENTIDAD.</t>
  </si>
  <si>
    <t>PRESTAR SERVICIOS PROFESIONALES A LA OFICINA DE CONTROL INTERNO, PARA APOYAR LA PLANEACIÓN, FORMULACIÓN, EJECUCIÓN, SEGUIMIENTO DEL PLAN ANUAL DE AUDITORÍA Y DE LAS DEMÁS ACTIVIDADES A CARGO DE LA OFICINA, CONTRIBUYENDO A LA EVALUACIÓN INDEPENDIENTE DEL SISTEMA DE CONTROL INTERNO DE LA ENTIDAD</t>
  </si>
  <si>
    <t>PRESTAR SERVICIOS PROFESIONALES ESPECIALIZADOS A LA OFICINA DE CONTROL INTERNO, PARA APOYAR LA PLANEACIÓN, FORMULACIÓN, EJECUCIÓN, SEGUIMIENTO DEL PLAN ANUAL DE AUDITORÍA Y DE LAS DEMÁS ACTIVIDADES A CARGO DE LA OFICINA, CONTRIBUYENDO A LA EVALUACIÓN INDEPENDIENTE DEL SISTEMA DE CONTROL INTERNO DE LA ENTIDAD</t>
  </si>
  <si>
    <t>1513</t>
  </si>
  <si>
    <t>1515</t>
  </si>
  <si>
    <t>1516</t>
  </si>
  <si>
    <t>1521</t>
  </si>
  <si>
    <t>1545</t>
  </si>
  <si>
    <t>1541</t>
  </si>
  <si>
    <t>1512</t>
  </si>
  <si>
    <t>1542</t>
  </si>
  <si>
    <t>1547</t>
  </si>
  <si>
    <t>PRESTAR LOS SERVICIOS DE APOYO A LAS LABORES DE MANTENIMIENTO LOCATIVOPREVENTIVO Y CORRECTIVO, Y REPARACIONES&lt;(&gt;,&lt;)&gt; ADECUACIONES YREMODELACIONES QUE SE REQUIERAN EN LAS INSTALACIONES DEL NIVEL CENTRAL EINMUEBLES A CARGO DE LA DE LA SECRETARIA DISTRITAL DE GOBIERNO.</t>
  </si>
  <si>
    <t>PRESTAR LOS SERVICIOS DE APOYO A LAS LABORES DE MANTENIMIENTO LOCATIVOPREVENTIVO Y CORRECTIVO, Y REPARACIONES&lt;(&gt;,&lt;)&gt; ADECUACIONES YREMODELACIONES QUE SE REQUIERAN EN LAS INSTALACIONES DEL NIVEL CENTRAL EINMUEBLES A CARGO DE LA DE LA SECRETARIA DISTRITAL DE GOBIERNO</t>
  </si>
  <si>
    <t>PRESTAR LOS SERVICIOS PROFESIONALES A LA DIRECCIÓN DE TECNOLOGÍAS EINFORMACIÓN PARA EL DESARROLLO DEL DOMINIOTÉCNICO DEL MARCO DE INTEROPERABILIDAD PARA EL INTERCAMBIO DEINFORMACIÓN DE LA SDG DE ACUERDO CON EL MARCO DEARQUITECTURA EMPRESARIAL DE TI DEL ESTADO</t>
  </si>
  <si>
    <t>0000000099</t>
  </si>
  <si>
    <t>0000000082</t>
  </si>
  <si>
    <t>0000000406</t>
  </si>
  <si>
    <t>Disposición de recursos para cubrir las cotizaciones de contratistas dela Dirección para la Gestión Policiva - Subsecretaría de Gestión Localen riesgo ARL V.</t>
  </si>
  <si>
    <t>Solicitud expedición CDP - Cumplimiento artículo 6 Decreto Distrital 062de 2024- SUBSECRETARIA DE GESTIÓN LOCAL</t>
  </si>
  <si>
    <t>0000001433</t>
  </si>
  <si>
    <t>0000001434</t>
  </si>
  <si>
    <t>PRESTAR SERVICIOS PROFESIONALES A LA SUBSECRETARÍA DE GESTIÓN LOCAL PARAAPOYAR EN LA PLANEACIÓN Y SEGUIMIENTO DE LAS ESTRATEGIAS DE LASALCALDÍAS LOCALES.</t>
  </si>
  <si>
    <t>PRESTAR SERVICIOS PROFESIONALES A LA SUBSECRETARÍA DE GESTIÓN LOCAL PARABRINDAR ASISTENCIA JURÍDICA EN LA ARTICULACION INTERINSTITUCIONAL PARALA IMPLEMENTACIÓN Y SEGUIMIENTO DE INSTANCIAS DISTRITALES Y LOCALES</t>
  </si>
  <si>
    <t>PRESTAR LOS SERVICIOS PROFESIONALES EN LA DIRECCIÓN PARA LA GESTIÓNADMINISTRATIVA ESPECIAL DE POLICÍA, PARA LA SUSTANCIACIÓN Y TRAMITE DELOS RECURSOS INTERPUESTOS CONTRA LAS DECISIONES DE LOS INSPECTORES DEPOLICÍA, CORREGIDORES Y ALCALDES LOCALES, ASÍ COMO; REALIZAR LARECOPILACIÓN, REGISTRO Y/O CONSOLIDACIÓN DE INFORMACIÓN DE DATOS EINFORMES REQUERIDOS PARA LA GESTIÓN DE LOS APLICATIVOS.</t>
  </si>
  <si>
    <t>0000001449</t>
  </si>
  <si>
    <t>0000001510</t>
  </si>
  <si>
    <t>0000001459</t>
  </si>
  <si>
    <t>Disposición de recursos para cubrir las cotizaciones de contratistas enriesgo ARL IV y V de la a Dirección de Convivencia y Diálogo Social</t>
  </si>
  <si>
    <t>PRESTAR SERVICIOS DE APOYO A LA GESTIÓN PARA LA DIRECCIÓN DE CONVIVENCIAY DIÁLOGO SOCIAL EN LA IMPLEMENTACIÓN DEL PROGRAMA DE DIÁLOGO SOCIAL,ACOMPAÑAMIENTO A LOS FENÓMENOS DE CONFLICTIVIDADES, PROTESTA YMOVILIZACIÓN SOCIAL, AGLOMERACIONES DE PÚBLICO, ACOMPAÑAMIENTOSINTERINSTITUCIONALES Y LOS DEMÁS TEMAS RELACIONADOS CON LA CONVIVENCIA YDIÁLOGO SOCIAL EN EL DISTRITO CAPITAL.</t>
  </si>
  <si>
    <t>PRESTAR SERVICIOS DE APOYO A LA GESTIÓN PARA LA DIRECCIÓN DE CONVIVENCIAY DIÁLOGO SOCIAL EN LA IMPLEMENTACIÓN DEL PROGRAMA DE DIÁLOGO SOCIAL,ACOMPAÑAMIENTO A LOS FENÓMENOS DE CONFLICTIVIDADES, PROTESTA YMOVILIZACIÓN SOCIAL, AGLOMERACIONES DE PÚBLICO, ACOMPAÑAMIENTOSINTERINSTITUCIONALES Y LOS DEMÁS TEMAS RELACIONADOS CON LA CONVIVENCIA YDIÁLOGO SOCIAL EN EL DISTRITO CAPITAL</t>
  </si>
  <si>
    <t>PRESTAR SERVICIOS DE APOYO A LA GESTIÓN A LA DIRECCIÓN DE CONVIVENCIA YDIÁLOGO SOCIAL PARA APOYAR LAS ACTIVIDADES RELACIONADAS CON LA GESTIÓNJURÍDICA.</t>
  </si>
  <si>
    <t>PRESTAR SERVICIOS PROFESIONALES A LA DIRECCIÓN DE CONVIVENCIA Y DIÁLOGOSOCIAL PARA BRINDAR APOYO AL PROGRAMA DE DIÁLOGO SOCIAL CON ENFOQUETERRITORIAL, A TRAVÉS DEL DESARROLLO DE ACCIONES INTERINSTITUCIONALES YCON COMUNIDAD QUE FOMENTEN LA RECONSTRUCCIÓN DEL TEJIDO SOCIAL Y LATRANSFORMACIÓN DE CONFLICTOS SOCIALES.</t>
  </si>
  <si>
    <t>PRESTAR SERVICIOS PROFESIONALES EN EL MARCO DE LAS ACCIONES DE GESTIÓN YREPORTES QUE DEBA ADELANTAR LA DIRECCIÓN DE CONVIVENCIA Y DIÁLOGO SOCIAL</t>
  </si>
  <si>
    <t>Solicitud expedición CDP - Cumplimiento artículo 6 Decreto Distrital 062de 2024- SUBSECRETARIA PARA LA GOBERNABILIDAD Y LA GARANTÍA DE DERECHOS</t>
  </si>
  <si>
    <t>PRESTAR SERVICIOS PROFESIONALES A LA DIRECCIÓN DE CONVIVENCIA Y DIÁLOGOSOCIAL PARA APOYAR EL CUMPLIMIENTO DE LOS PROCESOS MISIONALES EN ELMARCO DE LAS ACCIONES DE GESTIÓN FINANCIERA, ADMINISTRATIVA YCONTRACTUAL QUE SE DEBAN ADELANTAR.</t>
  </si>
  <si>
    <t>PRESTAR SERVICIOS PROFESIONALES ESPECIALIZADOS A LA DIRECCIÓN DECONVIVENCIA Y DIÁLOGO SOCIAL PARA APOYAR LA IMPLEMENTACIÓN DEL PROGRAMADE DIÁLOGO SOCIAL EN SU LÍNEA DE MOVILIZACIÓN SOCIAL Y ASPECTOSRELACIONADOS CON LA CONVIVENCIA CIUDADANA Y EL DIÁLOGO SOCIAL EN ELDISTRITO CAPITAL.</t>
  </si>
  <si>
    <t>PRESTAR SERVICIOS DE APOYO A LA GESTIÓN EN LA DIRECCIÓN DE CONVIVENCIA YDIÁLOGO SOCIAL PARA LA IMPLEMENTACIÓN Y PROMOCIÓN DE ACCIONES YESTRATEGIAS QUE FOMENTEN LA CULTURA CIUDADANA, LA CONVIVENCIA Y LAPREVENCIÓN DE VIOLENCIAS ASOCIADAS AL FÚTBOL Y BARRISMO SOCIAL EN ELDISTRITO CAPITAL.</t>
  </si>
  <si>
    <t>PRESTAR SERVICIOS DE APOYO A LA GESTIÓN PARA LA DIRECCIÓN DE CONVIVENCIAY DIÁLOGO SOCIAL EN LA IMPLEMENTACIÓN Y PROMOCIÓN DE ACCIONES YESTRATEGIAS QUE FOMENTEN LA CULTURA CIUDADANA, LA CONVIVENCIA Y LAPREVENCIÓN DE VIOLENCIAS ASOCIADAS AL FÚTBOL Y BARRISMO SOCIAL EN ELDISTRITO CAPITAL.</t>
  </si>
  <si>
    <t>PRESTAR SERVICIOS DE APOYO A LA GESTIÓN PARA LA DIRECCIÓN DE CONVIVENCIAY DIÁLOGO SOCIAL EN LA IMPLEMENTACIÓN Y PROMOCIÓN DE ACCIONES YESTRATEGIAS QUE FOMENTEN LA CULTURA CIUDADANA, LA CONVIVENCIA Y LAPREVENCIÓN DE VIOLENCIAS ASOCIADAS AL FÚTBOL Y BARRISMO SOCIAL EN ELDISTRITO CAPITAL</t>
  </si>
  <si>
    <t>0000001426</t>
  </si>
  <si>
    <t>0000001559</t>
  </si>
  <si>
    <t>0000001569</t>
  </si>
  <si>
    <t>0000001551</t>
  </si>
  <si>
    <t>0000001549</t>
  </si>
  <si>
    <t>0000001548</t>
  </si>
  <si>
    <t>0000001466</t>
  </si>
  <si>
    <t>0000001531</t>
  </si>
  <si>
    <t>0000001431</t>
  </si>
  <si>
    <t>0000001492</t>
  </si>
  <si>
    <t>0000001558</t>
  </si>
  <si>
    <t>0000001491</t>
  </si>
  <si>
    <t>0000001495</t>
  </si>
  <si>
    <t>0000001496</t>
  </si>
  <si>
    <t>0000001497</t>
  </si>
  <si>
    <t>0000001529</t>
  </si>
  <si>
    <t>0000001557</t>
  </si>
  <si>
    <t>0000001536</t>
  </si>
  <si>
    <t>0000001553</t>
  </si>
  <si>
    <t>Disposición de recursos para cubrir las cotizaciones de contratistas enriesgo ARL IV y V de la a Dirección de Derechos Humanos</t>
  </si>
  <si>
    <t>PRESTAR SERVICIOS PROFESIONALES EN LA DIRECCIÓN DE DERECHOS HUMANOS DELA SECRETARÍA DISTRITAL DE GOBIERNO PARA GARANTIZAR LA ATENCIÓNPSICOSOCIAL REQUERIDA PARA LA IMPLEMENTACIÓN DE LA ESTRATEGIA DEPREVENCIÓN DE VULNERACIONES A LOS DERECHOS A LA VIDA, LIBERTAD,INTEGRIDAD Y SEGURIDAD DE PERSONAS EN EL MARCO DE LAS RUTAS DE ATENCIÓN.</t>
  </si>
  <si>
    <t>PRESTAR SERVICIOS PROFESIONALES EN LA DIRECCIÓN DE DERECHOS HUMANOS DELA SECRETARÍA DISTRITAL DE GOBIERNO PARA APOYAR LA COORDINACIÓN DELCOMPONENTE DE ALERTAS TEMPRANAS EN EL MARCO DEL SISTEMA DISTRITAL DEDERECHOS HUMANOS E INSTANCIAS RELACIONADAS.</t>
  </si>
  <si>
    <t>0000001425</t>
  </si>
  <si>
    <t>0000001552</t>
  </si>
  <si>
    <t>0000001506</t>
  </si>
  <si>
    <t>PRESTAR SERVICIOS DE APOYO EN LA GESTIÓN EN LA DIRECCIÓN DE DERECHOSHUMANOS DE LA SECRETARÍA DISTRITAL DE GOBIERNO PARA IMPLEMENTAR LASACCIONES DE TERRITORIALIZACIÓN DEL SISTEMA DISTRITAL DE DERECHOSHUMANOS.</t>
  </si>
  <si>
    <t>PRESTAR SERVICIOS PROFESIONALES EN LA DIRECCIÓN DE DERECHOS HUMANOS DELA SECRETARÍA DISTRITAL DE GOBIERNO PARA IMPLEMENTAR LAS ACCIONES DETERRITORIALIZACIÓN DEL SISTEMA DISTRITAL DE DERECHOS HUMANOS.</t>
  </si>
  <si>
    <t>Prestar servicios profesionales en la dirección de derechos humanos dela secretaría distrital de gobierno para implementar las acciones deterritorialización del sistema distrital de derechos humanos.</t>
  </si>
  <si>
    <t>PRESTAR LOS SERVICIOS PROFESIONALES EN LA DIRECCIÓN DE DERECHOS HUMANOSDE LA SECRETARÍA DISTRITAL DE GOBIERNO COMO APOYO EN ANALISIS DE DATOS YPRODUCCIÓN DE INFORMACIÓN ESTADÍSTICA EN EL MARCO DE PLANES, PROGRAMAS YPROYECTOS QUE LIDERA LA DEPENDENCIA.</t>
  </si>
  <si>
    <t>PRESTAR SERVICIOS PROFESIONALES EN LA SUBDIRECCIÓN DE ASUNTOS DE LALIBERTAD RELIGIOSA Y DE CONCIENCIA PARA LA IMPLEMENTACIÓN DE LA POLÍTICAPÚBLICA SOBRE LIBERTADES RELIGIOSAS Y CONCIENCIA, GESTIONAR LA OPERACIÓNDE LOS ESPACIOS DE PARTICIPACIÓN CIUDADANA DEL SECTOR RELIGIOSO,ASEGURANDO UNA COMUNICACIÓN ESTRATÉGICA Y LOGÍSTICA DE ACTIVIDADES Y LAEJECUCIÓN DEL PLAN ESTRATÉGICO PARA ALCANZAR LAS METAS DEL PLANDISTRITAL DE DESARROLLO 2024-2027.</t>
  </si>
  <si>
    <t>PRESTAR SERVICIOS PROFESIONALES EN LA SUBDIRECCIÓN DE ASUNTOS DE LALIBERTAD RELIGIOSA Y DE CONCIENCIA PARA LA IMPLEMENTACIÓN INTEGRAL DE LAPOLÍTICA PÚBLICA DISTRITAL SOBRE LIBERTADES FUNDAMENTALES DE RELIGIÓN,CULTO Y CONCIENCIA, APOYAR OPERATIVAMENTE LA PLATAFORMA INTERRELIGIOSAPARA LA ACCIÓN SOCIAL Y COMUNITARIA (PIRPAS) Y LOS ESPACIOS DEPARTICIPACIÓN CIUDADANA DEL SECTOR RELIGIOSO, ADEMÁS DE APOYAR LASISTEMATIZACIÓN DE INFORMACIÓN DEL HECHO RELIGIOSO.</t>
  </si>
  <si>
    <t>PRESTAR SERVICIOS PROFESIONALES ESPECIALIZADOS EN LA SUBDIRECCIÓN DEASUNTOS DE LA LIBERTAD RELIGIOSA Y DE CONCIENCIA PARA IMPLEMENTAR LAPOLÍTICA PÚBLICA SOBRE LIBERTADES RELIGIOSAS Y CONCIENCIA, GESTIONAR YAPOYAR LOS ESPACIOS DE PARTICIPACIÓN CIUDADANA DEL SECTOR RELIGIOSO Y LAOPERACIÓN DE LA PLATAFORMA INTERRELIGIOSA PARA LA ACCIÓN SOCIAL YCOMUNITARIA (PIRPAS), ADEMÁS DE BRINDAR ASISTENCIA TÉCNICA YADMINISTRATIVA EN GESTIÓN DOCUMENTAL, ELABORACIÓN DE INFORMES YDOCUMENTOS A CARGO DE LA SUBDIRECCIÓN.</t>
  </si>
  <si>
    <t>PRESTAR SERVICIOS PROFESIONALES ESPECIALIZADOS PARA GESTIONAR LOSPROCESOS JURÍDICOS Y CONTRACTUALES DE LA SUBDIRECCIÓN DE ASUNTOS DE LALIBERTAD RELIGIOSA Y DE CONCIENCIA, ASISTIENDO A LA SUPERVISIÓN DELCONTRATO Y ACTUANDO COMO ENLACE JURÍDICO, DESARROLLANDO ACTIVIDADES DEGESTIÓN TÉCNICA Y JURÍDICA PARA EL FORTALECIMIENTO Y ARTICULACIÓN DE LASINSTANCIAS DE PARTICIPACIÓN CIUDADANA DEL SECTOR RELIGIOSO Y LATERRITORIALIZACIÓN DE LA POLÍTICA PÚBLICA DISTRITAL DE LIBERTADESFUNDAMENTALES DE RELIGIÓN, CULTO Y CONCIENCIA.</t>
  </si>
  <si>
    <t>0000001487</t>
  </si>
  <si>
    <t>0000001556</t>
  </si>
  <si>
    <t>0000001554</t>
  </si>
  <si>
    <t>0000001508</t>
  </si>
  <si>
    <t>0000001544</t>
  </si>
  <si>
    <t>0000001543</t>
  </si>
  <si>
    <t>0000001564</t>
  </si>
  <si>
    <t>0000001442</t>
  </si>
  <si>
    <t>PRESTAR SERVICIOS PROFESIONALES EN LA SUBSECRETARÍA PARA LAGOBERNABILIDAD Y GARANTÍA DE DERECHOS PARA APOYAR Y HACER SEGUIMIENTO ALAS POLÍTICAS PÚBLICAS, PLANES, PROGRAMAS Y PROYECTOS A CARGO DE LASGGD.</t>
  </si>
  <si>
    <t>PRESTAR SERVICIOS PROFESIONALES ESPECIALIZADOS PARA EL FORTALECIMIENTODE LA GESTIÓN JURÍDICA Y CONTRACTUAL DE LA SECRETARÍA DISTRITAL DEGOBIERNO EN EL MARCO DEL MODELO DE GESTIÓN DE LA ENTIDAD Y DE LOSPROCESOS DE INNOVACIÓN PÚBLICA Y SOCIAL.</t>
  </si>
  <si>
    <t>0000001488</t>
  </si>
  <si>
    <t>0000001518</t>
  </si>
  <si>
    <t>RECURSOS PARA PAGO DE SERVICIO PUBLICO DE ALCANTARILLADO</t>
  </si>
  <si>
    <t>Disposición de recursos para cubrir las cotizaciones de contratistas enriesgo ARL IV y V de la a Dirección de Asuntos Etnicos</t>
  </si>
  <si>
    <t>RECURSOS PARA PAGO DE SERVICIO PUBLICO DE AGUA</t>
  </si>
  <si>
    <t>RECURSOS PARA PAGO DE SERVICIO PUBLICO DE RECOLECCIÓN DE DESECHOS</t>
  </si>
  <si>
    <t>RECURSOS PARA PAGO DE SERVICIO PUBLICO DE LUZ</t>
  </si>
  <si>
    <t>REALIZAR LA ADICIÓN Y PRORROGA DEL CONTRATO No. 111 DE 2024 SUSCRITO PORLA SECRETARIA DISTRITAL DE GOBIERNO Y FONNEGRA GERLEIN S.A.S.</t>
  </si>
  <si>
    <t>PRESTAR SERVICIOS PROFESIONALES PARA ATENDER A LA CIUDADANÍA QUE ASISTEA LOS ESPACIOS DE ATENCIÓN DIFERENCIADA Y REALIZAR EL ACOMPAÑAMIENTO APROCESOS COMUNITARIOS Y ORGANIZACIONALES LOCALES Y DISTRITALES</t>
  </si>
  <si>
    <t>0000001422</t>
  </si>
  <si>
    <t>0000001424</t>
  </si>
  <si>
    <t>0000001421</t>
  </si>
  <si>
    <t>0000001423</t>
  </si>
  <si>
    <t>0000001420</t>
  </si>
  <si>
    <t>0000001566</t>
  </si>
  <si>
    <t>0000001555</t>
  </si>
  <si>
    <t>PRESTAR SERVICIOS PROFESIONALES PARA EL ACOMPAÑAMIENTO A LA GESTIÓNTÉCNICA REQUERIDA PARA LA IMPLEMENTACIÓN DEL LOS PRODUCTOS CONCERTADOSDE LAS POLÍTICAS PÚBLICAS ÉTNICAS</t>
  </si>
  <si>
    <t>PRESTAR SERVICIOS PROFESIONALES EN LA REVISIÓN JURÍDICA DE LOSDOCUMENTOS PARA LA IMPLEMENTACIÓN DE LAS POLÍTICAS PÚBLICAS ÉTNICAS</t>
  </si>
  <si>
    <t>PRESTAR SERVICIOS PROFESIONALES PARA APOYAR EL PROCESO DE IMPLEMENTACIÓNY SEGUIMIENTO DE LAS POLÍTICAS PÚBLICAS ÉTNICAS.</t>
  </si>
  <si>
    <t>0000001550</t>
  </si>
  <si>
    <t>0000001547</t>
  </si>
  <si>
    <t>0000001563</t>
  </si>
  <si>
    <t>0000001545</t>
  </si>
  <si>
    <t>PRESTAR LOS SERVICIOS PROFESIONALES PARA LA EJECUCIÓN DE LOS PROCESOSREQUERIDOS EN EL MARCO DEL MODELO DE GESTIÓN LOCAL DE LA SECRETARIADISTRITAL DE GOBIERNO, ESPECIALMENTE LOS DESARROLLADOS POR EL CENTRO DEGOBIERNO LOCAL</t>
  </si>
  <si>
    <t>PRESTAR SERVICIOS PROFESIONALES REALIZANDO LAS OPERACIONES LOGÍSTICAS YADMINISTRATIVAS QUE ASEGUREN EL FLUJO EFECTIVO DE RECURSOS Y SERVICIOSEN EL MARCO DE LA MISIONALIDAD DE LA SUBSECRETARÍA DE GESTIÓN LOCAL.</t>
  </si>
  <si>
    <t>PRESTAR SERVICIOS PROFESIONALES EN LA SUBSECRETARÍA DE GESTIÓN LOCAL ENEL MARCO DEL FORTALECIMIENTO DEL OBSERVATORIO DE GESTIÓN LOCAL A TRAVÉSDE LA PUESTA EN MARCHA DEL CENTRO DE GOBIERNO LOCAL Y SUS COMPONENTES</t>
  </si>
  <si>
    <t>PRESTAR LOS SERVICIOS PROFESIONALES EN LA SUBSECRETARÍA DE GESTIÓN LOCALEN EL MARCO DEL FORTALECIMIENTO DEL OBSERVATORIO DE GESTIÓN LOCAL ATRAVÉS DEL APOYO A LA COORDINACIÓN DE LA PUESTA EN MARCHA DEL CENTRO DEGOBIERNO LOCAL Y SUS COMPONENTES.</t>
  </si>
  <si>
    <t>0000001534</t>
  </si>
  <si>
    <t>0000001482</t>
  </si>
  <si>
    <t>0000001483</t>
  </si>
  <si>
    <t>0000001532</t>
  </si>
  <si>
    <t>Solicitud expedición CDP - Cumplimiento artículo 6 Decreto Distrital 062de 2024- Dirección de Relaciones Políticas</t>
  </si>
  <si>
    <t>0000001432</t>
  </si>
  <si>
    <t>PRESTAR SERVICIOS DE APOYO A LA GESTIÓN PARA LA IMPLEMENTACIÓN DE LAPOLÍTICA PÚBLICA DISTRITAL DE ATENCIÓN A LA CIUDADANÍA EN LASUBSECRETARÍA DE GESTIÓN INSTITUCIONAL EN LA OFICINA DE ATENCIÓN A LACIUDADANÍA DE LA SECRETARÍA DISTRITAL DE GOBIERNO.</t>
  </si>
  <si>
    <t>PRESTAR SERVICIOS DE APOYO A LA GESTIÓN PARA LA IMPLEMENTACIÓN DE LAPOLÍTICA PÚBLICA DISTRITAL DE ATENCIÓN A LA CIUDADANÍA EN LASUBSECRETARÍA DE GESTIÓN INSTITUCIONAL EN LA OFICINA DE ATENCIÓN A LACIUDADANÍA DE LA SECRETARÍA DISTRITAL DE GOBIERNO</t>
  </si>
  <si>
    <t>PRESTAR SERVICIOS DE TÉCNICO A LA SUBSECRETARÍA DE GESTIÓN INSTITUCIONALPARA LA IMPLEMENTACIÓN DE LA POLÍTICA PÚBLICA DISTRITAL DE ATENCIÓN A LACIUDADANÍA.</t>
  </si>
  <si>
    <t>PRESTAR LOS SERVICIOS PROFESIONALES A LA SUBSECRETARÍA DE GESTIÓNINSTITUCIONAL PARA LA IMPLEMENTACIÓN DE LA POLÍTICA PÚBLICA DISTRITAL DEATENCIÓN A LA CIUDADANÍA.</t>
  </si>
  <si>
    <t>PRESTAR LOS SERVICIOS PROFESIONALES A LA SUBSECRETARÍA DE GESTIÓNINSTITUCIONAL PARA LA IMPLEMENTACIÓN DE LA POLÍTICA PÚBLICA DISTRITAL DEATENCIÓN A LA CIUDADANÍA</t>
  </si>
  <si>
    <t>PRESTAR LOS SERVICIOS PROFESIONALES PARA APOYAR EN LA FORMULACIÓN,IMPLEMENTACIÓN Y DESARROLLO DE PRODUCTOS PERIODÍSTICOS EN LA SECRETARÍADISTRITAL DE GOBIERNO</t>
  </si>
  <si>
    <t>PRESTAR SERVICIOS PROFESIONALES COMO SOCIAL MEDIA Y COMMUNITY MANAGER DELA SECRETARÍA DISTRITAL DE GOBIERNO PARA PROMOVER LOS PROGRAMAS YPROYECTOS DE LA ENTIDAD QUE BENEFICIAN A LA CIUDADANÍA</t>
  </si>
  <si>
    <t>Disposición de recursos para cubrir las cotizaciones de contratistas enriesgo ARL IV y V de la oficina de comunicaciones</t>
  </si>
  <si>
    <t>PRESTAR SERVICIOS PROFESIONALES A LA SUBSECRETARIA DE GESTIÓNINSTITUCIONAL PARA IMPLEMENTAR EL PROGRAMA DE TRANSPARENCIA Y ÉTICAPÚBLICA (PTEP) DE LA ENTIDAD Y ASEGURAR LA ADECUDA GESTION DE LOSRIESGOS ASOCIADOS</t>
  </si>
  <si>
    <t>PRESTAR SERVICIOS PROFESIONALES PARA APOYAR EL CUBRIMIENTO DEACTIVIDADES Y EVENTOS PERIODÍSTICOS QUE ADELANTE LA OFICINA DECOMUNICACIONES DE LA SECRETARIA DE GOBIERNO.</t>
  </si>
  <si>
    <t>PRESTAR LOS SERVICIOS PROFESIONALES PARA APOYAR LA IMPLEMENTACIÓN DELPLAN ESTRATÉGICO DE COMUNICACIONES Y LA CREACIÓN Y EL DESARROLLO DE LASDIFERENTES CAMPAÑAS DE COMUNICACIÓN INTERNA Y EXTERNA DE LA SECRETARÍADISTRITAL DE GOBIERNO, PARA FORTALECER LA DIVULGACIÓN DE LAS POLÍTICAS,PLANES, PROGRAMAS Y PROYECTOS QUE LIDERA LA ENTIDAD.</t>
  </si>
  <si>
    <t>PRESTAR SERVICIOS PROFESIONALES ESPECIALIZADOS PARA ACOMPAÑAR LASESTRATEGIAS DIGITALES DE LA SECRETARIA DE GOBIERNO QUE PERMITAN DAR ACONOCER LOS PROGRAMAS Y PROYECTOS QUE SE ADELANTAN EN BENEFICIO DE LACIUDADANÍA.</t>
  </si>
  <si>
    <t>PRESTAR LOS SERVICIOS PARA LA REALIZACIÓN DE CONTENIDOS AUDIOVISUALES AFIN DE DIVULGAR LA GESTION DE LA SECRETARIA DISTRITAL DE GOBIERNO</t>
  </si>
  <si>
    <t>PRESTAR SERVICIOS PROFESIONALES ESPECIALIZADOS A LA SUBSECRETARIA DEGESTIÓN INSTITUCIONAL PARA ACOMPAÑAR LA FORMULACION, EJECUCIÓN YARTICULACIÓN DE LAS ESTRATEGIAS ENCAMINADAS A DISEÑAR, IMPLEMENTAR,MEJORAR, LOGRAR EFICACIA Y SOSTENIBILIDAD DEL PROGRAMA DE TRANSPARENCIAY ETICA PUBLICA (PTEP), INCLUIDOS LOS MECANISMOS ASOCIADOS AL SISTEMA DEADMINISTRACION DEL RIESGO DE LAVADO DE ACTIVOS Y FINANCIACION DELTERRORISMO (LA/FT) Y ANTISOBORNO, DE LA ENTIDAD CON EL FIN DE DARCUMPLIMENTO A LAS REGULACIONES VIGENTES Y LAS ACTIVIDADES ASIGNADAS ALAS AREAS QUE PARTICIPEN EN LA GESTIÓN DE DICHAS ESTRATEGIAS</t>
  </si>
  <si>
    <t>0000001541</t>
  </si>
  <si>
    <t>0000001540</t>
  </si>
  <si>
    <t>0000001515</t>
  </si>
  <si>
    <t>0000001521</t>
  </si>
  <si>
    <t>0000001520</t>
  </si>
  <si>
    <t>0000001519</t>
  </si>
  <si>
    <t>0000001537</t>
  </si>
  <si>
    <t>0000001538</t>
  </si>
  <si>
    <t>0000001539</t>
  </si>
  <si>
    <t>0000001478</t>
  </si>
  <si>
    <t>0000001469</t>
  </si>
  <si>
    <t>0000001476</t>
  </si>
  <si>
    <t>0000001475</t>
  </si>
  <si>
    <t>0000001474</t>
  </si>
  <si>
    <t>0000001473</t>
  </si>
  <si>
    <t>0000001471</t>
  </si>
  <si>
    <t>0000001542</t>
  </si>
  <si>
    <t>0000001489</t>
  </si>
  <si>
    <t>0000001499</t>
  </si>
  <si>
    <t>0000001535</t>
  </si>
  <si>
    <t>0000001448</t>
  </si>
  <si>
    <t>0000001446</t>
  </si>
  <si>
    <t>0000001427</t>
  </si>
  <si>
    <t>0000001562</t>
  </si>
  <si>
    <t>0000001524</t>
  </si>
  <si>
    <t>0000001565</t>
  </si>
  <si>
    <t>0000001523</t>
  </si>
  <si>
    <t>0000001522</t>
  </si>
  <si>
    <t>0000001561</t>
  </si>
  <si>
    <t>ADQUIRIR CERTIFICADOS DE FIRMA DIGITAL DE FUNCIONARIO PÚBLICO PARA LAFIRMA DE LOS DOCUMENTOS GENERADOS EN LA ENTIDAD POR LOS SISTEMAS DEINFORMACION.</t>
  </si>
  <si>
    <t>0000001546</t>
  </si>
  <si>
    <t>Disposición de recursos para cubrir la cotización de una contratista delDespacho de la Secretaría Distrital de Gobierno en riesgo ARL V -Despacho</t>
  </si>
  <si>
    <t>PRESTAR LOS SERVICIOS PROFESIONALES PARA BRINDAR APOYO JURÍDICO EN LASDIFERENTES ETAPAS DE LOS TRÁMITES DE LOS PROCESOS CONTRACTUALES YADMINISTRATIVOS DE LA DIRECCIÓN DE CONTRATACIÓN</t>
  </si>
  <si>
    <t>PRESTAR SERVICIOS PROFESIONALES ESPECIALIZADOS EN ASPECTOS JURÍDICOS YNORMATIVOS, ASÍ COMO TRÁMITES ADMINISTRATIVOS QUE REQUIERA LASUBSECRETARÍA DE GESTIÓN INSTITUCIONAL PARA EL NORMAL DESARROLLO DE LASFUNCIONES A SU CARGO.</t>
  </si>
  <si>
    <t>PRESTAR SERVICIOS PROFESIONALES ESPECIALIZADOS EN ASPECTOS JURÍDICOS YNORMATIVOS QUE REQUIERA LA SUBSECRETARÍA DE GESTIÓN INSTITUCIONAL</t>
  </si>
  <si>
    <t>PRESTAR SERVICIOS PROFESIONALES ESPECIALIZADOS, ASESORANDO JURÍDICAMENTEA LA SUBSECRETARÍA DE GESTIÓN INSTITUCIONAL EN LOS PROCESOS DE GESTIÓNDE LA ENTIDAD, DE ACUERDO CON LAS COMPETENCIAS DE LA SUBSECRETARÍA</t>
  </si>
  <si>
    <t>Solicitud expedición CDP - Cumplimiento artículo 6 Decreto Distrital 062de 2024- SUBSECRETARIA GESTION INSTITUCIONAL</t>
  </si>
  <si>
    <t>PRESTAR SERVICIOS DE APOYO A LA GESTIÓN EN TODAS LAS ACTIVIDADESADMINISTRATIVAS DE LA SECRETARÍA DISTRITAL DE GOBIERNO</t>
  </si>
  <si>
    <t>PRESTAR LOS SERVICIOS PROFESIONALES PARA LA CONSOLIDACIÓN, ACTUALIZACIÓNY CONTROL DE LA INFORMACIÓN DE LOS PROCESOS DE LA DIRECCIÓN DE GESTIÓNDE TALENTO HUMANO EN EL MARCO DEL SISTEMA DE GESTIÓN DE SEGURIDAD YSALUD EN EL TRABAJO SG-SST DE LA SECRETARÍA DISTRITAL DE GOBIERNO.</t>
  </si>
  <si>
    <t>PRESTAR LOS SERVICIOS DE APOYO A LA GESTIÓN DE MANERA TEMPORAL, CONAUTONOMÍA TÉCNICA Y ADMINISTRATIVA, PARA REALIZAR LAS ACTIVIDADES EN LOSAPLICATIVOS TECNOLÓGICOS UTILIZADOS POR LA DIRECCIÓN JURÍDICA DE LASECRETARÍA DISTRITAL DE GOBIERNO, ASÍ COMO APOYAR EN LOS DIFERENTESTRÁMITES ADMINISTRATIVOS Y DE GESTIÓN QUE SE REQUIERAN.</t>
  </si>
  <si>
    <t>PRESTAR SERVICIOS PROFESIONALES PARA APOYAR A LA DIRECCIÓN DE GESTIÓN DETALENTO HUMANO EN LOS PROCESOS DE VINCULACIÓN, CAPACITACIÓN Y BIENESTARPARA LOS FUNCIONARIOS DE LA SECRETARÍA DISTRITAL DE GOBIERNO</t>
  </si>
  <si>
    <t>PRESTAR LOS SERVICIOS PROFESIONALES A LA DIRECCIÓN DE GESTIÓN DELTALENTO HUMANO COMO APOYO A LOS PROCESOS TRANSVERSALES A CARGO DE LADIRECCIÓN DE GESTIÓN DE TALENTO HUMANO</t>
  </si>
  <si>
    <t>PRESTAR LOS SERVICIOS PROFESIONALES CON EL FIN DE ATENDER LASACTUACIONES ADMINISTRATIVAS, BRINDAR SOPORTES EN LAS ESTRATEGIAS DECONFLICTOS DE INTERESES QUE RE REQUIERAN POR PARTE DE LA DIRECCIÓN DEGESTIÓN DEL TALENTO HUMANO</t>
  </si>
  <si>
    <t>PRESTAR LOS SERVICIOS PROFESIONALES PARA EL FORTALECIMIENTO DE LAPOLITICA DE LA INFORMACIÓN ESTADÍSTICA Y EL MODELO DE ANALÍTICAINSTITUCIONAL DE LA SDG</t>
  </si>
  <si>
    <t>OFICINA ASESORA DE PLANEACIÓN-1691-PRESTAR SERVICIOS PROFESIONALES A LAOFICINA ASESORA DE PLANEACIÓN EN EL DESARROLLO DE EVALUACIONES Y/OMEDICIONES DE PLANES, PROGRAMAS, PROYECTOS Y/O POLÍTICAS PÚBLICAS DE LASDG.</t>
  </si>
  <si>
    <t>PRESTAR LOS SERVICIOS PROFESIONALES A LA DIRECCIÓN DE GESTIÓN DELTALENTO HUMANO CON EL FIN DE BRINDAR APOYO JURÍDICO EN LOS PROCESOS ACARGO DE LA DIRECCIÓN</t>
  </si>
  <si>
    <t>PRESTAR SERVICIOS PROFESIONALES EN ASPECTOS JURÍDICOS Y NORMATIVOS QUEREQUIERAN LOS PROCESOS MISIONALES Y ADMINISTRATIVOS QUE SE ADELANTAN ENLA SECRETARÍA DISTRITAL DE GOBIERNO.</t>
  </si>
  <si>
    <t>PRESTAR LOS SERVICIOS PROFESIONALES EN LA DIRECCIÓN DE GESTIÓN DELTALENTO HUMANO PARA APOYAR LA ELABORACIÓN Y LIQUIDACIÓN SALARIOS,PRESTACIONES SOCIALES Y DEMÁS CONCEPTOS DE LA NÓMINA DE LA SECRETARIADISTRITAL DE GOBIERNO</t>
  </si>
  <si>
    <t>PRESTAR LOS SERVICIOS PROFESIONALES EN LA OFICINA ASESORA DE PLANEACIÓNBRINDANDO LOS LINEAMIENTOS TÉCNICOS Y METODOLÓGICOS EN LOS PLANESPROGRAMAS Y PROYECTOS PARA LA FORMULACIÓN DE HERRAMIENTAS DE PLANEACIÓNY GESTIÓN EN EL MARCO DEL PLAN DE DESARROLLO DISTRITAL AL IGUAL QUE LACOORDINACIÓN E IMPLEMENTACIÓN DEL MODELO INTEGRADO DE PLANEACIÓN YGESTIÓN</t>
  </si>
  <si>
    <t>PRESTAR LOS SERVICIOS PROFESIONALES ESPECIALIZADOS A LA DIRECCIÓN DEGESTIÓN DEL TALENTO HUMANO CON EL FIN DE BRINDAR APOYO JURÍDICO DEMANERA TRANSVERSAL EN LOS PROCESOS A CARGO DE LA MISMA.</t>
  </si>
  <si>
    <t>0000001430</t>
  </si>
  <si>
    <t>0000001443</t>
  </si>
  <si>
    <t>0000001560</t>
  </si>
  <si>
    <t>0000001568</t>
  </si>
  <si>
    <t>0000001567</t>
  </si>
  <si>
    <t>0000001429</t>
  </si>
  <si>
    <t>0000001455</t>
  </si>
  <si>
    <t>0000001505</t>
  </si>
  <si>
    <t>0000001530</t>
  </si>
  <si>
    <t>0000001456</t>
  </si>
  <si>
    <t>0000001453</t>
  </si>
  <si>
    <t>0000001452</t>
  </si>
  <si>
    <t>0000001493</t>
  </si>
  <si>
    <t>0000001460</t>
  </si>
  <si>
    <t>0000001454</t>
  </si>
  <si>
    <t>0000001504</t>
  </si>
  <si>
    <t>0000001450</t>
  </si>
  <si>
    <t>0000001494</t>
  </si>
  <si>
    <t>0000001451</t>
  </si>
  <si>
    <t>PRESTAR LOS SERVICIOS PROFESIONALES PARA PROYECTAR LOS DOCUMENTOS DEANÁLISIS SOBRE EL SEGUIMIENTO DE LAS SESIONESREALIZADAS POR EL CONCEJO DE BOGOTÁ, D.C., DE CONFORMIDAD CON LAS METASESTABLECIDAS EN EL PROYECTO DE INVERSIÓN7799 Y EL PLAN DISTRITAL DE DESARROLLO</t>
  </si>
  <si>
    <t>0000000358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</si>
</sst>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4" formatCode="_-&quot;$&quot;\ * #,##0.00_-;\-&quot;$&quot;\ * #,##0.00_-;_-&quot;$&quot;\ * &quot;-&quot;??_-;_-@_-"/>
    <numFmt numFmtId="164" formatCode="_(* #,##0.00_);_(* \(#,##0.00\);_(* &quot;-&quot;??_);_(@_)"/>
    <numFmt numFmtId="165" formatCode="_-* #,##0.00\ _P_t_s_-;\-* #,##0.00\ _P_t_s_-;_-* &quot;-&quot;??\ _P_t_s_-;_-@_-"/>
    <numFmt numFmtId="166" formatCode="_-* #,##0.00\ &quot;€&quot;_-;\-* #,##0.00\ &quot;€&quot;_-;_-* &quot;-&quot;??\ &quot;€&quot;_-;_-@_-"/>
    <numFmt numFmtId="167" formatCode="_-* #,##0\ _P_t_s_-;\-* #,##0\ _P_t_s_-;_-* &quot;-&quot;??\ _P_t_s_-;_-@_-"/>
    <numFmt numFmtId="168" formatCode="_-&quot;$&quot;\ * #,##0_-;\-&quot;$&quot;\ * #,##0_-;_-&quot;$&quot;\ * &quot;-&quot;??_-;_-@_-"/>
  </numFmts>
  <fonts count="50" x14ac:knownFonts="1">
    <font>
      <sz val="10"/>
      <name val="Arial"/>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9"/>
      <name val="Garamond"/>
      <family val="1"/>
    </font>
    <font>
      <b/>
      <sz val="11"/>
      <name val="Garamond"/>
      <family val="1"/>
    </font>
    <font>
      <sz val="11"/>
      <name val="Garamond"/>
      <family val="1"/>
    </font>
    <font>
      <b/>
      <sz val="10"/>
      <name val="Garamond"/>
      <family val="1"/>
    </font>
    <font>
      <sz val="10"/>
      <name val="Garamond"/>
      <family val="1"/>
    </font>
    <font>
      <sz val="10"/>
      <name val="Arial"/>
      <family val="2"/>
    </font>
    <font>
      <sz val="9"/>
      <name val="Garamond"/>
      <family val="1"/>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sz val="18"/>
      <color theme="3"/>
      <name val="Cambria"/>
      <family val="2"/>
      <scheme val="major"/>
    </font>
    <font>
      <b/>
      <sz val="11"/>
      <color theme="1"/>
      <name val="Calibri"/>
      <family val="2"/>
      <scheme val="minor"/>
    </font>
    <font>
      <sz val="9"/>
      <name val="Arial"/>
      <family val="2"/>
    </font>
    <font>
      <sz val="8"/>
      <name val="Arial"/>
      <family val="2"/>
    </font>
    <font>
      <sz val="9"/>
      <color indexed="8"/>
      <name val="Garamond"/>
      <family val="1"/>
    </font>
    <font>
      <sz val="8"/>
      <name val="Garamond"/>
      <family val="1"/>
    </font>
    <font>
      <b/>
      <sz val="8"/>
      <name val="Garamond"/>
      <family val="1"/>
    </font>
    <font>
      <sz val="8"/>
      <color indexed="8"/>
      <name val="Garamond"/>
      <family val="1"/>
    </font>
    <font>
      <sz val="10"/>
      <name val="Arial"/>
    </font>
  </fonts>
  <fills count="6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3"/>
        <bgColor indexed="64"/>
      </patternFill>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99CCFF"/>
        <bgColor indexed="64"/>
      </patternFill>
    </fill>
    <fill>
      <patternFill patternType="solid">
        <fgColor theme="3" tint="0.79998168889431442"/>
        <bgColor indexed="64"/>
      </patternFill>
    </fill>
    <fill>
      <patternFill patternType="solid">
        <fgColor rgb="FFFFCC99"/>
        <bgColor indexed="64"/>
      </patternFill>
    </fill>
    <fill>
      <patternFill patternType="solid">
        <fgColor theme="2"/>
        <bgColor indexed="64"/>
      </patternFill>
    </fill>
  </fills>
  <borders count="3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395">
    <xf numFmtId="0" fontId="0" fillId="0" borderId="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 fillId="2"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 fillId="3"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 fillId="4"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 fillId="5"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 fillId="6"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 fillId="7"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 fillId="8"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 fillId="9"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 fillId="10"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 fillId="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 fillId="8"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 fillId="11"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7" fillId="39" borderId="0" applyNumberFormat="0" applyBorder="0" applyAlignment="0" applyProtection="0"/>
    <xf numFmtId="0" fontId="3" fillId="12" borderId="0" applyNumberFormat="0" applyBorder="0" applyAlignment="0" applyProtection="0"/>
    <xf numFmtId="0" fontId="26" fillId="39" borderId="0" applyNumberFormat="0" applyBorder="0" applyAlignment="0" applyProtection="0"/>
    <xf numFmtId="0" fontId="27" fillId="40" borderId="0" applyNumberFormat="0" applyBorder="0" applyAlignment="0" applyProtection="0"/>
    <xf numFmtId="0" fontId="3" fillId="9" borderId="0" applyNumberFormat="0" applyBorder="0" applyAlignment="0" applyProtection="0"/>
    <xf numFmtId="0" fontId="26" fillId="40" borderId="0" applyNumberFormat="0" applyBorder="0" applyAlignment="0" applyProtection="0"/>
    <xf numFmtId="0" fontId="27" fillId="41" borderId="0" applyNumberFormat="0" applyBorder="0" applyAlignment="0" applyProtection="0"/>
    <xf numFmtId="0" fontId="3" fillId="10" borderId="0" applyNumberFormat="0" applyBorder="0" applyAlignment="0" applyProtection="0"/>
    <xf numFmtId="0" fontId="26" fillId="41" borderId="0" applyNumberFormat="0" applyBorder="0" applyAlignment="0" applyProtection="0"/>
    <xf numFmtId="0" fontId="27" fillId="42" borderId="0" applyNumberFormat="0" applyBorder="0" applyAlignment="0" applyProtection="0"/>
    <xf numFmtId="0" fontId="3" fillId="13" borderId="0" applyNumberFormat="0" applyBorder="0" applyAlignment="0" applyProtection="0"/>
    <xf numFmtId="0" fontId="26" fillId="42" borderId="0" applyNumberFormat="0" applyBorder="0" applyAlignment="0" applyProtection="0"/>
    <xf numFmtId="0" fontId="27" fillId="43" borderId="0" applyNumberFormat="0" applyBorder="0" applyAlignment="0" applyProtection="0"/>
    <xf numFmtId="0" fontId="3" fillId="14" borderId="0" applyNumberFormat="0" applyBorder="0" applyAlignment="0" applyProtection="0"/>
    <xf numFmtId="0" fontId="26" fillId="43" borderId="0" applyNumberFormat="0" applyBorder="0" applyAlignment="0" applyProtection="0"/>
    <xf numFmtId="0" fontId="27" fillId="44" borderId="0" applyNumberFormat="0" applyBorder="0" applyAlignment="0" applyProtection="0"/>
    <xf numFmtId="0" fontId="3" fillId="15" borderId="0" applyNumberFormat="0" applyBorder="0" applyAlignment="0" applyProtection="0"/>
    <xf numFmtId="0" fontId="26" fillId="44" borderId="0" applyNumberFormat="0" applyBorder="0" applyAlignment="0" applyProtection="0"/>
    <xf numFmtId="0" fontId="4" fillId="4" borderId="0" applyNumberFormat="0" applyBorder="0" applyAlignment="0" applyProtection="0"/>
    <xf numFmtId="0" fontId="28" fillId="45" borderId="25" applyNumberFormat="0" applyAlignment="0" applyProtection="0"/>
    <xf numFmtId="0" fontId="5" fillId="16" borderId="1" applyNumberFormat="0" applyAlignment="0" applyProtection="0"/>
    <xf numFmtId="0" fontId="29" fillId="46" borderId="26" applyNumberFormat="0" applyAlignment="0" applyProtection="0"/>
    <xf numFmtId="0" fontId="6" fillId="17" borderId="2" applyNumberFormat="0" applyAlignment="0" applyProtection="0"/>
    <xf numFmtId="0" fontId="30" fillId="0" borderId="27" applyNumberFormat="0" applyFill="0" applyAlignment="0" applyProtection="0"/>
    <xf numFmtId="0" fontId="7" fillId="0" borderId="3" applyNumberFormat="0" applyFill="0" applyAlignment="0" applyProtection="0"/>
    <xf numFmtId="0" fontId="31" fillId="0" borderId="0" applyNumberFormat="0" applyFill="0" applyBorder="0" applyAlignment="0" applyProtection="0"/>
    <xf numFmtId="0" fontId="8" fillId="0" borderId="0" applyNumberFormat="0" applyFill="0" applyBorder="0" applyAlignment="0" applyProtection="0"/>
    <xf numFmtId="0" fontId="27" fillId="47" borderId="0" applyNumberFormat="0" applyBorder="0" applyAlignment="0" applyProtection="0"/>
    <xf numFmtId="0" fontId="3" fillId="18" borderId="0" applyNumberFormat="0" applyBorder="0" applyAlignment="0" applyProtection="0"/>
    <xf numFmtId="0" fontId="27" fillId="48" borderId="0" applyNumberFormat="0" applyBorder="0" applyAlignment="0" applyProtection="0"/>
    <xf numFmtId="0" fontId="3" fillId="19" borderId="0" applyNumberFormat="0" applyBorder="0" applyAlignment="0" applyProtection="0"/>
    <xf numFmtId="0" fontId="27" fillId="49" borderId="0" applyNumberFormat="0" applyBorder="0" applyAlignment="0" applyProtection="0"/>
    <xf numFmtId="0" fontId="3" fillId="20" borderId="0" applyNumberFormat="0" applyBorder="0" applyAlignment="0" applyProtection="0"/>
    <xf numFmtId="0" fontId="27" fillId="50" borderId="0" applyNumberFormat="0" applyBorder="0" applyAlignment="0" applyProtection="0"/>
    <xf numFmtId="0" fontId="3" fillId="13" borderId="0" applyNumberFormat="0" applyBorder="0" applyAlignment="0" applyProtection="0"/>
    <xf numFmtId="0" fontId="27" fillId="51" borderId="0" applyNumberFormat="0" applyBorder="0" applyAlignment="0" applyProtection="0"/>
    <xf numFmtId="0" fontId="3" fillId="14" borderId="0" applyNumberFormat="0" applyBorder="0" applyAlignment="0" applyProtection="0"/>
    <xf numFmtId="0" fontId="27" fillId="52" borderId="0" applyNumberFormat="0" applyBorder="0" applyAlignment="0" applyProtection="0"/>
    <xf numFmtId="0" fontId="3" fillId="21" borderId="0" applyNumberFormat="0" applyBorder="0" applyAlignment="0" applyProtection="0"/>
    <xf numFmtId="0" fontId="32" fillId="53" borderId="25" applyNumberFormat="0" applyAlignment="0" applyProtection="0"/>
    <xf numFmtId="0" fontId="9" fillId="7" borderId="1" applyNumberFormat="0" applyAlignment="0" applyProtection="0"/>
    <xf numFmtId="0" fontId="33" fillId="54" borderId="0" applyNumberFormat="0" applyBorder="0" applyAlignment="0" applyProtection="0"/>
    <xf numFmtId="0" fontId="10" fillId="3" borderId="0" applyNumberFormat="0" applyBorder="0" applyAlignment="0" applyProtection="0"/>
    <xf numFmtId="165" fontId="1" fillId="0" borderId="0" applyFont="0" applyFill="0" applyBorder="0" applyAlignment="0" applyProtection="0"/>
    <xf numFmtId="41" fontId="24" fillId="0" borderId="0" applyFont="0" applyFill="0" applyBorder="0" applyAlignment="0" applyProtection="0"/>
    <xf numFmtId="164" fontId="26" fillId="0" borderId="0" applyFont="0" applyFill="0" applyBorder="0" applyAlignment="0" applyProtection="0"/>
    <xf numFmtId="164" fontId="2" fillId="0" borderId="0" applyFont="0" applyFill="0" applyBorder="0" applyAlignment="0" applyProtection="0"/>
    <xf numFmtId="166" fontId="1" fillId="0" borderId="0" applyFont="0" applyFill="0" applyBorder="0" applyAlignment="0" applyProtection="0"/>
    <xf numFmtId="0" fontId="34" fillId="55" borderId="0" applyNumberFormat="0" applyBorder="0" applyAlignment="0" applyProtection="0"/>
    <xf numFmtId="0" fontId="11" fillId="22" borderId="0" applyNumberFormat="0" applyBorder="0" applyAlignment="0" applyProtection="0"/>
    <xf numFmtId="0" fontId="35" fillId="55"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1" fillId="23" borderId="4"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9" fontId="1" fillId="0" borderId="0" applyFont="0" applyFill="0" applyBorder="0" applyAlignment="0" applyProtection="0"/>
    <xf numFmtId="9" fontId="2" fillId="0" borderId="0" applyFont="0" applyFill="0" applyBorder="0" applyAlignment="0" applyProtection="0"/>
    <xf numFmtId="0" fontId="36" fillId="45" borderId="29" applyNumberFormat="0" applyAlignment="0" applyProtection="0"/>
    <xf numFmtId="0" fontId="12" fillId="16" borderId="5" applyNumberFormat="0" applyAlignment="0" applyProtection="0"/>
    <xf numFmtId="0" fontId="37" fillId="0" borderId="0" applyNumberFormat="0" applyFill="0" applyBorder="0" applyAlignment="0" applyProtection="0"/>
    <xf numFmtId="0" fontId="13" fillId="0" borderId="0" applyNumberFormat="0" applyFill="0" applyBorder="0" applyAlignment="0" applyProtection="0"/>
    <xf numFmtId="0" fontId="38" fillId="0" borderId="0" applyNumberFormat="0" applyFill="0" applyBorder="0" applyAlignment="0" applyProtection="0"/>
    <xf numFmtId="0" fontId="14" fillId="0" borderId="0" applyNumberFormat="0" applyFill="0" applyBorder="0" applyAlignment="0" applyProtection="0"/>
    <xf numFmtId="0" fontId="39" fillId="0" borderId="0" applyNumberFormat="0" applyFill="0" applyBorder="0" applyAlignment="0" applyProtection="0"/>
    <xf numFmtId="0" fontId="15" fillId="0" borderId="6" applyNumberFormat="0" applyFill="0" applyAlignment="0" applyProtection="0"/>
    <xf numFmtId="0" fontId="40" fillId="0" borderId="30" applyNumberFormat="0" applyFill="0" applyAlignment="0" applyProtection="0"/>
    <xf numFmtId="0" fontId="16" fillId="0" borderId="7" applyNumberFormat="0" applyFill="0" applyAlignment="0" applyProtection="0"/>
    <xf numFmtId="0" fontId="31" fillId="0" borderId="31" applyNumberFormat="0" applyFill="0" applyAlignment="0" applyProtection="0"/>
    <xf numFmtId="0" fontId="8" fillId="0" borderId="8" applyNumberFormat="0" applyFill="0" applyAlignment="0" applyProtection="0"/>
    <xf numFmtId="0" fontId="17" fillId="0" borderId="0" applyNumberFormat="0" applyFill="0" applyBorder="0" applyAlignment="0" applyProtection="0"/>
    <xf numFmtId="0" fontId="41" fillId="0" borderId="0" applyNumberFormat="0" applyFill="0" applyBorder="0" applyAlignment="0" applyProtection="0"/>
    <xf numFmtId="0" fontId="42" fillId="0" borderId="32" applyNumberFormat="0" applyFill="0" applyAlignment="0" applyProtection="0"/>
    <xf numFmtId="0" fontId="18" fillId="0" borderId="9" applyNumberFormat="0" applyFill="0" applyAlignment="0" applyProtection="0"/>
    <xf numFmtId="44" fontId="49" fillId="0" borderId="0" applyFont="0" applyFill="0" applyBorder="0" applyAlignment="0" applyProtection="0"/>
  </cellStyleXfs>
  <cellXfs count="322">
    <xf numFmtId="0" fontId="0" fillId="0" borderId="0" xfId="0"/>
    <xf numFmtId="0" fontId="20" fillId="24" borderId="0" xfId="0" applyFont="1" applyFill="1"/>
    <xf numFmtId="0" fontId="21" fillId="24" borderId="0" xfId="0" applyFont="1" applyFill="1"/>
    <xf numFmtId="0" fontId="21" fillId="0" borderId="0" xfId="0" applyFont="1"/>
    <xf numFmtId="0" fontId="21" fillId="24" borderId="10" xfId="0" applyFont="1" applyFill="1" applyBorder="1"/>
    <xf numFmtId="17" fontId="20" fillId="24" borderId="10" xfId="0" quotePrefix="1" applyNumberFormat="1" applyFont="1" applyFill="1" applyBorder="1" applyAlignment="1">
      <alignment horizontal="right" vertical="center"/>
    </xf>
    <xf numFmtId="0" fontId="21" fillId="24" borderId="13" xfId="0" applyFont="1" applyFill="1" applyBorder="1"/>
    <xf numFmtId="0" fontId="21" fillId="24" borderId="14" xfId="0" applyFont="1" applyFill="1" applyBorder="1"/>
    <xf numFmtId="0" fontId="21" fillId="24" borderId="16" xfId="0" applyFont="1" applyFill="1" applyBorder="1"/>
    <xf numFmtId="4" fontId="21" fillId="24" borderId="0" xfId="0" applyNumberFormat="1" applyFont="1" applyFill="1" applyProtection="1">
      <protection locked="0"/>
    </xf>
    <xf numFmtId="4" fontId="21" fillId="24" borderId="16" xfId="0" applyNumberFormat="1" applyFont="1" applyFill="1" applyBorder="1" applyProtection="1">
      <protection locked="0"/>
    </xf>
    <xf numFmtId="4" fontId="21" fillId="24" borderId="14" xfId="0" applyNumberFormat="1" applyFont="1" applyFill="1" applyBorder="1" applyProtection="1">
      <protection locked="0"/>
    </xf>
    <xf numFmtId="0" fontId="21" fillId="24" borderId="14" xfId="0" applyFont="1" applyFill="1" applyBorder="1" applyAlignment="1">
      <alignment horizontal="left"/>
    </xf>
    <xf numFmtId="0" fontId="21" fillId="24" borderId="16" xfId="0" applyFont="1" applyFill="1" applyBorder="1" applyAlignment="1">
      <alignment horizontal="center"/>
    </xf>
    <xf numFmtId="0" fontId="21" fillId="24" borderId="17" xfId="0" applyFont="1" applyFill="1" applyBorder="1"/>
    <xf numFmtId="0" fontId="21" fillId="24" borderId="18" xfId="0" applyFont="1" applyFill="1" applyBorder="1"/>
    <xf numFmtId="3" fontId="20" fillId="24" borderId="19" xfId="0" applyNumberFormat="1" applyFont="1" applyFill="1" applyBorder="1" applyAlignment="1" applyProtection="1">
      <alignment horizontal="right" vertical="center"/>
      <protection locked="0"/>
    </xf>
    <xf numFmtId="4" fontId="21" fillId="24" borderId="20" xfId="0" applyNumberFormat="1" applyFont="1" applyFill="1" applyBorder="1" applyProtection="1">
      <protection locked="0"/>
    </xf>
    <xf numFmtId="4" fontId="21" fillId="24" borderId="21" xfId="0" applyNumberFormat="1" applyFont="1" applyFill="1" applyBorder="1" applyProtection="1">
      <protection locked="0"/>
    </xf>
    <xf numFmtId="3" fontId="21" fillId="24" borderId="18" xfId="0" applyNumberFormat="1" applyFont="1" applyFill="1" applyBorder="1"/>
    <xf numFmtId="0" fontId="21" fillId="24" borderId="19" xfId="0" applyFont="1" applyFill="1" applyBorder="1"/>
    <xf numFmtId="0" fontId="20" fillId="24" borderId="22" xfId="0" applyFont="1" applyFill="1" applyBorder="1" applyAlignment="1">
      <alignment horizontal="center" vertical="justify"/>
    </xf>
    <xf numFmtId="15" fontId="21" fillId="24" borderId="14" xfId="0" applyNumberFormat="1" applyFont="1" applyFill="1" applyBorder="1" applyAlignment="1">
      <alignment horizontal="center"/>
    </xf>
    <xf numFmtId="3" fontId="21" fillId="24" borderId="11" xfId="0" applyNumberFormat="1" applyFont="1" applyFill="1" applyBorder="1" applyAlignment="1" applyProtection="1">
      <alignment horizontal="right" vertical="center"/>
      <protection locked="0"/>
    </xf>
    <xf numFmtId="15" fontId="21" fillId="57" borderId="11" xfId="0" applyNumberFormat="1" applyFont="1" applyFill="1" applyBorder="1" applyAlignment="1">
      <alignment horizontal="center"/>
    </xf>
    <xf numFmtId="0" fontId="21" fillId="57" borderId="11" xfId="0" applyFont="1" applyFill="1" applyBorder="1" applyAlignment="1">
      <alignment horizontal="center"/>
    </xf>
    <xf numFmtId="0" fontId="21" fillId="57" borderId="0" xfId="0" applyFont="1" applyFill="1"/>
    <xf numFmtId="0" fontId="21" fillId="57" borderId="16" xfId="0" applyFont="1" applyFill="1" applyBorder="1" applyAlignment="1">
      <alignment horizontal="center"/>
    </xf>
    <xf numFmtId="3" fontId="20" fillId="24" borderId="23" xfId="0" applyNumberFormat="1" applyFont="1" applyFill="1" applyBorder="1" applyAlignment="1" applyProtection="1">
      <alignment horizontal="right" vertical="center"/>
      <protection locked="0"/>
    </xf>
    <xf numFmtId="0" fontId="22" fillId="24" borderId="22" xfId="0" applyFont="1" applyFill="1" applyBorder="1" applyAlignment="1">
      <alignment horizontal="center" vertical="justify"/>
    </xf>
    <xf numFmtId="0" fontId="20" fillId="24" borderId="13" xfId="0" applyFont="1" applyFill="1" applyBorder="1" applyAlignment="1">
      <alignment horizontal="center" vertical="center"/>
    </xf>
    <xf numFmtId="0" fontId="20" fillId="24" borderId="21" xfId="0" applyFont="1" applyFill="1" applyBorder="1" applyAlignment="1">
      <alignment horizontal="center" vertical="center"/>
    </xf>
    <xf numFmtId="0" fontId="20" fillId="24" borderId="22" xfId="0" applyFont="1" applyFill="1" applyBorder="1" applyAlignment="1">
      <alignment horizontal="center" vertical="center"/>
    </xf>
    <xf numFmtId="0" fontId="20" fillId="24" borderId="24" xfId="0" applyFont="1" applyFill="1" applyBorder="1" applyAlignment="1">
      <alignment horizontal="center" vertical="center"/>
    </xf>
    <xf numFmtId="0" fontId="23" fillId="24" borderId="0" xfId="0" applyFont="1" applyFill="1"/>
    <xf numFmtId="0" fontId="22" fillId="24" borderId="0" xfId="0" applyFont="1" applyFill="1" applyAlignment="1">
      <alignment vertical="center"/>
    </xf>
    <xf numFmtId="0" fontId="22" fillId="24" borderId="0" xfId="0" applyFont="1" applyFill="1"/>
    <xf numFmtId="17" fontId="22" fillId="24" borderId="0" xfId="0" quotePrefix="1" applyNumberFormat="1" applyFont="1" applyFill="1" applyAlignment="1">
      <alignment horizontal="right" vertical="center"/>
    </xf>
    <xf numFmtId="0" fontId="22" fillId="24" borderId="23" xfId="0" applyFont="1" applyFill="1" applyBorder="1" applyAlignment="1">
      <alignment horizontal="center" vertical="center"/>
    </xf>
    <xf numFmtId="0" fontId="22" fillId="25" borderId="23" xfId="0" applyFont="1" applyFill="1" applyBorder="1" applyAlignment="1">
      <alignment horizontal="center" vertical="center"/>
    </xf>
    <xf numFmtId="0" fontId="22" fillId="58" borderId="23" xfId="0" applyFont="1" applyFill="1" applyBorder="1" applyAlignment="1">
      <alignment horizontal="center" vertical="center" wrapText="1"/>
    </xf>
    <xf numFmtId="4" fontId="22" fillId="26" borderId="23" xfId="0" applyNumberFormat="1" applyFont="1" applyFill="1" applyBorder="1" applyAlignment="1" applyProtection="1">
      <alignment horizontal="center" vertical="center"/>
      <protection locked="0"/>
    </xf>
    <xf numFmtId="0" fontId="23" fillId="57" borderId="23" xfId="263" applyFont="1" applyFill="1" applyBorder="1" applyAlignment="1">
      <alignment horizontal="left" vertical="center" wrapText="1"/>
    </xf>
    <xf numFmtId="3" fontId="22" fillId="57" borderId="23" xfId="0" applyNumberFormat="1" applyFont="1" applyFill="1" applyBorder="1" applyAlignment="1" applyProtection="1">
      <alignment horizontal="right" vertical="center"/>
      <protection locked="0"/>
    </xf>
    <xf numFmtId="10" fontId="22" fillId="57" borderId="23" xfId="0" applyNumberFormat="1" applyFont="1" applyFill="1" applyBorder="1" applyAlignment="1" applyProtection="1">
      <alignment horizontal="center" vertical="center"/>
      <protection locked="0"/>
    </xf>
    <xf numFmtId="0" fontId="22" fillId="24" borderId="24" xfId="0" applyFont="1" applyFill="1" applyBorder="1" applyAlignment="1">
      <alignment vertical="center"/>
    </xf>
    <xf numFmtId="3" fontId="22" fillId="57" borderId="22" xfId="0" applyNumberFormat="1" applyFont="1" applyFill="1" applyBorder="1" applyAlignment="1" applyProtection="1">
      <alignment horizontal="right" vertical="center"/>
      <protection locked="0"/>
    </xf>
    <xf numFmtId="0" fontId="22" fillId="24" borderId="23" xfId="0" applyFont="1" applyFill="1" applyBorder="1" applyAlignment="1">
      <alignment vertical="center"/>
    </xf>
    <xf numFmtId="0" fontId="22" fillId="24" borderId="23" xfId="0" applyFont="1" applyFill="1" applyBorder="1" applyAlignment="1">
      <alignment horizontal="center" vertical="center" wrapText="1"/>
    </xf>
    <xf numFmtId="0" fontId="22" fillId="24" borderId="17" xfId="0" applyFont="1" applyFill="1" applyBorder="1" applyAlignment="1">
      <alignment horizontal="center" vertical="center" wrapText="1"/>
    </xf>
    <xf numFmtId="0" fontId="23" fillId="24" borderId="17" xfId="0" applyFont="1" applyFill="1" applyBorder="1"/>
    <xf numFmtId="0" fontId="23" fillId="57" borderId="19" xfId="0" applyFont="1" applyFill="1" applyBorder="1" applyAlignment="1" applyProtection="1">
      <alignment horizontal="center" vertical="center"/>
      <protection locked="0"/>
    </xf>
    <xf numFmtId="4" fontId="22" fillId="24" borderId="0" xfId="0" applyNumberFormat="1" applyFont="1" applyFill="1" applyAlignment="1" applyProtection="1">
      <alignment horizontal="right" vertical="center"/>
      <protection locked="0"/>
    </xf>
    <xf numFmtId="3" fontId="22" fillId="57" borderId="0" xfId="0" applyNumberFormat="1" applyFont="1" applyFill="1" applyAlignment="1" applyProtection="1">
      <alignment horizontal="right" vertical="center"/>
      <protection locked="0"/>
    </xf>
    <xf numFmtId="0" fontId="23" fillId="24" borderId="15" xfId="0" applyFont="1" applyFill="1" applyBorder="1"/>
    <xf numFmtId="4" fontId="22" fillId="24" borderId="15" xfId="0" applyNumberFormat="1" applyFont="1" applyFill="1" applyBorder="1" applyAlignment="1" applyProtection="1">
      <alignment horizontal="right" vertical="center"/>
      <protection locked="0"/>
    </xf>
    <xf numFmtId="0" fontId="22" fillId="24" borderId="15" xfId="0" applyFont="1" applyFill="1" applyBorder="1" applyAlignment="1">
      <alignment vertical="center"/>
    </xf>
    <xf numFmtId="3" fontId="22" fillId="57" borderId="15" xfId="0" applyNumberFormat="1" applyFont="1" applyFill="1" applyBorder="1" applyAlignment="1" applyProtection="1">
      <alignment horizontal="right" vertical="center"/>
      <protection locked="0"/>
    </xf>
    <xf numFmtId="10" fontId="22" fillId="24" borderId="15" xfId="0" applyNumberFormat="1" applyFont="1" applyFill="1" applyBorder="1" applyAlignment="1" applyProtection="1">
      <alignment horizontal="center" vertical="center"/>
      <protection locked="0"/>
    </xf>
    <xf numFmtId="0" fontId="22" fillId="24" borderId="0" xfId="0" applyFont="1" applyFill="1" applyAlignment="1">
      <alignment horizontal="right" vertical="center"/>
    </xf>
    <xf numFmtId="3" fontId="23" fillId="24" borderId="0" xfId="0" applyNumberFormat="1" applyFont="1" applyFill="1"/>
    <xf numFmtId="167" fontId="23" fillId="24" borderId="0" xfId="224" applyNumberFormat="1" applyFont="1" applyFill="1" applyAlignment="1">
      <alignment horizontal="right"/>
    </xf>
    <xf numFmtId="3" fontId="21" fillId="0" borderId="0" xfId="0" applyNumberFormat="1" applyFont="1"/>
    <xf numFmtId="0" fontId="21" fillId="24" borderId="11" xfId="0" applyFont="1" applyFill="1" applyBorder="1" applyAlignment="1">
      <alignment horizontal="center" vertical="center"/>
    </xf>
    <xf numFmtId="0" fontId="21" fillId="57" borderId="11" xfId="0" applyFont="1" applyFill="1" applyBorder="1" applyAlignment="1">
      <alignment horizontal="center" vertical="center"/>
    </xf>
    <xf numFmtId="0" fontId="20" fillId="0" borderId="0" xfId="0" applyFont="1" applyAlignment="1">
      <alignment horizontal="center" vertical="justify"/>
    </xf>
    <xf numFmtId="4" fontId="22" fillId="57" borderId="23" xfId="0" applyNumberFormat="1" applyFont="1" applyFill="1" applyBorder="1" applyAlignment="1" applyProtection="1">
      <alignment horizontal="right" vertical="center"/>
      <protection locked="0"/>
    </xf>
    <xf numFmtId="0" fontId="20" fillId="59" borderId="0" xfId="0" applyFont="1" applyFill="1" applyAlignment="1">
      <alignment horizontal="center" vertical="center" wrapText="1"/>
    </xf>
    <xf numFmtId="0" fontId="20" fillId="59" borderId="0" xfId="0" applyFont="1" applyFill="1" applyAlignment="1">
      <alignment horizontal="center" vertical="justify"/>
    </xf>
    <xf numFmtId="0" fontId="22" fillId="60" borderId="23" xfId="0" applyFont="1" applyFill="1" applyBorder="1" applyAlignment="1">
      <alignment horizontal="center" vertical="center" wrapText="1"/>
    </xf>
    <xf numFmtId="0" fontId="19" fillId="60" borderId="23" xfId="0" applyFont="1" applyFill="1" applyBorder="1" applyAlignment="1">
      <alignment horizontal="center" vertical="center" wrapText="1"/>
    </xf>
    <xf numFmtId="0" fontId="22" fillId="60" borderId="22" xfId="0" applyFont="1" applyFill="1" applyBorder="1" applyAlignment="1">
      <alignment horizontal="center" vertical="center" wrapText="1"/>
    </xf>
    <xf numFmtId="3" fontId="20" fillId="60" borderId="11" xfId="0" applyNumberFormat="1" applyFont="1" applyFill="1" applyBorder="1" applyAlignment="1">
      <alignment horizontal="right" vertical="center" wrapText="1"/>
    </xf>
    <xf numFmtId="3" fontId="20" fillId="60" borderId="22" xfId="0" applyNumberFormat="1" applyFont="1" applyFill="1" applyBorder="1" applyAlignment="1" applyProtection="1">
      <alignment horizontal="right" vertical="center" wrapText="1"/>
      <protection locked="0"/>
    </xf>
    <xf numFmtId="10" fontId="20" fillId="60" borderId="22" xfId="0" applyNumberFormat="1" applyFont="1" applyFill="1" applyBorder="1" applyAlignment="1" applyProtection="1">
      <alignment horizontal="center" vertical="center" wrapText="1"/>
      <protection locked="0"/>
    </xf>
    <xf numFmtId="0" fontId="21" fillId="60" borderId="23" xfId="0" applyFont="1" applyFill="1" applyBorder="1" applyAlignment="1">
      <alignment horizontal="center"/>
    </xf>
    <xf numFmtId="0" fontId="21" fillId="24" borderId="0" xfId="0" applyFont="1" applyFill="1" applyAlignment="1">
      <alignment horizontal="center"/>
    </xf>
    <xf numFmtId="0" fontId="21" fillId="24" borderId="10" xfId="0" applyFont="1" applyFill="1" applyBorder="1" applyAlignment="1">
      <alignment horizontal="center"/>
    </xf>
    <xf numFmtId="0" fontId="21" fillId="0" borderId="0" xfId="0" applyFont="1" applyAlignment="1">
      <alignment horizontal="center"/>
    </xf>
    <xf numFmtId="3" fontId="21" fillId="0" borderId="0" xfId="0" applyNumberFormat="1" applyFont="1" applyAlignment="1">
      <alignment horizontal="center"/>
    </xf>
    <xf numFmtId="3" fontId="22" fillId="24" borderId="0" xfId="0" applyNumberFormat="1" applyFont="1" applyFill="1" applyAlignment="1">
      <alignment vertical="center"/>
    </xf>
    <xf numFmtId="41" fontId="22" fillId="57" borderId="0" xfId="225" applyFont="1" applyFill="1" applyBorder="1" applyAlignment="1" applyProtection="1">
      <alignment horizontal="right" vertical="center"/>
      <protection locked="0"/>
    </xf>
    <xf numFmtId="41" fontId="23" fillId="24" borderId="0" xfId="225" applyFont="1" applyFill="1" applyAlignment="1">
      <alignment vertical="center"/>
    </xf>
    <xf numFmtId="0" fontId="21" fillId="57" borderId="24" xfId="0" applyFont="1" applyFill="1" applyBorder="1" applyAlignment="1">
      <alignment horizontal="center"/>
    </xf>
    <xf numFmtId="3" fontId="21" fillId="57" borderId="11" xfId="0" applyNumberFormat="1" applyFont="1" applyFill="1" applyBorder="1" applyAlignment="1" applyProtection="1">
      <alignment horizontal="right" vertical="center"/>
      <protection locked="0"/>
    </xf>
    <xf numFmtId="0" fontId="22" fillId="57" borderId="23" xfId="0" applyFont="1" applyFill="1" applyBorder="1" applyAlignment="1" applyProtection="1">
      <alignment horizontal="center" vertical="center"/>
      <protection locked="0"/>
    </xf>
    <xf numFmtId="0" fontId="21" fillId="24" borderId="11" xfId="0" applyFont="1" applyFill="1" applyBorder="1" applyAlignment="1">
      <alignment horizontal="center"/>
    </xf>
    <xf numFmtId="0" fontId="20" fillId="24" borderId="16" xfId="0" applyFont="1" applyFill="1" applyBorder="1" applyAlignment="1">
      <alignment horizontal="center"/>
    </xf>
    <xf numFmtId="167" fontId="21" fillId="24" borderId="11" xfId="224" applyNumberFormat="1" applyFont="1" applyFill="1" applyBorder="1" applyAlignment="1">
      <alignment horizontal="right" vertical="center"/>
    </xf>
    <xf numFmtId="0" fontId="20" fillId="24" borderId="0" xfId="0" applyFont="1" applyFill="1" applyAlignment="1">
      <alignment horizontal="center"/>
    </xf>
    <xf numFmtId="0" fontId="44" fillId="0" borderId="12" xfId="0" applyFont="1" applyBorder="1"/>
    <xf numFmtId="0" fontId="44" fillId="0" borderId="14" xfId="0" applyFont="1" applyBorder="1"/>
    <xf numFmtId="0" fontId="44" fillId="0" borderId="0" xfId="0" applyFont="1"/>
    <xf numFmtId="0" fontId="25" fillId="24" borderId="14" xfId="0" applyFont="1" applyFill="1" applyBorder="1"/>
    <xf numFmtId="0" fontId="25" fillId="24" borderId="16" xfId="0" applyFont="1" applyFill="1" applyBorder="1"/>
    <xf numFmtId="0" fontId="25" fillId="57" borderId="0" xfId="0" applyFont="1" applyFill="1"/>
    <xf numFmtId="0" fontId="25" fillId="57" borderId="16" xfId="0" applyFont="1" applyFill="1" applyBorder="1" applyAlignment="1">
      <alignment horizontal="center"/>
    </xf>
    <xf numFmtId="0" fontId="45" fillId="57" borderId="14" xfId="0" applyFont="1" applyFill="1" applyBorder="1"/>
    <xf numFmtId="0" fontId="25" fillId="24" borderId="16" xfId="0" applyFont="1" applyFill="1" applyBorder="1" applyAlignment="1">
      <alignment horizontal="center"/>
    </xf>
    <xf numFmtId="1" fontId="0" fillId="0" borderId="0" xfId="224" applyNumberFormat="1" applyFont="1" applyAlignment="1">
      <alignment horizontal="right"/>
    </xf>
    <xf numFmtId="0" fontId="25" fillId="57" borderId="20" xfId="0" applyFont="1" applyFill="1" applyBorder="1" applyAlignment="1">
      <alignment horizontal="left"/>
    </xf>
    <xf numFmtId="167" fontId="21" fillId="24" borderId="11" xfId="224" applyNumberFormat="1" applyFont="1" applyFill="1" applyBorder="1" applyAlignment="1">
      <alignment horizontal="center" vertical="center"/>
    </xf>
    <xf numFmtId="0" fontId="22" fillId="24" borderId="22" xfId="224" applyNumberFormat="1" applyFont="1" applyFill="1" applyBorder="1" applyAlignment="1">
      <alignment horizontal="center" vertical="justify"/>
    </xf>
    <xf numFmtId="0" fontId="20" fillId="24" borderId="24" xfId="224" applyNumberFormat="1" applyFont="1" applyFill="1" applyBorder="1" applyAlignment="1">
      <alignment horizontal="center" vertical="center"/>
    </xf>
    <xf numFmtId="0" fontId="21" fillId="57" borderId="11" xfId="224" applyNumberFormat="1" applyFont="1" applyFill="1" applyBorder="1" applyAlignment="1">
      <alignment horizontal="center"/>
    </xf>
    <xf numFmtId="0" fontId="19" fillId="60" borderId="23" xfId="224" applyNumberFormat="1" applyFont="1" applyFill="1" applyBorder="1" applyAlignment="1">
      <alignment horizontal="center" vertical="center" wrapText="1"/>
    </xf>
    <xf numFmtId="0" fontId="21" fillId="60" borderId="23" xfId="224" applyNumberFormat="1" applyFont="1" applyFill="1" applyBorder="1" applyAlignment="1">
      <alignment horizontal="center"/>
    </xf>
    <xf numFmtId="0" fontId="20" fillId="24" borderId="0" xfId="224" applyNumberFormat="1" applyFont="1" applyFill="1" applyAlignment="1">
      <alignment horizontal="center"/>
    </xf>
    <xf numFmtId="0" fontId="21" fillId="24" borderId="0" xfId="224" applyNumberFormat="1" applyFont="1" applyFill="1" applyAlignment="1">
      <alignment horizontal="center"/>
    </xf>
    <xf numFmtId="0" fontId="21" fillId="24" borderId="10" xfId="224" applyNumberFormat="1" applyFont="1" applyFill="1" applyBorder="1" applyAlignment="1">
      <alignment horizontal="center"/>
    </xf>
    <xf numFmtId="0" fontId="21" fillId="24" borderId="18" xfId="224" applyNumberFormat="1" applyFont="1" applyFill="1" applyBorder="1" applyAlignment="1">
      <alignment horizontal="center"/>
    </xf>
    <xf numFmtId="0" fontId="20" fillId="60" borderId="11" xfId="224" applyNumberFormat="1" applyFont="1" applyFill="1" applyBorder="1" applyAlignment="1">
      <alignment horizontal="center" vertical="center" wrapText="1"/>
    </xf>
    <xf numFmtId="0" fontId="21" fillId="0" borderId="0" xfId="224" applyNumberFormat="1" applyFont="1" applyAlignment="1">
      <alignment horizontal="center"/>
    </xf>
    <xf numFmtId="15" fontId="21" fillId="57" borderId="14" xfId="0" applyNumberFormat="1" applyFont="1" applyFill="1" applyBorder="1" applyAlignment="1">
      <alignment horizontal="center"/>
    </xf>
    <xf numFmtId="0" fontId="21" fillId="24" borderId="21" xfId="0" applyFont="1" applyFill="1" applyBorder="1" applyAlignment="1">
      <alignment horizontal="center"/>
    </xf>
    <xf numFmtId="0" fontId="21" fillId="57" borderId="14" xfId="0" applyFont="1" applyFill="1" applyBorder="1" applyAlignment="1">
      <alignment horizontal="center"/>
    </xf>
    <xf numFmtId="0" fontId="21" fillId="57" borderId="20" xfId="0" applyFont="1" applyFill="1" applyBorder="1" applyAlignment="1">
      <alignment horizontal="center"/>
    </xf>
    <xf numFmtId="0" fontId="21" fillId="24" borderId="14" xfId="0" applyFont="1" applyFill="1" applyBorder="1" applyAlignment="1">
      <alignment horizontal="center" vertical="center"/>
    </xf>
    <xf numFmtId="0" fontId="21" fillId="57" borderId="14" xfId="0" applyFont="1" applyFill="1" applyBorder="1" applyAlignment="1">
      <alignment horizontal="center" vertical="center"/>
    </xf>
    <xf numFmtId="167" fontId="21" fillId="24" borderId="11" xfId="224" applyNumberFormat="1" applyFont="1" applyFill="1" applyBorder="1" applyAlignment="1" applyProtection="1">
      <alignment horizontal="center" vertical="center"/>
      <protection locked="0"/>
    </xf>
    <xf numFmtId="3" fontId="21" fillId="24" borderId="11" xfId="0" applyNumberFormat="1" applyFont="1" applyFill="1" applyBorder="1" applyAlignment="1" applyProtection="1">
      <alignment horizontal="center" vertical="center"/>
      <protection locked="0"/>
    </xf>
    <xf numFmtId="0" fontId="0" fillId="0" borderId="14" xfId="0" applyBorder="1" applyAlignment="1">
      <alignment vertical="top"/>
    </xf>
    <xf numFmtId="0" fontId="21" fillId="57" borderId="16" xfId="0" applyFont="1" applyFill="1" applyBorder="1"/>
    <xf numFmtId="0" fontId="0" fillId="0" borderId="20" xfId="0" applyBorder="1" applyAlignment="1">
      <alignment vertical="top"/>
    </xf>
    <xf numFmtId="0" fontId="44" fillId="0" borderId="14" xfId="0" applyFont="1" applyBorder="1" applyAlignment="1">
      <alignment vertical="top"/>
    </xf>
    <xf numFmtId="0" fontId="44" fillId="0" borderId="20" xfId="0" applyFont="1" applyBorder="1" applyAlignment="1">
      <alignment vertical="top"/>
    </xf>
    <xf numFmtId="0" fontId="21" fillId="57" borderId="21" xfId="0" applyFont="1" applyFill="1" applyBorder="1"/>
    <xf numFmtId="3" fontId="0" fillId="0" borderId="0" xfId="0" applyNumberFormat="1" applyAlignment="1">
      <alignment horizontal="right" vertical="top"/>
    </xf>
    <xf numFmtId="3" fontId="0" fillId="0" borderId="0" xfId="0" applyNumberFormat="1"/>
    <xf numFmtId="0" fontId="20" fillId="57" borderId="0" xfId="0" applyFont="1" applyFill="1" applyAlignment="1">
      <alignment horizontal="center" vertical="justify"/>
    </xf>
    <xf numFmtId="0" fontId="20" fillId="57" borderId="0" xfId="0" applyFont="1" applyFill="1" applyAlignment="1">
      <alignment horizontal="center" vertical="center" wrapText="1"/>
    </xf>
    <xf numFmtId="17" fontId="20" fillId="57" borderId="10" xfId="0" quotePrefix="1" applyNumberFormat="1" applyFont="1" applyFill="1" applyBorder="1" applyAlignment="1">
      <alignment horizontal="right" vertical="center"/>
    </xf>
    <xf numFmtId="4" fontId="21" fillId="57" borderId="21" xfId="0" applyNumberFormat="1" applyFont="1" applyFill="1" applyBorder="1" applyProtection="1">
      <protection locked="0"/>
    </xf>
    <xf numFmtId="0" fontId="20" fillId="57" borderId="22" xfId="0" applyFont="1" applyFill="1" applyBorder="1" applyAlignment="1">
      <alignment horizontal="center" vertical="center"/>
    </xf>
    <xf numFmtId="0" fontId="20" fillId="57" borderId="24" xfId="0" applyFont="1" applyFill="1" applyBorder="1" applyAlignment="1">
      <alignment horizontal="center" vertical="center"/>
    </xf>
    <xf numFmtId="3" fontId="20" fillId="57" borderId="23" xfId="0" applyNumberFormat="1" applyFont="1" applyFill="1" applyBorder="1" applyAlignment="1" applyProtection="1">
      <alignment horizontal="right" vertical="center"/>
      <protection locked="0"/>
    </xf>
    <xf numFmtId="0" fontId="21" fillId="57" borderId="19" xfId="0" applyFont="1" applyFill="1" applyBorder="1"/>
    <xf numFmtId="0" fontId="22" fillId="57" borderId="23" xfId="0" applyFont="1" applyFill="1" applyBorder="1" applyAlignment="1">
      <alignment horizontal="center" vertical="center" wrapText="1"/>
    </xf>
    <xf numFmtId="3" fontId="20" fillId="57" borderId="22" xfId="0" applyNumberFormat="1" applyFont="1" applyFill="1" applyBorder="1" applyAlignment="1" applyProtection="1">
      <alignment horizontal="right" vertical="center" wrapText="1"/>
      <protection locked="0"/>
    </xf>
    <xf numFmtId="0" fontId="21" fillId="57" borderId="23" xfId="0" applyFont="1" applyFill="1" applyBorder="1" applyAlignment="1">
      <alignment horizontal="center"/>
    </xf>
    <xf numFmtId="3" fontId="20" fillId="24" borderId="19" xfId="0" applyNumberFormat="1" applyFont="1" applyFill="1" applyBorder="1" applyAlignment="1" applyProtection="1">
      <alignment horizontal="center" vertical="center"/>
      <protection locked="0"/>
    </xf>
    <xf numFmtId="167" fontId="0" fillId="0" borderId="0" xfId="224" applyNumberFormat="1" applyFont="1" applyAlignment="1">
      <alignment horizontal="center"/>
    </xf>
    <xf numFmtId="3" fontId="20" fillId="24" borderId="23" xfId="0" applyNumberFormat="1" applyFont="1" applyFill="1" applyBorder="1" applyAlignment="1" applyProtection="1">
      <alignment horizontal="center" vertical="center"/>
      <protection locked="0"/>
    </xf>
    <xf numFmtId="3" fontId="21" fillId="24" borderId="18" xfId="0" applyNumberFormat="1" applyFont="1" applyFill="1" applyBorder="1" applyAlignment="1">
      <alignment horizontal="center"/>
    </xf>
    <xf numFmtId="3" fontId="20" fillId="60" borderId="22" xfId="0" applyNumberFormat="1" applyFont="1" applyFill="1" applyBorder="1" applyAlignment="1" applyProtection="1">
      <alignment horizontal="center" vertical="center" wrapText="1"/>
      <protection locked="0"/>
    </xf>
    <xf numFmtId="0" fontId="20" fillId="24" borderId="16" xfId="0" applyFont="1" applyFill="1" applyBorder="1" applyAlignment="1">
      <alignment horizontal="center" vertical="center"/>
    </xf>
    <xf numFmtId="0" fontId="20" fillId="24" borderId="14" xfId="0" applyFont="1" applyFill="1" applyBorder="1" applyAlignment="1">
      <alignment horizontal="center" vertical="center"/>
    </xf>
    <xf numFmtId="0" fontId="22" fillId="24" borderId="14" xfId="0" applyFont="1" applyFill="1" applyBorder="1" applyAlignment="1">
      <alignment horizontal="left" vertical="center"/>
    </xf>
    <xf numFmtId="0" fontId="25" fillId="24" borderId="14" xfId="224" applyNumberFormat="1" applyFont="1" applyFill="1" applyBorder="1" applyAlignment="1">
      <alignment horizontal="center"/>
    </xf>
    <xf numFmtId="0" fontId="46" fillId="24" borderId="0" xfId="0" applyFont="1" applyFill="1"/>
    <xf numFmtId="0" fontId="47" fillId="24" borderId="0" xfId="0" applyFont="1" applyFill="1"/>
    <xf numFmtId="0" fontId="46" fillId="24" borderId="10" xfId="0" applyFont="1" applyFill="1" applyBorder="1"/>
    <xf numFmtId="4" fontId="46" fillId="24" borderId="0" xfId="0" applyNumberFormat="1" applyFont="1" applyFill="1" applyProtection="1">
      <protection locked="0"/>
    </xf>
    <xf numFmtId="4" fontId="46" fillId="24" borderId="16" xfId="0" applyNumberFormat="1" applyFont="1" applyFill="1" applyBorder="1" applyProtection="1">
      <protection locked="0"/>
    </xf>
    <xf numFmtId="0" fontId="46" fillId="24" borderId="16" xfId="0" applyFont="1" applyFill="1" applyBorder="1"/>
    <xf numFmtId="0" fontId="46" fillId="24" borderId="18" xfId="0" applyFont="1" applyFill="1" applyBorder="1"/>
    <xf numFmtId="0" fontId="46" fillId="24" borderId="14" xfId="0" applyFont="1" applyFill="1" applyBorder="1"/>
    <xf numFmtId="0" fontId="46" fillId="24" borderId="13" xfId="0" applyFont="1" applyFill="1" applyBorder="1"/>
    <xf numFmtId="0" fontId="46" fillId="57" borderId="0" xfId="0" applyFont="1" applyFill="1"/>
    <xf numFmtId="0" fontId="46" fillId="57" borderId="16" xfId="0" applyFont="1" applyFill="1" applyBorder="1" applyAlignment="1">
      <alignment horizontal="center"/>
    </xf>
    <xf numFmtId="0" fontId="48" fillId="57" borderId="14" xfId="0" applyFont="1" applyFill="1" applyBorder="1"/>
    <xf numFmtId="0" fontId="46" fillId="24" borderId="16" xfId="0" applyFont="1" applyFill="1" applyBorder="1" applyAlignment="1">
      <alignment horizontal="center"/>
    </xf>
    <xf numFmtId="0" fontId="44" fillId="0" borderId="0" xfId="0" applyFont="1" applyAlignment="1">
      <alignment vertical="top"/>
    </xf>
    <xf numFmtId="3" fontId="46" fillId="24" borderId="18" xfId="0" applyNumberFormat="1" applyFont="1" applyFill="1" applyBorder="1"/>
    <xf numFmtId="0" fontId="47" fillId="60" borderId="23" xfId="0" applyFont="1" applyFill="1" applyBorder="1" applyAlignment="1">
      <alignment horizontal="center" vertical="center" wrapText="1"/>
    </xf>
    <xf numFmtId="3" fontId="47" fillId="60" borderId="22" xfId="0" applyNumberFormat="1" applyFont="1" applyFill="1" applyBorder="1" applyAlignment="1" applyProtection="1">
      <alignment horizontal="right" vertical="center" wrapText="1"/>
      <protection locked="0"/>
    </xf>
    <xf numFmtId="10" fontId="47" fillId="60" borderId="22" xfId="0" applyNumberFormat="1" applyFont="1" applyFill="1" applyBorder="1" applyAlignment="1" applyProtection="1">
      <alignment horizontal="center" vertical="center" wrapText="1"/>
      <protection locked="0"/>
    </xf>
    <xf numFmtId="0" fontId="46" fillId="60" borderId="23" xfId="0" applyFont="1" applyFill="1" applyBorder="1" applyAlignment="1">
      <alignment horizontal="center"/>
    </xf>
    <xf numFmtId="0" fontId="46" fillId="0" borderId="0" xfId="0" applyFont="1"/>
    <xf numFmtId="0" fontId="46" fillId="24" borderId="12" xfId="0" applyFont="1" applyFill="1" applyBorder="1"/>
    <xf numFmtId="0" fontId="46" fillId="57" borderId="14" xfId="0" applyFont="1" applyFill="1" applyBorder="1" applyAlignment="1">
      <alignment horizontal="left"/>
    </xf>
    <xf numFmtId="0" fontId="46" fillId="57" borderId="20" xfId="0" applyFont="1" applyFill="1" applyBorder="1" applyAlignment="1">
      <alignment horizontal="left"/>
    </xf>
    <xf numFmtId="14" fontId="0" fillId="0" borderId="0" xfId="0" applyNumberFormat="1" applyAlignment="1">
      <alignment horizontal="right" vertical="top"/>
    </xf>
    <xf numFmtId="0" fontId="44" fillId="0" borderId="14" xfId="263" applyFont="1" applyBorder="1" applyAlignment="1">
      <alignment vertical="top"/>
    </xf>
    <xf numFmtId="14" fontId="44" fillId="0" borderId="0" xfId="263" applyNumberFormat="1" applyFont="1" applyAlignment="1">
      <alignment horizontal="right" vertical="top"/>
    </xf>
    <xf numFmtId="0" fontId="47" fillId="24" borderId="16" xfId="0" applyFont="1" applyFill="1" applyBorder="1" applyAlignment="1">
      <alignment horizontal="center" vertical="center"/>
    </xf>
    <xf numFmtId="0" fontId="44" fillId="0" borderId="0" xfId="263" applyFont="1" applyAlignment="1">
      <alignment vertical="top"/>
    </xf>
    <xf numFmtId="3" fontId="44" fillId="0" borderId="0" xfId="263" applyNumberFormat="1" applyFont="1" applyAlignment="1">
      <alignment horizontal="right" vertical="top"/>
    </xf>
    <xf numFmtId="14" fontId="44" fillId="0" borderId="0" xfId="0" applyNumberFormat="1" applyFont="1" applyAlignment="1">
      <alignment horizontal="right" vertical="top"/>
    </xf>
    <xf numFmtId="3" fontId="44" fillId="0" borderId="16" xfId="0" applyNumberFormat="1" applyFont="1" applyBorder="1" applyAlignment="1">
      <alignment horizontal="right" vertical="top"/>
    </xf>
    <xf numFmtId="0" fontId="46" fillId="57" borderId="17" xfId="0" applyFont="1" applyFill="1" applyBorder="1" applyAlignment="1">
      <alignment horizontal="left"/>
    </xf>
    <xf numFmtId="0" fontId="0" fillId="0" borderId="0" xfId="0" applyAlignment="1">
      <alignment horizontal="center" vertical="top"/>
    </xf>
    <xf numFmtId="0" fontId="47" fillId="24" borderId="0" xfId="0" applyFont="1" applyFill="1" applyAlignment="1">
      <alignment horizontal="center"/>
    </xf>
    <xf numFmtId="0" fontId="47" fillId="24" borderId="16" xfId="0" applyFont="1" applyFill="1" applyBorder="1" applyAlignment="1">
      <alignment horizontal="center"/>
    </xf>
    <xf numFmtId="0" fontId="0" fillId="0" borderId="11" xfId="0" applyBorder="1" applyAlignment="1">
      <alignment horizontal="center" vertical="top"/>
    </xf>
    <xf numFmtId="3" fontId="1" fillId="0" borderId="0" xfId="0" applyNumberFormat="1" applyFont="1"/>
    <xf numFmtId="3" fontId="21" fillId="61" borderId="11" xfId="0" applyNumberFormat="1" applyFont="1" applyFill="1" applyBorder="1" applyAlignment="1" applyProtection="1">
      <alignment horizontal="right" vertical="center"/>
      <protection locked="0"/>
    </xf>
    <xf numFmtId="3" fontId="21" fillId="24" borderId="14" xfId="0" applyNumberFormat="1" applyFont="1" applyFill="1" applyBorder="1" applyAlignment="1" applyProtection="1">
      <alignment horizontal="right" vertical="center"/>
      <protection locked="0"/>
    </xf>
    <xf numFmtId="3" fontId="0" fillId="0" borderId="22" xfId="0" applyNumberFormat="1" applyBorder="1" applyAlignment="1">
      <alignment horizontal="right" vertical="top"/>
    </xf>
    <xf numFmtId="3" fontId="0" fillId="0" borderId="11" xfId="0" applyNumberFormat="1" applyBorder="1" applyAlignment="1">
      <alignment horizontal="right" vertical="top"/>
    </xf>
    <xf numFmtId="0" fontId="0" fillId="0" borderId="22" xfId="0" applyBorder="1" applyAlignment="1">
      <alignment vertical="top"/>
    </xf>
    <xf numFmtId="0" fontId="0" fillId="0" borderId="11" xfId="0" applyBorder="1" applyAlignment="1">
      <alignment vertical="top"/>
    </xf>
    <xf numFmtId="0" fontId="22" fillId="24" borderId="14" xfId="224" applyNumberFormat="1" applyFont="1" applyFill="1" applyBorder="1" applyAlignment="1">
      <alignment horizontal="center" vertical="center"/>
    </xf>
    <xf numFmtId="0" fontId="44" fillId="0" borderId="12" xfId="0" applyFont="1" applyBorder="1" applyAlignment="1">
      <alignment vertical="top"/>
    </xf>
    <xf numFmtId="14" fontId="44" fillId="0" borderId="0" xfId="263" applyNumberFormat="1" applyFont="1" applyAlignment="1">
      <alignment horizontal="center" vertical="top"/>
    </xf>
    <xf numFmtId="0" fontId="1" fillId="0" borderId="0" xfId="263" applyAlignment="1">
      <alignment vertical="top"/>
    </xf>
    <xf numFmtId="3" fontId="1" fillId="0" borderId="0" xfId="263" applyNumberFormat="1" applyAlignment="1">
      <alignment horizontal="right" vertical="top"/>
    </xf>
    <xf numFmtId="0" fontId="21" fillId="24" borderId="0" xfId="0" applyFont="1" applyFill="1" applyAlignment="1">
      <alignment horizontal="center" vertical="center"/>
    </xf>
    <xf numFmtId="0" fontId="43" fillId="0" borderId="0" xfId="0" applyFont="1" applyAlignment="1">
      <alignment horizontal="center" vertical="top"/>
    </xf>
    <xf numFmtId="3" fontId="44" fillId="0" borderId="0" xfId="0" applyNumberFormat="1" applyFont="1" applyAlignment="1">
      <alignment horizontal="right" vertical="top"/>
    </xf>
    <xf numFmtId="0" fontId="20" fillId="24" borderId="0" xfId="0" applyFont="1" applyFill="1" applyAlignment="1">
      <alignment horizontal="center" vertical="center"/>
    </xf>
    <xf numFmtId="167" fontId="25" fillId="24" borderId="0" xfId="224" applyNumberFormat="1" applyFont="1" applyFill="1" applyBorder="1" applyAlignment="1">
      <alignment horizontal="center" vertical="center"/>
    </xf>
    <xf numFmtId="0" fontId="46" fillId="24" borderId="14" xfId="0" applyFont="1" applyFill="1" applyBorder="1" applyAlignment="1">
      <alignment horizontal="left"/>
    </xf>
    <xf numFmtId="0" fontId="20" fillId="24" borderId="14" xfId="0" applyFont="1" applyFill="1" applyBorder="1" applyAlignment="1">
      <alignment horizontal="center"/>
    </xf>
    <xf numFmtId="0" fontId="47" fillId="24" borderId="22" xfId="0" applyFont="1" applyFill="1" applyBorder="1" applyAlignment="1">
      <alignment horizontal="center" vertical="center"/>
    </xf>
    <xf numFmtId="0" fontId="47" fillId="24" borderId="22" xfId="0" applyFont="1" applyFill="1" applyBorder="1" applyAlignment="1">
      <alignment horizontal="center" vertical="justify"/>
    </xf>
    <xf numFmtId="0" fontId="47" fillId="24" borderId="24" xfId="0" applyFont="1" applyFill="1" applyBorder="1" applyAlignment="1">
      <alignment horizontal="center" vertical="center"/>
    </xf>
    <xf numFmtId="15" fontId="46" fillId="24" borderId="14" xfId="0" applyNumberFormat="1" applyFont="1" applyFill="1" applyBorder="1" applyAlignment="1">
      <alignment horizontal="center"/>
    </xf>
    <xf numFmtId="0" fontId="46" fillId="24" borderId="11" xfId="0" applyFont="1" applyFill="1" applyBorder="1" applyAlignment="1">
      <alignment horizontal="center"/>
    </xf>
    <xf numFmtId="0" fontId="46" fillId="24" borderId="11" xfId="0" applyFont="1" applyFill="1" applyBorder="1" applyAlignment="1">
      <alignment horizontal="center" vertical="center"/>
    </xf>
    <xf numFmtId="3" fontId="46" fillId="24" borderId="11" xfId="0" applyNumberFormat="1" applyFont="1" applyFill="1" applyBorder="1" applyAlignment="1" applyProtection="1">
      <alignment horizontal="right" vertical="center"/>
      <protection locked="0"/>
    </xf>
    <xf numFmtId="0" fontId="46" fillId="57" borderId="11" xfId="0" applyFont="1" applyFill="1" applyBorder="1" applyAlignment="1">
      <alignment horizontal="center"/>
    </xf>
    <xf numFmtId="0" fontId="46" fillId="57" borderId="11" xfId="0" applyFont="1" applyFill="1" applyBorder="1" applyAlignment="1">
      <alignment horizontal="center" vertical="center"/>
    </xf>
    <xf numFmtId="1" fontId="44" fillId="0" borderId="0" xfId="224" applyNumberFormat="1" applyFont="1" applyAlignment="1">
      <alignment horizontal="right"/>
    </xf>
    <xf numFmtId="15" fontId="46" fillId="57" borderId="11" xfId="0" applyNumberFormat="1" applyFont="1" applyFill="1" applyBorder="1" applyAlignment="1">
      <alignment horizontal="center"/>
    </xf>
    <xf numFmtId="15" fontId="46" fillId="57" borderId="14" xfId="0" applyNumberFormat="1" applyFont="1" applyFill="1" applyBorder="1" applyAlignment="1">
      <alignment horizontal="center"/>
    </xf>
    <xf numFmtId="0" fontId="46" fillId="57" borderId="14" xfId="0" applyFont="1" applyFill="1" applyBorder="1" applyAlignment="1">
      <alignment horizontal="center"/>
    </xf>
    <xf numFmtId="0" fontId="19" fillId="24" borderId="0" xfId="0" applyFont="1" applyFill="1"/>
    <xf numFmtId="0" fontId="25" fillId="24" borderId="0" xfId="0" applyFont="1" applyFill="1"/>
    <xf numFmtId="0" fontId="25" fillId="24" borderId="10" xfId="0" applyFont="1" applyFill="1" applyBorder="1"/>
    <xf numFmtId="0" fontId="19" fillId="24" borderId="14" xfId="0" applyFont="1" applyFill="1" applyBorder="1" applyAlignment="1">
      <alignment horizontal="left" vertical="center"/>
    </xf>
    <xf numFmtId="0" fontId="25" fillId="24" borderId="18" xfId="0" applyFont="1" applyFill="1" applyBorder="1"/>
    <xf numFmtId="0" fontId="19" fillId="24" borderId="22" xfId="0" applyFont="1" applyFill="1" applyBorder="1" applyAlignment="1">
      <alignment horizontal="center" vertical="justify"/>
    </xf>
    <xf numFmtId="0" fontId="19" fillId="24" borderId="24" xfId="0" applyFont="1" applyFill="1" applyBorder="1" applyAlignment="1">
      <alignment horizontal="center" vertical="center"/>
    </xf>
    <xf numFmtId="0" fontId="25" fillId="24" borderId="11" xfId="0" applyFont="1" applyFill="1" applyBorder="1" applyAlignment="1">
      <alignment horizontal="center"/>
    </xf>
    <xf numFmtId="0" fontId="25" fillId="57" borderId="11" xfId="0" applyFont="1" applyFill="1" applyBorder="1" applyAlignment="1">
      <alignment horizontal="center"/>
    </xf>
    <xf numFmtId="0" fontId="25" fillId="57" borderId="14" xfId="0" applyFont="1" applyFill="1" applyBorder="1" applyAlignment="1">
      <alignment horizontal="center"/>
    </xf>
    <xf numFmtId="3" fontId="19" fillId="60" borderId="11" xfId="0" applyNumberFormat="1" applyFont="1" applyFill="1" applyBorder="1" applyAlignment="1">
      <alignment horizontal="right" vertical="center" wrapText="1"/>
    </xf>
    <xf numFmtId="0" fontId="25" fillId="60" borderId="23" xfId="0" applyFont="1" applyFill="1" applyBorder="1" applyAlignment="1">
      <alignment horizontal="center"/>
    </xf>
    <xf numFmtId="3" fontId="25" fillId="0" borderId="0" xfId="0" applyNumberFormat="1" applyFont="1"/>
    <xf numFmtId="0" fontId="25" fillId="0" borderId="0" xfId="0" applyFont="1"/>
    <xf numFmtId="15" fontId="21" fillId="57" borderId="0" xfId="0" applyNumberFormat="1" applyFont="1" applyFill="1" applyAlignment="1">
      <alignment horizontal="center"/>
    </xf>
    <xf numFmtId="14" fontId="43" fillId="0" borderId="0" xfId="0" applyNumberFormat="1" applyFont="1" applyAlignment="1">
      <alignment horizontal="right" vertical="top"/>
    </xf>
    <xf numFmtId="0" fontId="43" fillId="0" borderId="11" xfId="0" applyFont="1" applyBorder="1" applyAlignment="1">
      <alignment vertical="top"/>
    </xf>
    <xf numFmtId="0" fontId="43" fillId="0" borderId="14" xfId="0" applyFont="1" applyBorder="1" applyAlignment="1">
      <alignment vertical="top"/>
    </xf>
    <xf numFmtId="0" fontId="25" fillId="24" borderId="0" xfId="0" applyFont="1" applyFill="1" applyAlignment="1">
      <alignment vertical="center"/>
    </xf>
    <xf numFmtId="0" fontId="43" fillId="0" borderId="0" xfId="263" applyFont="1" applyAlignment="1">
      <alignment vertical="top"/>
    </xf>
    <xf numFmtId="0" fontId="25" fillId="24" borderId="0" xfId="0" applyFont="1" applyFill="1" applyAlignment="1">
      <alignment horizontal="left" vertical="center" indent="2"/>
    </xf>
    <xf numFmtId="3" fontId="43" fillId="0" borderId="0" xfId="263" applyNumberFormat="1" applyFont="1" applyAlignment="1">
      <alignment horizontal="left" vertical="top" indent="2"/>
    </xf>
    <xf numFmtId="0" fontId="46" fillId="24" borderId="0" xfId="0" applyFont="1" applyFill="1" applyAlignment="1">
      <alignment horizontal="center" vertical="center"/>
    </xf>
    <xf numFmtId="14" fontId="43" fillId="0" borderId="0" xfId="0" applyNumberFormat="1" applyFont="1" applyAlignment="1">
      <alignment horizontal="center" vertical="top"/>
    </xf>
    <xf numFmtId="0" fontId="20" fillId="24" borderId="20" xfId="0" applyFont="1" applyFill="1" applyBorder="1" applyAlignment="1">
      <alignment horizontal="center" vertical="center"/>
    </xf>
    <xf numFmtId="0" fontId="0" fillId="0" borderId="0" xfId="0" applyAlignment="1">
      <alignment vertical="top"/>
    </xf>
    <xf numFmtId="3" fontId="46" fillId="24" borderId="14" xfId="0" applyNumberFormat="1" applyFont="1" applyFill="1" applyBorder="1" applyAlignment="1" applyProtection="1">
      <alignment horizontal="right" vertical="center"/>
      <protection locked="0"/>
    </xf>
    <xf numFmtId="3" fontId="44" fillId="0" borderId="22" xfId="0" applyNumberFormat="1" applyFont="1" applyBorder="1" applyAlignment="1">
      <alignment horizontal="right" vertical="top"/>
    </xf>
    <xf numFmtId="3" fontId="44" fillId="0" borderId="11" xfId="0" applyNumberFormat="1" applyFont="1" applyBorder="1" applyAlignment="1">
      <alignment horizontal="right" vertical="top"/>
    </xf>
    <xf numFmtId="0" fontId="0" fillId="0" borderId="14" xfId="0" applyBorder="1" applyAlignment="1">
      <alignment horizontal="center" vertical="top"/>
    </xf>
    <xf numFmtId="0" fontId="44" fillId="0" borderId="0" xfId="0" applyFont="1" applyAlignment="1">
      <alignment horizontal="center" vertical="top"/>
    </xf>
    <xf numFmtId="14" fontId="0" fillId="0" borderId="0" xfId="0" applyNumberFormat="1" applyAlignment="1">
      <alignment horizontal="center" vertical="top"/>
    </xf>
    <xf numFmtId="3" fontId="44" fillId="0" borderId="0" xfId="0" applyNumberFormat="1" applyFont="1" applyAlignment="1">
      <alignment horizontal="center" vertical="top"/>
    </xf>
    <xf numFmtId="167" fontId="46" fillId="24" borderId="11" xfId="224" applyNumberFormat="1" applyFont="1" applyFill="1" applyBorder="1" applyAlignment="1">
      <alignment horizontal="right" vertical="center"/>
    </xf>
    <xf numFmtId="0" fontId="43" fillId="0" borderId="20" xfId="0" applyFont="1" applyBorder="1" applyAlignment="1">
      <alignment vertical="top"/>
    </xf>
    <xf numFmtId="3" fontId="25" fillId="24" borderId="18" xfId="0" applyNumberFormat="1" applyFont="1" applyFill="1" applyBorder="1"/>
    <xf numFmtId="3" fontId="19" fillId="60" borderId="22" xfId="0" applyNumberFormat="1" applyFont="1" applyFill="1" applyBorder="1" applyAlignment="1" applyProtection="1">
      <alignment horizontal="right" vertical="center" wrapText="1"/>
      <protection locked="0"/>
    </xf>
    <xf numFmtId="0" fontId="20" fillId="24" borderId="12" xfId="0" applyFont="1" applyFill="1" applyBorder="1" applyAlignment="1">
      <alignment horizontal="center" vertical="justify"/>
    </xf>
    <xf numFmtId="0" fontId="22" fillId="60" borderId="12" xfId="0" applyFont="1" applyFill="1" applyBorder="1" applyAlignment="1">
      <alignment horizontal="center" vertical="center" wrapText="1"/>
    </xf>
    <xf numFmtId="3" fontId="20" fillId="60" borderId="12" xfId="0" applyNumberFormat="1" applyFont="1" applyFill="1" applyBorder="1" applyAlignment="1" applyProtection="1">
      <alignment horizontal="right" vertical="center" wrapText="1"/>
      <protection locked="0"/>
    </xf>
    <xf numFmtId="0" fontId="21" fillId="60" borderId="17" xfId="0" applyFont="1" applyFill="1" applyBorder="1" applyAlignment="1">
      <alignment horizontal="center"/>
    </xf>
    <xf numFmtId="0" fontId="25" fillId="24" borderId="20" xfId="0" applyFont="1" applyFill="1" applyBorder="1"/>
    <xf numFmtId="0" fontId="19" fillId="24" borderId="0" xfId="0" applyFont="1" applyFill="1" applyAlignment="1">
      <alignment horizontal="center"/>
    </xf>
    <xf numFmtId="0" fontId="25" fillId="24" borderId="17" xfId="0" applyFont="1" applyFill="1" applyBorder="1"/>
    <xf numFmtId="0" fontId="25" fillId="0" borderId="14" xfId="0" applyFont="1" applyBorder="1"/>
    <xf numFmtId="0" fontId="19" fillId="60" borderId="17" xfId="0" applyFont="1" applyFill="1" applyBorder="1" applyAlignment="1">
      <alignment horizontal="center" vertical="center" wrapText="1"/>
    </xf>
    <xf numFmtId="10" fontId="19" fillId="60" borderId="12" xfId="0" applyNumberFormat="1" applyFont="1" applyFill="1" applyBorder="1" applyAlignment="1" applyProtection="1">
      <alignment horizontal="center" vertical="center" wrapText="1"/>
      <protection locked="0"/>
    </xf>
    <xf numFmtId="0" fontId="25" fillId="60" borderId="17" xfId="0" applyFont="1" applyFill="1" applyBorder="1" applyAlignment="1">
      <alignment horizontal="center"/>
    </xf>
    <xf numFmtId="0" fontId="46" fillId="24" borderId="20" xfId="0" applyFont="1" applyFill="1" applyBorder="1"/>
    <xf numFmtId="4" fontId="46" fillId="24" borderId="14" xfId="0" applyNumberFormat="1" applyFont="1" applyFill="1" applyBorder="1" applyProtection="1">
      <protection locked="0"/>
    </xf>
    <xf numFmtId="0" fontId="46" fillId="24" borderId="17" xfId="0" applyFont="1" applyFill="1" applyBorder="1"/>
    <xf numFmtId="0" fontId="46" fillId="0" borderId="14" xfId="0" applyFont="1" applyBorder="1"/>
    <xf numFmtId="0" fontId="0" fillId="0" borderId="24" xfId="0" applyBorder="1" applyAlignment="1">
      <alignment horizontal="center" vertical="top"/>
    </xf>
    <xf numFmtId="0" fontId="22" fillId="57" borderId="23" xfId="263" applyFont="1" applyFill="1" applyBorder="1" applyAlignment="1">
      <alignment horizontal="left" vertical="center" wrapText="1"/>
    </xf>
    <xf numFmtId="3" fontId="44" fillId="0" borderId="16" xfId="0" applyNumberFormat="1" applyFont="1" applyBorder="1" applyAlignment="1">
      <alignment horizontal="center" vertical="top"/>
    </xf>
    <xf numFmtId="3" fontId="21" fillId="24" borderId="14" xfId="0" applyNumberFormat="1" applyFont="1" applyFill="1" applyBorder="1" applyAlignment="1" applyProtection="1">
      <alignment horizontal="center" vertical="center"/>
      <protection locked="0"/>
    </xf>
    <xf numFmtId="3" fontId="44" fillId="0" borderId="11" xfId="0" applyNumberFormat="1" applyFont="1" applyBorder="1" applyAlignment="1">
      <alignment horizontal="center" vertical="top"/>
    </xf>
    <xf numFmtId="3" fontId="21" fillId="24" borderId="24" xfId="0" applyNumberFormat="1" applyFont="1" applyFill="1" applyBorder="1" applyAlignment="1" applyProtection="1">
      <alignment horizontal="right" vertical="center"/>
      <protection locked="0"/>
    </xf>
    <xf numFmtId="168" fontId="21" fillId="24" borderId="0" xfId="394" applyNumberFormat="1" applyFont="1" applyFill="1" applyBorder="1" applyAlignment="1">
      <alignment horizontal="center" vertical="center"/>
    </xf>
    <xf numFmtId="0" fontId="0" fillId="0" borderId="12" xfId="0" applyBorder="1" applyAlignment="1">
      <alignment vertical="top"/>
    </xf>
    <xf numFmtId="14" fontId="20" fillId="24" borderId="0" xfId="0" applyNumberFormat="1" applyFont="1" applyFill="1" applyAlignment="1">
      <alignment horizontal="center" vertical="center"/>
    </xf>
    <xf numFmtId="0" fontId="21" fillId="24" borderId="0" xfId="0" applyFont="1" applyFill="1" applyAlignment="1">
      <alignment horizontal="left" vertical="center"/>
    </xf>
    <xf numFmtId="0" fontId="44" fillId="0" borderId="0" xfId="0" applyFont="1" applyAlignment="1">
      <alignment horizontal="left" vertical="top"/>
    </xf>
    <xf numFmtId="0" fontId="44" fillId="0" borderId="0" xfId="263" applyFont="1" applyAlignment="1">
      <alignment horizontal="left" vertical="top"/>
    </xf>
    <xf numFmtId="14" fontId="21" fillId="24" borderId="0" xfId="0" applyNumberFormat="1" applyFont="1" applyFill="1" applyAlignment="1">
      <alignment horizontal="center" vertical="center"/>
    </xf>
    <xf numFmtId="167" fontId="44" fillId="0" borderId="0" xfId="224" applyNumberFormat="1" applyFont="1" applyAlignment="1">
      <alignment horizontal="right" vertical="top"/>
    </xf>
    <xf numFmtId="167" fontId="21" fillId="24" borderId="0" xfId="224" applyNumberFormat="1" applyFont="1" applyFill="1" applyBorder="1" applyAlignment="1">
      <alignment horizontal="center" vertical="center"/>
    </xf>
    <xf numFmtId="0" fontId="44" fillId="57" borderId="0" xfId="0" applyFont="1" applyFill="1" applyAlignment="1">
      <alignment vertical="top"/>
    </xf>
    <xf numFmtId="0" fontId="44" fillId="57" borderId="14" xfId="0" applyFont="1" applyFill="1" applyBorder="1" applyAlignment="1">
      <alignment vertical="top"/>
    </xf>
    <xf numFmtId="0" fontId="1" fillId="0" borderId="0" xfId="0" applyFont="1" applyAlignment="1">
      <alignment vertical="top"/>
    </xf>
    <xf numFmtId="167" fontId="23" fillId="24" borderId="0" xfId="224" applyNumberFormat="1" applyFont="1" applyFill="1" applyBorder="1" applyAlignment="1">
      <alignment horizontal="center" vertical="center"/>
    </xf>
    <xf numFmtId="167" fontId="1" fillId="0" borderId="0" xfId="224" applyNumberFormat="1" applyFont="1" applyAlignment="1">
      <alignment horizontal="right" vertical="top"/>
    </xf>
    <xf numFmtId="0" fontId="43" fillId="0" borderId="0" xfId="0" applyFont="1" applyAlignment="1">
      <alignment vertical="top"/>
    </xf>
    <xf numFmtId="0" fontId="43" fillId="0" borderId="12" xfId="0" applyFont="1" applyBorder="1" applyAlignment="1">
      <alignment vertical="top"/>
    </xf>
    <xf numFmtId="167" fontId="44" fillId="0" borderId="0" xfId="224" applyNumberFormat="1" applyFont="1" applyAlignment="1">
      <alignment horizontal="center" vertical="top"/>
    </xf>
    <xf numFmtId="3" fontId="44" fillId="0" borderId="0" xfId="263" applyNumberFormat="1" applyFont="1" applyAlignment="1">
      <alignment horizontal="center" vertical="top"/>
    </xf>
    <xf numFmtId="0" fontId="20" fillId="24" borderId="15" xfId="0" applyFont="1" applyFill="1" applyBorder="1" applyAlignment="1">
      <alignment horizontal="center"/>
    </xf>
    <xf numFmtId="14" fontId="20" fillId="59" borderId="0" xfId="0" quotePrefix="1" applyNumberFormat="1" applyFont="1" applyFill="1" applyAlignment="1">
      <alignment horizontal="center" vertical="center" wrapText="1"/>
    </xf>
    <xf numFmtId="0" fontId="47" fillId="24" borderId="18" xfId="0" applyFont="1" applyFill="1" applyBorder="1" applyAlignment="1">
      <alignment horizontal="right"/>
    </xf>
    <xf numFmtId="0" fontId="47" fillId="24" borderId="19" xfId="0" applyFont="1" applyFill="1" applyBorder="1" applyAlignment="1">
      <alignment horizontal="right"/>
    </xf>
    <xf numFmtId="0" fontId="20" fillId="24" borderId="22" xfId="0" applyFont="1" applyFill="1" applyBorder="1" applyAlignment="1">
      <alignment horizontal="center" vertical="center"/>
    </xf>
    <xf numFmtId="0" fontId="20" fillId="24" borderId="24" xfId="0" applyFont="1" applyFill="1" applyBorder="1" applyAlignment="1">
      <alignment horizontal="center" vertical="center"/>
    </xf>
    <xf numFmtId="0" fontId="47" fillId="24" borderId="17" xfId="0" applyFont="1" applyFill="1" applyBorder="1" applyAlignment="1">
      <alignment horizontal="center"/>
    </xf>
    <xf numFmtId="0" fontId="47" fillId="24" borderId="18" xfId="0" applyFont="1" applyFill="1" applyBorder="1" applyAlignment="1">
      <alignment horizontal="center"/>
    </xf>
    <xf numFmtId="0" fontId="47" fillId="24" borderId="19" xfId="0" applyFont="1" applyFill="1" applyBorder="1" applyAlignment="1">
      <alignment horizontal="center"/>
    </xf>
    <xf numFmtId="0" fontId="22" fillId="24" borderId="12" xfId="224" applyNumberFormat="1" applyFont="1" applyFill="1" applyBorder="1" applyAlignment="1">
      <alignment horizontal="center" vertical="center"/>
    </xf>
    <xf numFmtId="0" fontId="22" fillId="24" borderId="20" xfId="224" applyNumberFormat="1" applyFont="1" applyFill="1" applyBorder="1" applyAlignment="1">
      <alignment horizontal="center" vertical="center"/>
    </xf>
    <xf numFmtId="0" fontId="20" fillId="24" borderId="12" xfId="0" applyFont="1" applyFill="1" applyBorder="1" applyAlignment="1">
      <alignment horizontal="center" vertical="center"/>
    </xf>
    <xf numFmtId="0" fontId="20" fillId="24" borderId="13" xfId="0" applyFont="1" applyFill="1" applyBorder="1" applyAlignment="1">
      <alignment horizontal="center" vertical="center"/>
    </xf>
    <xf numFmtId="0" fontId="20" fillId="24" borderId="20" xfId="0" applyFont="1" applyFill="1" applyBorder="1" applyAlignment="1">
      <alignment horizontal="center" vertical="center"/>
    </xf>
    <xf numFmtId="0" fontId="20" fillId="24" borderId="21" xfId="0" applyFont="1" applyFill="1" applyBorder="1" applyAlignment="1">
      <alignment horizontal="center" vertical="center"/>
    </xf>
    <xf numFmtId="0" fontId="47" fillId="24" borderId="22" xfId="0" applyFont="1" applyFill="1" applyBorder="1" applyAlignment="1">
      <alignment horizontal="center" vertical="center"/>
    </xf>
    <xf numFmtId="0" fontId="47" fillId="24" borderId="24" xfId="0" applyFont="1" applyFill="1" applyBorder="1" applyAlignment="1">
      <alignment horizontal="center" vertical="center"/>
    </xf>
    <xf numFmtId="0" fontId="22" fillId="24" borderId="12" xfId="0" applyFont="1" applyFill="1" applyBorder="1" applyAlignment="1">
      <alignment horizontal="left" vertical="center"/>
    </xf>
    <xf numFmtId="0" fontId="22" fillId="24" borderId="20" xfId="0" applyFont="1" applyFill="1" applyBorder="1" applyAlignment="1">
      <alignment horizontal="left" vertical="center"/>
    </xf>
    <xf numFmtId="0" fontId="20" fillId="24" borderId="17" xfId="0" applyFont="1" applyFill="1" applyBorder="1" applyAlignment="1">
      <alignment horizontal="center"/>
    </xf>
    <xf numFmtId="0" fontId="20" fillId="24" borderId="18" xfId="0" applyFont="1" applyFill="1" applyBorder="1" applyAlignment="1">
      <alignment horizontal="center"/>
    </xf>
    <xf numFmtId="0" fontId="20" fillId="24" borderId="19" xfId="0" applyFont="1" applyFill="1" applyBorder="1" applyAlignment="1">
      <alignment horizontal="center"/>
    </xf>
    <xf numFmtId="0" fontId="20" fillId="24" borderId="18" xfId="0" applyFont="1" applyFill="1" applyBorder="1" applyAlignment="1">
      <alignment horizontal="right"/>
    </xf>
    <xf numFmtId="0" fontId="20" fillId="24" borderId="19" xfId="0" applyFont="1" applyFill="1" applyBorder="1" applyAlignment="1">
      <alignment horizontal="right"/>
    </xf>
    <xf numFmtId="0" fontId="19" fillId="24" borderId="12" xfId="0" applyFont="1" applyFill="1" applyBorder="1" applyAlignment="1">
      <alignment horizontal="left" vertical="center"/>
    </xf>
    <xf numFmtId="0" fontId="19" fillId="24" borderId="20" xfId="0" applyFont="1" applyFill="1" applyBorder="1" applyAlignment="1">
      <alignment horizontal="left" vertical="center"/>
    </xf>
    <xf numFmtId="0" fontId="19" fillId="24" borderId="17" xfId="0" applyFont="1" applyFill="1" applyBorder="1" applyAlignment="1">
      <alignment horizontal="center"/>
    </xf>
    <xf numFmtId="0" fontId="19" fillId="24" borderId="19" xfId="0" applyFont="1" applyFill="1" applyBorder="1" applyAlignment="1">
      <alignment horizontal="center"/>
    </xf>
    <xf numFmtId="0" fontId="20" fillId="24" borderId="17" xfId="0" applyFont="1" applyFill="1" applyBorder="1" applyAlignment="1">
      <alignment horizontal="right"/>
    </xf>
  </cellXfs>
  <cellStyles count="395">
    <cellStyle name="20% - Énfasis1" xfId="1" builtinId="30" customBuiltin="1"/>
    <cellStyle name="20% - Énfasis1 10" xfId="2" xr:uid="{00000000-0005-0000-0000-000001000000}"/>
    <cellStyle name="20% - Énfasis1 11" xfId="3" xr:uid="{00000000-0005-0000-0000-000002000000}"/>
    <cellStyle name="20% - Énfasis1 12" xfId="4" xr:uid="{00000000-0005-0000-0000-000003000000}"/>
    <cellStyle name="20% - Énfasis1 13" xfId="5" xr:uid="{00000000-0005-0000-0000-000004000000}"/>
    <cellStyle name="20% - Énfasis1 14" xfId="6" xr:uid="{00000000-0005-0000-0000-000005000000}"/>
    <cellStyle name="20% - Énfasis1 15" xfId="7" xr:uid="{00000000-0005-0000-0000-000006000000}"/>
    <cellStyle name="20% - Énfasis1 2" xfId="8" xr:uid="{00000000-0005-0000-0000-000007000000}"/>
    <cellStyle name="20% - Énfasis1 3" xfId="9" xr:uid="{00000000-0005-0000-0000-000008000000}"/>
    <cellStyle name="20% - Énfasis1 4" xfId="10" xr:uid="{00000000-0005-0000-0000-000009000000}"/>
    <cellStyle name="20% - Énfasis1 5" xfId="11" xr:uid="{00000000-0005-0000-0000-00000A000000}"/>
    <cellStyle name="20% - Énfasis1 6" xfId="12" xr:uid="{00000000-0005-0000-0000-00000B000000}"/>
    <cellStyle name="20% - Énfasis1 7" xfId="13" xr:uid="{00000000-0005-0000-0000-00000C000000}"/>
    <cellStyle name="20% - Énfasis1 8" xfId="14" xr:uid="{00000000-0005-0000-0000-00000D000000}"/>
    <cellStyle name="20% - Énfasis1 9" xfId="15" xr:uid="{00000000-0005-0000-0000-00000E000000}"/>
    <cellStyle name="20% - Énfasis2" xfId="16" builtinId="34" customBuiltin="1"/>
    <cellStyle name="20% - Énfasis2 10" xfId="17" xr:uid="{00000000-0005-0000-0000-000010000000}"/>
    <cellStyle name="20% - Énfasis2 11" xfId="18" xr:uid="{00000000-0005-0000-0000-000011000000}"/>
    <cellStyle name="20% - Énfasis2 12" xfId="19" xr:uid="{00000000-0005-0000-0000-000012000000}"/>
    <cellStyle name="20% - Énfasis2 13" xfId="20" xr:uid="{00000000-0005-0000-0000-000013000000}"/>
    <cellStyle name="20% - Énfasis2 14" xfId="21" xr:uid="{00000000-0005-0000-0000-000014000000}"/>
    <cellStyle name="20% - Énfasis2 15" xfId="22" xr:uid="{00000000-0005-0000-0000-000015000000}"/>
    <cellStyle name="20% - Énfasis2 2" xfId="23" xr:uid="{00000000-0005-0000-0000-000016000000}"/>
    <cellStyle name="20% - Énfasis2 3" xfId="24" xr:uid="{00000000-0005-0000-0000-000017000000}"/>
    <cellStyle name="20% - Énfasis2 4" xfId="25" xr:uid="{00000000-0005-0000-0000-000018000000}"/>
    <cellStyle name="20% - Énfasis2 5" xfId="26" xr:uid="{00000000-0005-0000-0000-000019000000}"/>
    <cellStyle name="20% - Énfasis2 6" xfId="27" xr:uid="{00000000-0005-0000-0000-00001A000000}"/>
    <cellStyle name="20% - Énfasis2 7" xfId="28" xr:uid="{00000000-0005-0000-0000-00001B000000}"/>
    <cellStyle name="20% - Énfasis2 8" xfId="29" xr:uid="{00000000-0005-0000-0000-00001C000000}"/>
    <cellStyle name="20% - Énfasis2 9" xfId="30" xr:uid="{00000000-0005-0000-0000-00001D000000}"/>
    <cellStyle name="20% - Énfasis3" xfId="31" builtinId="38" customBuiltin="1"/>
    <cellStyle name="20% - Énfasis3 10" xfId="32" xr:uid="{00000000-0005-0000-0000-00001F000000}"/>
    <cellStyle name="20% - Énfasis3 11" xfId="33" xr:uid="{00000000-0005-0000-0000-000020000000}"/>
    <cellStyle name="20% - Énfasis3 12" xfId="34" xr:uid="{00000000-0005-0000-0000-000021000000}"/>
    <cellStyle name="20% - Énfasis3 13" xfId="35" xr:uid="{00000000-0005-0000-0000-000022000000}"/>
    <cellStyle name="20% - Énfasis3 14" xfId="36" xr:uid="{00000000-0005-0000-0000-000023000000}"/>
    <cellStyle name="20% - Énfasis3 15" xfId="37" xr:uid="{00000000-0005-0000-0000-000024000000}"/>
    <cellStyle name="20% - Énfasis3 2" xfId="38" xr:uid="{00000000-0005-0000-0000-000025000000}"/>
    <cellStyle name="20% - Énfasis3 3" xfId="39" xr:uid="{00000000-0005-0000-0000-000026000000}"/>
    <cellStyle name="20% - Énfasis3 4" xfId="40" xr:uid="{00000000-0005-0000-0000-000027000000}"/>
    <cellStyle name="20% - Énfasis3 5" xfId="41" xr:uid="{00000000-0005-0000-0000-000028000000}"/>
    <cellStyle name="20% - Énfasis3 6" xfId="42" xr:uid="{00000000-0005-0000-0000-000029000000}"/>
    <cellStyle name="20% - Énfasis3 7" xfId="43" xr:uid="{00000000-0005-0000-0000-00002A000000}"/>
    <cellStyle name="20% - Énfasis3 8" xfId="44" xr:uid="{00000000-0005-0000-0000-00002B000000}"/>
    <cellStyle name="20% - Énfasis3 9" xfId="45" xr:uid="{00000000-0005-0000-0000-00002C000000}"/>
    <cellStyle name="20% - Énfasis4" xfId="46" builtinId="42" customBuiltin="1"/>
    <cellStyle name="20% - Énfasis4 10" xfId="47" xr:uid="{00000000-0005-0000-0000-00002E000000}"/>
    <cellStyle name="20% - Énfasis4 11" xfId="48" xr:uid="{00000000-0005-0000-0000-00002F000000}"/>
    <cellStyle name="20% - Énfasis4 12" xfId="49" xr:uid="{00000000-0005-0000-0000-000030000000}"/>
    <cellStyle name="20% - Énfasis4 13" xfId="50" xr:uid="{00000000-0005-0000-0000-000031000000}"/>
    <cellStyle name="20% - Énfasis4 14" xfId="51" xr:uid="{00000000-0005-0000-0000-000032000000}"/>
    <cellStyle name="20% - Énfasis4 15" xfId="52" xr:uid="{00000000-0005-0000-0000-000033000000}"/>
    <cellStyle name="20% - Énfasis4 2" xfId="53" xr:uid="{00000000-0005-0000-0000-000034000000}"/>
    <cellStyle name="20% - Énfasis4 3" xfId="54" xr:uid="{00000000-0005-0000-0000-000035000000}"/>
    <cellStyle name="20% - Énfasis4 4" xfId="55" xr:uid="{00000000-0005-0000-0000-000036000000}"/>
    <cellStyle name="20% - Énfasis4 5" xfId="56" xr:uid="{00000000-0005-0000-0000-000037000000}"/>
    <cellStyle name="20% - Énfasis4 6" xfId="57" xr:uid="{00000000-0005-0000-0000-000038000000}"/>
    <cellStyle name="20% - Énfasis4 7" xfId="58" xr:uid="{00000000-0005-0000-0000-000039000000}"/>
    <cellStyle name="20% - Énfasis4 8" xfId="59" xr:uid="{00000000-0005-0000-0000-00003A000000}"/>
    <cellStyle name="20% - Énfasis4 9" xfId="60" xr:uid="{00000000-0005-0000-0000-00003B000000}"/>
    <cellStyle name="20% - Énfasis5" xfId="61" builtinId="46" customBuiltin="1"/>
    <cellStyle name="20% - Énfasis5 10" xfId="62" xr:uid="{00000000-0005-0000-0000-00003D000000}"/>
    <cellStyle name="20% - Énfasis5 11" xfId="63" xr:uid="{00000000-0005-0000-0000-00003E000000}"/>
    <cellStyle name="20% - Énfasis5 12" xfId="64" xr:uid="{00000000-0005-0000-0000-00003F000000}"/>
    <cellStyle name="20% - Énfasis5 13" xfId="65" xr:uid="{00000000-0005-0000-0000-000040000000}"/>
    <cellStyle name="20% - Énfasis5 14" xfId="66" xr:uid="{00000000-0005-0000-0000-000041000000}"/>
    <cellStyle name="20% - Énfasis5 15" xfId="67" xr:uid="{00000000-0005-0000-0000-000042000000}"/>
    <cellStyle name="20% - Énfasis5 2" xfId="68" xr:uid="{00000000-0005-0000-0000-000043000000}"/>
    <cellStyle name="20% - Énfasis5 3" xfId="69" xr:uid="{00000000-0005-0000-0000-000044000000}"/>
    <cellStyle name="20% - Énfasis5 4" xfId="70" xr:uid="{00000000-0005-0000-0000-000045000000}"/>
    <cellStyle name="20% - Énfasis5 5" xfId="71" xr:uid="{00000000-0005-0000-0000-000046000000}"/>
    <cellStyle name="20% - Énfasis5 6" xfId="72" xr:uid="{00000000-0005-0000-0000-000047000000}"/>
    <cellStyle name="20% - Énfasis5 7" xfId="73" xr:uid="{00000000-0005-0000-0000-000048000000}"/>
    <cellStyle name="20% - Énfasis5 8" xfId="74" xr:uid="{00000000-0005-0000-0000-000049000000}"/>
    <cellStyle name="20% - Énfasis5 9" xfId="75" xr:uid="{00000000-0005-0000-0000-00004A000000}"/>
    <cellStyle name="20% - Énfasis6" xfId="76" builtinId="50" customBuiltin="1"/>
    <cellStyle name="20% - Énfasis6 10" xfId="77" xr:uid="{00000000-0005-0000-0000-00004C000000}"/>
    <cellStyle name="20% - Énfasis6 11" xfId="78" xr:uid="{00000000-0005-0000-0000-00004D000000}"/>
    <cellStyle name="20% - Énfasis6 12" xfId="79" xr:uid="{00000000-0005-0000-0000-00004E000000}"/>
    <cellStyle name="20% - Énfasis6 13" xfId="80" xr:uid="{00000000-0005-0000-0000-00004F000000}"/>
    <cellStyle name="20% - Énfasis6 14" xfId="81" xr:uid="{00000000-0005-0000-0000-000050000000}"/>
    <cellStyle name="20% - Énfasis6 15" xfId="82" xr:uid="{00000000-0005-0000-0000-000051000000}"/>
    <cellStyle name="20% - Énfasis6 2" xfId="83" xr:uid="{00000000-0005-0000-0000-000052000000}"/>
    <cellStyle name="20% - Énfasis6 3" xfId="84" xr:uid="{00000000-0005-0000-0000-000053000000}"/>
    <cellStyle name="20% - Énfasis6 4" xfId="85" xr:uid="{00000000-0005-0000-0000-000054000000}"/>
    <cellStyle name="20% - Énfasis6 5" xfId="86" xr:uid="{00000000-0005-0000-0000-000055000000}"/>
    <cellStyle name="20% - Énfasis6 6" xfId="87" xr:uid="{00000000-0005-0000-0000-000056000000}"/>
    <cellStyle name="20% - Énfasis6 7" xfId="88" xr:uid="{00000000-0005-0000-0000-000057000000}"/>
    <cellStyle name="20% - Énfasis6 8" xfId="89" xr:uid="{00000000-0005-0000-0000-000058000000}"/>
    <cellStyle name="20% - Énfasis6 9" xfId="90" xr:uid="{00000000-0005-0000-0000-000059000000}"/>
    <cellStyle name="40% - Énfasis1" xfId="91" builtinId="31" customBuiltin="1"/>
    <cellStyle name="40% - Énfasis1 10" xfId="92" xr:uid="{00000000-0005-0000-0000-00005B000000}"/>
    <cellStyle name="40% - Énfasis1 11" xfId="93" xr:uid="{00000000-0005-0000-0000-00005C000000}"/>
    <cellStyle name="40% - Énfasis1 12" xfId="94" xr:uid="{00000000-0005-0000-0000-00005D000000}"/>
    <cellStyle name="40% - Énfasis1 13" xfId="95" xr:uid="{00000000-0005-0000-0000-00005E000000}"/>
    <cellStyle name="40% - Énfasis1 14" xfId="96" xr:uid="{00000000-0005-0000-0000-00005F000000}"/>
    <cellStyle name="40% - Énfasis1 15" xfId="97" xr:uid="{00000000-0005-0000-0000-000060000000}"/>
    <cellStyle name="40% - Énfasis1 2" xfId="98" xr:uid="{00000000-0005-0000-0000-000061000000}"/>
    <cellStyle name="40% - Énfasis1 3" xfId="99" xr:uid="{00000000-0005-0000-0000-000062000000}"/>
    <cellStyle name="40% - Énfasis1 4" xfId="100" xr:uid="{00000000-0005-0000-0000-000063000000}"/>
    <cellStyle name="40% - Énfasis1 5" xfId="101" xr:uid="{00000000-0005-0000-0000-000064000000}"/>
    <cellStyle name="40% - Énfasis1 6" xfId="102" xr:uid="{00000000-0005-0000-0000-000065000000}"/>
    <cellStyle name="40% - Énfasis1 7" xfId="103" xr:uid="{00000000-0005-0000-0000-000066000000}"/>
    <cellStyle name="40% - Énfasis1 8" xfId="104" xr:uid="{00000000-0005-0000-0000-000067000000}"/>
    <cellStyle name="40% - Énfasis1 9" xfId="105" xr:uid="{00000000-0005-0000-0000-000068000000}"/>
    <cellStyle name="40% - Énfasis2" xfId="106" builtinId="35" customBuiltin="1"/>
    <cellStyle name="40% - Énfasis2 10" xfId="107" xr:uid="{00000000-0005-0000-0000-00006A000000}"/>
    <cellStyle name="40% - Énfasis2 11" xfId="108" xr:uid="{00000000-0005-0000-0000-00006B000000}"/>
    <cellStyle name="40% - Énfasis2 12" xfId="109" xr:uid="{00000000-0005-0000-0000-00006C000000}"/>
    <cellStyle name="40% - Énfasis2 13" xfId="110" xr:uid="{00000000-0005-0000-0000-00006D000000}"/>
    <cellStyle name="40% - Énfasis2 14" xfId="111" xr:uid="{00000000-0005-0000-0000-00006E000000}"/>
    <cellStyle name="40% - Énfasis2 15" xfId="112" xr:uid="{00000000-0005-0000-0000-00006F000000}"/>
    <cellStyle name="40% - Énfasis2 2" xfId="113" xr:uid="{00000000-0005-0000-0000-000070000000}"/>
    <cellStyle name="40% - Énfasis2 3" xfId="114" xr:uid="{00000000-0005-0000-0000-000071000000}"/>
    <cellStyle name="40% - Énfasis2 4" xfId="115" xr:uid="{00000000-0005-0000-0000-000072000000}"/>
    <cellStyle name="40% - Énfasis2 5" xfId="116" xr:uid="{00000000-0005-0000-0000-000073000000}"/>
    <cellStyle name="40% - Énfasis2 6" xfId="117" xr:uid="{00000000-0005-0000-0000-000074000000}"/>
    <cellStyle name="40% - Énfasis2 7" xfId="118" xr:uid="{00000000-0005-0000-0000-000075000000}"/>
    <cellStyle name="40% - Énfasis2 8" xfId="119" xr:uid="{00000000-0005-0000-0000-000076000000}"/>
    <cellStyle name="40% - Énfasis2 9" xfId="120" xr:uid="{00000000-0005-0000-0000-000077000000}"/>
    <cellStyle name="40% - Énfasis3" xfId="121" builtinId="39" customBuiltin="1"/>
    <cellStyle name="40% - Énfasis3 10" xfId="122" xr:uid="{00000000-0005-0000-0000-000079000000}"/>
    <cellStyle name="40% - Énfasis3 11" xfId="123" xr:uid="{00000000-0005-0000-0000-00007A000000}"/>
    <cellStyle name="40% - Énfasis3 12" xfId="124" xr:uid="{00000000-0005-0000-0000-00007B000000}"/>
    <cellStyle name="40% - Énfasis3 13" xfId="125" xr:uid="{00000000-0005-0000-0000-00007C000000}"/>
    <cellStyle name="40% - Énfasis3 14" xfId="126" xr:uid="{00000000-0005-0000-0000-00007D000000}"/>
    <cellStyle name="40% - Énfasis3 15" xfId="127" xr:uid="{00000000-0005-0000-0000-00007E000000}"/>
    <cellStyle name="40% - Énfasis3 2" xfId="128" xr:uid="{00000000-0005-0000-0000-00007F000000}"/>
    <cellStyle name="40% - Énfasis3 3" xfId="129" xr:uid="{00000000-0005-0000-0000-000080000000}"/>
    <cellStyle name="40% - Énfasis3 4" xfId="130" xr:uid="{00000000-0005-0000-0000-000081000000}"/>
    <cellStyle name="40% - Énfasis3 5" xfId="131" xr:uid="{00000000-0005-0000-0000-000082000000}"/>
    <cellStyle name="40% - Énfasis3 6" xfId="132" xr:uid="{00000000-0005-0000-0000-000083000000}"/>
    <cellStyle name="40% - Énfasis3 7" xfId="133" xr:uid="{00000000-0005-0000-0000-000084000000}"/>
    <cellStyle name="40% - Énfasis3 8" xfId="134" xr:uid="{00000000-0005-0000-0000-000085000000}"/>
    <cellStyle name="40% - Énfasis3 9" xfId="135" xr:uid="{00000000-0005-0000-0000-000086000000}"/>
    <cellStyle name="40% - Énfasis4" xfId="136" builtinId="43" customBuiltin="1"/>
    <cellStyle name="40% - Énfasis4 10" xfId="137" xr:uid="{00000000-0005-0000-0000-000088000000}"/>
    <cellStyle name="40% - Énfasis4 11" xfId="138" xr:uid="{00000000-0005-0000-0000-000089000000}"/>
    <cellStyle name="40% - Énfasis4 12" xfId="139" xr:uid="{00000000-0005-0000-0000-00008A000000}"/>
    <cellStyle name="40% - Énfasis4 13" xfId="140" xr:uid="{00000000-0005-0000-0000-00008B000000}"/>
    <cellStyle name="40% - Énfasis4 14" xfId="141" xr:uid="{00000000-0005-0000-0000-00008C000000}"/>
    <cellStyle name="40% - Énfasis4 15" xfId="142" xr:uid="{00000000-0005-0000-0000-00008D000000}"/>
    <cellStyle name="40% - Énfasis4 2" xfId="143" xr:uid="{00000000-0005-0000-0000-00008E000000}"/>
    <cellStyle name="40% - Énfasis4 3" xfId="144" xr:uid="{00000000-0005-0000-0000-00008F000000}"/>
    <cellStyle name="40% - Énfasis4 4" xfId="145" xr:uid="{00000000-0005-0000-0000-000090000000}"/>
    <cellStyle name="40% - Énfasis4 5" xfId="146" xr:uid="{00000000-0005-0000-0000-000091000000}"/>
    <cellStyle name="40% - Énfasis4 6" xfId="147" xr:uid="{00000000-0005-0000-0000-000092000000}"/>
    <cellStyle name="40% - Énfasis4 7" xfId="148" xr:uid="{00000000-0005-0000-0000-000093000000}"/>
    <cellStyle name="40% - Énfasis4 8" xfId="149" xr:uid="{00000000-0005-0000-0000-000094000000}"/>
    <cellStyle name="40% - Énfasis4 9" xfId="150" xr:uid="{00000000-0005-0000-0000-000095000000}"/>
    <cellStyle name="40% - Énfasis5" xfId="151" builtinId="47" customBuiltin="1"/>
    <cellStyle name="40% - Énfasis5 10" xfId="152" xr:uid="{00000000-0005-0000-0000-000097000000}"/>
    <cellStyle name="40% - Énfasis5 11" xfId="153" xr:uid="{00000000-0005-0000-0000-000098000000}"/>
    <cellStyle name="40% - Énfasis5 12" xfId="154" xr:uid="{00000000-0005-0000-0000-000099000000}"/>
    <cellStyle name="40% - Énfasis5 13" xfId="155" xr:uid="{00000000-0005-0000-0000-00009A000000}"/>
    <cellStyle name="40% - Énfasis5 14" xfId="156" xr:uid="{00000000-0005-0000-0000-00009B000000}"/>
    <cellStyle name="40% - Énfasis5 15" xfId="157" xr:uid="{00000000-0005-0000-0000-00009C000000}"/>
    <cellStyle name="40% - Énfasis5 2" xfId="158" xr:uid="{00000000-0005-0000-0000-00009D000000}"/>
    <cellStyle name="40% - Énfasis5 3" xfId="159" xr:uid="{00000000-0005-0000-0000-00009E000000}"/>
    <cellStyle name="40% - Énfasis5 4" xfId="160" xr:uid="{00000000-0005-0000-0000-00009F000000}"/>
    <cellStyle name="40% - Énfasis5 5" xfId="161" xr:uid="{00000000-0005-0000-0000-0000A0000000}"/>
    <cellStyle name="40% - Énfasis5 6" xfId="162" xr:uid="{00000000-0005-0000-0000-0000A1000000}"/>
    <cellStyle name="40% - Énfasis5 7" xfId="163" xr:uid="{00000000-0005-0000-0000-0000A2000000}"/>
    <cellStyle name="40% - Énfasis5 8" xfId="164" xr:uid="{00000000-0005-0000-0000-0000A3000000}"/>
    <cellStyle name="40% - Énfasis5 9" xfId="165" xr:uid="{00000000-0005-0000-0000-0000A4000000}"/>
    <cellStyle name="40% - Énfasis6" xfId="166" builtinId="51" customBuiltin="1"/>
    <cellStyle name="40% - Énfasis6 10" xfId="167" xr:uid="{00000000-0005-0000-0000-0000A6000000}"/>
    <cellStyle name="40% - Énfasis6 11" xfId="168" xr:uid="{00000000-0005-0000-0000-0000A7000000}"/>
    <cellStyle name="40% - Énfasis6 12" xfId="169" xr:uid="{00000000-0005-0000-0000-0000A8000000}"/>
    <cellStyle name="40% - Énfasis6 13" xfId="170" xr:uid="{00000000-0005-0000-0000-0000A9000000}"/>
    <cellStyle name="40% - Énfasis6 14" xfId="171" xr:uid="{00000000-0005-0000-0000-0000AA000000}"/>
    <cellStyle name="40% - Énfasis6 15" xfId="172" xr:uid="{00000000-0005-0000-0000-0000AB000000}"/>
    <cellStyle name="40% - Énfasis6 2" xfId="173" xr:uid="{00000000-0005-0000-0000-0000AC000000}"/>
    <cellStyle name="40% - Énfasis6 3" xfId="174" xr:uid="{00000000-0005-0000-0000-0000AD000000}"/>
    <cellStyle name="40% - Énfasis6 4" xfId="175" xr:uid="{00000000-0005-0000-0000-0000AE000000}"/>
    <cellStyle name="40% - Énfasis6 5" xfId="176" xr:uid="{00000000-0005-0000-0000-0000AF000000}"/>
    <cellStyle name="40% - Énfasis6 6" xfId="177" xr:uid="{00000000-0005-0000-0000-0000B0000000}"/>
    <cellStyle name="40% - Énfasis6 7" xfId="178" xr:uid="{00000000-0005-0000-0000-0000B1000000}"/>
    <cellStyle name="40% - Énfasis6 8" xfId="179" xr:uid="{00000000-0005-0000-0000-0000B2000000}"/>
    <cellStyle name="40% - Énfasis6 9" xfId="180" xr:uid="{00000000-0005-0000-0000-0000B3000000}"/>
    <cellStyle name="60% - Énfasis1" xfId="181" builtinId="32" customBuiltin="1"/>
    <cellStyle name="60% - Énfasis1 2" xfId="182" xr:uid="{00000000-0005-0000-0000-0000B5000000}"/>
    <cellStyle name="60% - Énfasis1 3" xfId="183" xr:uid="{00000000-0005-0000-0000-0000B6000000}"/>
    <cellStyle name="60% - Énfasis2" xfId="184" builtinId="36" customBuiltin="1"/>
    <cellStyle name="60% - Énfasis2 2" xfId="185" xr:uid="{00000000-0005-0000-0000-0000B8000000}"/>
    <cellStyle name="60% - Énfasis2 3" xfId="186" xr:uid="{00000000-0005-0000-0000-0000B9000000}"/>
    <cellStyle name="60% - Énfasis3" xfId="187" builtinId="40" customBuiltin="1"/>
    <cellStyle name="60% - Énfasis3 2" xfId="188" xr:uid="{00000000-0005-0000-0000-0000BB000000}"/>
    <cellStyle name="60% - Énfasis3 3" xfId="189" xr:uid="{00000000-0005-0000-0000-0000BC000000}"/>
    <cellStyle name="60% - Énfasis4" xfId="190" builtinId="44" customBuiltin="1"/>
    <cellStyle name="60% - Énfasis4 2" xfId="191" xr:uid="{00000000-0005-0000-0000-0000BE000000}"/>
    <cellStyle name="60% - Énfasis4 3" xfId="192" xr:uid="{00000000-0005-0000-0000-0000BF000000}"/>
    <cellStyle name="60% - Énfasis5" xfId="193" builtinId="48" customBuiltin="1"/>
    <cellStyle name="60% - Énfasis5 2" xfId="194" xr:uid="{00000000-0005-0000-0000-0000C1000000}"/>
    <cellStyle name="60% - Énfasis5 3" xfId="195" xr:uid="{00000000-0005-0000-0000-0000C2000000}"/>
    <cellStyle name="60% - Énfasis6" xfId="196" builtinId="52" customBuiltin="1"/>
    <cellStyle name="60% - Énfasis6 2" xfId="197" xr:uid="{00000000-0005-0000-0000-0000C4000000}"/>
    <cellStyle name="60% - Énfasis6 3" xfId="198" xr:uid="{00000000-0005-0000-0000-0000C5000000}"/>
    <cellStyle name="Buena 2" xfId="199" xr:uid="{00000000-0005-0000-0000-0000C6000000}"/>
    <cellStyle name="Cálculo" xfId="200" builtinId="22" customBuiltin="1"/>
    <cellStyle name="Cálculo 2" xfId="201" xr:uid="{00000000-0005-0000-0000-0000C8000000}"/>
    <cellStyle name="Celda de comprobación" xfId="202" builtinId="23" customBuiltin="1"/>
    <cellStyle name="Celda de comprobación 2" xfId="203" xr:uid="{00000000-0005-0000-0000-0000CA000000}"/>
    <cellStyle name="Celda vinculada" xfId="204" builtinId="24" customBuiltin="1"/>
    <cellStyle name="Celda vinculada 2" xfId="205" xr:uid="{00000000-0005-0000-0000-0000CC000000}"/>
    <cellStyle name="Encabezado 4" xfId="206" builtinId="19" customBuiltin="1"/>
    <cellStyle name="Encabezado 4 2" xfId="207" xr:uid="{00000000-0005-0000-0000-0000CE000000}"/>
    <cellStyle name="Énfasis1" xfId="208" builtinId="29" customBuiltin="1"/>
    <cellStyle name="Énfasis1 2" xfId="209" xr:uid="{00000000-0005-0000-0000-0000D0000000}"/>
    <cellStyle name="Énfasis2" xfId="210" builtinId="33" customBuiltin="1"/>
    <cellStyle name="Énfasis2 2" xfId="211" xr:uid="{00000000-0005-0000-0000-0000D2000000}"/>
    <cellStyle name="Énfasis3" xfId="212" builtinId="37" customBuiltin="1"/>
    <cellStyle name="Énfasis3 2" xfId="213" xr:uid="{00000000-0005-0000-0000-0000D4000000}"/>
    <cellStyle name="Énfasis4" xfId="214" builtinId="41" customBuiltin="1"/>
    <cellStyle name="Énfasis4 2" xfId="215" xr:uid="{00000000-0005-0000-0000-0000D6000000}"/>
    <cellStyle name="Énfasis5" xfId="216" builtinId="45" customBuiltin="1"/>
    <cellStyle name="Énfasis5 2" xfId="217" xr:uid="{00000000-0005-0000-0000-0000D8000000}"/>
    <cellStyle name="Énfasis6" xfId="218" builtinId="49" customBuiltin="1"/>
    <cellStyle name="Énfasis6 2" xfId="219" xr:uid="{00000000-0005-0000-0000-0000DA000000}"/>
    <cellStyle name="Entrada" xfId="220" builtinId="20" customBuiltin="1"/>
    <cellStyle name="Entrada 2" xfId="221" xr:uid="{00000000-0005-0000-0000-0000DC000000}"/>
    <cellStyle name="Incorrecto" xfId="222" builtinId="27" customBuiltin="1"/>
    <cellStyle name="Incorrecto 2" xfId="223" xr:uid="{00000000-0005-0000-0000-0000DE000000}"/>
    <cellStyle name="Millares" xfId="224" builtinId="3"/>
    <cellStyle name="Millares [0]" xfId="225" builtinId="6"/>
    <cellStyle name="Millares 2" xfId="226" xr:uid="{00000000-0005-0000-0000-0000E1000000}"/>
    <cellStyle name="Millares 2 2" xfId="227" xr:uid="{00000000-0005-0000-0000-0000E2000000}"/>
    <cellStyle name="Moneda" xfId="394" builtinId="4"/>
    <cellStyle name="Moneda 2" xfId="228" xr:uid="{00000000-0005-0000-0000-0000E3000000}"/>
    <cellStyle name="Neutral" xfId="229" builtinId="28" customBuiltin="1"/>
    <cellStyle name="Neutral 2" xfId="230" xr:uid="{00000000-0005-0000-0000-0000E5000000}"/>
    <cellStyle name="Neutral 3" xfId="231" xr:uid="{00000000-0005-0000-0000-0000E6000000}"/>
    <cellStyle name="Normal" xfId="0" builtinId="0"/>
    <cellStyle name="Normal 10" xfId="232" xr:uid="{00000000-0005-0000-0000-0000E8000000}"/>
    <cellStyle name="Normal 10 2" xfId="233" xr:uid="{00000000-0005-0000-0000-0000E9000000}"/>
    <cellStyle name="Normal 100" xfId="234" xr:uid="{00000000-0005-0000-0000-0000EA000000}"/>
    <cellStyle name="Normal 101" xfId="235" xr:uid="{00000000-0005-0000-0000-0000EB000000}"/>
    <cellStyle name="Normal 102" xfId="236" xr:uid="{00000000-0005-0000-0000-0000EC000000}"/>
    <cellStyle name="Normal 103" xfId="237" xr:uid="{00000000-0005-0000-0000-0000ED000000}"/>
    <cellStyle name="Normal 104" xfId="238" xr:uid="{00000000-0005-0000-0000-0000EE000000}"/>
    <cellStyle name="Normal 105" xfId="239" xr:uid="{00000000-0005-0000-0000-0000EF000000}"/>
    <cellStyle name="Normal 106" xfId="240" xr:uid="{00000000-0005-0000-0000-0000F0000000}"/>
    <cellStyle name="Normal 107" xfId="241" xr:uid="{00000000-0005-0000-0000-0000F1000000}"/>
    <cellStyle name="Normal 108" xfId="242" xr:uid="{00000000-0005-0000-0000-0000F2000000}"/>
    <cellStyle name="Normal 11" xfId="243" xr:uid="{00000000-0005-0000-0000-0000F3000000}"/>
    <cellStyle name="Normal 11 2" xfId="244" xr:uid="{00000000-0005-0000-0000-0000F4000000}"/>
    <cellStyle name="Normal 12" xfId="245" xr:uid="{00000000-0005-0000-0000-0000F5000000}"/>
    <cellStyle name="Normal 12 2" xfId="246" xr:uid="{00000000-0005-0000-0000-0000F6000000}"/>
    <cellStyle name="Normal 13" xfId="247" xr:uid="{00000000-0005-0000-0000-0000F7000000}"/>
    <cellStyle name="Normal 13 2" xfId="248" xr:uid="{00000000-0005-0000-0000-0000F8000000}"/>
    <cellStyle name="Normal 14" xfId="249" xr:uid="{00000000-0005-0000-0000-0000F9000000}"/>
    <cellStyle name="Normal 14 2" xfId="250" xr:uid="{00000000-0005-0000-0000-0000FA000000}"/>
    <cellStyle name="Normal 15" xfId="251" xr:uid="{00000000-0005-0000-0000-0000FB000000}"/>
    <cellStyle name="Normal 15 2" xfId="252" xr:uid="{00000000-0005-0000-0000-0000FC000000}"/>
    <cellStyle name="Normal 16" xfId="253" xr:uid="{00000000-0005-0000-0000-0000FD000000}"/>
    <cellStyle name="Normal 16 2" xfId="254" xr:uid="{00000000-0005-0000-0000-0000FE000000}"/>
    <cellStyle name="Normal 17" xfId="255" xr:uid="{00000000-0005-0000-0000-0000FF000000}"/>
    <cellStyle name="Normal 17 2" xfId="256" xr:uid="{00000000-0005-0000-0000-000000010000}"/>
    <cellStyle name="Normal 18" xfId="257" xr:uid="{00000000-0005-0000-0000-000001010000}"/>
    <cellStyle name="Normal 18 2" xfId="258" xr:uid="{00000000-0005-0000-0000-000002010000}"/>
    <cellStyle name="Normal 19" xfId="259" xr:uid="{00000000-0005-0000-0000-000003010000}"/>
    <cellStyle name="Normal 19 2" xfId="260" xr:uid="{00000000-0005-0000-0000-000004010000}"/>
    <cellStyle name="Normal 2" xfId="261" xr:uid="{00000000-0005-0000-0000-000005010000}"/>
    <cellStyle name="Normal 2 2" xfId="262" xr:uid="{00000000-0005-0000-0000-000006010000}"/>
    <cellStyle name="Normal 2 3" xfId="263" xr:uid="{00000000-0005-0000-0000-000007010000}"/>
    <cellStyle name="Normal 20" xfId="264" xr:uid="{00000000-0005-0000-0000-000008010000}"/>
    <cellStyle name="Normal 20 2" xfId="265" xr:uid="{00000000-0005-0000-0000-000009010000}"/>
    <cellStyle name="Normal 21" xfId="266" xr:uid="{00000000-0005-0000-0000-00000A010000}"/>
    <cellStyle name="Normal 22" xfId="267" xr:uid="{00000000-0005-0000-0000-00000B010000}"/>
    <cellStyle name="Normal 23" xfId="268" xr:uid="{00000000-0005-0000-0000-00000C010000}"/>
    <cellStyle name="Normal 24" xfId="269" xr:uid="{00000000-0005-0000-0000-00000D010000}"/>
    <cellStyle name="Normal 25" xfId="270" xr:uid="{00000000-0005-0000-0000-00000E010000}"/>
    <cellStyle name="Normal 26" xfId="271" xr:uid="{00000000-0005-0000-0000-00000F010000}"/>
    <cellStyle name="Normal 27" xfId="272" xr:uid="{00000000-0005-0000-0000-000010010000}"/>
    <cellStyle name="Normal 28" xfId="273" xr:uid="{00000000-0005-0000-0000-000011010000}"/>
    <cellStyle name="Normal 29" xfId="274" xr:uid="{00000000-0005-0000-0000-000012010000}"/>
    <cellStyle name="Normal 3" xfId="275" xr:uid="{00000000-0005-0000-0000-000013010000}"/>
    <cellStyle name="Normal 3 2" xfId="276" xr:uid="{00000000-0005-0000-0000-000014010000}"/>
    <cellStyle name="Normal 3 3" xfId="277" xr:uid="{00000000-0005-0000-0000-000015010000}"/>
    <cellStyle name="Normal 30" xfId="278" xr:uid="{00000000-0005-0000-0000-000016010000}"/>
    <cellStyle name="Normal 31" xfId="279" xr:uid="{00000000-0005-0000-0000-000017010000}"/>
    <cellStyle name="Normal 32" xfId="280" xr:uid="{00000000-0005-0000-0000-000018010000}"/>
    <cellStyle name="Normal 33" xfId="281" xr:uid="{00000000-0005-0000-0000-000019010000}"/>
    <cellStyle name="Normal 34" xfId="282" xr:uid="{00000000-0005-0000-0000-00001A010000}"/>
    <cellStyle name="Normal 35" xfId="283" xr:uid="{00000000-0005-0000-0000-00001B010000}"/>
    <cellStyle name="Normal 36" xfId="284" xr:uid="{00000000-0005-0000-0000-00001C010000}"/>
    <cellStyle name="Normal 37" xfId="285" xr:uid="{00000000-0005-0000-0000-00001D010000}"/>
    <cellStyle name="Normal 38" xfId="286" xr:uid="{00000000-0005-0000-0000-00001E010000}"/>
    <cellStyle name="Normal 39" xfId="287" xr:uid="{00000000-0005-0000-0000-00001F010000}"/>
    <cellStyle name="Normal 4" xfId="288" xr:uid="{00000000-0005-0000-0000-000020010000}"/>
    <cellStyle name="Normal 4 2" xfId="289" xr:uid="{00000000-0005-0000-0000-000021010000}"/>
    <cellStyle name="Normal 4 3" xfId="290" xr:uid="{00000000-0005-0000-0000-000022010000}"/>
    <cellStyle name="Normal 40" xfId="291" xr:uid="{00000000-0005-0000-0000-000023010000}"/>
    <cellStyle name="Normal 41" xfId="292" xr:uid="{00000000-0005-0000-0000-000024010000}"/>
    <cellStyle name="Normal 42" xfId="293" xr:uid="{00000000-0005-0000-0000-000025010000}"/>
    <cellStyle name="Normal 43" xfId="294" xr:uid="{00000000-0005-0000-0000-000026010000}"/>
    <cellStyle name="Normal 44" xfId="295" xr:uid="{00000000-0005-0000-0000-000027010000}"/>
    <cellStyle name="Normal 45" xfId="296" xr:uid="{00000000-0005-0000-0000-000028010000}"/>
    <cellStyle name="Normal 46" xfId="297" xr:uid="{00000000-0005-0000-0000-000029010000}"/>
    <cellStyle name="Normal 47" xfId="298" xr:uid="{00000000-0005-0000-0000-00002A010000}"/>
    <cellStyle name="Normal 48" xfId="299" xr:uid="{00000000-0005-0000-0000-00002B010000}"/>
    <cellStyle name="Normal 49" xfId="300" xr:uid="{00000000-0005-0000-0000-00002C010000}"/>
    <cellStyle name="Normal 5" xfId="301" xr:uid="{00000000-0005-0000-0000-00002D010000}"/>
    <cellStyle name="Normal 5 2" xfId="302" xr:uid="{00000000-0005-0000-0000-00002E010000}"/>
    <cellStyle name="Normal 50" xfId="303" xr:uid="{00000000-0005-0000-0000-00002F010000}"/>
    <cellStyle name="Normal 51" xfId="304" xr:uid="{00000000-0005-0000-0000-000030010000}"/>
    <cellStyle name="Normal 52" xfId="305" xr:uid="{00000000-0005-0000-0000-000031010000}"/>
    <cellStyle name="Normal 53" xfId="306" xr:uid="{00000000-0005-0000-0000-000032010000}"/>
    <cellStyle name="Normal 54" xfId="307" xr:uid="{00000000-0005-0000-0000-000033010000}"/>
    <cellStyle name="Normal 55" xfId="308" xr:uid="{00000000-0005-0000-0000-000034010000}"/>
    <cellStyle name="Normal 56" xfId="309" xr:uid="{00000000-0005-0000-0000-000035010000}"/>
    <cellStyle name="Normal 57" xfId="310" xr:uid="{00000000-0005-0000-0000-000036010000}"/>
    <cellStyle name="Normal 58" xfId="311" xr:uid="{00000000-0005-0000-0000-000037010000}"/>
    <cellStyle name="Normal 59" xfId="312" xr:uid="{00000000-0005-0000-0000-000038010000}"/>
    <cellStyle name="Normal 6" xfId="313" xr:uid="{00000000-0005-0000-0000-000039010000}"/>
    <cellStyle name="Normal 6 2" xfId="314" xr:uid="{00000000-0005-0000-0000-00003A010000}"/>
    <cellStyle name="Normal 60" xfId="315" xr:uid="{00000000-0005-0000-0000-00003B010000}"/>
    <cellStyle name="Normal 61" xfId="316" xr:uid="{00000000-0005-0000-0000-00003C010000}"/>
    <cellStyle name="Normal 62" xfId="317" xr:uid="{00000000-0005-0000-0000-00003D010000}"/>
    <cellStyle name="Normal 63" xfId="318" xr:uid="{00000000-0005-0000-0000-00003E010000}"/>
    <cellStyle name="Normal 64" xfId="319" xr:uid="{00000000-0005-0000-0000-00003F010000}"/>
    <cellStyle name="Normal 65" xfId="320" xr:uid="{00000000-0005-0000-0000-000040010000}"/>
    <cellStyle name="Normal 66" xfId="321" xr:uid="{00000000-0005-0000-0000-000041010000}"/>
    <cellStyle name="Normal 67" xfId="322" xr:uid="{00000000-0005-0000-0000-000042010000}"/>
    <cellStyle name="Normal 68" xfId="323" xr:uid="{00000000-0005-0000-0000-000043010000}"/>
    <cellStyle name="Normal 69" xfId="324" xr:uid="{00000000-0005-0000-0000-000044010000}"/>
    <cellStyle name="Normal 7" xfId="325" xr:uid="{00000000-0005-0000-0000-000045010000}"/>
    <cellStyle name="Normal 7 2" xfId="326" xr:uid="{00000000-0005-0000-0000-000046010000}"/>
    <cellStyle name="Normal 70" xfId="327" xr:uid="{00000000-0005-0000-0000-000047010000}"/>
    <cellStyle name="Normal 71" xfId="328" xr:uid="{00000000-0005-0000-0000-000048010000}"/>
    <cellStyle name="Normal 72" xfId="329" xr:uid="{00000000-0005-0000-0000-000049010000}"/>
    <cellStyle name="Normal 73" xfId="330" xr:uid="{00000000-0005-0000-0000-00004A010000}"/>
    <cellStyle name="Normal 74" xfId="331" xr:uid="{00000000-0005-0000-0000-00004B010000}"/>
    <cellStyle name="Normal 75" xfId="332" xr:uid="{00000000-0005-0000-0000-00004C010000}"/>
    <cellStyle name="Normal 76" xfId="333" xr:uid="{00000000-0005-0000-0000-00004D010000}"/>
    <cellStyle name="Normal 77" xfId="334" xr:uid="{00000000-0005-0000-0000-00004E010000}"/>
    <cellStyle name="Normal 78" xfId="335" xr:uid="{00000000-0005-0000-0000-00004F010000}"/>
    <cellStyle name="Normal 79" xfId="336" xr:uid="{00000000-0005-0000-0000-000050010000}"/>
    <cellStyle name="Normal 8" xfId="337" xr:uid="{00000000-0005-0000-0000-000051010000}"/>
    <cellStyle name="Normal 8 2" xfId="338" xr:uid="{00000000-0005-0000-0000-000052010000}"/>
    <cellStyle name="Normal 80" xfId="339" xr:uid="{00000000-0005-0000-0000-000053010000}"/>
    <cellStyle name="Normal 81" xfId="340" xr:uid="{00000000-0005-0000-0000-000054010000}"/>
    <cellStyle name="Normal 82" xfId="341" xr:uid="{00000000-0005-0000-0000-000055010000}"/>
    <cellStyle name="Normal 83" xfId="342" xr:uid="{00000000-0005-0000-0000-000056010000}"/>
    <cellStyle name="Normal 84" xfId="343" xr:uid="{00000000-0005-0000-0000-000057010000}"/>
    <cellStyle name="Normal 85" xfId="344" xr:uid="{00000000-0005-0000-0000-000058010000}"/>
    <cellStyle name="Normal 86" xfId="345" xr:uid="{00000000-0005-0000-0000-000059010000}"/>
    <cellStyle name="Normal 87" xfId="346" xr:uid="{00000000-0005-0000-0000-00005A010000}"/>
    <cellStyle name="Normal 88" xfId="347" xr:uid="{00000000-0005-0000-0000-00005B010000}"/>
    <cellStyle name="Normal 89" xfId="348" xr:uid="{00000000-0005-0000-0000-00005C010000}"/>
    <cellStyle name="Normal 9" xfId="349" xr:uid="{00000000-0005-0000-0000-00005D010000}"/>
    <cellStyle name="Normal 9 2" xfId="350" xr:uid="{00000000-0005-0000-0000-00005E010000}"/>
    <cellStyle name="Normal 90" xfId="351" xr:uid="{00000000-0005-0000-0000-00005F010000}"/>
    <cellStyle name="Normal 91" xfId="352" xr:uid="{00000000-0005-0000-0000-000060010000}"/>
    <cellStyle name="Normal 92" xfId="353" xr:uid="{00000000-0005-0000-0000-000061010000}"/>
    <cellStyle name="Normal 93" xfId="354" xr:uid="{00000000-0005-0000-0000-000062010000}"/>
    <cellStyle name="Normal 94" xfId="355" xr:uid="{00000000-0005-0000-0000-000063010000}"/>
    <cellStyle name="Normal 95" xfId="356" xr:uid="{00000000-0005-0000-0000-000064010000}"/>
    <cellStyle name="Normal 96" xfId="357" xr:uid="{00000000-0005-0000-0000-000065010000}"/>
    <cellStyle name="Normal 97" xfId="358" xr:uid="{00000000-0005-0000-0000-000066010000}"/>
    <cellStyle name="Normal 98" xfId="359" xr:uid="{00000000-0005-0000-0000-000067010000}"/>
    <cellStyle name="Normal 99" xfId="360" xr:uid="{00000000-0005-0000-0000-000068010000}"/>
    <cellStyle name="Notas 10" xfId="361" xr:uid="{00000000-0005-0000-0000-000069010000}"/>
    <cellStyle name="Notas 11" xfId="362" xr:uid="{00000000-0005-0000-0000-00006A010000}"/>
    <cellStyle name="Notas 12" xfId="363" xr:uid="{00000000-0005-0000-0000-00006B010000}"/>
    <cellStyle name="Notas 13" xfId="364" xr:uid="{00000000-0005-0000-0000-00006C010000}"/>
    <cellStyle name="Notas 14" xfId="365" xr:uid="{00000000-0005-0000-0000-00006D010000}"/>
    <cellStyle name="Notas 15" xfId="366" xr:uid="{00000000-0005-0000-0000-00006E010000}"/>
    <cellStyle name="Notas 16" xfId="367" xr:uid="{00000000-0005-0000-0000-00006F010000}"/>
    <cellStyle name="Notas 2" xfId="368" xr:uid="{00000000-0005-0000-0000-000070010000}"/>
    <cellStyle name="Notas 3" xfId="369" xr:uid="{00000000-0005-0000-0000-000071010000}"/>
    <cellStyle name="Notas 4" xfId="370" xr:uid="{00000000-0005-0000-0000-000072010000}"/>
    <cellStyle name="Notas 5" xfId="371" xr:uid="{00000000-0005-0000-0000-000073010000}"/>
    <cellStyle name="Notas 6" xfId="372" xr:uid="{00000000-0005-0000-0000-000074010000}"/>
    <cellStyle name="Notas 7" xfId="373" xr:uid="{00000000-0005-0000-0000-000075010000}"/>
    <cellStyle name="Notas 8" xfId="374" xr:uid="{00000000-0005-0000-0000-000076010000}"/>
    <cellStyle name="Notas 9" xfId="375" xr:uid="{00000000-0005-0000-0000-000077010000}"/>
    <cellStyle name="Porcentaje 2" xfId="376" xr:uid="{00000000-0005-0000-0000-000078010000}"/>
    <cellStyle name="Porcentual 2" xfId="377" xr:uid="{00000000-0005-0000-0000-000079010000}"/>
    <cellStyle name="Salida" xfId="378" builtinId="21" customBuiltin="1"/>
    <cellStyle name="Salida 2" xfId="379" xr:uid="{00000000-0005-0000-0000-00007B010000}"/>
    <cellStyle name="Texto de advertencia" xfId="380" builtinId="11" customBuiltin="1"/>
    <cellStyle name="Texto de advertencia 2" xfId="381" xr:uid="{00000000-0005-0000-0000-00007D010000}"/>
    <cellStyle name="Texto explicativo" xfId="382" builtinId="53" customBuiltin="1"/>
    <cellStyle name="Texto explicativo 2" xfId="383" xr:uid="{00000000-0005-0000-0000-00007F010000}"/>
    <cellStyle name="Título" xfId="384" builtinId="15" customBuiltin="1"/>
    <cellStyle name="Título 1 2" xfId="385" xr:uid="{00000000-0005-0000-0000-000081010000}"/>
    <cellStyle name="Título 2" xfId="386" builtinId="17" customBuiltin="1"/>
    <cellStyle name="Título 2 2" xfId="387" xr:uid="{00000000-0005-0000-0000-000083010000}"/>
    <cellStyle name="Título 3" xfId="388" builtinId="18" customBuiltin="1"/>
    <cellStyle name="Título 3 2" xfId="389" xr:uid="{00000000-0005-0000-0000-000085010000}"/>
    <cellStyle name="Título 4" xfId="390" xr:uid="{00000000-0005-0000-0000-000086010000}"/>
    <cellStyle name="Título 5" xfId="391" xr:uid="{00000000-0005-0000-0000-000087010000}"/>
    <cellStyle name="Total" xfId="392" builtinId="25" customBuiltin="1"/>
    <cellStyle name="Total 2" xfId="393" xr:uid="{00000000-0005-0000-0000-000089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dimension ref="A1:K290"/>
  <sheetViews>
    <sheetView workbookViewId="0">
      <selection activeCell="K283" sqref="K283"/>
    </sheetView>
  </sheetViews>
  <sheetFormatPr baseColWidth="10" defaultRowHeight="15" x14ac:dyDescent="0.25"/>
  <cols>
    <col min="1" max="1" width="15.140625" style="3" customWidth="1"/>
    <col min="2" max="2" width="17.28515625" style="112" customWidth="1"/>
    <col min="3" max="4" width="14.7109375" style="3" customWidth="1"/>
    <col min="5" max="5" width="15.7109375" style="168" customWidth="1"/>
    <col min="6" max="6" width="14.7109375" style="168" customWidth="1"/>
    <col min="7" max="8" width="15.7109375" style="168" customWidth="1"/>
    <col min="9" max="10" width="15.7109375" style="3" customWidth="1"/>
    <col min="11" max="11" width="15.7109375" style="26" customWidth="1"/>
    <col min="12" max="16384" width="11.42578125" style="3"/>
  </cols>
  <sheetData>
    <row r="1" spans="1:11" ht="12.75" customHeight="1" x14ac:dyDescent="0.25">
      <c r="A1" s="1" t="s">
        <v>34</v>
      </c>
      <c r="B1" s="107"/>
      <c r="C1" s="1"/>
      <c r="D1" s="1"/>
      <c r="E1" s="149"/>
      <c r="F1" s="150"/>
      <c r="G1" s="149"/>
      <c r="H1" s="149"/>
      <c r="I1" s="2"/>
      <c r="J1" s="2"/>
    </row>
    <row r="2" spans="1:11" ht="12.75" customHeight="1" x14ac:dyDescent="0.25">
      <c r="A2" s="2"/>
      <c r="B2" s="108"/>
      <c r="C2" s="2"/>
      <c r="D2" s="2"/>
      <c r="E2" s="149"/>
      <c r="F2" s="149"/>
      <c r="G2" s="149"/>
      <c r="H2" s="149"/>
      <c r="I2" s="2"/>
      <c r="J2" s="2"/>
      <c r="K2" s="129"/>
    </row>
    <row r="3" spans="1:11" ht="15" customHeight="1" x14ac:dyDescent="0.25">
      <c r="A3" s="294" t="s">
        <v>41</v>
      </c>
      <c r="B3" s="294"/>
      <c r="C3" s="294"/>
      <c r="D3" s="294"/>
      <c r="E3" s="294"/>
      <c r="F3" s="294"/>
      <c r="G3" s="294"/>
      <c r="H3" s="294"/>
      <c r="I3" s="294"/>
      <c r="J3" s="294"/>
      <c r="K3" s="130" t="s">
        <v>3374</v>
      </c>
    </row>
    <row r="4" spans="1:11" ht="12.75" customHeight="1" x14ac:dyDescent="0.25">
      <c r="A4" s="4"/>
      <c r="B4" s="109"/>
      <c r="C4" s="4"/>
      <c r="D4" s="4"/>
      <c r="E4" s="151"/>
      <c r="F4" s="151"/>
      <c r="G4" s="151"/>
      <c r="H4" s="151"/>
      <c r="I4" s="4"/>
      <c r="J4" s="4"/>
      <c r="K4" s="131"/>
    </row>
    <row r="5" spans="1:11" x14ac:dyDescent="0.25">
      <c r="A5" s="297" t="s">
        <v>5</v>
      </c>
      <c r="B5" s="302" t="s">
        <v>26</v>
      </c>
      <c r="C5" s="30"/>
      <c r="D5" s="297" t="s">
        <v>17</v>
      </c>
      <c r="E5" s="299" t="s">
        <v>16</v>
      </c>
      <c r="F5" s="300"/>
      <c r="G5" s="300"/>
      <c r="H5" s="301"/>
      <c r="I5" s="297" t="s">
        <v>7</v>
      </c>
      <c r="J5" s="304" t="s">
        <v>21</v>
      </c>
      <c r="K5" s="305"/>
    </row>
    <row r="6" spans="1:11" ht="26.25" customHeight="1" x14ac:dyDescent="0.25">
      <c r="A6" s="298"/>
      <c r="B6" s="303"/>
      <c r="C6" s="31"/>
      <c r="D6" s="298"/>
      <c r="E6" s="299" t="s">
        <v>2</v>
      </c>
      <c r="F6" s="300"/>
      <c r="G6" s="300"/>
      <c r="H6" s="301"/>
      <c r="I6" s="298"/>
      <c r="J6" s="306"/>
      <c r="K6" s="307"/>
    </row>
    <row r="7" spans="1:11" ht="22.5" customHeight="1" x14ac:dyDescent="0.25">
      <c r="A7" s="194"/>
      <c r="B7" s="192"/>
      <c r="C7" s="145"/>
      <c r="D7" s="197"/>
      <c r="E7" s="124"/>
      <c r="F7" s="182"/>
      <c r="G7" s="182"/>
      <c r="H7" s="183"/>
      <c r="I7" s="199"/>
      <c r="J7" s="146"/>
      <c r="K7" s="145"/>
    </row>
    <row r="8" spans="1:11" ht="22.5" customHeight="1" x14ac:dyDescent="0.25">
      <c r="A8" s="194"/>
      <c r="B8" s="192"/>
      <c r="C8" s="145"/>
      <c r="D8" s="197"/>
      <c r="E8" s="124"/>
      <c r="F8" s="182"/>
      <c r="G8" s="182"/>
      <c r="H8" s="183"/>
      <c r="I8" s="199"/>
      <c r="J8" s="146"/>
      <c r="K8" s="145"/>
    </row>
    <row r="9" spans="1:11" ht="15" customHeight="1" x14ac:dyDescent="0.25">
      <c r="A9" s="194"/>
      <c r="B9" s="148"/>
      <c r="C9" s="94"/>
      <c r="D9" s="198"/>
      <c r="E9" s="124"/>
      <c r="F9" s="149"/>
      <c r="G9" s="152"/>
      <c r="H9" s="153"/>
      <c r="I9" s="199"/>
      <c r="J9" s="7"/>
      <c r="K9" s="122"/>
    </row>
    <row r="10" spans="1:11" x14ac:dyDescent="0.25">
      <c r="A10" s="14"/>
      <c r="B10" s="110"/>
      <c r="C10" s="15"/>
      <c r="D10" s="15"/>
      <c r="E10" s="155"/>
      <c r="F10" s="155"/>
      <c r="G10" s="295" t="s">
        <v>19</v>
      </c>
      <c r="H10" s="296"/>
      <c r="I10" s="16">
        <f>SUM(I7:I9)</f>
        <v>0</v>
      </c>
      <c r="J10" s="17"/>
      <c r="K10" s="132"/>
    </row>
    <row r="11" spans="1:11" x14ac:dyDescent="0.25">
      <c r="A11" s="297" t="s">
        <v>5</v>
      </c>
      <c r="B11" s="102" t="s">
        <v>13</v>
      </c>
      <c r="C11" s="32" t="s">
        <v>20</v>
      </c>
      <c r="D11" s="21" t="s">
        <v>20</v>
      </c>
      <c r="E11" s="299" t="s">
        <v>15</v>
      </c>
      <c r="F11" s="300"/>
      <c r="G11" s="300"/>
      <c r="H11" s="301"/>
      <c r="I11" s="297" t="s">
        <v>7</v>
      </c>
      <c r="J11" s="297" t="s">
        <v>6</v>
      </c>
      <c r="K11" s="133" t="s">
        <v>0</v>
      </c>
    </row>
    <row r="12" spans="1:11" x14ac:dyDescent="0.25">
      <c r="A12" s="298"/>
      <c r="B12" s="103" t="s">
        <v>14</v>
      </c>
      <c r="C12" s="33" t="s">
        <v>11</v>
      </c>
      <c r="D12" s="33" t="s">
        <v>10</v>
      </c>
      <c r="E12" s="299" t="s">
        <v>2</v>
      </c>
      <c r="F12" s="301"/>
      <c r="G12" s="299" t="s">
        <v>8</v>
      </c>
      <c r="H12" s="301"/>
      <c r="I12" s="298"/>
      <c r="J12" s="298"/>
      <c r="K12" s="134" t="s">
        <v>1</v>
      </c>
    </row>
    <row r="13" spans="1:11" ht="12.75" customHeight="1" x14ac:dyDescent="0.25">
      <c r="A13" s="22">
        <v>45296</v>
      </c>
      <c r="B13" s="190" t="s">
        <v>123</v>
      </c>
      <c r="C13" s="63" t="s">
        <v>100</v>
      </c>
      <c r="D13" s="63" t="s">
        <v>101</v>
      </c>
      <c r="E13" s="156" t="s">
        <v>136</v>
      </c>
      <c r="F13" s="149"/>
      <c r="G13" s="90" t="s">
        <v>87</v>
      </c>
      <c r="H13" s="157"/>
      <c r="I13" s="187">
        <v>316380</v>
      </c>
      <c r="J13" s="188">
        <v>316380</v>
      </c>
      <c r="K13" s="84">
        <f>+I13-J13</f>
        <v>0</v>
      </c>
    </row>
    <row r="14" spans="1:11" x14ac:dyDescent="0.25">
      <c r="A14" s="22">
        <v>45296</v>
      </c>
      <c r="B14" s="191" t="s">
        <v>123</v>
      </c>
      <c r="C14" s="64" t="s">
        <v>102</v>
      </c>
      <c r="D14" s="64" t="s">
        <v>103</v>
      </c>
      <c r="E14" s="156" t="s">
        <v>137</v>
      </c>
      <c r="F14" s="158"/>
      <c r="G14" s="91" t="s">
        <v>88</v>
      </c>
      <c r="H14" s="159"/>
      <c r="I14" s="187">
        <v>405440</v>
      </c>
      <c r="J14" s="189">
        <v>405440</v>
      </c>
      <c r="K14" s="84">
        <f t="shared" ref="K14:K77" si="0">+I14-J14</f>
        <v>0</v>
      </c>
    </row>
    <row r="15" spans="1:11" x14ac:dyDescent="0.25">
      <c r="A15" s="22">
        <v>45300</v>
      </c>
      <c r="B15" s="191" t="s">
        <v>124</v>
      </c>
      <c r="C15" s="64" t="s">
        <v>100</v>
      </c>
      <c r="D15" s="64" t="s">
        <v>100</v>
      </c>
      <c r="E15" s="156" t="s">
        <v>138</v>
      </c>
      <c r="F15" s="158"/>
      <c r="G15" s="91" t="s">
        <v>87</v>
      </c>
      <c r="H15" s="159"/>
      <c r="I15" s="187">
        <v>572180</v>
      </c>
      <c r="J15" s="189">
        <v>572180</v>
      </c>
      <c r="K15" s="84">
        <f t="shared" si="0"/>
        <v>0</v>
      </c>
    </row>
    <row r="16" spans="1:11" x14ac:dyDescent="0.25">
      <c r="A16" s="22">
        <v>45301</v>
      </c>
      <c r="B16" s="191" t="s">
        <v>125</v>
      </c>
      <c r="C16" s="64" t="s">
        <v>100</v>
      </c>
      <c r="D16" s="64" t="s">
        <v>104</v>
      </c>
      <c r="E16" s="156" t="s">
        <v>139</v>
      </c>
      <c r="F16" s="158"/>
      <c r="G16" s="91" t="s">
        <v>87</v>
      </c>
      <c r="H16" s="159"/>
      <c r="I16" s="187">
        <v>300190</v>
      </c>
      <c r="J16" s="189">
        <v>300190</v>
      </c>
      <c r="K16" s="84">
        <f t="shared" si="0"/>
        <v>0</v>
      </c>
    </row>
    <row r="17" spans="1:11" x14ac:dyDescent="0.25">
      <c r="A17" s="113">
        <v>45301</v>
      </c>
      <c r="B17" s="191" t="s">
        <v>125</v>
      </c>
      <c r="C17" s="25" t="s">
        <v>102</v>
      </c>
      <c r="D17" s="25" t="s">
        <v>102</v>
      </c>
      <c r="E17" s="160" t="s">
        <v>140</v>
      </c>
      <c r="F17" s="158"/>
      <c r="G17" s="91" t="s">
        <v>88</v>
      </c>
      <c r="H17" s="161"/>
      <c r="I17" s="187">
        <v>17780</v>
      </c>
      <c r="J17" s="189">
        <v>17780</v>
      </c>
      <c r="K17" s="84">
        <f t="shared" si="0"/>
        <v>0</v>
      </c>
    </row>
    <row r="18" spans="1:11" x14ac:dyDescent="0.25">
      <c r="A18" s="113">
        <v>45306</v>
      </c>
      <c r="B18" s="191" t="s">
        <v>126</v>
      </c>
      <c r="C18" s="25" t="s">
        <v>100</v>
      </c>
      <c r="D18" s="25" t="s">
        <v>105</v>
      </c>
      <c r="E18" s="92" t="s">
        <v>141</v>
      </c>
      <c r="F18" s="158"/>
      <c r="G18" s="91" t="s">
        <v>87</v>
      </c>
      <c r="H18" s="161"/>
      <c r="I18" s="185">
        <v>37500</v>
      </c>
      <c r="J18" s="189">
        <v>37500</v>
      </c>
      <c r="K18" s="84">
        <f t="shared" si="0"/>
        <v>0</v>
      </c>
    </row>
    <row r="19" spans="1:11" x14ac:dyDescent="0.25">
      <c r="A19" s="113">
        <v>45306</v>
      </c>
      <c r="B19" s="191" t="s">
        <v>126</v>
      </c>
      <c r="C19" s="25" t="s">
        <v>102</v>
      </c>
      <c r="D19" s="25" t="s">
        <v>106</v>
      </c>
      <c r="E19" s="92" t="s">
        <v>142</v>
      </c>
      <c r="F19" s="158"/>
      <c r="G19" s="91" t="s">
        <v>88</v>
      </c>
      <c r="H19" s="161"/>
      <c r="I19" s="128">
        <v>41760</v>
      </c>
      <c r="J19" s="189">
        <v>41760</v>
      </c>
      <c r="K19" s="84">
        <f t="shared" si="0"/>
        <v>0</v>
      </c>
    </row>
    <row r="20" spans="1:11" x14ac:dyDescent="0.25">
      <c r="A20" s="113">
        <v>45306</v>
      </c>
      <c r="B20" s="191" t="s">
        <v>127</v>
      </c>
      <c r="C20" s="25" t="s">
        <v>107</v>
      </c>
      <c r="D20" s="25" t="s">
        <v>108</v>
      </c>
      <c r="E20" s="92" t="s">
        <v>143</v>
      </c>
      <c r="F20" s="158"/>
      <c r="G20" s="91" t="s">
        <v>89</v>
      </c>
      <c r="H20" s="161"/>
      <c r="I20" s="128">
        <v>27332000</v>
      </c>
      <c r="J20" s="189">
        <v>27332000</v>
      </c>
      <c r="K20" s="84">
        <f t="shared" si="0"/>
        <v>0</v>
      </c>
    </row>
    <row r="21" spans="1:11" x14ac:dyDescent="0.25">
      <c r="A21" s="113">
        <v>45306</v>
      </c>
      <c r="B21" s="191" t="s">
        <v>128</v>
      </c>
      <c r="C21" s="25" t="s">
        <v>108</v>
      </c>
      <c r="D21" s="25" t="s">
        <v>107</v>
      </c>
      <c r="E21" s="92" t="s">
        <v>144</v>
      </c>
      <c r="F21" s="158"/>
      <c r="G21" s="91" t="s">
        <v>90</v>
      </c>
      <c r="H21" s="161"/>
      <c r="I21" s="128">
        <v>12076480</v>
      </c>
      <c r="J21" s="189">
        <v>12076480</v>
      </c>
      <c r="K21" s="84">
        <f t="shared" si="0"/>
        <v>0</v>
      </c>
    </row>
    <row r="22" spans="1:11" x14ac:dyDescent="0.25">
      <c r="A22" s="113">
        <v>45308</v>
      </c>
      <c r="B22" s="191" t="s">
        <v>129</v>
      </c>
      <c r="C22" s="25" t="s">
        <v>109</v>
      </c>
      <c r="D22" s="25" t="s">
        <v>74</v>
      </c>
      <c r="E22" s="92" t="s">
        <v>145</v>
      </c>
      <c r="F22" s="158"/>
      <c r="G22" s="91" t="s">
        <v>91</v>
      </c>
      <c r="H22" s="161"/>
      <c r="I22" s="128">
        <v>19542018</v>
      </c>
      <c r="J22" s="189">
        <v>19542018</v>
      </c>
      <c r="K22" s="84">
        <f t="shared" si="0"/>
        <v>0</v>
      </c>
    </row>
    <row r="23" spans="1:11" x14ac:dyDescent="0.25">
      <c r="A23" s="113">
        <v>45309</v>
      </c>
      <c r="B23" s="191" t="s">
        <v>130</v>
      </c>
      <c r="C23" s="25" t="s">
        <v>110</v>
      </c>
      <c r="D23" s="25" t="s">
        <v>111</v>
      </c>
      <c r="E23" s="92" t="s">
        <v>146</v>
      </c>
      <c r="F23" s="158"/>
      <c r="G23" s="91" t="s">
        <v>92</v>
      </c>
      <c r="H23" s="161"/>
      <c r="I23" s="128">
        <v>334420</v>
      </c>
      <c r="J23" s="189">
        <v>334420</v>
      </c>
      <c r="K23" s="84">
        <f t="shared" si="0"/>
        <v>0</v>
      </c>
    </row>
    <row r="24" spans="1:11" x14ac:dyDescent="0.25">
      <c r="A24" s="113">
        <v>45317</v>
      </c>
      <c r="B24" s="191" t="s">
        <v>118</v>
      </c>
      <c r="C24" s="25" t="s">
        <v>112</v>
      </c>
      <c r="D24" s="25" t="s">
        <v>113</v>
      </c>
      <c r="E24" s="92" t="s">
        <v>147</v>
      </c>
      <c r="F24" s="158"/>
      <c r="G24" s="91" t="s">
        <v>93</v>
      </c>
      <c r="H24" s="161"/>
      <c r="I24" s="128">
        <v>23600000</v>
      </c>
      <c r="J24" s="189">
        <v>23600000</v>
      </c>
      <c r="K24" s="84">
        <f t="shared" si="0"/>
        <v>0</v>
      </c>
    </row>
    <row r="25" spans="1:11" x14ac:dyDescent="0.25">
      <c r="A25" s="113">
        <v>45317</v>
      </c>
      <c r="B25" s="191" t="s">
        <v>131</v>
      </c>
      <c r="C25" s="25" t="s">
        <v>114</v>
      </c>
      <c r="D25" s="25" t="s">
        <v>114</v>
      </c>
      <c r="E25" s="92" t="s">
        <v>148</v>
      </c>
      <c r="F25" s="158"/>
      <c r="G25" s="91" t="s">
        <v>94</v>
      </c>
      <c r="H25" s="161"/>
      <c r="I25" s="128">
        <v>23600000</v>
      </c>
      <c r="J25" s="189">
        <v>23600000</v>
      </c>
      <c r="K25" s="84">
        <f t="shared" si="0"/>
        <v>0</v>
      </c>
    </row>
    <row r="26" spans="1:11" x14ac:dyDescent="0.25">
      <c r="A26" s="113">
        <v>45320</v>
      </c>
      <c r="B26" s="191" t="s">
        <v>132</v>
      </c>
      <c r="C26" s="25" t="s">
        <v>115</v>
      </c>
      <c r="D26" s="25" t="s">
        <v>116</v>
      </c>
      <c r="E26" s="92" t="s">
        <v>149</v>
      </c>
      <c r="F26" s="158"/>
      <c r="G26" s="91" t="s">
        <v>95</v>
      </c>
      <c r="H26" s="161"/>
      <c r="I26" s="128">
        <v>24000000</v>
      </c>
      <c r="J26" s="189">
        <v>24000000</v>
      </c>
      <c r="K26" s="84">
        <f t="shared" si="0"/>
        <v>0</v>
      </c>
    </row>
    <row r="27" spans="1:11" x14ac:dyDescent="0.25">
      <c r="A27" s="113">
        <v>45320</v>
      </c>
      <c r="B27" s="191" t="s">
        <v>133</v>
      </c>
      <c r="C27" s="25" t="s">
        <v>111</v>
      </c>
      <c r="D27" s="25" t="s">
        <v>117</v>
      </c>
      <c r="E27" s="92" t="s">
        <v>150</v>
      </c>
      <c r="F27" s="158"/>
      <c r="G27" s="91" t="s">
        <v>96</v>
      </c>
      <c r="H27" s="161"/>
      <c r="I27" s="128">
        <v>24000000</v>
      </c>
      <c r="J27" s="189">
        <v>24000000</v>
      </c>
      <c r="K27" s="84">
        <f t="shared" si="0"/>
        <v>0</v>
      </c>
    </row>
    <row r="28" spans="1:11" x14ac:dyDescent="0.25">
      <c r="A28" s="113">
        <v>45320</v>
      </c>
      <c r="B28" s="191" t="s">
        <v>134</v>
      </c>
      <c r="C28" s="25" t="s">
        <v>118</v>
      </c>
      <c r="D28" s="25" t="s">
        <v>119</v>
      </c>
      <c r="E28" s="92" t="s">
        <v>151</v>
      </c>
      <c r="F28" s="158"/>
      <c r="G28" s="91" t="s">
        <v>97</v>
      </c>
      <c r="H28" s="161"/>
      <c r="I28" s="128">
        <v>24000000</v>
      </c>
      <c r="J28" s="189">
        <v>24000000</v>
      </c>
      <c r="K28" s="84">
        <f t="shared" si="0"/>
        <v>0</v>
      </c>
    </row>
    <row r="29" spans="1:11" x14ac:dyDescent="0.25">
      <c r="A29" s="113">
        <v>45321</v>
      </c>
      <c r="B29" s="191" t="s">
        <v>117</v>
      </c>
      <c r="C29" s="25" t="s">
        <v>70</v>
      </c>
      <c r="D29" s="25" t="s">
        <v>120</v>
      </c>
      <c r="E29" s="92" t="s">
        <v>152</v>
      </c>
      <c r="F29" s="158"/>
      <c r="G29" s="91" t="s">
        <v>98</v>
      </c>
      <c r="H29" s="161"/>
      <c r="I29" s="128">
        <v>19092000</v>
      </c>
      <c r="J29" s="189">
        <v>18614700</v>
      </c>
      <c r="K29" s="84">
        <f t="shared" si="0"/>
        <v>477300</v>
      </c>
    </row>
    <row r="30" spans="1:11" x14ac:dyDescent="0.25">
      <c r="A30" s="113">
        <v>45322</v>
      </c>
      <c r="B30" s="191" t="s">
        <v>135</v>
      </c>
      <c r="C30" s="25" t="s">
        <v>121</v>
      </c>
      <c r="D30" s="25" t="s">
        <v>122</v>
      </c>
      <c r="E30" s="92" t="s">
        <v>153</v>
      </c>
      <c r="F30" s="158"/>
      <c r="G30" s="91" t="s">
        <v>99</v>
      </c>
      <c r="H30" s="161"/>
      <c r="I30" s="128">
        <v>28000000</v>
      </c>
      <c r="J30" s="189">
        <v>24733333</v>
      </c>
      <c r="K30" s="84">
        <f t="shared" si="0"/>
        <v>3266667</v>
      </c>
    </row>
    <row r="31" spans="1:11" x14ac:dyDescent="0.25">
      <c r="A31" s="113">
        <v>45323</v>
      </c>
      <c r="B31" s="233" t="s">
        <v>421</v>
      </c>
      <c r="C31" s="25" t="s">
        <v>432</v>
      </c>
      <c r="D31" s="25" t="s">
        <v>433</v>
      </c>
      <c r="E31" s="162" t="s">
        <v>147</v>
      </c>
      <c r="F31" s="158"/>
      <c r="G31" s="91" t="s">
        <v>533</v>
      </c>
      <c r="H31" s="161"/>
      <c r="I31" s="128">
        <v>23600000</v>
      </c>
      <c r="J31" s="189">
        <v>23600000</v>
      </c>
      <c r="K31" s="84">
        <f t="shared" si="0"/>
        <v>0</v>
      </c>
    </row>
    <row r="32" spans="1:11" x14ac:dyDescent="0.25">
      <c r="A32" s="113">
        <v>45323</v>
      </c>
      <c r="B32" s="233" t="s">
        <v>423</v>
      </c>
      <c r="C32" s="25" t="s">
        <v>434</v>
      </c>
      <c r="D32" s="25" t="s">
        <v>424</v>
      </c>
      <c r="E32" s="162" t="s">
        <v>590</v>
      </c>
      <c r="F32" s="158"/>
      <c r="G32" s="91" t="s">
        <v>534</v>
      </c>
      <c r="H32" s="161"/>
      <c r="I32" s="185">
        <f>24000000-24000000</f>
        <v>0</v>
      </c>
      <c r="J32" s="189">
        <v>0</v>
      </c>
      <c r="K32" s="84">
        <f t="shared" si="0"/>
        <v>0</v>
      </c>
    </row>
    <row r="33" spans="1:11" x14ac:dyDescent="0.25">
      <c r="A33" s="113">
        <v>45323</v>
      </c>
      <c r="B33" s="233" t="s">
        <v>182</v>
      </c>
      <c r="C33" s="25" t="s">
        <v>421</v>
      </c>
      <c r="D33" s="25" t="s">
        <v>417</v>
      </c>
      <c r="E33" s="162" t="s">
        <v>591</v>
      </c>
      <c r="F33" s="158"/>
      <c r="G33" s="91" t="s">
        <v>535</v>
      </c>
      <c r="H33" s="161"/>
      <c r="I33" s="128">
        <v>24000000</v>
      </c>
      <c r="J33" s="189">
        <v>24000000</v>
      </c>
      <c r="K33" s="84">
        <f t="shared" si="0"/>
        <v>0</v>
      </c>
    </row>
    <row r="34" spans="1:11" x14ac:dyDescent="0.25">
      <c r="A34" s="113">
        <v>45323</v>
      </c>
      <c r="B34" s="233" t="s">
        <v>116</v>
      </c>
      <c r="C34" s="25" t="s">
        <v>70</v>
      </c>
      <c r="D34" s="25" t="s">
        <v>185</v>
      </c>
      <c r="E34" s="162" t="s">
        <v>152</v>
      </c>
      <c r="F34" s="158"/>
      <c r="G34" s="91" t="s">
        <v>536</v>
      </c>
      <c r="H34" s="161"/>
      <c r="I34" s="128">
        <v>19092000</v>
      </c>
      <c r="J34" s="189">
        <v>19092000</v>
      </c>
      <c r="K34" s="84">
        <f t="shared" si="0"/>
        <v>0</v>
      </c>
    </row>
    <row r="35" spans="1:11" x14ac:dyDescent="0.25">
      <c r="A35" s="113">
        <v>45324</v>
      </c>
      <c r="B35" s="233" t="s">
        <v>642</v>
      </c>
      <c r="C35" s="25" t="s">
        <v>102</v>
      </c>
      <c r="D35" s="25" t="s">
        <v>179</v>
      </c>
      <c r="E35" s="162" t="s">
        <v>592</v>
      </c>
      <c r="F35" s="158"/>
      <c r="G35" s="91" t="s">
        <v>88</v>
      </c>
      <c r="H35" s="161"/>
      <c r="I35" s="128">
        <v>605460</v>
      </c>
      <c r="J35" s="189">
        <v>605460</v>
      </c>
      <c r="K35" s="84">
        <f t="shared" si="0"/>
        <v>0</v>
      </c>
    </row>
    <row r="36" spans="1:11" x14ac:dyDescent="0.25">
      <c r="A36" s="113">
        <v>45327</v>
      </c>
      <c r="B36" s="233" t="s">
        <v>642</v>
      </c>
      <c r="C36" s="25" t="s">
        <v>100</v>
      </c>
      <c r="D36" s="25" t="s">
        <v>435</v>
      </c>
      <c r="E36" s="162" t="s">
        <v>593</v>
      </c>
      <c r="F36" s="158"/>
      <c r="G36" s="91" t="s">
        <v>87</v>
      </c>
      <c r="H36" s="161"/>
      <c r="I36" s="128">
        <v>330290</v>
      </c>
      <c r="J36" s="189">
        <v>330290</v>
      </c>
      <c r="K36" s="84">
        <f t="shared" si="0"/>
        <v>0</v>
      </c>
    </row>
    <row r="37" spans="1:11" x14ac:dyDescent="0.25">
      <c r="A37" s="113">
        <v>45327</v>
      </c>
      <c r="B37" s="233" t="s">
        <v>180</v>
      </c>
      <c r="C37" s="25" t="s">
        <v>436</v>
      </c>
      <c r="D37" s="25" t="s">
        <v>437</v>
      </c>
      <c r="E37" s="162" t="s">
        <v>594</v>
      </c>
      <c r="F37" s="158"/>
      <c r="G37" s="91" t="s">
        <v>537</v>
      </c>
      <c r="H37" s="161"/>
      <c r="I37" s="128">
        <v>28000000</v>
      </c>
      <c r="J37" s="189">
        <v>28000000</v>
      </c>
      <c r="K37" s="84">
        <f t="shared" si="0"/>
        <v>0</v>
      </c>
    </row>
    <row r="38" spans="1:11" x14ac:dyDescent="0.25">
      <c r="A38" s="113">
        <v>45327</v>
      </c>
      <c r="B38" s="233" t="s">
        <v>186</v>
      </c>
      <c r="C38" s="25" t="s">
        <v>273</v>
      </c>
      <c r="D38" s="25" t="s">
        <v>438</v>
      </c>
      <c r="E38" s="162" t="s">
        <v>595</v>
      </c>
      <c r="F38" s="158"/>
      <c r="G38" s="91" t="s">
        <v>538</v>
      </c>
      <c r="H38" s="161"/>
      <c r="I38" s="128">
        <v>28000000</v>
      </c>
      <c r="J38" s="189">
        <v>28000000</v>
      </c>
      <c r="K38" s="84">
        <f t="shared" si="0"/>
        <v>0</v>
      </c>
    </row>
    <row r="39" spans="1:11" x14ac:dyDescent="0.25">
      <c r="A39" s="113">
        <v>45327</v>
      </c>
      <c r="B39" s="233" t="s">
        <v>229</v>
      </c>
      <c r="C39" s="25" t="s">
        <v>388</v>
      </c>
      <c r="D39" s="25" t="s">
        <v>82</v>
      </c>
      <c r="E39" s="162" t="s">
        <v>596</v>
      </c>
      <c r="F39" s="158"/>
      <c r="G39" s="91" t="s">
        <v>539</v>
      </c>
      <c r="H39" s="161"/>
      <c r="I39" s="128">
        <v>28000000</v>
      </c>
      <c r="J39" s="189">
        <v>28000000</v>
      </c>
      <c r="K39" s="84">
        <f t="shared" si="0"/>
        <v>0</v>
      </c>
    </row>
    <row r="40" spans="1:11" x14ac:dyDescent="0.25">
      <c r="A40" s="113">
        <v>45327</v>
      </c>
      <c r="B40" s="233" t="s">
        <v>122</v>
      </c>
      <c r="C40" s="25" t="s">
        <v>172</v>
      </c>
      <c r="D40" s="25" t="s">
        <v>439</v>
      </c>
      <c r="E40" s="162" t="s">
        <v>597</v>
      </c>
      <c r="F40" s="158"/>
      <c r="G40" s="91" t="s">
        <v>540</v>
      </c>
      <c r="H40" s="161"/>
      <c r="I40" s="128">
        <v>19092000</v>
      </c>
      <c r="J40" s="189">
        <v>17978300</v>
      </c>
      <c r="K40" s="84">
        <f t="shared" si="0"/>
        <v>1113700</v>
      </c>
    </row>
    <row r="41" spans="1:11" x14ac:dyDescent="0.25">
      <c r="A41" s="113">
        <v>45327</v>
      </c>
      <c r="B41" s="233" t="s">
        <v>225</v>
      </c>
      <c r="C41" s="25" t="s">
        <v>219</v>
      </c>
      <c r="D41" s="25" t="s">
        <v>440</v>
      </c>
      <c r="E41" s="162" t="s">
        <v>152</v>
      </c>
      <c r="F41" s="158"/>
      <c r="G41" s="91" t="s">
        <v>541</v>
      </c>
      <c r="H41" s="161"/>
      <c r="I41" s="128">
        <v>19092000</v>
      </c>
      <c r="J41" s="189">
        <v>19092000</v>
      </c>
      <c r="K41" s="84">
        <f t="shared" si="0"/>
        <v>0</v>
      </c>
    </row>
    <row r="42" spans="1:11" x14ac:dyDescent="0.25">
      <c r="A42" s="113">
        <v>45327</v>
      </c>
      <c r="B42" s="233" t="s">
        <v>169</v>
      </c>
      <c r="C42" s="25" t="s">
        <v>119</v>
      </c>
      <c r="D42" s="25" t="s">
        <v>441</v>
      </c>
      <c r="E42" s="162" t="s">
        <v>598</v>
      </c>
      <c r="F42" s="158"/>
      <c r="G42" s="91" t="s">
        <v>542</v>
      </c>
      <c r="H42" s="161"/>
      <c r="I42" s="128">
        <v>39000000</v>
      </c>
      <c r="J42" s="189">
        <v>37700000</v>
      </c>
      <c r="K42" s="84">
        <f t="shared" si="0"/>
        <v>1300000</v>
      </c>
    </row>
    <row r="43" spans="1:11" x14ac:dyDescent="0.25">
      <c r="A43" s="113">
        <v>45327</v>
      </c>
      <c r="B43" s="233" t="s">
        <v>643</v>
      </c>
      <c r="C43" s="25" t="s">
        <v>442</v>
      </c>
      <c r="D43" s="25" t="s">
        <v>443</v>
      </c>
      <c r="E43" s="162" t="s">
        <v>599</v>
      </c>
      <c r="F43" s="158"/>
      <c r="G43" s="91" t="s">
        <v>543</v>
      </c>
      <c r="H43" s="161"/>
      <c r="I43" s="128">
        <v>24400000</v>
      </c>
      <c r="J43" s="189">
        <v>24400000</v>
      </c>
      <c r="K43" s="84">
        <f t="shared" si="0"/>
        <v>0</v>
      </c>
    </row>
    <row r="44" spans="1:11" x14ac:dyDescent="0.25">
      <c r="A44" s="113">
        <v>45327</v>
      </c>
      <c r="B44" s="233" t="s">
        <v>389</v>
      </c>
      <c r="C44" s="25" t="s">
        <v>75</v>
      </c>
      <c r="D44" s="25" t="s">
        <v>444</v>
      </c>
      <c r="E44" s="162" t="s">
        <v>600</v>
      </c>
      <c r="F44" s="158"/>
      <c r="G44" s="91" t="s">
        <v>544</v>
      </c>
      <c r="H44" s="161"/>
      <c r="I44" s="128">
        <v>11532000</v>
      </c>
      <c r="J44" s="189">
        <v>11532000</v>
      </c>
      <c r="K44" s="84">
        <f t="shared" si="0"/>
        <v>0</v>
      </c>
    </row>
    <row r="45" spans="1:11" x14ac:dyDescent="0.25">
      <c r="A45" s="113">
        <v>45327</v>
      </c>
      <c r="B45" s="233" t="s">
        <v>388</v>
      </c>
      <c r="C45" s="25" t="s">
        <v>445</v>
      </c>
      <c r="D45" s="25" t="s">
        <v>446</v>
      </c>
      <c r="E45" s="162" t="s">
        <v>601</v>
      </c>
      <c r="F45" s="158"/>
      <c r="G45" s="91" t="s">
        <v>545</v>
      </c>
      <c r="H45" s="161"/>
      <c r="I45" s="128">
        <v>19092000</v>
      </c>
      <c r="J45" s="189">
        <v>19092000</v>
      </c>
      <c r="K45" s="84">
        <f t="shared" si="0"/>
        <v>0</v>
      </c>
    </row>
    <row r="46" spans="1:11" x14ac:dyDescent="0.25">
      <c r="A46" s="113">
        <v>45328</v>
      </c>
      <c r="B46" s="233" t="s">
        <v>390</v>
      </c>
      <c r="C46" s="25" t="s">
        <v>219</v>
      </c>
      <c r="D46" s="25" t="s">
        <v>442</v>
      </c>
      <c r="E46" s="162" t="s">
        <v>152</v>
      </c>
      <c r="F46" s="158"/>
      <c r="G46" s="91" t="s">
        <v>546</v>
      </c>
      <c r="H46" s="161"/>
      <c r="I46" s="128">
        <v>19092000</v>
      </c>
      <c r="J46" s="189">
        <v>19092000</v>
      </c>
      <c r="K46" s="84">
        <f t="shared" si="0"/>
        <v>0</v>
      </c>
    </row>
    <row r="47" spans="1:11" x14ac:dyDescent="0.25">
      <c r="A47" s="113">
        <v>45329</v>
      </c>
      <c r="B47" s="233" t="s">
        <v>644</v>
      </c>
      <c r="C47" s="25" t="s">
        <v>447</v>
      </c>
      <c r="D47" s="25" t="s">
        <v>448</v>
      </c>
      <c r="E47" s="162" t="s">
        <v>602</v>
      </c>
      <c r="F47" s="158"/>
      <c r="G47" s="91" t="s">
        <v>547</v>
      </c>
      <c r="H47" s="161"/>
      <c r="I47" s="128">
        <v>30400000</v>
      </c>
      <c r="J47" s="189">
        <v>9626667</v>
      </c>
      <c r="K47" s="84">
        <f t="shared" si="0"/>
        <v>20773333</v>
      </c>
    </row>
    <row r="48" spans="1:11" x14ac:dyDescent="0.25">
      <c r="A48" s="113">
        <v>45330</v>
      </c>
      <c r="B48" s="233" t="s">
        <v>177</v>
      </c>
      <c r="C48" s="25" t="s">
        <v>449</v>
      </c>
      <c r="D48" s="25" t="s">
        <v>450</v>
      </c>
      <c r="E48" s="162" t="s">
        <v>603</v>
      </c>
      <c r="F48" s="158"/>
      <c r="G48" s="91" t="s">
        <v>548</v>
      </c>
      <c r="H48" s="161"/>
      <c r="I48" s="128">
        <v>17500000</v>
      </c>
      <c r="J48" s="189">
        <v>17500000</v>
      </c>
      <c r="K48" s="84">
        <f t="shared" si="0"/>
        <v>0</v>
      </c>
    </row>
    <row r="49" spans="1:11" x14ac:dyDescent="0.25">
      <c r="A49" s="113">
        <v>45330</v>
      </c>
      <c r="B49" s="233" t="s">
        <v>183</v>
      </c>
      <c r="C49" s="25" t="s">
        <v>451</v>
      </c>
      <c r="D49" s="25" t="s">
        <v>452</v>
      </c>
      <c r="E49" s="162" t="s">
        <v>604</v>
      </c>
      <c r="F49" s="158"/>
      <c r="G49" s="91" t="s">
        <v>62</v>
      </c>
      <c r="H49" s="161"/>
      <c r="I49" s="128">
        <v>24600000</v>
      </c>
      <c r="J49" s="189">
        <v>24600000</v>
      </c>
      <c r="K49" s="84">
        <f t="shared" si="0"/>
        <v>0</v>
      </c>
    </row>
    <row r="50" spans="1:11" x14ac:dyDescent="0.25">
      <c r="A50" s="113">
        <v>45330</v>
      </c>
      <c r="B50" s="233" t="s">
        <v>440</v>
      </c>
      <c r="C50" s="25" t="s">
        <v>82</v>
      </c>
      <c r="D50" s="25" t="s">
        <v>453</v>
      </c>
      <c r="E50" s="162" t="s">
        <v>605</v>
      </c>
      <c r="F50" s="158"/>
      <c r="G50" s="91" t="s">
        <v>549</v>
      </c>
      <c r="H50" s="161"/>
      <c r="I50" s="128">
        <v>14000000</v>
      </c>
      <c r="J50" s="189">
        <v>14000000</v>
      </c>
      <c r="K50" s="84">
        <f t="shared" si="0"/>
        <v>0</v>
      </c>
    </row>
    <row r="51" spans="1:11" x14ac:dyDescent="0.25">
      <c r="A51" s="113">
        <v>45330</v>
      </c>
      <c r="B51" s="233" t="s">
        <v>425</v>
      </c>
      <c r="C51" s="25" t="s">
        <v>172</v>
      </c>
      <c r="D51" s="25" t="s">
        <v>454</v>
      </c>
      <c r="E51" s="162" t="s">
        <v>597</v>
      </c>
      <c r="F51" s="158"/>
      <c r="G51" s="91" t="s">
        <v>550</v>
      </c>
      <c r="H51" s="161"/>
      <c r="I51" s="128">
        <v>19092000</v>
      </c>
      <c r="J51" s="189">
        <v>19092000</v>
      </c>
      <c r="K51" s="84">
        <f t="shared" si="0"/>
        <v>0</v>
      </c>
    </row>
    <row r="52" spans="1:11" x14ac:dyDescent="0.25">
      <c r="A52" s="113">
        <v>45330</v>
      </c>
      <c r="B52" s="233" t="s">
        <v>645</v>
      </c>
      <c r="C52" s="25" t="s">
        <v>110</v>
      </c>
      <c r="D52" s="25" t="s">
        <v>455</v>
      </c>
      <c r="E52" s="162" t="s">
        <v>606</v>
      </c>
      <c r="F52" s="158"/>
      <c r="G52" s="91" t="s">
        <v>92</v>
      </c>
      <c r="H52" s="161"/>
      <c r="I52" s="128">
        <v>409660</v>
      </c>
      <c r="J52" s="189">
        <v>409660</v>
      </c>
      <c r="K52" s="84">
        <f t="shared" si="0"/>
        <v>0</v>
      </c>
    </row>
    <row r="53" spans="1:11" x14ac:dyDescent="0.25">
      <c r="A53" s="113">
        <v>45331</v>
      </c>
      <c r="B53" s="233" t="s">
        <v>646</v>
      </c>
      <c r="C53" s="25" t="s">
        <v>100</v>
      </c>
      <c r="D53" s="25" t="s">
        <v>456</v>
      </c>
      <c r="E53" s="162" t="s">
        <v>607</v>
      </c>
      <c r="F53" s="158"/>
      <c r="G53" s="91" t="s">
        <v>87</v>
      </c>
      <c r="H53" s="161"/>
      <c r="I53" s="128">
        <v>364140</v>
      </c>
      <c r="J53" s="189">
        <v>364140</v>
      </c>
      <c r="K53" s="84">
        <f t="shared" si="0"/>
        <v>0</v>
      </c>
    </row>
    <row r="54" spans="1:11" x14ac:dyDescent="0.25">
      <c r="A54" s="113">
        <v>45331</v>
      </c>
      <c r="B54" s="233" t="s">
        <v>646</v>
      </c>
      <c r="C54" s="25" t="s">
        <v>102</v>
      </c>
      <c r="D54" s="25" t="s">
        <v>457</v>
      </c>
      <c r="E54" s="162" t="s">
        <v>608</v>
      </c>
      <c r="F54" s="158"/>
      <c r="G54" s="91" t="s">
        <v>88</v>
      </c>
      <c r="H54" s="161"/>
      <c r="I54" s="128">
        <v>18630</v>
      </c>
      <c r="J54" s="189">
        <v>18630</v>
      </c>
      <c r="K54" s="84">
        <f t="shared" si="0"/>
        <v>0</v>
      </c>
    </row>
    <row r="55" spans="1:11" x14ac:dyDescent="0.25">
      <c r="A55" s="113">
        <v>45334</v>
      </c>
      <c r="B55" s="233" t="s">
        <v>443</v>
      </c>
      <c r="C55" s="25" t="s">
        <v>438</v>
      </c>
      <c r="D55" s="25" t="s">
        <v>458</v>
      </c>
      <c r="E55" s="162" t="s">
        <v>609</v>
      </c>
      <c r="F55" s="158"/>
      <c r="G55" s="91" t="s">
        <v>551</v>
      </c>
      <c r="H55" s="161"/>
      <c r="I55" s="128">
        <v>21000000</v>
      </c>
      <c r="J55" s="189">
        <v>21000000</v>
      </c>
      <c r="K55" s="84">
        <f t="shared" si="0"/>
        <v>0</v>
      </c>
    </row>
    <row r="56" spans="1:11" x14ac:dyDescent="0.25">
      <c r="A56" s="113">
        <v>45334</v>
      </c>
      <c r="B56" s="233" t="s">
        <v>647</v>
      </c>
      <c r="C56" s="25" t="s">
        <v>459</v>
      </c>
      <c r="D56" s="25" t="s">
        <v>460</v>
      </c>
      <c r="E56" s="162" t="s">
        <v>610</v>
      </c>
      <c r="F56" s="158"/>
      <c r="G56" s="91" t="s">
        <v>552</v>
      </c>
      <c r="H56" s="161"/>
      <c r="I56" s="128">
        <v>25600000</v>
      </c>
      <c r="J56" s="189">
        <v>25600000</v>
      </c>
      <c r="K56" s="84">
        <f t="shared" si="0"/>
        <v>0</v>
      </c>
    </row>
    <row r="57" spans="1:11" x14ac:dyDescent="0.25">
      <c r="A57" s="113">
        <v>45334</v>
      </c>
      <c r="B57" s="233" t="s">
        <v>648</v>
      </c>
      <c r="C57" s="25" t="s">
        <v>110</v>
      </c>
      <c r="D57" s="25" t="s">
        <v>461</v>
      </c>
      <c r="E57" s="162" t="s">
        <v>611</v>
      </c>
      <c r="F57" s="158"/>
      <c r="G57" s="91" t="s">
        <v>92</v>
      </c>
      <c r="H57" s="161"/>
      <c r="I57" s="128">
        <v>163855</v>
      </c>
      <c r="J57" s="189">
        <v>163855</v>
      </c>
      <c r="K57" s="84">
        <f t="shared" si="0"/>
        <v>0</v>
      </c>
    </row>
    <row r="58" spans="1:11" x14ac:dyDescent="0.25">
      <c r="A58" s="113">
        <v>45335</v>
      </c>
      <c r="B58" s="233" t="s">
        <v>649</v>
      </c>
      <c r="C58" s="25" t="s">
        <v>100</v>
      </c>
      <c r="D58" s="25" t="s">
        <v>462</v>
      </c>
      <c r="E58" s="162" t="s">
        <v>612</v>
      </c>
      <c r="F58" s="158"/>
      <c r="G58" s="91" t="s">
        <v>87</v>
      </c>
      <c r="H58" s="161"/>
      <c r="I58" s="128">
        <v>440980</v>
      </c>
      <c r="J58" s="189">
        <v>440980</v>
      </c>
      <c r="K58" s="84">
        <f t="shared" si="0"/>
        <v>0</v>
      </c>
    </row>
    <row r="59" spans="1:11" x14ac:dyDescent="0.25">
      <c r="A59" s="113">
        <v>45335</v>
      </c>
      <c r="B59" s="233" t="s">
        <v>472</v>
      </c>
      <c r="C59" s="25" t="s">
        <v>463</v>
      </c>
      <c r="D59" s="25" t="s">
        <v>464</v>
      </c>
      <c r="E59" s="162" t="s">
        <v>613</v>
      </c>
      <c r="F59" s="158"/>
      <c r="G59" s="91" t="s">
        <v>553</v>
      </c>
      <c r="H59" s="161"/>
      <c r="I59" s="128">
        <v>28000000</v>
      </c>
      <c r="J59" s="189">
        <v>28000000</v>
      </c>
      <c r="K59" s="84">
        <f t="shared" si="0"/>
        <v>0</v>
      </c>
    </row>
    <row r="60" spans="1:11" x14ac:dyDescent="0.25">
      <c r="A60" s="113">
        <v>45335</v>
      </c>
      <c r="B60" s="233" t="s">
        <v>650</v>
      </c>
      <c r="C60" s="25" t="s">
        <v>465</v>
      </c>
      <c r="D60" s="25" t="s">
        <v>466</v>
      </c>
      <c r="E60" s="162" t="s">
        <v>614</v>
      </c>
      <c r="F60" s="158"/>
      <c r="G60" s="91" t="s">
        <v>554</v>
      </c>
      <c r="H60" s="161"/>
      <c r="I60">
        <v>32000000</v>
      </c>
      <c r="J60" s="189">
        <v>32000000</v>
      </c>
      <c r="K60" s="84">
        <f t="shared" si="0"/>
        <v>0</v>
      </c>
    </row>
    <row r="61" spans="1:11" x14ac:dyDescent="0.25">
      <c r="A61" s="113">
        <v>45336</v>
      </c>
      <c r="B61" s="233" t="s">
        <v>459</v>
      </c>
      <c r="C61" s="25" t="s">
        <v>467</v>
      </c>
      <c r="D61" s="25" t="s">
        <v>468</v>
      </c>
      <c r="E61" s="162" t="s">
        <v>615</v>
      </c>
      <c r="F61" s="158"/>
      <c r="G61" s="91" t="s">
        <v>555</v>
      </c>
      <c r="H61" s="161"/>
      <c r="I61">
        <v>19092000</v>
      </c>
      <c r="J61" s="189">
        <v>19092000</v>
      </c>
      <c r="K61" s="84">
        <f t="shared" si="0"/>
        <v>0</v>
      </c>
    </row>
    <row r="62" spans="1:11" x14ac:dyDescent="0.25">
      <c r="A62" s="113">
        <v>45336</v>
      </c>
      <c r="B62" s="233" t="s">
        <v>651</v>
      </c>
      <c r="C62" s="25" t="s">
        <v>462</v>
      </c>
      <c r="D62" s="25" t="s">
        <v>469</v>
      </c>
      <c r="E62" s="162" t="s">
        <v>601</v>
      </c>
      <c r="F62" s="158"/>
      <c r="G62" s="91" t="s">
        <v>556</v>
      </c>
      <c r="H62" s="161"/>
      <c r="I62">
        <v>19092000</v>
      </c>
      <c r="J62" s="189">
        <v>19092000</v>
      </c>
      <c r="K62" s="84">
        <f t="shared" si="0"/>
        <v>0</v>
      </c>
    </row>
    <row r="63" spans="1:11" x14ac:dyDescent="0.25">
      <c r="A63" s="113">
        <v>45336</v>
      </c>
      <c r="B63" s="233" t="s">
        <v>652</v>
      </c>
      <c r="C63" s="25" t="s">
        <v>470</v>
      </c>
      <c r="D63" s="25" t="s">
        <v>471</v>
      </c>
      <c r="E63" s="162" t="s">
        <v>616</v>
      </c>
      <c r="F63" s="158"/>
      <c r="G63" s="91" t="s">
        <v>557</v>
      </c>
      <c r="H63" s="161"/>
      <c r="I63">
        <v>20000000</v>
      </c>
      <c r="J63" s="189">
        <v>20000000</v>
      </c>
      <c r="K63" s="84">
        <f t="shared" si="0"/>
        <v>0</v>
      </c>
    </row>
    <row r="64" spans="1:11" x14ac:dyDescent="0.25">
      <c r="A64" s="113">
        <v>45336</v>
      </c>
      <c r="B64" s="233" t="s">
        <v>653</v>
      </c>
      <c r="C64" s="25" t="s">
        <v>472</v>
      </c>
      <c r="D64" s="25" t="s">
        <v>473</v>
      </c>
      <c r="E64" s="162" t="s">
        <v>617</v>
      </c>
      <c r="F64" s="158"/>
      <c r="G64" s="91" t="s">
        <v>558</v>
      </c>
      <c r="H64" s="161"/>
      <c r="I64">
        <v>20000000</v>
      </c>
      <c r="J64" s="189">
        <v>20000000</v>
      </c>
      <c r="K64" s="84">
        <f t="shared" si="0"/>
        <v>0</v>
      </c>
    </row>
    <row r="65" spans="1:11" x14ac:dyDescent="0.25">
      <c r="A65" s="113">
        <v>45336</v>
      </c>
      <c r="B65" s="233" t="s">
        <v>654</v>
      </c>
      <c r="C65" s="25" t="s">
        <v>474</v>
      </c>
      <c r="D65" s="25" t="s">
        <v>475</v>
      </c>
      <c r="E65" s="162" t="s">
        <v>618</v>
      </c>
      <c r="F65" s="158"/>
      <c r="G65" s="91" t="s">
        <v>559</v>
      </c>
      <c r="H65" s="161"/>
      <c r="I65">
        <v>10500000</v>
      </c>
      <c r="J65" s="189">
        <v>10500000</v>
      </c>
      <c r="K65" s="84">
        <f t="shared" si="0"/>
        <v>0</v>
      </c>
    </row>
    <row r="66" spans="1:11" x14ac:dyDescent="0.25">
      <c r="A66" s="113">
        <v>45337</v>
      </c>
      <c r="B66" s="233" t="s">
        <v>655</v>
      </c>
      <c r="C66" s="25" t="s">
        <v>476</v>
      </c>
      <c r="D66" s="25" t="s">
        <v>477</v>
      </c>
      <c r="E66" s="162" t="s">
        <v>619</v>
      </c>
      <c r="F66" s="158"/>
      <c r="G66" s="91" t="s">
        <v>560</v>
      </c>
      <c r="H66" s="161"/>
      <c r="I66" s="187">
        <v>20400000</v>
      </c>
      <c r="J66" s="189">
        <v>20400000</v>
      </c>
      <c r="K66" s="84">
        <f t="shared" si="0"/>
        <v>0</v>
      </c>
    </row>
    <row r="67" spans="1:11" x14ac:dyDescent="0.25">
      <c r="A67" s="113">
        <v>45337</v>
      </c>
      <c r="B67" s="233" t="s">
        <v>656</v>
      </c>
      <c r="C67" s="25" t="s">
        <v>478</v>
      </c>
      <c r="D67" s="25" t="s">
        <v>479</v>
      </c>
      <c r="E67" s="162" t="s">
        <v>620</v>
      </c>
      <c r="F67" s="158"/>
      <c r="G67" s="91" t="s">
        <v>561</v>
      </c>
      <c r="H67" s="161"/>
      <c r="I67" s="187">
        <v>240234207</v>
      </c>
      <c r="J67" s="189">
        <v>187398008</v>
      </c>
      <c r="K67" s="84">
        <f t="shared" si="0"/>
        <v>52836199</v>
      </c>
    </row>
    <row r="68" spans="1:11" x14ac:dyDescent="0.25">
      <c r="A68" s="113">
        <v>45337</v>
      </c>
      <c r="B68" s="233" t="s">
        <v>657</v>
      </c>
      <c r="C68" s="25" t="s">
        <v>480</v>
      </c>
      <c r="D68" s="25" t="s">
        <v>481</v>
      </c>
      <c r="E68" s="162" t="s">
        <v>621</v>
      </c>
      <c r="F68" s="158"/>
      <c r="G68" s="91" t="s">
        <v>562</v>
      </c>
      <c r="H68" s="161"/>
      <c r="I68" s="187">
        <v>24000000</v>
      </c>
      <c r="J68" s="189">
        <v>24000000</v>
      </c>
      <c r="K68" s="84">
        <f t="shared" si="0"/>
        <v>0</v>
      </c>
    </row>
    <row r="69" spans="1:11" x14ac:dyDescent="0.25">
      <c r="A69" s="113">
        <v>45337</v>
      </c>
      <c r="B69" s="233" t="s">
        <v>658</v>
      </c>
      <c r="C69" s="25" t="s">
        <v>482</v>
      </c>
      <c r="D69" s="25" t="s">
        <v>483</v>
      </c>
      <c r="E69" s="162" t="s">
        <v>622</v>
      </c>
      <c r="F69" s="158"/>
      <c r="G69" s="91" t="s">
        <v>563</v>
      </c>
      <c r="H69" s="161"/>
      <c r="I69" s="187">
        <v>19082000</v>
      </c>
      <c r="J69" s="189">
        <v>19082000</v>
      </c>
      <c r="K69" s="84">
        <f t="shared" si="0"/>
        <v>0</v>
      </c>
    </row>
    <row r="70" spans="1:11" x14ac:dyDescent="0.25">
      <c r="A70" s="113">
        <v>45337</v>
      </c>
      <c r="B70" s="233" t="s">
        <v>659</v>
      </c>
      <c r="C70" s="25" t="s">
        <v>484</v>
      </c>
      <c r="D70" s="25" t="s">
        <v>485</v>
      </c>
      <c r="E70" s="162" t="s">
        <v>623</v>
      </c>
      <c r="F70" s="158"/>
      <c r="G70" s="91" t="s">
        <v>564</v>
      </c>
      <c r="H70" s="161"/>
      <c r="I70" s="187">
        <v>28000000</v>
      </c>
      <c r="J70" s="189">
        <v>28000000</v>
      </c>
      <c r="K70" s="84">
        <f t="shared" si="0"/>
        <v>0</v>
      </c>
    </row>
    <row r="71" spans="1:11" x14ac:dyDescent="0.25">
      <c r="A71" s="113">
        <v>45337</v>
      </c>
      <c r="B71" s="233" t="s">
        <v>660</v>
      </c>
      <c r="C71" s="25" t="s">
        <v>486</v>
      </c>
      <c r="D71" s="25" t="s">
        <v>487</v>
      </c>
      <c r="E71" s="162" t="s">
        <v>624</v>
      </c>
      <c r="F71" s="158"/>
      <c r="G71" s="91" t="s">
        <v>565</v>
      </c>
      <c r="H71" s="161"/>
      <c r="I71" s="187">
        <v>28000000</v>
      </c>
      <c r="J71" s="189">
        <v>28000000</v>
      </c>
      <c r="K71" s="84">
        <f t="shared" si="0"/>
        <v>0</v>
      </c>
    </row>
    <row r="72" spans="1:11" x14ac:dyDescent="0.25">
      <c r="A72" s="113">
        <v>45338</v>
      </c>
      <c r="B72" s="233" t="s">
        <v>452</v>
      </c>
      <c r="C72" s="25" t="s">
        <v>488</v>
      </c>
      <c r="D72" s="25" t="s">
        <v>489</v>
      </c>
      <c r="E72" s="162" t="s">
        <v>625</v>
      </c>
      <c r="F72" s="158"/>
      <c r="G72" s="91" t="s">
        <v>566</v>
      </c>
      <c r="H72" s="161"/>
      <c r="I72" s="187">
        <v>19092000</v>
      </c>
      <c r="J72" s="189">
        <v>19092000</v>
      </c>
      <c r="K72" s="84">
        <f t="shared" si="0"/>
        <v>0</v>
      </c>
    </row>
    <row r="73" spans="1:11" x14ac:dyDescent="0.25">
      <c r="A73" s="113">
        <v>45341</v>
      </c>
      <c r="B73" s="233" t="s">
        <v>461</v>
      </c>
      <c r="C73" s="25" t="s">
        <v>490</v>
      </c>
      <c r="D73" s="25" t="s">
        <v>128</v>
      </c>
      <c r="E73" s="162" t="s">
        <v>626</v>
      </c>
      <c r="F73" s="158"/>
      <c r="G73" s="91" t="s">
        <v>567</v>
      </c>
      <c r="H73" s="161"/>
      <c r="I73" s="187">
        <v>32000000</v>
      </c>
      <c r="J73" s="189">
        <v>32000000</v>
      </c>
      <c r="K73" s="84">
        <f t="shared" si="0"/>
        <v>0</v>
      </c>
    </row>
    <row r="74" spans="1:11" x14ac:dyDescent="0.25">
      <c r="A74" s="113">
        <v>45341</v>
      </c>
      <c r="B74" s="233" t="s">
        <v>661</v>
      </c>
      <c r="C74" s="25" t="s">
        <v>491</v>
      </c>
      <c r="D74" s="25" t="s">
        <v>492</v>
      </c>
      <c r="E74" s="162" t="s">
        <v>601</v>
      </c>
      <c r="F74" s="158"/>
      <c r="G74" s="91" t="s">
        <v>568</v>
      </c>
      <c r="H74" s="161"/>
      <c r="I74" s="187">
        <v>19092000</v>
      </c>
      <c r="J74" s="189">
        <v>19092000</v>
      </c>
      <c r="K74" s="84">
        <f t="shared" si="0"/>
        <v>0</v>
      </c>
    </row>
    <row r="75" spans="1:11" x14ac:dyDescent="0.25">
      <c r="A75" s="113">
        <v>45341</v>
      </c>
      <c r="B75" s="233" t="s">
        <v>453</v>
      </c>
      <c r="C75" s="25" t="s">
        <v>493</v>
      </c>
      <c r="D75" s="25" t="s">
        <v>494</v>
      </c>
      <c r="E75" s="162" t="s">
        <v>627</v>
      </c>
      <c r="F75" s="158"/>
      <c r="G75" s="91" t="s">
        <v>569</v>
      </c>
      <c r="H75" s="161"/>
      <c r="I75" s="187">
        <v>21200000</v>
      </c>
      <c r="J75" s="189">
        <v>21200000</v>
      </c>
      <c r="K75" s="84">
        <f t="shared" si="0"/>
        <v>0</v>
      </c>
    </row>
    <row r="76" spans="1:11" x14ac:dyDescent="0.25">
      <c r="A76" s="113">
        <v>45341</v>
      </c>
      <c r="B76" s="233" t="s">
        <v>662</v>
      </c>
      <c r="C76" s="25" t="s">
        <v>495</v>
      </c>
      <c r="D76" s="25" t="s">
        <v>496</v>
      </c>
      <c r="E76" s="162" t="s">
        <v>628</v>
      </c>
      <c r="F76" s="158"/>
      <c r="G76" s="91" t="s">
        <v>570</v>
      </c>
      <c r="H76" s="161"/>
      <c r="I76" s="187">
        <v>18000000</v>
      </c>
      <c r="J76" s="189">
        <v>18000000</v>
      </c>
      <c r="K76" s="84">
        <f t="shared" si="0"/>
        <v>0</v>
      </c>
    </row>
    <row r="77" spans="1:11" x14ac:dyDescent="0.25">
      <c r="A77" s="113">
        <v>45341</v>
      </c>
      <c r="B77" s="233" t="s">
        <v>663</v>
      </c>
      <c r="C77" s="25" t="s">
        <v>66</v>
      </c>
      <c r="D77" s="25" t="s">
        <v>497</v>
      </c>
      <c r="E77" s="162" t="s">
        <v>597</v>
      </c>
      <c r="F77" s="158"/>
      <c r="G77" s="91" t="s">
        <v>571</v>
      </c>
      <c r="H77" s="161"/>
      <c r="I77" s="187">
        <v>19092000</v>
      </c>
      <c r="J77" s="189">
        <v>19092000</v>
      </c>
      <c r="K77" s="84">
        <f t="shared" si="0"/>
        <v>0</v>
      </c>
    </row>
    <row r="78" spans="1:11" x14ac:dyDescent="0.25">
      <c r="A78" s="113">
        <v>45341</v>
      </c>
      <c r="B78" s="233" t="s">
        <v>505</v>
      </c>
      <c r="C78" s="25" t="s">
        <v>498</v>
      </c>
      <c r="D78" s="25" t="s">
        <v>499</v>
      </c>
      <c r="E78" s="162" t="s">
        <v>629</v>
      </c>
      <c r="F78" s="158"/>
      <c r="G78" s="91" t="s">
        <v>572</v>
      </c>
      <c r="H78" s="161"/>
      <c r="I78" s="187">
        <v>20400000</v>
      </c>
      <c r="J78" s="189">
        <v>20400000</v>
      </c>
      <c r="K78" s="84">
        <f t="shared" ref="K78:K141" si="1">+I78-J78</f>
        <v>0</v>
      </c>
    </row>
    <row r="79" spans="1:11" x14ac:dyDescent="0.25">
      <c r="A79" s="113">
        <v>45341</v>
      </c>
      <c r="B79" s="233" t="s">
        <v>664</v>
      </c>
      <c r="C79" s="25" t="s">
        <v>100</v>
      </c>
      <c r="D79" s="25" t="s">
        <v>67</v>
      </c>
      <c r="E79" s="162" t="s">
        <v>630</v>
      </c>
      <c r="F79" s="158"/>
      <c r="G79" s="91" t="s">
        <v>87</v>
      </c>
      <c r="H79" s="161"/>
      <c r="I79" s="187">
        <v>134460</v>
      </c>
      <c r="J79" s="189">
        <v>134460</v>
      </c>
      <c r="K79" s="84">
        <f t="shared" si="1"/>
        <v>0</v>
      </c>
    </row>
    <row r="80" spans="1:11" x14ac:dyDescent="0.25">
      <c r="A80" s="113">
        <v>45341</v>
      </c>
      <c r="B80" s="233" t="s">
        <v>664</v>
      </c>
      <c r="C80" s="25" t="s">
        <v>102</v>
      </c>
      <c r="D80" s="25" t="s">
        <v>500</v>
      </c>
      <c r="E80" s="162" t="s">
        <v>631</v>
      </c>
      <c r="F80" s="158"/>
      <c r="G80" s="91" t="s">
        <v>88</v>
      </c>
      <c r="H80" s="161"/>
      <c r="I80" s="187">
        <v>44970</v>
      </c>
      <c r="J80" s="189">
        <v>44970</v>
      </c>
      <c r="K80" s="84">
        <f t="shared" si="1"/>
        <v>0</v>
      </c>
    </row>
    <row r="81" spans="1:11" x14ac:dyDescent="0.25">
      <c r="A81" s="113">
        <v>45342</v>
      </c>
      <c r="B81" s="233" t="s">
        <v>665</v>
      </c>
      <c r="C81" s="25" t="s">
        <v>501</v>
      </c>
      <c r="D81" s="25" t="s">
        <v>502</v>
      </c>
      <c r="E81" s="162" t="s">
        <v>632</v>
      </c>
      <c r="F81" s="158"/>
      <c r="G81" s="91" t="s">
        <v>573</v>
      </c>
      <c r="H81" s="161"/>
      <c r="I81" s="187">
        <v>14400000</v>
      </c>
      <c r="J81" s="189">
        <v>14400000</v>
      </c>
      <c r="K81" s="84">
        <f t="shared" si="1"/>
        <v>0</v>
      </c>
    </row>
    <row r="82" spans="1:11" x14ac:dyDescent="0.25">
      <c r="A82" s="113">
        <v>45343</v>
      </c>
      <c r="B82" s="233" t="s">
        <v>666</v>
      </c>
      <c r="C82" s="25" t="s">
        <v>503</v>
      </c>
      <c r="D82" s="25" t="s">
        <v>504</v>
      </c>
      <c r="E82" s="162" t="s">
        <v>633</v>
      </c>
      <c r="F82" s="158"/>
      <c r="G82" s="91" t="s">
        <v>574</v>
      </c>
      <c r="H82" s="161"/>
      <c r="I82" s="187">
        <v>20000000</v>
      </c>
      <c r="J82" s="189">
        <v>20000000</v>
      </c>
      <c r="K82" s="84">
        <f t="shared" si="1"/>
        <v>0</v>
      </c>
    </row>
    <row r="83" spans="1:11" x14ac:dyDescent="0.25">
      <c r="A83" s="113">
        <v>45343</v>
      </c>
      <c r="B83" s="233" t="s">
        <v>667</v>
      </c>
      <c r="C83" s="25" t="s">
        <v>505</v>
      </c>
      <c r="D83" s="25" t="s">
        <v>506</v>
      </c>
      <c r="E83" s="162" t="s">
        <v>634</v>
      </c>
      <c r="F83" s="158"/>
      <c r="G83" s="91" t="s">
        <v>575</v>
      </c>
      <c r="H83" s="161"/>
      <c r="I83" s="187">
        <v>28000000</v>
      </c>
      <c r="J83" s="189">
        <v>28000000</v>
      </c>
      <c r="K83" s="84">
        <f t="shared" si="1"/>
        <v>0</v>
      </c>
    </row>
    <row r="84" spans="1:11" x14ac:dyDescent="0.25">
      <c r="A84" s="113">
        <v>45343</v>
      </c>
      <c r="B84" s="233" t="s">
        <v>668</v>
      </c>
      <c r="C84" s="25" t="s">
        <v>507</v>
      </c>
      <c r="D84" s="25" t="s">
        <v>507</v>
      </c>
      <c r="E84" s="162" t="s">
        <v>148</v>
      </c>
      <c r="F84" s="158"/>
      <c r="G84" s="91" t="s">
        <v>576</v>
      </c>
      <c r="H84" s="161"/>
      <c r="I84" s="187">
        <v>23600000</v>
      </c>
      <c r="J84" s="189">
        <v>23010000</v>
      </c>
      <c r="K84" s="84">
        <f t="shared" si="1"/>
        <v>590000</v>
      </c>
    </row>
    <row r="85" spans="1:11" x14ac:dyDescent="0.25">
      <c r="A85" s="113">
        <v>45344</v>
      </c>
      <c r="B85" s="233" t="s">
        <v>492</v>
      </c>
      <c r="C85" s="25" t="s">
        <v>508</v>
      </c>
      <c r="D85" s="25" t="s">
        <v>509</v>
      </c>
      <c r="E85" s="162" t="s">
        <v>148</v>
      </c>
      <c r="F85" s="158"/>
      <c r="G85" s="91" t="s">
        <v>577</v>
      </c>
      <c r="H85" s="161"/>
      <c r="I85" s="187">
        <v>23600000</v>
      </c>
      <c r="J85" s="189">
        <v>23600000</v>
      </c>
      <c r="K85" s="84">
        <f t="shared" si="1"/>
        <v>0</v>
      </c>
    </row>
    <row r="86" spans="1:11" x14ac:dyDescent="0.25">
      <c r="A86" s="113">
        <v>45348</v>
      </c>
      <c r="B86" s="233" t="s">
        <v>669</v>
      </c>
      <c r="C86" s="25" t="s">
        <v>510</v>
      </c>
      <c r="D86" s="25" t="s">
        <v>511</v>
      </c>
      <c r="E86" s="162" t="s">
        <v>597</v>
      </c>
      <c r="F86" s="158"/>
      <c r="G86" s="91" t="s">
        <v>578</v>
      </c>
      <c r="H86" s="161"/>
      <c r="I86" s="187">
        <v>19092000</v>
      </c>
      <c r="J86" s="189">
        <v>19092000</v>
      </c>
      <c r="K86" s="84">
        <f t="shared" si="1"/>
        <v>0</v>
      </c>
    </row>
    <row r="87" spans="1:11" x14ac:dyDescent="0.25">
      <c r="A87" s="113">
        <v>45348</v>
      </c>
      <c r="B87" s="233" t="s">
        <v>670</v>
      </c>
      <c r="C87" s="25" t="s">
        <v>512</v>
      </c>
      <c r="D87" s="25" t="s">
        <v>513</v>
      </c>
      <c r="E87" s="162" t="s">
        <v>635</v>
      </c>
      <c r="F87" s="158"/>
      <c r="G87" s="91" t="s">
        <v>579</v>
      </c>
      <c r="H87" s="161"/>
      <c r="I87" s="187">
        <v>32000000</v>
      </c>
      <c r="J87" s="189">
        <v>32000000</v>
      </c>
      <c r="K87" s="84">
        <f t="shared" si="1"/>
        <v>0</v>
      </c>
    </row>
    <row r="88" spans="1:11" x14ac:dyDescent="0.25">
      <c r="A88" s="113">
        <v>45348</v>
      </c>
      <c r="B88" s="233" t="s">
        <v>671</v>
      </c>
      <c r="C88" s="25" t="s">
        <v>428</v>
      </c>
      <c r="D88" s="25" t="s">
        <v>514</v>
      </c>
      <c r="E88" s="162" t="s">
        <v>636</v>
      </c>
      <c r="F88" s="158"/>
      <c r="G88" s="91" t="s">
        <v>580</v>
      </c>
      <c r="H88" s="161"/>
      <c r="I88" s="187">
        <v>32000000</v>
      </c>
      <c r="J88" s="189">
        <v>32000000</v>
      </c>
      <c r="K88" s="84">
        <f t="shared" si="1"/>
        <v>0</v>
      </c>
    </row>
    <row r="89" spans="1:11" x14ac:dyDescent="0.25">
      <c r="A89" s="113">
        <v>45348</v>
      </c>
      <c r="B89" s="233" t="s">
        <v>672</v>
      </c>
      <c r="C89" s="25" t="s">
        <v>515</v>
      </c>
      <c r="D89" s="25" t="s">
        <v>516</v>
      </c>
      <c r="E89" s="162" t="s">
        <v>637</v>
      </c>
      <c r="F89" s="158"/>
      <c r="G89" s="91" t="s">
        <v>581</v>
      </c>
      <c r="H89" s="161"/>
      <c r="I89" s="187">
        <v>20000000</v>
      </c>
      <c r="J89" s="189">
        <v>20000000</v>
      </c>
      <c r="K89" s="84">
        <f t="shared" si="1"/>
        <v>0</v>
      </c>
    </row>
    <row r="90" spans="1:11" x14ac:dyDescent="0.25">
      <c r="A90" s="113">
        <v>45348</v>
      </c>
      <c r="B90" s="233" t="s">
        <v>673</v>
      </c>
      <c r="C90" s="25" t="s">
        <v>517</v>
      </c>
      <c r="D90" s="25" t="s">
        <v>518</v>
      </c>
      <c r="E90" s="162" t="s">
        <v>601</v>
      </c>
      <c r="F90" s="158"/>
      <c r="G90" s="91" t="s">
        <v>582</v>
      </c>
      <c r="H90" s="161"/>
      <c r="I90" s="187">
        <v>19092000</v>
      </c>
      <c r="J90" s="189">
        <v>19092000</v>
      </c>
      <c r="K90" s="84">
        <f t="shared" si="1"/>
        <v>0</v>
      </c>
    </row>
    <row r="91" spans="1:11" x14ac:dyDescent="0.25">
      <c r="A91" s="113">
        <v>45348</v>
      </c>
      <c r="B91" s="233" t="s">
        <v>674</v>
      </c>
      <c r="C91" s="25" t="s">
        <v>519</v>
      </c>
      <c r="D91" s="25" t="s">
        <v>520</v>
      </c>
      <c r="E91" s="162" t="s">
        <v>615</v>
      </c>
      <c r="F91" s="158"/>
      <c r="G91" s="91" t="s">
        <v>583</v>
      </c>
      <c r="H91" s="161"/>
      <c r="I91" s="187">
        <v>19092000</v>
      </c>
      <c r="J91" s="189">
        <v>19092000</v>
      </c>
      <c r="K91" s="84">
        <f t="shared" si="1"/>
        <v>0</v>
      </c>
    </row>
    <row r="92" spans="1:11" x14ac:dyDescent="0.25">
      <c r="A92" s="113">
        <v>45350</v>
      </c>
      <c r="B92" s="233" t="s">
        <v>675</v>
      </c>
      <c r="C92" s="25" t="s">
        <v>521</v>
      </c>
      <c r="D92" s="25" t="s">
        <v>522</v>
      </c>
      <c r="E92" s="162" t="s">
        <v>148</v>
      </c>
      <c r="F92" s="158"/>
      <c r="G92" s="91" t="s">
        <v>584</v>
      </c>
      <c r="H92" s="161"/>
      <c r="I92" s="187">
        <v>23600000</v>
      </c>
      <c r="J92" s="189">
        <v>23600000</v>
      </c>
      <c r="K92" s="84">
        <f t="shared" si="1"/>
        <v>0</v>
      </c>
    </row>
    <row r="93" spans="1:11" x14ac:dyDescent="0.25">
      <c r="A93" s="113">
        <v>45350</v>
      </c>
      <c r="B93" s="233" t="s">
        <v>676</v>
      </c>
      <c r="C93" s="25" t="s">
        <v>100</v>
      </c>
      <c r="D93" s="25" t="s">
        <v>523</v>
      </c>
      <c r="E93" s="162" t="s">
        <v>638</v>
      </c>
      <c r="F93" s="158"/>
      <c r="G93" s="91" t="s">
        <v>87</v>
      </c>
      <c r="H93" s="161"/>
      <c r="I93" s="187">
        <v>334390</v>
      </c>
      <c r="J93" s="189">
        <v>334390</v>
      </c>
      <c r="K93" s="84">
        <f t="shared" si="1"/>
        <v>0</v>
      </c>
    </row>
    <row r="94" spans="1:11" x14ac:dyDescent="0.25">
      <c r="A94" s="113">
        <v>45350</v>
      </c>
      <c r="B94" s="233" t="s">
        <v>676</v>
      </c>
      <c r="C94" s="25" t="s">
        <v>102</v>
      </c>
      <c r="D94" s="25" t="s">
        <v>524</v>
      </c>
      <c r="E94" s="162" t="s">
        <v>639</v>
      </c>
      <c r="F94" s="158"/>
      <c r="G94" s="91" t="s">
        <v>88</v>
      </c>
      <c r="H94" s="161"/>
      <c r="I94" s="187">
        <v>304580</v>
      </c>
      <c r="J94" s="189">
        <v>304580</v>
      </c>
      <c r="K94" s="84">
        <f t="shared" si="1"/>
        <v>0</v>
      </c>
    </row>
    <row r="95" spans="1:11" x14ac:dyDescent="0.25">
      <c r="A95" s="113">
        <v>45350</v>
      </c>
      <c r="B95" s="233" t="s">
        <v>677</v>
      </c>
      <c r="C95" s="25" t="s">
        <v>525</v>
      </c>
      <c r="D95" s="25" t="s">
        <v>526</v>
      </c>
      <c r="E95" s="162" t="s">
        <v>640</v>
      </c>
      <c r="F95" s="158"/>
      <c r="G95" s="91" t="s">
        <v>585</v>
      </c>
      <c r="H95" s="161"/>
      <c r="I95" s="187">
        <v>19092000</v>
      </c>
      <c r="J95" s="189">
        <v>19092000</v>
      </c>
      <c r="K95" s="84">
        <f t="shared" si="1"/>
        <v>0</v>
      </c>
    </row>
    <row r="96" spans="1:11" x14ac:dyDescent="0.25">
      <c r="A96" s="113">
        <v>45350</v>
      </c>
      <c r="B96" s="233" t="s">
        <v>678</v>
      </c>
      <c r="C96" s="25" t="s">
        <v>527</v>
      </c>
      <c r="D96" s="25" t="s">
        <v>515</v>
      </c>
      <c r="E96" s="162" t="s">
        <v>601</v>
      </c>
      <c r="F96" s="158"/>
      <c r="G96" s="91" t="s">
        <v>586</v>
      </c>
      <c r="H96" s="161"/>
      <c r="I96" s="187">
        <v>19092000</v>
      </c>
      <c r="J96" s="189">
        <v>19092000</v>
      </c>
      <c r="K96" s="84">
        <f t="shared" si="1"/>
        <v>0</v>
      </c>
    </row>
    <row r="97" spans="1:11" x14ac:dyDescent="0.25">
      <c r="A97" s="113">
        <v>45351</v>
      </c>
      <c r="B97" s="233" t="s">
        <v>679</v>
      </c>
      <c r="C97" s="25" t="s">
        <v>528</v>
      </c>
      <c r="D97" s="25" t="s">
        <v>529</v>
      </c>
      <c r="E97" s="162" t="s">
        <v>641</v>
      </c>
      <c r="F97" s="158"/>
      <c r="G97" s="91" t="s">
        <v>587</v>
      </c>
      <c r="H97" s="161"/>
      <c r="I97" s="187">
        <v>22000000</v>
      </c>
      <c r="J97" s="189">
        <v>22000000</v>
      </c>
      <c r="K97" s="84">
        <f t="shared" si="1"/>
        <v>0</v>
      </c>
    </row>
    <row r="98" spans="1:11" x14ac:dyDescent="0.25">
      <c r="A98" s="113">
        <v>45351</v>
      </c>
      <c r="B98" s="233" t="s">
        <v>499</v>
      </c>
      <c r="C98" s="25" t="s">
        <v>530</v>
      </c>
      <c r="D98" s="25" t="s">
        <v>531</v>
      </c>
      <c r="E98" s="162" t="s">
        <v>148</v>
      </c>
      <c r="F98" s="158"/>
      <c r="G98" s="91" t="s">
        <v>588</v>
      </c>
      <c r="H98" s="161"/>
      <c r="I98" s="187">
        <v>23600000</v>
      </c>
      <c r="J98" s="189">
        <v>23600000</v>
      </c>
      <c r="K98" s="84">
        <f t="shared" si="1"/>
        <v>0</v>
      </c>
    </row>
    <row r="99" spans="1:11" x14ac:dyDescent="0.25">
      <c r="A99" s="113">
        <v>45351</v>
      </c>
      <c r="B99" s="233" t="s">
        <v>680</v>
      </c>
      <c r="C99" s="25" t="s">
        <v>532</v>
      </c>
      <c r="D99" s="25" t="s">
        <v>77</v>
      </c>
      <c r="E99" s="162" t="s">
        <v>595</v>
      </c>
      <c r="F99" s="158"/>
      <c r="G99" s="91" t="s">
        <v>589</v>
      </c>
      <c r="H99" s="161"/>
      <c r="I99" s="187">
        <v>29792000</v>
      </c>
      <c r="J99" s="189">
        <v>28798933</v>
      </c>
      <c r="K99" s="84">
        <f t="shared" si="1"/>
        <v>993067</v>
      </c>
    </row>
    <row r="100" spans="1:11" x14ac:dyDescent="0.25">
      <c r="A100" s="113">
        <v>45352</v>
      </c>
      <c r="B100" s="191" t="s">
        <v>808</v>
      </c>
      <c r="C100" s="25" t="s">
        <v>1265</v>
      </c>
      <c r="D100" s="25" t="s">
        <v>1266</v>
      </c>
      <c r="E100" s="160" t="s">
        <v>1339</v>
      </c>
      <c r="F100" s="158"/>
      <c r="G100" s="91" t="s">
        <v>1320</v>
      </c>
      <c r="H100" s="161"/>
      <c r="I100" s="187">
        <v>20400000</v>
      </c>
      <c r="J100" s="189">
        <v>20400000</v>
      </c>
      <c r="K100" s="84">
        <f t="shared" si="1"/>
        <v>0</v>
      </c>
    </row>
    <row r="101" spans="1:11" x14ac:dyDescent="0.25">
      <c r="A101" s="113">
        <v>45352</v>
      </c>
      <c r="B101" s="191" t="s">
        <v>987</v>
      </c>
      <c r="C101" s="25" t="s">
        <v>1267</v>
      </c>
      <c r="D101" s="25" t="s">
        <v>1068</v>
      </c>
      <c r="E101" s="160" t="s">
        <v>1340</v>
      </c>
      <c r="F101" s="158"/>
      <c r="G101" s="91" t="s">
        <v>1321</v>
      </c>
      <c r="H101" s="161"/>
      <c r="I101" s="187">
        <v>28000000</v>
      </c>
      <c r="J101" s="189">
        <v>26833333</v>
      </c>
      <c r="K101" s="84">
        <f t="shared" si="1"/>
        <v>1166667</v>
      </c>
    </row>
    <row r="102" spans="1:11" x14ac:dyDescent="0.25">
      <c r="A102" s="113">
        <v>45355</v>
      </c>
      <c r="B102" s="191" t="s">
        <v>495</v>
      </c>
      <c r="C102" s="25" t="s">
        <v>1268</v>
      </c>
      <c r="D102" s="25" t="s">
        <v>1269</v>
      </c>
      <c r="E102" s="160" t="s">
        <v>1341</v>
      </c>
      <c r="F102" s="158"/>
      <c r="G102" s="91" t="s">
        <v>1322</v>
      </c>
      <c r="H102" s="161"/>
      <c r="I102" s="187">
        <v>26000000</v>
      </c>
      <c r="J102" s="189">
        <v>25350000</v>
      </c>
      <c r="K102" s="84">
        <f t="shared" si="1"/>
        <v>650000</v>
      </c>
    </row>
    <row r="103" spans="1:11" x14ac:dyDescent="0.25">
      <c r="A103" s="113">
        <v>45355</v>
      </c>
      <c r="B103" s="191" t="s">
        <v>521</v>
      </c>
      <c r="C103" s="25" t="s">
        <v>1270</v>
      </c>
      <c r="D103" s="25" t="s">
        <v>1271</v>
      </c>
      <c r="E103" s="160" t="s">
        <v>1339</v>
      </c>
      <c r="F103" s="158"/>
      <c r="G103" s="91" t="s">
        <v>1323</v>
      </c>
      <c r="H103" s="161"/>
      <c r="I103" s="187">
        <v>20400000</v>
      </c>
      <c r="J103" s="189">
        <v>19890000</v>
      </c>
      <c r="K103" s="84">
        <f t="shared" si="1"/>
        <v>510000</v>
      </c>
    </row>
    <row r="104" spans="1:11" x14ac:dyDescent="0.25">
      <c r="A104" s="113">
        <v>45355</v>
      </c>
      <c r="B104" s="191" t="s">
        <v>708</v>
      </c>
      <c r="C104" s="25" t="s">
        <v>1272</v>
      </c>
      <c r="D104" s="25" t="s">
        <v>1273</v>
      </c>
      <c r="E104" s="160" t="s">
        <v>1339</v>
      </c>
      <c r="F104" s="158"/>
      <c r="G104" s="91" t="s">
        <v>1324</v>
      </c>
      <c r="H104" s="161"/>
      <c r="I104" s="187">
        <v>20400000</v>
      </c>
      <c r="J104" s="189">
        <v>19890000</v>
      </c>
      <c r="K104" s="84">
        <f t="shared" si="1"/>
        <v>510000</v>
      </c>
    </row>
    <row r="105" spans="1:11" x14ac:dyDescent="0.25">
      <c r="A105" s="113">
        <v>45355</v>
      </c>
      <c r="B105" s="191" t="s">
        <v>814</v>
      </c>
      <c r="C105" s="25" t="s">
        <v>1274</v>
      </c>
      <c r="D105" s="25" t="s">
        <v>946</v>
      </c>
      <c r="E105" s="160" t="s">
        <v>1342</v>
      </c>
      <c r="F105" s="158"/>
      <c r="G105" s="91" t="s">
        <v>1325</v>
      </c>
      <c r="H105" s="161"/>
      <c r="I105" s="187">
        <v>24000000</v>
      </c>
      <c r="J105" s="189">
        <v>23400000</v>
      </c>
      <c r="K105" s="84">
        <f t="shared" si="1"/>
        <v>600000</v>
      </c>
    </row>
    <row r="106" spans="1:11" x14ac:dyDescent="0.25">
      <c r="A106" s="113">
        <v>45355</v>
      </c>
      <c r="B106" s="191" t="s">
        <v>511</v>
      </c>
      <c r="C106" s="25" t="s">
        <v>1275</v>
      </c>
      <c r="D106" s="25" t="s">
        <v>1276</v>
      </c>
      <c r="E106" s="160" t="s">
        <v>1339</v>
      </c>
      <c r="F106" s="158"/>
      <c r="G106" s="91" t="s">
        <v>1326</v>
      </c>
      <c r="H106" s="161"/>
      <c r="I106" s="187">
        <v>20400000</v>
      </c>
      <c r="J106" s="189">
        <v>19890000</v>
      </c>
      <c r="K106" s="84">
        <f t="shared" si="1"/>
        <v>510000</v>
      </c>
    </row>
    <row r="107" spans="1:11" x14ac:dyDescent="0.25">
      <c r="A107" s="113">
        <v>45355</v>
      </c>
      <c r="B107" s="191" t="s">
        <v>1227</v>
      </c>
      <c r="C107" s="25" t="s">
        <v>1277</v>
      </c>
      <c r="D107" s="25" t="s">
        <v>1278</v>
      </c>
      <c r="E107" s="160" t="s">
        <v>1343</v>
      </c>
      <c r="F107" s="158"/>
      <c r="G107" s="91" t="s">
        <v>1327</v>
      </c>
      <c r="H107" s="161"/>
      <c r="I107" s="187">
        <v>26208000</v>
      </c>
      <c r="J107" s="189">
        <v>25116000</v>
      </c>
      <c r="K107" s="84">
        <f t="shared" si="1"/>
        <v>1092000</v>
      </c>
    </row>
    <row r="108" spans="1:11" x14ac:dyDescent="0.25">
      <c r="A108" s="113">
        <v>45356</v>
      </c>
      <c r="B108" s="191" t="s">
        <v>508</v>
      </c>
      <c r="C108" s="25" t="s">
        <v>1279</v>
      </c>
      <c r="D108" s="25" t="s">
        <v>1280</v>
      </c>
      <c r="E108" s="160" t="s">
        <v>632</v>
      </c>
      <c r="F108" s="158"/>
      <c r="G108" s="91" t="s">
        <v>1328</v>
      </c>
      <c r="H108" s="161"/>
      <c r="I108" s="187">
        <v>14400000</v>
      </c>
      <c r="J108" s="189">
        <v>13800000</v>
      </c>
      <c r="K108" s="84">
        <f t="shared" si="1"/>
        <v>600000</v>
      </c>
    </row>
    <row r="109" spans="1:11" x14ac:dyDescent="0.25">
      <c r="A109" s="113">
        <v>45356</v>
      </c>
      <c r="B109" s="191" t="s">
        <v>513</v>
      </c>
      <c r="C109" s="25" t="s">
        <v>1281</v>
      </c>
      <c r="D109" s="25" t="s">
        <v>1282</v>
      </c>
      <c r="E109" s="160" t="s">
        <v>629</v>
      </c>
      <c r="F109" s="158"/>
      <c r="G109" s="91" t="s">
        <v>1329</v>
      </c>
      <c r="H109" s="161"/>
      <c r="I109" s="187">
        <v>28000000</v>
      </c>
      <c r="J109" s="189">
        <v>26600000</v>
      </c>
      <c r="K109" s="84">
        <f t="shared" si="1"/>
        <v>1400000</v>
      </c>
    </row>
    <row r="110" spans="1:11" x14ac:dyDescent="0.25">
      <c r="A110" s="113">
        <v>45356</v>
      </c>
      <c r="B110" s="191" t="s">
        <v>514</v>
      </c>
      <c r="C110" s="25" t="s">
        <v>1280</v>
      </c>
      <c r="D110" s="25" t="s">
        <v>1281</v>
      </c>
      <c r="E110" s="160" t="s">
        <v>1344</v>
      </c>
      <c r="F110" s="158"/>
      <c r="G110" s="91" t="s">
        <v>1330</v>
      </c>
      <c r="H110" s="161"/>
      <c r="I110" s="187">
        <v>20400000</v>
      </c>
      <c r="J110" s="189">
        <v>19550000</v>
      </c>
      <c r="K110" s="84">
        <f t="shared" si="1"/>
        <v>850000</v>
      </c>
    </row>
    <row r="111" spans="1:11" x14ac:dyDescent="0.25">
      <c r="A111" s="113">
        <v>45358</v>
      </c>
      <c r="B111" s="191" t="s">
        <v>520</v>
      </c>
      <c r="C111" s="25" t="s">
        <v>1283</v>
      </c>
      <c r="D111" s="25" t="s">
        <v>1277</v>
      </c>
      <c r="E111" s="160" t="s">
        <v>1345</v>
      </c>
      <c r="F111" s="158"/>
      <c r="G111" s="91" t="s">
        <v>1331</v>
      </c>
      <c r="H111" s="161"/>
      <c r="I111" s="187">
        <v>18400000</v>
      </c>
      <c r="J111" s="189">
        <v>17326667</v>
      </c>
      <c r="K111" s="84">
        <f t="shared" si="1"/>
        <v>1073333</v>
      </c>
    </row>
    <row r="112" spans="1:11" x14ac:dyDescent="0.25">
      <c r="A112" s="113">
        <v>45358</v>
      </c>
      <c r="B112" s="191" t="s">
        <v>830</v>
      </c>
      <c r="C112" s="25" t="s">
        <v>1284</v>
      </c>
      <c r="D112" s="25" t="s">
        <v>1285</v>
      </c>
      <c r="E112" s="160" t="s">
        <v>1346</v>
      </c>
      <c r="F112" s="158"/>
      <c r="G112" s="91" t="s">
        <v>1332</v>
      </c>
      <c r="H112" s="161"/>
      <c r="I112" s="187">
        <v>22000000</v>
      </c>
      <c r="J112" s="189">
        <v>19616667</v>
      </c>
      <c r="K112" s="84">
        <f t="shared" si="1"/>
        <v>2383333</v>
      </c>
    </row>
    <row r="113" spans="1:11" x14ac:dyDescent="0.25">
      <c r="A113" s="113">
        <v>45362</v>
      </c>
      <c r="B113" s="191" t="s">
        <v>1064</v>
      </c>
      <c r="C113" s="25" t="s">
        <v>1286</v>
      </c>
      <c r="D113" s="25" t="s">
        <v>1287</v>
      </c>
      <c r="E113" s="160" t="s">
        <v>1339</v>
      </c>
      <c r="F113" s="158"/>
      <c r="G113" s="91" t="s">
        <v>1333</v>
      </c>
      <c r="H113" s="161"/>
      <c r="I113" s="187">
        <v>20400000</v>
      </c>
      <c r="J113" s="189">
        <v>18700000</v>
      </c>
      <c r="K113" s="84">
        <f t="shared" si="1"/>
        <v>1700000</v>
      </c>
    </row>
    <row r="114" spans="1:11" x14ac:dyDescent="0.25">
      <c r="A114" s="113">
        <v>45362</v>
      </c>
      <c r="B114" s="191" t="s">
        <v>1310</v>
      </c>
      <c r="C114" s="25" t="s">
        <v>100</v>
      </c>
      <c r="D114" s="25" t="s">
        <v>1288</v>
      </c>
      <c r="E114" s="160" t="s">
        <v>1347</v>
      </c>
      <c r="F114" s="158"/>
      <c r="G114" s="91" t="s">
        <v>87</v>
      </c>
      <c r="H114" s="161"/>
      <c r="I114" s="187">
        <v>292280</v>
      </c>
      <c r="J114" s="189">
        <v>292280</v>
      </c>
      <c r="K114" s="84">
        <f t="shared" si="1"/>
        <v>0</v>
      </c>
    </row>
    <row r="115" spans="1:11" x14ac:dyDescent="0.25">
      <c r="A115" s="113">
        <v>45362</v>
      </c>
      <c r="B115" s="191" t="s">
        <v>1310</v>
      </c>
      <c r="C115" s="25" t="s">
        <v>102</v>
      </c>
      <c r="D115" s="25" t="s">
        <v>1289</v>
      </c>
      <c r="E115" s="160" t="s">
        <v>1348</v>
      </c>
      <c r="F115" s="158"/>
      <c r="G115" s="91" t="s">
        <v>88</v>
      </c>
      <c r="H115" s="161"/>
      <c r="I115" s="187">
        <v>20100</v>
      </c>
      <c r="J115" s="189">
        <v>20100</v>
      </c>
      <c r="K115" s="84">
        <f t="shared" si="1"/>
        <v>0</v>
      </c>
    </row>
    <row r="116" spans="1:11" x14ac:dyDescent="0.25">
      <c r="A116" s="113">
        <v>45363</v>
      </c>
      <c r="B116" s="191" t="s">
        <v>838</v>
      </c>
      <c r="C116" s="25" t="s">
        <v>1290</v>
      </c>
      <c r="D116" s="25" t="s">
        <v>1291</v>
      </c>
      <c r="E116" s="160" t="s">
        <v>1349</v>
      </c>
      <c r="F116" s="158"/>
      <c r="G116" s="91" t="s">
        <v>1334</v>
      </c>
      <c r="H116" s="161"/>
      <c r="I116" s="187">
        <v>24000000</v>
      </c>
      <c r="J116" s="189">
        <v>21600000</v>
      </c>
      <c r="K116" s="84">
        <f t="shared" si="1"/>
        <v>2400000</v>
      </c>
    </row>
    <row r="117" spans="1:11" x14ac:dyDescent="0.25">
      <c r="A117" s="113">
        <v>45363</v>
      </c>
      <c r="B117" s="191" t="s">
        <v>1072</v>
      </c>
      <c r="C117" s="25" t="s">
        <v>1292</v>
      </c>
      <c r="D117" s="25" t="s">
        <v>1293</v>
      </c>
      <c r="E117" s="160" t="s">
        <v>1350</v>
      </c>
      <c r="F117" s="158"/>
      <c r="G117" s="91" t="s">
        <v>1335</v>
      </c>
      <c r="H117" s="161"/>
      <c r="I117" s="187">
        <v>19092000</v>
      </c>
      <c r="J117" s="189">
        <v>17023700</v>
      </c>
      <c r="K117" s="84">
        <f t="shared" si="1"/>
        <v>2068300</v>
      </c>
    </row>
    <row r="118" spans="1:11" x14ac:dyDescent="0.25">
      <c r="A118" s="113">
        <v>45363</v>
      </c>
      <c r="B118" s="191" t="s">
        <v>77</v>
      </c>
      <c r="C118" s="25" t="s">
        <v>825</v>
      </c>
      <c r="D118" s="25" t="s">
        <v>1294</v>
      </c>
      <c r="E118" s="160" t="s">
        <v>1351</v>
      </c>
      <c r="F118" s="158"/>
      <c r="G118" s="91" t="s">
        <v>1336</v>
      </c>
      <c r="H118" s="161"/>
      <c r="I118" s="187">
        <v>10400000</v>
      </c>
      <c r="J118" s="189">
        <v>9360000</v>
      </c>
      <c r="K118" s="84">
        <f t="shared" si="1"/>
        <v>1040000</v>
      </c>
    </row>
    <row r="119" spans="1:11" x14ac:dyDescent="0.25">
      <c r="A119" s="113">
        <v>45365</v>
      </c>
      <c r="B119" s="191" t="s">
        <v>1311</v>
      </c>
      <c r="C119" s="25" t="s">
        <v>1295</v>
      </c>
      <c r="D119" s="25" t="s">
        <v>1296</v>
      </c>
      <c r="E119" s="160" t="s">
        <v>1352</v>
      </c>
      <c r="F119" s="158"/>
      <c r="G119" s="91" t="s">
        <v>89</v>
      </c>
      <c r="H119" s="161"/>
      <c r="I119" s="187">
        <v>13666000</v>
      </c>
      <c r="J119" s="189">
        <v>13666000</v>
      </c>
      <c r="K119" s="84">
        <f t="shared" si="1"/>
        <v>0</v>
      </c>
    </row>
    <row r="120" spans="1:11" x14ac:dyDescent="0.25">
      <c r="A120" s="113">
        <v>45366</v>
      </c>
      <c r="B120" s="191" t="s">
        <v>1312</v>
      </c>
      <c r="C120" s="25" t="s">
        <v>1297</v>
      </c>
      <c r="D120" s="25" t="s">
        <v>1298</v>
      </c>
      <c r="E120" s="160" t="s">
        <v>1353</v>
      </c>
      <c r="F120" s="158"/>
      <c r="G120" s="91" t="s">
        <v>1337</v>
      </c>
      <c r="H120" s="161"/>
      <c r="I120" s="187">
        <v>30000000</v>
      </c>
      <c r="J120" s="189">
        <v>30000000</v>
      </c>
      <c r="K120" s="84">
        <f t="shared" si="1"/>
        <v>0</v>
      </c>
    </row>
    <row r="121" spans="1:11" x14ac:dyDescent="0.25">
      <c r="A121" s="113">
        <v>45366</v>
      </c>
      <c r="B121" s="191" t="s">
        <v>1312</v>
      </c>
      <c r="C121" s="25" t="s">
        <v>1297</v>
      </c>
      <c r="D121" s="25" t="s">
        <v>1298</v>
      </c>
      <c r="E121" s="160" t="s">
        <v>1353</v>
      </c>
      <c r="F121" s="158"/>
      <c r="G121" s="91" t="s">
        <v>1337</v>
      </c>
      <c r="H121" s="161"/>
      <c r="I121" s="187">
        <v>10000000</v>
      </c>
      <c r="J121" s="189">
        <v>10000000</v>
      </c>
      <c r="K121" s="84">
        <f t="shared" si="1"/>
        <v>0</v>
      </c>
    </row>
    <row r="122" spans="1:11" x14ac:dyDescent="0.25">
      <c r="A122" s="113">
        <v>45366</v>
      </c>
      <c r="B122" s="191" t="s">
        <v>1312</v>
      </c>
      <c r="C122" s="25" t="s">
        <v>1297</v>
      </c>
      <c r="D122" s="25" t="s">
        <v>1298</v>
      </c>
      <c r="E122" s="160" t="s">
        <v>1353</v>
      </c>
      <c r="F122" s="158"/>
      <c r="G122" s="91" t="s">
        <v>1337</v>
      </c>
      <c r="H122" s="161"/>
      <c r="I122" s="187">
        <v>30000000</v>
      </c>
      <c r="J122" s="189">
        <v>30000000</v>
      </c>
      <c r="K122" s="84">
        <f t="shared" si="1"/>
        <v>0</v>
      </c>
    </row>
    <row r="123" spans="1:11" x14ac:dyDescent="0.25">
      <c r="A123" s="113">
        <v>45366</v>
      </c>
      <c r="B123" s="191" t="s">
        <v>1312</v>
      </c>
      <c r="C123" s="25" t="s">
        <v>1297</v>
      </c>
      <c r="D123" s="25" t="s">
        <v>1298</v>
      </c>
      <c r="E123" s="160" t="s">
        <v>1353</v>
      </c>
      <c r="F123" s="158"/>
      <c r="G123" s="91" t="s">
        <v>1337</v>
      </c>
      <c r="H123" s="161"/>
      <c r="I123" s="187">
        <v>40000000</v>
      </c>
      <c r="J123" s="189">
        <v>0</v>
      </c>
      <c r="K123" s="84">
        <f t="shared" si="1"/>
        <v>40000000</v>
      </c>
    </row>
    <row r="124" spans="1:11" x14ac:dyDescent="0.25">
      <c r="A124" s="113">
        <v>45366</v>
      </c>
      <c r="B124" s="191" t="s">
        <v>1312</v>
      </c>
      <c r="C124" s="25" t="s">
        <v>1297</v>
      </c>
      <c r="D124" s="25" t="s">
        <v>1298</v>
      </c>
      <c r="E124" s="160" t="s">
        <v>1353</v>
      </c>
      <c r="F124" s="158"/>
      <c r="G124" s="91" t="s">
        <v>1337</v>
      </c>
      <c r="H124" s="161"/>
      <c r="I124" s="187">
        <v>100000000</v>
      </c>
      <c r="J124" s="189">
        <v>93659538</v>
      </c>
      <c r="K124" s="84">
        <f t="shared" si="1"/>
        <v>6340462</v>
      </c>
    </row>
    <row r="125" spans="1:11" x14ac:dyDescent="0.25">
      <c r="A125" s="113">
        <v>45366</v>
      </c>
      <c r="B125" s="191" t="s">
        <v>1312</v>
      </c>
      <c r="C125" s="25" t="s">
        <v>1297</v>
      </c>
      <c r="D125" s="25" t="s">
        <v>1298</v>
      </c>
      <c r="E125" s="160" t="s">
        <v>1353</v>
      </c>
      <c r="F125" s="158"/>
      <c r="G125" s="91" t="s">
        <v>1337</v>
      </c>
      <c r="H125" s="161"/>
      <c r="I125" s="187">
        <f>60000000-60000000</f>
        <v>0</v>
      </c>
      <c r="J125" s="189">
        <v>0</v>
      </c>
      <c r="K125" s="84">
        <f t="shared" si="1"/>
        <v>0</v>
      </c>
    </row>
    <row r="126" spans="1:11" x14ac:dyDescent="0.25">
      <c r="A126" s="113">
        <v>45366</v>
      </c>
      <c r="B126" s="191" t="s">
        <v>1313</v>
      </c>
      <c r="C126" s="25" t="s">
        <v>1299</v>
      </c>
      <c r="D126" s="25" t="s">
        <v>1300</v>
      </c>
      <c r="E126" s="160" t="s">
        <v>1354</v>
      </c>
      <c r="F126" s="158"/>
      <c r="G126" s="91" t="s">
        <v>90</v>
      </c>
      <c r="H126" s="161"/>
      <c r="I126" s="187">
        <v>6038240</v>
      </c>
      <c r="J126" s="189">
        <v>6038240</v>
      </c>
      <c r="K126" s="84">
        <f t="shared" si="1"/>
        <v>0</v>
      </c>
    </row>
    <row r="127" spans="1:11" x14ac:dyDescent="0.25">
      <c r="A127" s="113">
        <v>45369</v>
      </c>
      <c r="B127" s="191" t="s">
        <v>1314</v>
      </c>
      <c r="C127" s="25" t="s">
        <v>100</v>
      </c>
      <c r="D127" s="25" t="s">
        <v>1301</v>
      </c>
      <c r="E127" s="160" t="s">
        <v>1355</v>
      </c>
      <c r="F127" s="158"/>
      <c r="G127" s="91" t="s">
        <v>87</v>
      </c>
      <c r="H127" s="161"/>
      <c r="I127" s="187">
        <v>137270</v>
      </c>
      <c r="J127" s="189">
        <v>137270</v>
      </c>
      <c r="K127" s="84">
        <f t="shared" si="1"/>
        <v>0</v>
      </c>
    </row>
    <row r="128" spans="1:11" x14ac:dyDescent="0.25">
      <c r="A128" s="113">
        <v>45369</v>
      </c>
      <c r="B128" s="191" t="s">
        <v>1315</v>
      </c>
      <c r="C128" s="25" t="s">
        <v>102</v>
      </c>
      <c r="D128" s="25" t="s">
        <v>1302</v>
      </c>
      <c r="E128" s="160" t="s">
        <v>1356</v>
      </c>
      <c r="F128" s="158"/>
      <c r="G128" s="91" t="s">
        <v>88</v>
      </c>
      <c r="H128" s="161"/>
      <c r="I128" s="187">
        <v>48980</v>
      </c>
      <c r="J128" s="189">
        <v>48980</v>
      </c>
      <c r="K128" s="84">
        <f t="shared" si="1"/>
        <v>0</v>
      </c>
    </row>
    <row r="129" spans="1:11" x14ac:dyDescent="0.25">
      <c r="A129" s="113">
        <v>45369</v>
      </c>
      <c r="B129" s="191" t="s">
        <v>658</v>
      </c>
      <c r="C129" s="25" t="s">
        <v>482</v>
      </c>
      <c r="D129" s="25" t="s">
        <v>1303</v>
      </c>
      <c r="E129" s="160" t="s">
        <v>622</v>
      </c>
      <c r="F129" s="158"/>
      <c r="G129" s="91" t="s">
        <v>563</v>
      </c>
      <c r="H129" s="161"/>
      <c r="I129" s="187">
        <v>10000</v>
      </c>
      <c r="J129" s="189">
        <v>10000</v>
      </c>
      <c r="K129" s="84">
        <f t="shared" si="1"/>
        <v>0</v>
      </c>
    </row>
    <row r="130" spans="1:11" x14ac:dyDescent="0.25">
      <c r="A130" s="113">
        <v>45377</v>
      </c>
      <c r="B130" s="191" t="s">
        <v>1316</v>
      </c>
      <c r="C130" s="25" t="s">
        <v>100</v>
      </c>
      <c r="D130" s="25" t="s">
        <v>1304</v>
      </c>
      <c r="E130" s="160" t="s">
        <v>1357</v>
      </c>
      <c r="F130" s="158"/>
      <c r="G130" s="91" t="s">
        <v>87</v>
      </c>
      <c r="H130" s="161"/>
      <c r="I130" s="187">
        <v>412770</v>
      </c>
      <c r="J130" s="189">
        <v>412770</v>
      </c>
      <c r="K130" s="84">
        <f t="shared" si="1"/>
        <v>0</v>
      </c>
    </row>
    <row r="131" spans="1:11" x14ac:dyDescent="0.25">
      <c r="A131" s="113">
        <v>45377</v>
      </c>
      <c r="B131" s="191" t="s">
        <v>1317</v>
      </c>
      <c r="C131" s="25" t="s">
        <v>110</v>
      </c>
      <c r="D131" s="25" t="s">
        <v>1305</v>
      </c>
      <c r="E131" s="160" t="s">
        <v>1358</v>
      </c>
      <c r="F131" s="158"/>
      <c r="G131" s="91" t="s">
        <v>92</v>
      </c>
      <c r="H131" s="161"/>
      <c r="I131" s="187">
        <v>196370</v>
      </c>
      <c r="J131" s="189">
        <v>196370</v>
      </c>
      <c r="K131" s="84">
        <f t="shared" si="1"/>
        <v>0</v>
      </c>
    </row>
    <row r="132" spans="1:11" x14ac:dyDescent="0.25">
      <c r="A132" s="113">
        <v>45377</v>
      </c>
      <c r="B132" s="191" t="s">
        <v>1318</v>
      </c>
      <c r="C132" s="25" t="s">
        <v>1306</v>
      </c>
      <c r="D132" s="25" t="s">
        <v>1307</v>
      </c>
      <c r="E132" s="160" t="s">
        <v>1359</v>
      </c>
      <c r="F132" s="158"/>
      <c r="G132" s="91" t="s">
        <v>91</v>
      </c>
      <c r="H132" s="161"/>
      <c r="I132" s="187">
        <v>20377498</v>
      </c>
      <c r="J132" s="189">
        <v>18269768</v>
      </c>
      <c r="K132" s="84">
        <f t="shared" si="1"/>
        <v>2107730</v>
      </c>
    </row>
    <row r="133" spans="1:11" x14ac:dyDescent="0.25">
      <c r="A133" s="113">
        <v>45378</v>
      </c>
      <c r="B133" s="191" t="s">
        <v>1319</v>
      </c>
      <c r="C133" s="25" t="s">
        <v>1308</v>
      </c>
      <c r="D133" s="25" t="s">
        <v>1309</v>
      </c>
      <c r="E133" s="160" t="s">
        <v>1360</v>
      </c>
      <c r="F133" s="158"/>
      <c r="G133" s="91" t="s">
        <v>1338</v>
      </c>
      <c r="H133" s="161"/>
      <c r="I133" s="187">
        <v>8352000</v>
      </c>
      <c r="J133" s="189">
        <v>6194400</v>
      </c>
      <c r="K133" s="84">
        <f t="shared" si="1"/>
        <v>2157600</v>
      </c>
    </row>
    <row r="134" spans="1:11" ht="18" customHeight="1" x14ac:dyDescent="0.25">
      <c r="A134" s="113">
        <v>45383</v>
      </c>
      <c r="B134" s="191" t="s">
        <v>1630</v>
      </c>
      <c r="C134" s="25" t="s">
        <v>1816</v>
      </c>
      <c r="D134" s="25" t="s">
        <v>1817</v>
      </c>
      <c r="E134" s="160" t="s">
        <v>621</v>
      </c>
      <c r="F134" s="158"/>
      <c r="G134" s="91" t="s">
        <v>1891</v>
      </c>
      <c r="H134" s="161"/>
      <c r="I134" s="187">
        <v>28000000</v>
      </c>
      <c r="J134" s="189">
        <v>20766667</v>
      </c>
      <c r="K134" s="84">
        <f t="shared" si="1"/>
        <v>7233333</v>
      </c>
    </row>
    <row r="135" spans="1:11" x14ac:dyDescent="0.25">
      <c r="A135" s="113">
        <v>45383</v>
      </c>
      <c r="B135" s="191" t="s">
        <v>1672</v>
      </c>
      <c r="C135" s="25" t="s">
        <v>1818</v>
      </c>
      <c r="D135" s="25" t="s">
        <v>1819</v>
      </c>
      <c r="E135" s="160" t="s">
        <v>601</v>
      </c>
      <c r="F135" s="158"/>
      <c r="G135" s="91" t="s">
        <v>1892</v>
      </c>
      <c r="H135" s="161"/>
      <c r="I135" s="187">
        <v>19092000</v>
      </c>
      <c r="J135" s="189">
        <v>14159900</v>
      </c>
      <c r="K135" s="84">
        <f t="shared" si="1"/>
        <v>4932100</v>
      </c>
    </row>
    <row r="136" spans="1:11" x14ac:dyDescent="0.25">
      <c r="A136" s="113">
        <v>45383</v>
      </c>
      <c r="B136" s="191" t="s">
        <v>1670</v>
      </c>
      <c r="C136" s="25" t="s">
        <v>1820</v>
      </c>
      <c r="D136" s="25" t="s">
        <v>1413</v>
      </c>
      <c r="E136" s="160" t="s">
        <v>640</v>
      </c>
      <c r="F136" s="158"/>
      <c r="G136" s="91" t="s">
        <v>1893</v>
      </c>
      <c r="H136" s="161"/>
      <c r="I136" s="187">
        <v>19092000</v>
      </c>
      <c r="J136" s="189">
        <v>12887100</v>
      </c>
      <c r="K136" s="84">
        <f t="shared" si="1"/>
        <v>6204900</v>
      </c>
    </row>
    <row r="137" spans="1:11" x14ac:dyDescent="0.25">
      <c r="A137" s="113">
        <v>45384</v>
      </c>
      <c r="B137" s="191" t="s">
        <v>1673</v>
      </c>
      <c r="C137" s="25" t="s">
        <v>1821</v>
      </c>
      <c r="D137" s="25" t="s">
        <v>1822</v>
      </c>
      <c r="E137" s="160" t="s">
        <v>1867</v>
      </c>
      <c r="F137" s="158"/>
      <c r="G137" s="91" t="s">
        <v>1894</v>
      </c>
      <c r="H137" s="161"/>
      <c r="I137" s="187">
        <v>24000000</v>
      </c>
      <c r="J137" s="189">
        <v>17600000</v>
      </c>
      <c r="K137" s="84">
        <f t="shared" si="1"/>
        <v>6400000</v>
      </c>
    </row>
    <row r="138" spans="1:11" x14ac:dyDescent="0.25">
      <c r="A138" s="113">
        <v>45386</v>
      </c>
      <c r="B138" s="191" t="s">
        <v>1912</v>
      </c>
      <c r="C138" s="25" t="s">
        <v>1823</v>
      </c>
      <c r="D138" s="25" t="s">
        <v>1824</v>
      </c>
      <c r="E138" s="160" t="s">
        <v>1868</v>
      </c>
      <c r="F138" s="158"/>
      <c r="G138" s="91" t="s">
        <v>87</v>
      </c>
      <c r="H138" s="161"/>
      <c r="I138" s="187">
        <v>373570</v>
      </c>
      <c r="J138" s="189">
        <v>373570</v>
      </c>
      <c r="K138" s="84">
        <f t="shared" si="1"/>
        <v>0</v>
      </c>
    </row>
    <row r="139" spans="1:11" x14ac:dyDescent="0.25">
      <c r="A139" s="113">
        <v>45386</v>
      </c>
      <c r="B139" s="191" t="s">
        <v>1912</v>
      </c>
      <c r="C139" s="25" t="s">
        <v>430</v>
      </c>
      <c r="D139" s="25" t="s">
        <v>1576</v>
      </c>
      <c r="E139" s="160" t="s">
        <v>1869</v>
      </c>
      <c r="F139" s="158"/>
      <c r="G139" s="91" t="s">
        <v>88</v>
      </c>
      <c r="H139" s="161"/>
      <c r="I139" s="187">
        <v>484500</v>
      </c>
      <c r="J139" s="189">
        <v>484500</v>
      </c>
      <c r="K139" s="84">
        <f t="shared" si="1"/>
        <v>0</v>
      </c>
    </row>
    <row r="140" spans="1:11" x14ac:dyDescent="0.25">
      <c r="A140" s="113">
        <v>45390</v>
      </c>
      <c r="B140" s="191" t="s">
        <v>1913</v>
      </c>
      <c r="C140" s="25" t="s">
        <v>1825</v>
      </c>
      <c r="D140" s="25" t="s">
        <v>1826</v>
      </c>
      <c r="E140" s="160" t="s">
        <v>1870</v>
      </c>
      <c r="F140" s="158"/>
      <c r="G140" s="91" t="s">
        <v>92</v>
      </c>
      <c r="H140" s="161"/>
      <c r="I140" s="187">
        <v>152170</v>
      </c>
      <c r="J140" s="189">
        <v>152170</v>
      </c>
      <c r="K140" s="84">
        <f t="shared" si="1"/>
        <v>0</v>
      </c>
    </row>
    <row r="141" spans="1:11" x14ac:dyDescent="0.25">
      <c r="A141" s="113">
        <v>45391</v>
      </c>
      <c r="B141" s="191" t="s">
        <v>1914</v>
      </c>
      <c r="C141" s="25" t="s">
        <v>1823</v>
      </c>
      <c r="D141" s="25" t="s">
        <v>1827</v>
      </c>
      <c r="E141" s="160" t="s">
        <v>1871</v>
      </c>
      <c r="F141" s="158"/>
      <c r="G141" s="91" t="s">
        <v>87</v>
      </c>
      <c r="H141" s="161"/>
      <c r="I141" s="187">
        <v>246540</v>
      </c>
      <c r="J141" s="189">
        <v>246540</v>
      </c>
      <c r="K141" s="84">
        <f t="shared" si="1"/>
        <v>0</v>
      </c>
    </row>
    <row r="142" spans="1:11" x14ac:dyDescent="0.25">
      <c r="A142" s="113">
        <v>45391</v>
      </c>
      <c r="B142" s="191" t="s">
        <v>1914</v>
      </c>
      <c r="C142" s="25" t="s">
        <v>430</v>
      </c>
      <c r="D142" s="25" t="s">
        <v>1828</v>
      </c>
      <c r="E142" s="160" t="s">
        <v>1872</v>
      </c>
      <c r="F142" s="158"/>
      <c r="G142" s="91" t="s">
        <v>88</v>
      </c>
      <c r="H142" s="161"/>
      <c r="I142" s="187">
        <v>18820</v>
      </c>
      <c r="J142" s="189">
        <v>18820</v>
      </c>
      <c r="K142" s="84">
        <f t="shared" ref="K142:K205" si="2">+I142-J142</f>
        <v>0</v>
      </c>
    </row>
    <row r="143" spans="1:11" x14ac:dyDescent="0.25">
      <c r="A143" s="113">
        <v>45391</v>
      </c>
      <c r="B143" s="191" t="s">
        <v>1915</v>
      </c>
      <c r="C143" s="25" t="s">
        <v>1825</v>
      </c>
      <c r="D143" s="25" t="s">
        <v>1829</v>
      </c>
      <c r="E143" s="160" t="s">
        <v>1873</v>
      </c>
      <c r="F143" s="158"/>
      <c r="G143" s="91" t="s">
        <v>92</v>
      </c>
      <c r="H143" s="161"/>
      <c r="I143" s="187">
        <v>35283</v>
      </c>
      <c r="J143" s="189">
        <v>35283</v>
      </c>
      <c r="K143" s="84">
        <f t="shared" si="2"/>
        <v>0</v>
      </c>
    </row>
    <row r="144" spans="1:11" x14ac:dyDescent="0.25">
      <c r="A144" s="113">
        <v>45392</v>
      </c>
      <c r="B144" s="191" t="s">
        <v>1562</v>
      </c>
      <c r="C144" s="25" t="s">
        <v>1830</v>
      </c>
      <c r="D144" s="25" t="s">
        <v>1831</v>
      </c>
      <c r="E144" s="160" t="s">
        <v>1874</v>
      </c>
      <c r="F144" s="158"/>
      <c r="G144" s="91" t="s">
        <v>1895</v>
      </c>
      <c r="H144" s="161"/>
      <c r="I144" s="187">
        <v>20000000</v>
      </c>
      <c r="J144" s="189">
        <v>13333333</v>
      </c>
      <c r="K144" s="84">
        <f t="shared" si="2"/>
        <v>6666667</v>
      </c>
    </row>
    <row r="145" spans="1:11" x14ac:dyDescent="0.25">
      <c r="A145" s="113">
        <v>45393</v>
      </c>
      <c r="B145" s="191" t="s">
        <v>1387</v>
      </c>
      <c r="C145" s="25" t="s">
        <v>1832</v>
      </c>
      <c r="D145" s="25" t="s">
        <v>1833</v>
      </c>
      <c r="E145" s="160" t="s">
        <v>1875</v>
      </c>
      <c r="F145" s="158"/>
      <c r="G145" s="91" t="s">
        <v>1896</v>
      </c>
      <c r="H145" s="161"/>
      <c r="I145" s="187">
        <v>24000000</v>
      </c>
      <c r="J145" s="189">
        <v>15800000</v>
      </c>
      <c r="K145" s="84">
        <f t="shared" si="2"/>
        <v>8200000</v>
      </c>
    </row>
    <row r="146" spans="1:11" x14ac:dyDescent="0.25">
      <c r="A146" s="113">
        <v>45393</v>
      </c>
      <c r="B146" s="191" t="s">
        <v>1301</v>
      </c>
      <c r="C146" s="25" t="s">
        <v>1834</v>
      </c>
      <c r="D146" s="25" t="s">
        <v>1835</v>
      </c>
      <c r="E146" s="160" t="s">
        <v>1876</v>
      </c>
      <c r="F146" s="158"/>
      <c r="G146" s="91" t="s">
        <v>1897</v>
      </c>
      <c r="H146" s="161"/>
      <c r="I146" s="187">
        <v>28000000</v>
      </c>
      <c r="J146" s="189">
        <v>18666667</v>
      </c>
      <c r="K146" s="84">
        <f t="shared" si="2"/>
        <v>9333333</v>
      </c>
    </row>
    <row r="147" spans="1:11" x14ac:dyDescent="0.25">
      <c r="A147" s="113">
        <v>45393</v>
      </c>
      <c r="B147" s="191" t="s">
        <v>1303</v>
      </c>
      <c r="C147" s="25" t="s">
        <v>1836</v>
      </c>
      <c r="D147" s="25" t="s">
        <v>1837</v>
      </c>
      <c r="E147" s="160" t="s">
        <v>1877</v>
      </c>
      <c r="F147" s="158"/>
      <c r="G147" s="91" t="s">
        <v>1898</v>
      </c>
      <c r="H147" s="161"/>
      <c r="I147" s="187">
        <v>28000000</v>
      </c>
      <c r="J147" s="189">
        <v>0</v>
      </c>
      <c r="K147" s="84">
        <f t="shared" si="2"/>
        <v>28000000</v>
      </c>
    </row>
    <row r="148" spans="1:11" x14ac:dyDescent="0.25">
      <c r="A148" s="113">
        <v>45393</v>
      </c>
      <c r="B148" s="191" t="s">
        <v>1676</v>
      </c>
      <c r="C148" s="25" t="s">
        <v>1837</v>
      </c>
      <c r="D148" s="25" t="s">
        <v>1838</v>
      </c>
      <c r="E148" s="160" t="s">
        <v>1878</v>
      </c>
      <c r="F148" s="158"/>
      <c r="G148" s="91" t="s">
        <v>1899</v>
      </c>
      <c r="H148" s="161"/>
      <c r="I148" s="187">
        <v>11600000</v>
      </c>
      <c r="J148" s="189">
        <v>7636667</v>
      </c>
      <c r="K148" s="84">
        <f t="shared" si="2"/>
        <v>3963333</v>
      </c>
    </row>
    <row r="149" spans="1:11" x14ac:dyDescent="0.25">
      <c r="A149" s="113">
        <v>45393</v>
      </c>
      <c r="B149" s="191" t="s">
        <v>1680</v>
      </c>
      <c r="C149" s="25" t="s">
        <v>1839</v>
      </c>
      <c r="D149" s="25" t="s">
        <v>1823</v>
      </c>
      <c r="E149" s="160" t="s">
        <v>147</v>
      </c>
      <c r="F149" s="158"/>
      <c r="G149" s="91" t="s">
        <v>1900</v>
      </c>
      <c r="H149" s="161"/>
      <c r="I149" s="187">
        <v>23600000</v>
      </c>
      <c r="J149" s="189">
        <v>15536667</v>
      </c>
      <c r="K149" s="84">
        <f t="shared" si="2"/>
        <v>8063333</v>
      </c>
    </row>
    <row r="150" spans="1:11" x14ac:dyDescent="0.25">
      <c r="A150" s="113">
        <v>45394</v>
      </c>
      <c r="B150" s="191" t="s">
        <v>1408</v>
      </c>
      <c r="C150" s="25" t="s">
        <v>1840</v>
      </c>
      <c r="D150" s="25" t="s">
        <v>1825</v>
      </c>
      <c r="E150" s="160" t="s">
        <v>1879</v>
      </c>
      <c r="F150" s="158"/>
      <c r="G150" s="91" t="s">
        <v>89</v>
      </c>
      <c r="H150" s="161"/>
      <c r="I150" s="187">
        <v>125860444</v>
      </c>
      <c r="J150" s="189">
        <v>51824889</v>
      </c>
      <c r="K150" s="84">
        <f t="shared" si="2"/>
        <v>74035555</v>
      </c>
    </row>
    <row r="151" spans="1:11" x14ac:dyDescent="0.25">
      <c r="A151" s="113">
        <v>45394</v>
      </c>
      <c r="B151" s="191" t="s">
        <v>1401</v>
      </c>
      <c r="C151" s="25" t="s">
        <v>1841</v>
      </c>
      <c r="D151" s="25" t="s">
        <v>1842</v>
      </c>
      <c r="E151" s="160" t="s">
        <v>1880</v>
      </c>
      <c r="F151" s="158"/>
      <c r="G151" s="91" t="s">
        <v>1901</v>
      </c>
      <c r="H151" s="161"/>
      <c r="I151" s="187">
        <v>20000000</v>
      </c>
      <c r="J151" s="189">
        <v>12666667</v>
      </c>
      <c r="K151" s="84">
        <f t="shared" si="2"/>
        <v>7333333</v>
      </c>
    </row>
    <row r="152" spans="1:11" x14ac:dyDescent="0.25">
      <c r="A152" s="113">
        <v>45394</v>
      </c>
      <c r="B152" s="191" t="s">
        <v>1385</v>
      </c>
      <c r="C152" s="25" t="s">
        <v>1843</v>
      </c>
      <c r="D152" s="25" t="s">
        <v>1844</v>
      </c>
      <c r="E152" s="160" t="s">
        <v>1881</v>
      </c>
      <c r="F152" s="158"/>
      <c r="G152" s="91" t="s">
        <v>1902</v>
      </c>
      <c r="H152" s="161"/>
      <c r="I152" s="187">
        <v>24000000</v>
      </c>
      <c r="J152" s="189">
        <v>14600000</v>
      </c>
      <c r="K152" s="84">
        <f t="shared" si="2"/>
        <v>9400000</v>
      </c>
    </row>
    <row r="153" spans="1:11" x14ac:dyDescent="0.25">
      <c r="A153" s="113">
        <v>45397</v>
      </c>
      <c r="B153" s="191" t="s">
        <v>1916</v>
      </c>
      <c r="C153" s="25" t="s">
        <v>1823</v>
      </c>
      <c r="D153" s="25" t="s">
        <v>1845</v>
      </c>
      <c r="E153" s="160" t="s">
        <v>1882</v>
      </c>
      <c r="F153" s="158"/>
      <c r="G153" s="91" t="s">
        <v>87</v>
      </c>
      <c r="H153" s="161"/>
      <c r="I153" s="187">
        <v>490200</v>
      </c>
      <c r="J153" s="189">
        <v>490200</v>
      </c>
      <c r="K153" s="84">
        <f t="shared" si="2"/>
        <v>0</v>
      </c>
    </row>
    <row r="154" spans="1:11" x14ac:dyDescent="0.25">
      <c r="A154" s="113">
        <v>45398</v>
      </c>
      <c r="B154" s="191" t="s">
        <v>1313</v>
      </c>
      <c r="C154" s="25" t="s">
        <v>1846</v>
      </c>
      <c r="D154" s="25" t="s">
        <v>1836</v>
      </c>
      <c r="E154" s="160" t="s">
        <v>1354</v>
      </c>
      <c r="F154" s="158"/>
      <c r="G154" s="91" t="s">
        <v>90</v>
      </c>
      <c r="H154" s="161"/>
      <c r="I154" s="187">
        <v>6038240</v>
      </c>
      <c r="J154" s="189">
        <v>6038240</v>
      </c>
      <c r="K154" s="84">
        <f t="shared" si="2"/>
        <v>0</v>
      </c>
    </row>
    <row r="155" spans="1:11" x14ac:dyDescent="0.25">
      <c r="A155" s="113">
        <v>45398</v>
      </c>
      <c r="B155" s="191" t="s">
        <v>1681</v>
      </c>
      <c r="C155" s="25" t="s">
        <v>1835</v>
      </c>
      <c r="D155" s="25" t="s">
        <v>1847</v>
      </c>
      <c r="E155" s="160" t="s">
        <v>1883</v>
      </c>
      <c r="F155" s="158"/>
      <c r="G155" s="91" t="s">
        <v>1903</v>
      </c>
      <c r="H155" s="161"/>
      <c r="I155" s="187">
        <v>8800000</v>
      </c>
      <c r="J155" s="189">
        <v>5500000</v>
      </c>
      <c r="K155" s="84">
        <f t="shared" si="2"/>
        <v>3300000</v>
      </c>
    </row>
    <row r="156" spans="1:11" x14ac:dyDescent="0.25">
      <c r="A156" s="113">
        <v>45398</v>
      </c>
      <c r="B156" s="191" t="s">
        <v>1410</v>
      </c>
      <c r="C156" s="25" t="s">
        <v>1848</v>
      </c>
      <c r="D156" s="25" t="s">
        <v>1849</v>
      </c>
      <c r="E156" s="160" t="s">
        <v>1884</v>
      </c>
      <c r="F156" s="158"/>
      <c r="G156" s="91" t="s">
        <v>1904</v>
      </c>
      <c r="H156" s="161"/>
      <c r="I156" s="187">
        <v>20000000</v>
      </c>
      <c r="J156" s="189">
        <v>12166667</v>
      </c>
      <c r="K156" s="84">
        <f t="shared" si="2"/>
        <v>7833333</v>
      </c>
    </row>
    <row r="157" spans="1:11" x14ac:dyDescent="0.25">
      <c r="A157" s="113">
        <v>45399</v>
      </c>
      <c r="B157" s="191" t="s">
        <v>1419</v>
      </c>
      <c r="C157" s="25" t="s">
        <v>1850</v>
      </c>
      <c r="D157" s="25" t="s">
        <v>1851</v>
      </c>
      <c r="E157" s="160" t="s">
        <v>1351</v>
      </c>
      <c r="F157" s="158"/>
      <c r="G157" s="91" t="s">
        <v>1905</v>
      </c>
      <c r="H157" s="161"/>
      <c r="I157" s="187">
        <v>12000000</v>
      </c>
      <c r="J157" s="189">
        <v>7300000</v>
      </c>
      <c r="K157" s="84">
        <f t="shared" si="2"/>
        <v>4700000</v>
      </c>
    </row>
    <row r="158" spans="1:11" x14ac:dyDescent="0.25">
      <c r="A158" s="113">
        <v>45401</v>
      </c>
      <c r="B158" s="191" t="s">
        <v>1422</v>
      </c>
      <c r="C158" s="25" t="s">
        <v>1852</v>
      </c>
      <c r="D158" s="25" t="s">
        <v>1853</v>
      </c>
      <c r="E158" s="160" t="s">
        <v>601</v>
      </c>
      <c r="F158" s="158"/>
      <c r="G158" s="91" t="s">
        <v>1906</v>
      </c>
      <c r="H158" s="161"/>
      <c r="I158" s="187">
        <v>19092000</v>
      </c>
      <c r="J158" s="189">
        <v>10977900</v>
      </c>
      <c r="K158" s="84">
        <f t="shared" si="2"/>
        <v>8114100</v>
      </c>
    </row>
    <row r="159" spans="1:11" x14ac:dyDescent="0.25">
      <c r="A159" s="113">
        <v>45401</v>
      </c>
      <c r="B159" s="191" t="s">
        <v>1428</v>
      </c>
      <c r="C159" s="25" t="s">
        <v>1854</v>
      </c>
      <c r="D159" s="25" t="s">
        <v>1855</v>
      </c>
      <c r="E159" s="160" t="s">
        <v>1885</v>
      </c>
      <c r="F159" s="158"/>
      <c r="G159" s="91" t="s">
        <v>1907</v>
      </c>
      <c r="H159" s="161"/>
      <c r="I159" s="187">
        <v>19092000</v>
      </c>
      <c r="J159" s="189">
        <v>6045800</v>
      </c>
      <c r="K159" s="84">
        <f t="shared" si="2"/>
        <v>13046200</v>
      </c>
    </row>
    <row r="160" spans="1:11" x14ac:dyDescent="0.25">
      <c r="A160" s="113">
        <v>45401</v>
      </c>
      <c r="B160" s="191" t="s">
        <v>1430</v>
      </c>
      <c r="C160" s="25" t="s">
        <v>1856</v>
      </c>
      <c r="D160" s="25" t="s">
        <v>1857</v>
      </c>
      <c r="E160" s="160" t="s">
        <v>1886</v>
      </c>
      <c r="F160" s="158"/>
      <c r="G160" s="91" t="s">
        <v>1908</v>
      </c>
      <c r="H160" s="161"/>
      <c r="I160" s="187">
        <v>19092000</v>
      </c>
      <c r="J160" s="189">
        <v>10818800</v>
      </c>
      <c r="K160" s="84">
        <f t="shared" si="2"/>
        <v>8273200</v>
      </c>
    </row>
    <row r="161" spans="1:11" x14ac:dyDescent="0.25">
      <c r="A161" s="113">
        <v>45401</v>
      </c>
      <c r="B161" s="191" t="s">
        <v>1917</v>
      </c>
      <c r="C161" s="25" t="s">
        <v>1823</v>
      </c>
      <c r="D161" s="25" t="s">
        <v>1858</v>
      </c>
      <c r="E161" s="160" t="s">
        <v>1887</v>
      </c>
      <c r="F161" s="158"/>
      <c r="G161" s="91" t="s">
        <v>87</v>
      </c>
      <c r="H161" s="161"/>
      <c r="I161" s="187">
        <v>203000</v>
      </c>
      <c r="J161" s="189">
        <v>203000</v>
      </c>
      <c r="K161" s="84">
        <f t="shared" si="2"/>
        <v>0</v>
      </c>
    </row>
    <row r="162" spans="1:11" x14ac:dyDescent="0.25">
      <c r="A162" s="113">
        <v>45401</v>
      </c>
      <c r="B162" s="191" t="s">
        <v>1917</v>
      </c>
      <c r="C162" s="25" t="s">
        <v>430</v>
      </c>
      <c r="D162" s="25" t="s">
        <v>1859</v>
      </c>
      <c r="E162" s="160" t="s">
        <v>1888</v>
      </c>
      <c r="F162" s="158"/>
      <c r="G162" s="91" t="s">
        <v>88</v>
      </c>
      <c r="H162" s="161"/>
      <c r="I162" s="187">
        <v>43830</v>
      </c>
      <c r="J162" s="189">
        <v>43830</v>
      </c>
      <c r="K162" s="84">
        <f t="shared" si="2"/>
        <v>0</v>
      </c>
    </row>
    <row r="163" spans="1:11" x14ac:dyDescent="0.25">
      <c r="A163" s="113">
        <v>45407</v>
      </c>
      <c r="B163" s="191" t="s">
        <v>1307</v>
      </c>
      <c r="C163" s="25" t="s">
        <v>1831</v>
      </c>
      <c r="D163" s="25" t="s">
        <v>1860</v>
      </c>
      <c r="E163" s="160" t="s">
        <v>601</v>
      </c>
      <c r="F163" s="158"/>
      <c r="G163" s="91" t="s">
        <v>1909</v>
      </c>
      <c r="H163" s="161"/>
      <c r="I163" s="187">
        <v>19092000</v>
      </c>
      <c r="J163" s="189">
        <v>9864200</v>
      </c>
      <c r="K163" s="84">
        <f t="shared" si="2"/>
        <v>9227800</v>
      </c>
    </row>
    <row r="164" spans="1:11" x14ac:dyDescent="0.25">
      <c r="A164" s="113">
        <v>45411</v>
      </c>
      <c r="B164" s="191" t="s">
        <v>1820</v>
      </c>
      <c r="C164" s="25" t="s">
        <v>1861</v>
      </c>
      <c r="D164" s="25" t="s">
        <v>1862</v>
      </c>
      <c r="E164" s="160" t="s">
        <v>147</v>
      </c>
      <c r="F164" s="158"/>
      <c r="G164" s="91" t="s">
        <v>1910</v>
      </c>
      <c r="H164" s="161"/>
      <c r="I164" s="187">
        <v>20000000</v>
      </c>
      <c r="J164" s="189">
        <v>9833333</v>
      </c>
      <c r="K164" s="84">
        <f t="shared" si="2"/>
        <v>10166667</v>
      </c>
    </row>
    <row r="165" spans="1:11" x14ac:dyDescent="0.25">
      <c r="A165" s="113">
        <v>45412</v>
      </c>
      <c r="B165" s="191" t="s">
        <v>1918</v>
      </c>
      <c r="C165" s="25" t="s">
        <v>1823</v>
      </c>
      <c r="D165" s="25" t="s">
        <v>1863</v>
      </c>
      <c r="E165" s="160" t="s">
        <v>1889</v>
      </c>
      <c r="F165" s="158"/>
      <c r="G165" s="91" t="s">
        <v>87</v>
      </c>
      <c r="H165" s="161"/>
      <c r="I165" s="187">
        <v>453170</v>
      </c>
      <c r="J165" s="189">
        <v>453170</v>
      </c>
      <c r="K165" s="84">
        <f t="shared" si="2"/>
        <v>0</v>
      </c>
    </row>
    <row r="166" spans="1:11" x14ac:dyDescent="0.25">
      <c r="A166" s="113">
        <v>45412</v>
      </c>
      <c r="B166" s="191" t="s">
        <v>1918</v>
      </c>
      <c r="C166" s="25" t="s">
        <v>430</v>
      </c>
      <c r="D166" s="25" t="s">
        <v>1864</v>
      </c>
      <c r="E166" s="160" t="s">
        <v>1890</v>
      </c>
      <c r="F166" s="158"/>
      <c r="G166" s="91" t="s">
        <v>88</v>
      </c>
      <c r="H166" s="161"/>
      <c r="I166" s="187">
        <v>536950</v>
      </c>
      <c r="J166" s="189">
        <v>536950</v>
      </c>
      <c r="K166" s="84">
        <f t="shared" si="2"/>
        <v>0</v>
      </c>
    </row>
    <row r="167" spans="1:11" x14ac:dyDescent="0.25">
      <c r="A167" s="113">
        <v>45412</v>
      </c>
      <c r="B167" s="191" t="s">
        <v>1574</v>
      </c>
      <c r="C167" s="25" t="s">
        <v>1865</v>
      </c>
      <c r="D167" s="25" t="s">
        <v>1866</v>
      </c>
      <c r="E167" s="160" t="s">
        <v>640</v>
      </c>
      <c r="F167" s="158"/>
      <c r="G167" s="91" t="s">
        <v>1911</v>
      </c>
      <c r="H167" s="161"/>
      <c r="I167" s="187">
        <v>19092000</v>
      </c>
      <c r="J167" s="189">
        <v>9386900</v>
      </c>
      <c r="K167" s="84">
        <f t="shared" si="2"/>
        <v>9705100</v>
      </c>
    </row>
    <row r="168" spans="1:11" x14ac:dyDescent="0.25">
      <c r="A168" s="113">
        <v>45418</v>
      </c>
      <c r="B168" s="242" t="s">
        <v>2100</v>
      </c>
      <c r="C168" s="25" t="s">
        <v>2267</v>
      </c>
      <c r="D168" s="25" t="s">
        <v>2269</v>
      </c>
      <c r="E168" s="162" t="s">
        <v>601</v>
      </c>
      <c r="F168" s="158"/>
      <c r="G168" s="124" t="s">
        <v>2450</v>
      </c>
      <c r="H168" s="161"/>
      <c r="I168" s="187">
        <v>19092000</v>
      </c>
      <c r="J168" s="189">
        <v>8750500</v>
      </c>
      <c r="K168" s="84">
        <f t="shared" si="2"/>
        <v>10341500</v>
      </c>
    </row>
    <row r="169" spans="1:11" x14ac:dyDescent="0.25">
      <c r="A169" s="113">
        <v>45419</v>
      </c>
      <c r="B169" s="242" t="s">
        <v>677</v>
      </c>
      <c r="C169" s="25" t="s">
        <v>2270</v>
      </c>
      <c r="D169" s="25" t="s">
        <v>2271</v>
      </c>
      <c r="E169" s="162" t="s">
        <v>2473</v>
      </c>
      <c r="F169" s="158"/>
      <c r="G169" s="124" t="s">
        <v>585</v>
      </c>
      <c r="H169" s="161"/>
      <c r="I169" s="187">
        <v>9546000</v>
      </c>
      <c r="J169" s="189">
        <v>477300</v>
      </c>
      <c r="K169" s="84">
        <f t="shared" si="2"/>
        <v>9068700</v>
      </c>
    </row>
    <row r="170" spans="1:11" x14ac:dyDescent="0.25">
      <c r="A170" s="113">
        <v>45419</v>
      </c>
      <c r="B170" s="242" t="s">
        <v>452</v>
      </c>
      <c r="C170" s="25" t="s">
        <v>2272</v>
      </c>
      <c r="D170" s="25" t="s">
        <v>2273</v>
      </c>
      <c r="E170" s="162" t="s">
        <v>2474</v>
      </c>
      <c r="F170" s="158"/>
      <c r="G170" s="124" t="s">
        <v>566</v>
      </c>
      <c r="H170" s="161"/>
      <c r="I170" s="187">
        <v>9546000</v>
      </c>
      <c r="J170" s="189">
        <v>2386500</v>
      </c>
      <c r="K170" s="84">
        <f t="shared" si="2"/>
        <v>7159500</v>
      </c>
    </row>
    <row r="171" spans="1:11" x14ac:dyDescent="0.25">
      <c r="A171" s="113">
        <v>45419</v>
      </c>
      <c r="B171" s="242" t="s">
        <v>659</v>
      </c>
      <c r="C171" s="25" t="s">
        <v>2274</v>
      </c>
      <c r="D171" s="25" t="s">
        <v>2275</v>
      </c>
      <c r="E171" s="162" t="s">
        <v>2475</v>
      </c>
      <c r="F171" s="158"/>
      <c r="G171" s="124" t="s">
        <v>564</v>
      </c>
      <c r="H171" s="161"/>
      <c r="I171" s="187">
        <v>14000000</v>
      </c>
      <c r="J171" s="189">
        <v>3500000</v>
      </c>
      <c r="K171" s="84">
        <f t="shared" si="2"/>
        <v>10500000</v>
      </c>
    </row>
    <row r="172" spans="1:11" x14ac:dyDescent="0.25">
      <c r="A172" s="113">
        <v>45419</v>
      </c>
      <c r="B172" s="242" t="s">
        <v>180</v>
      </c>
      <c r="C172" s="25" t="s">
        <v>2276</v>
      </c>
      <c r="D172" s="25" t="s">
        <v>2277</v>
      </c>
      <c r="E172" s="162" t="s">
        <v>2476</v>
      </c>
      <c r="F172" s="158"/>
      <c r="G172" s="124" t="s">
        <v>537</v>
      </c>
      <c r="H172" s="161"/>
      <c r="I172" s="187">
        <v>14000000</v>
      </c>
      <c r="J172" s="189">
        <v>6066667</v>
      </c>
      <c r="K172" s="84">
        <f t="shared" si="2"/>
        <v>7933333</v>
      </c>
    </row>
    <row r="173" spans="1:11" x14ac:dyDescent="0.25">
      <c r="A173" s="113">
        <v>45419</v>
      </c>
      <c r="B173" s="242" t="s">
        <v>117</v>
      </c>
      <c r="C173" s="25" t="s">
        <v>2278</v>
      </c>
      <c r="D173" s="25" t="s">
        <v>2279</v>
      </c>
      <c r="E173" s="162" t="s">
        <v>2477</v>
      </c>
      <c r="F173" s="158"/>
      <c r="G173" s="124" t="s">
        <v>98</v>
      </c>
      <c r="H173" s="161"/>
      <c r="I173" s="187">
        <v>9546000</v>
      </c>
      <c r="J173" s="189">
        <v>4932100</v>
      </c>
      <c r="K173" s="84">
        <f t="shared" si="2"/>
        <v>4613900</v>
      </c>
    </row>
    <row r="174" spans="1:11" x14ac:dyDescent="0.25">
      <c r="A174" s="113">
        <v>45419</v>
      </c>
      <c r="B174" s="242" t="s">
        <v>675</v>
      </c>
      <c r="C174" s="25" t="s">
        <v>2280</v>
      </c>
      <c r="D174" s="25" t="s">
        <v>2281</v>
      </c>
      <c r="E174" s="162" t="s">
        <v>2478</v>
      </c>
      <c r="F174" s="158"/>
      <c r="G174" s="124" t="s">
        <v>584</v>
      </c>
      <c r="H174" s="161"/>
      <c r="I174" s="187">
        <v>11800000</v>
      </c>
      <c r="J174" s="189">
        <v>590000</v>
      </c>
      <c r="K174" s="84">
        <f t="shared" si="2"/>
        <v>11210000</v>
      </c>
    </row>
    <row r="175" spans="1:11" x14ac:dyDescent="0.25">
      <c r="A175" s="113">
        <v>45419</v>
      </c>
      <c r="B175" s="242" t="s">
        <v>670</v>
      </c>
      <c r="C175" s="25" t="s">
        <v>129</v>
      </c>
      <c r="D175" s="25" t="s">
        <v>2282</v>
      </c>
      <c r="E175" s="162" t="s">
        <v>2479</v>
      </c>
      <c r="F175" s="158"/>
      <c r="G175" s="124" t="s">
        <v>579</v>
      </c>
      <c r="H175" s="161"/>
      <c r="I175" s="187">
        <v>10666667</v>
      </c>
      <c r="J175" s="189">
        <v>1333333</v>
      </c>
      <c r="K175" s="84">
        <f t="shared" si="2"/>
        <v>9333334</v>
      </c>
    </row>
    <row r="176" spans="1:11" x14ac:dyDescent="0.25">
      <c r="A176" s="113">
        <v>45419</v>
      </c>
      <c r="B176" s="242" t="s">
        <v>666</v>
      </c>
      <c r="C176" s="25" t="s">
        <v>2283</v>
      </c>
      <c r="D176" s="25" t="s">
        <v>2284</v>
      </c>
      <c r="E176" s="162" t="s">
        <v>2480</v>
      </c>
      <c r="F176" s="158"/>
      <c r="G176" s="124" t="s">
        <v>574</v>
      </c>
      <c r="H176" s="161"/>
      <c r="I176" s="187">
        <v>10000000</v>
      </c>
      <c r="J176" s="189">
        <v>1666667</v>
      </c>
      <c r="K176" s="84">
        <f t="shared" si="2"/>
        <v>8333333</v>
      </c>
    </row>
    <row r="177" spans="1:11" x14ac:dyDescent="0.25">
      <c r="A177" s="113">
        <v>45419</v>
      </c>
      <c r="B177" s="242" t="s">
        <v>2569</v>
      </c>
      <c r="C177" s="25" t="s">
        <v>1823</v>
      </c>
      <c r="D177" s="25" t="s">
        <v>2285</v>
      </c>
      <c r="E177" s="162" t="s">
        <v>2481</v>
      </c>
      <c r="F177" s="158"/>
      <c r="G177" s="124" t="s">
        <v>87</v>
      </c>
      <c r="H177" s="161"/>
      <c r="I177" s="187">
        <v>374170</v>
      </c>
      <c r="J177" s="127">
        <v>374170</v>
      </c>
      <c r="K177" s="84">
        <f t="shared" si="2"/>
        <v>0</v>
      </c>
    </row>
    <row r="178" spans="1:11" x14ac:dyDescent="0.25">
      <c r="A178" s="113">
        <v>45419</v>
      </c>
      <c r="B178" s="242" t="s">
        <v>2569</v>
      </c>
      <c r="C178" s="25" t="s">
        <v>430</v>
      </c>
      <c r="D178" s="25" t="s">
        <v>2286</v>
      </c>
      <c r="E178" s="162" t="s">
        <v>2482</v>
      </c>
      <c r="F178" s="158"/>
      <c r="G178" s="124" t="s">
        <v>88</v>
      </c>
      <c r="H178" s="161"/>
      <c r="I178" s="187">
        <v>21250</v>
      </c>
      <c r="J178" s="127">
        <v>21250</v>
      </c>
      <c r="K178" s="84">
        <f t="shared" si="2"/>
        <v>0</v>
      </c>
    </row>
    <row r="179" spans="1:11" x14ac:dyDescent="0.25">
      <c r="A179" s="113">
        <v>45420</v>
      </c>
      <c r="B179" s="242" t="s">
        <v>2570</v>
      </c>
      <c r="C179" s="25" t="s">
        <v>1823</v>
      </c>
      <c r="D179" s="25" t="s">
        <v>2287</v>
      </c>
      <c r="E179" s="162" t="s">
        <v>2483</v>
      </c>
      <c r="F179" s="158"/>
      <c r="G179" s="124" t="s">
        <v>87</v>
      </c>
      <c r="H179" s="161"/>
      <c r="I179" s="187">
        <v>379030</v>
      </c>
      <c r="J179" s="127">
        <v>379030</v>
      </c>
      <c r="K179" s="84">
        <f t="shared" si="2"/>
        <v>0</v>
      </c>
    </row>
    <row r="180" spans="1:11" x14ac:dyDescent="0.25">
      <c r="A180" s="113">
        <v>45420</v>
      </c>
      <c r="B180" s="242" t="s">
        <v>2084</v>
      </c>
      <c r="C180" s="25" t="s">
        <v>2288</v>
      </c>
      <c r="D180" s="25" t="s">
        <v>2289</v>
      </c>
      <c r="E180" s="162" t="s">
        <v>601</v>
      </c>
      <c r="F180" s="158"/>
      <c r="G180" s="124" t="s">
        <v>2451</v>
      </c>
      <c r="H180" s="161"/>
      <c r="I180" s="187">
        <v>19092000</v>
      </c>
      <c r="J180" s="189">
        <v>8273200</v>
      </c>
      <c r="K180" s="84">
        <f t="shared" si="2"/>
        <v>10818800</v>
      </c>
    </row>
    <row r="181" spans="1:11" x14ac:dyDescent="0.25">
      <c r="A181" s="113">
        <v>45420</v>
      </c>
      <c r="B181" s="242" t="s">
        <v>2099</v>
      </c>
      <c r="C181" s="25" t="s">
        <v>2279</v>
      </c>
      <c r="D181" s="25" t="s">
        <v>2290</v>
      </c>
      <c r="E181" s="162" t="s">
        <v>601</v>
      </c>
      <c r="F181" s="158"/>
      <c r="G181" s="124" t="s">
        <v>2452</v>
      </c>
      <c r="H181" s="161"/>
      <c r="I181" s="187">
        <v>19092000</v>
      </c>
      <c r="J181" s="189">
        <v>8273200</v>
      </c>
      <c r="K181" s="84">
        <f t="shared" si="2"/>
        <v>10818800</v>
      </c>
    </row>
    <row r="182" spans="1:11" x14ac:dyDescent="0.25">
      <c r="A182" s="113">
        <v>45420</v>
      </c>
      <c r="B182" s="242" t="s">
        <v>1434</v>
      </c>
      <c r="C182" s="25" t="s">
        <v>2291</v>
      </c>
      <c r="D182" s="25" t="s">
        <v>2292</v>
      </c>
      <c r="E182" s="162" t="s">
        <v>2484</v>
      </c>
      <c r="F182" s="158"/>
      <c r="G182" s="124" t="s">
        <v>540</v>
      </c>
      <c r="H182" s="161"/>
      <c r="I182" s="187">
        <v>24000000</v>
      </c>
      <c r="J182" s="189">
        <v>10400000</v>
      </c>
      <c r="K182" s="84">
        <f t="shared" si="2"/>
        <v>13600000</v>
      </c>
    </row>
    <row r="183" spans="1:11" x14ac:dyDescent="0.25">
      <c r="A183" s="113">
        <v>45421</v>
      </c>
      <c r="B183" s="242" t="s">
        <v>499</v>
      </c>
      <c r="C183" s="25" t="s">
        <v>2293</v>
      </c>
      <c r="D183" s="25" t="s">
        <v>2294</v>
      </c>
      <c r="E183" s="162" t="s">
        <v>2485</v>
      </c>
      <c r="F183" s="158"/>
      <c r="G183" s="124" t="s">
        <v>588</v>
      </c>
      <c r="H183" s="161"/>
      <c r="I183" s="187">
        <v>11800000</v>
      </c>
      <c r="J183" s="189">
        <v>0</v>
      </c>
      <c r="K183" s="84">
        <f t="shared" si="2"/>
        <v>11800000</v>
      </c>
    </row>
    <row r="184" spans="1:11" x14ac:dyDescent="0.25">
      <c r="A184" s="113">
        <v>45421</v>
      </c>
      <c r="B184" s="242" t="s">
        <v>492</v>
      </c>
      <c r="C184" s="25" t="s">
        <v>2295</v>
      </c>
      <c r="D184" s="25" t="s">
        <v>2296</v>
      </c>
      <c r="E184" s="162" t="s">
        <v>2486</v>
      </c>
      <c r="F184" s="158"/>
      <c r="G184" s="124" t="s">
        <v>577</v>
      </c>
      <c r="H184" s="161"/>
      <c r="I184" s="187">
        <v>11800000</v>
      </c>
      <c r="J184" s="189">
        <v>983333</v>
      </c>
      <c r="K184" s="84">
        <f t="shared" si="2"/>
        <v>10816667</v>
      </c>
    </row>
    <row r="185" spans="1:11" x14ac:dyDescent="0.25">
      <c r="A185" s="113">
        <v>45421</v>
      </c>
      <c r="B185" s="242" t="s">
        <v>83</v>
      </c>
      <c r="C185" s="25" t="s">
        <v>2297</v>
      </c>
      <c r="D185" s="25" t="s">
        <v>2298</v>
      </c>
      <c r="E185" s="162" t="s">
        <v>602</v>
      </c>
      <c r="F185" s="158"/>
      <c r="G185" s="124" t="s">
        <v>2453</v>
      </c>
      <c r="H185" s="161"/>
      <c r="I185" s="187">
        <v>22800000</v>
      </c>
      <c r="J185" s="189">
        <v>12920000</v>
      </c>
      <c r="K185" s="84">
        <f t="shared" si="2"/>
        <v>9880000</v>
      </c>
    </row>
    <row r="186" spans="1:11" x14ac:dyDescent="0.25">
      <c r="A186" s="113">
        <v>45422</v>
      </c>
      <c r="B186" s="242" t="s">
        <v>131</v>
      </c>
      <c r="C186" s="25" t="s">
        <v>2299</v>
      </c>
      <c r="D186" s="25" t="s">
        <v>2278</v>
      </c>
      <c r="E186" s="162" t="s">
        <v>2487</v>
      </c>
      <c r="F186" s="158"/>
      <c r="G186" s="124" t="s">
        <v>94</v>
      </c>
      <c r="H186" s="161"/>
      <c r="I186" s="187">
        <v>11800000</v>
      </c>
      <c r="J186" s="189">
        <v>6293333</v>
      </c>
      <c r="K186" s="84">
        <f t="shared" si="2"/>
        <v>5506667</v>
      </c>
    </row>
    <row r="187" spans="1:11" x14ac:dyDescent="0.25">
      <c r="A187" s="113">
        <v>45422</v>
      </c>
      <c r="B187" s="242" t="s">
        <v>229</v>
      </c>
      <c r="C187" s="25" t="s">
        <v>195</v>
      </c>
      <c r="D187" s="25" t="s">
        <v>2300</v>
      </c>
      <c r="E187" s="162" t="s">
        <v>2488</v>
      </c>
      <c r="F187" s="158"/>
      <c r="G187" s="124" t="s">
        <v>539</v>
      </c>
      <c r="H187" s="161"/>
      <c r="I187" s="187">
        <v>14000000</v>
      </c>
      <c r="J187" s="189">
        <v>6066667</v>
      </c>
      <c r="K187" s="84">
        <f t="shared" si="2"/>
        <v>7933333</v>
      </c>
    </row>
    <row r="188" spans="1:11" x14ac:dyDescent="0.25">
      <c r="A188" s="113">
        <v>45426</v>
      </c>
      <c r="B188" s="242" t="s">
        <v>1925</v>
      </c>
      <c r="C188" s="25" t="s">
        <v>2301</v>
      </c>
      <c r="D188" s="25" t="s">
        <v>2302</v>
      </c>
      <c r="E188" s="162" t="s">
        <v>1351</v>
      </c>
      <c r="F188" s="158"/>
      <c r="G188" s="124" t="s">
        <v>2454</v>
      </c>
      <c r="H188" s="161"/>
      <c r="I188" s="187">
        <v>10400000</v>
      </c>
      <c r="J188" s="189">
        <v>3900000</v>
      </c>
      <c r="K188" s="84">
        <f t="shared" si="2"/>
        <v>6500000</v>
      </c>
    </row>
    <row r="189" spans="1:11" x14ac:dyDescent="0.25">
      <c r="A189" s="113">
        <v>45426</v>
      </c>
      <c r="B189" s="242" t="s">
        <v>674</v>
      </c>
      <c r="C189" s="25" t="s">
        <v>2305</v>
      </c>
      <c r="D189" s="25" t="s">
        <v>2306</v>
      </c>
      <c r="E189" s="162" t="s">
        <v>2489</v>
      </c>
      <c r="F189" s="158"/>
      <c r="G189" s="124" t="s">
        <v>583</v>
      </c>
      <c r="H189" s="161"/>
      <c r="I189" s="187">
        <v>9546000</v>
      </c>
      <c r="J189" s="189">
        <v>636400</v>
      </c>
      <c r="K189" s="84">
        <f t="shared" si="2"/>
        <v>8909600</v>
      </c>
    </row>
    <row r="190" spans="1:11" x14ac:dyDescent="0.25">
      <c r="A190" s="113">
        <v>45426</v>
      </c>
      <c r="B190" s="242" t="s">
        <v>461</v>
      </c>
      <c r="C190" s="25" t="s">
        <v>2307</v>
      </c>
      <c r="D190" s="25" t="s">
        <v>2280</v>
      </c>
      <c r="E190" s="162" t="s">
        <v>2490</v>
      </c>
      <c r="F190" s="158"/>
      <c r="G190" s="124" t="s">
        <v>567</v>
      </c>
      <c r="H190" s="161"/>
      <c r="I190" s="187">
        <v>10666667</v>
      </c>
      <c r="J190" s="189">
        <v>2666667</v>
      </c>
      <c r="K190" s="84">
        <f t="shared" si="2"/>
        <v>8000000</v>
      </c>
    </row>
    <row r="191" spans="1:11" x14ac:dyDescent="0.25">
      <c r="A191" s="113">
        <v>45426</v>
      </c>
      <c r="B191" s="242" t="s">
        <v>453</v>
      </c>
      <c r="C191" s="25" t="s">
        <v>2308</v>
      </c>
      <c r="D191" s="25" t="s">
        <v>2295</v>
      </c>
      <c r="E191" s="162" t="s">
        <v>2491</v>
      </c>
      <c r="F191" s="158"/>
      <c r="G191" s="124" t="s">
        <v>569</v>
      </c>
      <c r="H191" s="161"/>
      <c r="I191" s="187">
        <v>10600000</v>
      </c>
      <c r="J191" s="189">
        <v>2120000</v>
      </c>
      <c r="K191" s="84">
        <f t="shared" si="2"/>
        <v>8480000</v>
      </c>
    </row>
    <row r="192" spans="1:11" x14ac:dyDescent="0.25">
      <c r="A192" s="113">
        <v>45426</v>
      </c>
      <c r="B192" s="242" t="s">
        <v>182</v>
      </c>
      <c r="C192" s="25" t="s">
        <v>2309</v>
      </c>
      <c r="D192" s="25" t="s">
        <v>2310</v>
      </c>
      <c r="E192" s="162" t="s">
        <v>2492</v>
      </c>
      <c r="F192" s="158"/>
      <c r="G192" s="124" t="s">
        <v>535</v>
      </c>
      <c r="H192" s="161"/>
      <c r="I192" s="187">
        <v>12000000</v>
      </c>
      <c r="J192" s="189">
        <v>5200000</v>
      </c>
      <c r="K192" s="84">
        <f t="shared" si="2"/>
        <v>6800000</v>
      </c>
    </row>
    <row r="193" spans="1:11" x14ac:dyDescent="0.25">
      <c r="A193" s="113">
        <v>45426</v>
      </c>
      <c r="B193" s="242" t="s">
        <v>186</v>
      </c>
      <c r="C193" s="25" t="s">
        <v>2311</v>
      </c>
      <c r="D193" s="25" t="s">
        <v>2312</v>
      </c>
      <c r="E193" s="162" t="s">
        <v>2493</v>
      </c>
      <c r="F193" s="158"/>
      <c r="G193" s="124" t="s">
        <v>538</v>
      </c>
      <c r="H193" s="161"/>
      <c r="I193" s="187">
        <v>14000000</v>
      </c>
      <c r="J193" s="189">
        <v>6066667</v>
      </c>
      <c r="K193" s="84">
        <f t="shared" si="2"/>
        <v>7933333</v>
      </c>
    </row>
    <row r="194" spans="1:11" x14ac:dyDescent="0.25">
      <c r="A194" s="113">
        <v>45426</v>
      </c>
      <c r="B194" s="242" t="s">
        <v>388</v>
      </c>
      <c r="C194" s="25" t="s">
        <v>2313</v>
      </c>
      <c r="D194" s="25" t="s">
        <v>2314</v>
      </c>
      <c r="E194" s="162" t="s">
        <v>2494</v>
      </c>
      <c r="F194" s="158"/>
      <c r="G194" s="124" t="s">
        <v>545</v>
      </c>
      <c r="H194" s="161"/>
      <c r="I194" s="187">
        <v>9546000</v>
      </c>
      <c r="J194" s="189">
        <v>4136600</v>
      </c>
      <c r="K194" s="84">
        <f t="shared" si="2"/>
        <v>5409400</v>
      </c>
    </row>
    <row r="195" spans="1:11" x14ac:dyDescent="0.25">
      <c r="A195" s="113">
        <v>45426</v>
      </c>
      <c r="B195" s="242" t="s">
        <v>118</v>
      </c>
      <c r="C195" s="25" t="s">
        <v>2315</v>
      </c>
      <c r="D195" s="25" t="s">
        <v>2316</v>
      </c>
      <c r="E195" s="162" t="s">
        <v>2495</v>
      </c>
      <c r="F195" s="158"/>
      <c r="G195" s="124" t="s">
        <v>93</v>
      </c>
      <c r="H195" s="161"/>
      <c r="I195" s="187">
        <v>11800000</v>
      </c>
      <c r="J195" s="189">
        <v>6883333</v>
      </c>
      <c r="K195" s="84">
        <f t="shared" si="2"/>
        <v>4916667</v>
      </c>
    </row>
    <row r="196" spans="1:11" x14ac:dyDescent="0.25">
      <c r="A196" s="113">
        <v>45426</v>
      </c>
      <c r="B196" s="242" t="s">
        <v>663</v>
      </c>
      <c r="C196" s="25" t="s">
        <v>2317</v>
      </c>
      <c r="D196" s="25" t="s">
        <v>2307</v>
      </c>
      <c r="E196" s="162" t="s">
        <v>2496</v>
      </c>
      <c r="F196" s="158"/>
      <c r="G196" s="124" t="s">
        <v>571</v>
      </c>
      <c r="H196" s="161"/>
      <c r="I196" s="187">
        <v>9546000</v>
      </c>
      <c r="J196" s="189">
        <v>1909200</v>
      </c>
      <c r="K196" s="84">
        <f t="shared" si="2"/>
        <v>7636800</v>
      </c>
    </row>
    <row r="197" spans="1:11" x14ac:dyDescent="0.25">
      <c r="A197" s="113">
        <v>45426</v>
      </c>
      <c r="B197" s="242" t="s">
        <v>643</v>
      </c>
      <c r="C197" s="25" t="s">
        <v>2318</v>
      </c>
      <c r="D197" s="25" t="s">
        <v>2319</v>
      </c>
      <c r="E197" s="162" t="s">
        <v>2497</v>
      </c>
      <c r="F197" s="158"/>
      <c r="G197" s="124" t="s">
        <v>543</v>
      </c>
      <c r="H197" s="161"/>
      <c r="I197" s="187">
        <v>12200000</v>
      </c>
      <c r="J197" s="189">
        <v>5286667</v>
      </c>
      <c r="K197" s="84">
        <f t="shared" si="2"/>
        <v>6913333</v>
      </c>
    </row>
    <row r="198" spans="1:11" x14ac:dyDescent="0.25">
      <c r="A198" s="113">
        <v>45426</v>
      </c>
      <c r="B198" s="242" t="s">
        <v>133</v>
      </c>
      <c r="C198" s="25" t="s">
        <v>2320</v>
      </c>
      <c r="D198" s="25" t="s">
        <v>2321</v>
      </c>
      <c r="E198" s="162" t="s">
        <v>2498</v>
      </c>
      <c r="F198" s="158"/>
      <c r="G198" s="124" t="s">
        <v>96</v>
      </c>
      <c r="H198" s="161"/>
      <c r="I198" s="187">
        <v>6000000</v>
      </c>
      <c r="J198" s="189">
        <v>400000</v>
      </c>
      <c r="K198" s="84">
        <f t="shared" si="2"/>
        <v>5600000</v>
      </c>
    </row>
    <row r="199" spans="1:11" x14ac:dyDescent="0.25">
      <c r="A199" s="113">
        <v>45427</v>
      </c>
      <c r="B199" s="242" t="s">
        <v>425</v>
      </c>
      <c r="C199" s="25" t="s">
        <v>2303</v>
      </c>
      <c r="D199" s="25" t="s">
        <v>2318</v>
      </c>
      <c r="E199" s="162" t="s">
        <v>2499</v>
      </c>
      <c r="F199" s="158"/>
      <c r="G199" s="124" t="s">
        <v>550</v>
      </c>
      <c r="H199" s="161"/>
      <c r="I199" s="187">
        <v>9546000</v>
      </c>
      <c r="J199" s="189">
        <v>3659300</v>
      </c>
      <c r="K199" s="84">
        <f t="shared" si="2"/>
        <v>5886700</v>
      </c>
    </row>
    <row r="200" spans="1:11" x14ac:dyDescent="0.25">
      <c r="A200" s="113">
        <v>45427</v>
      </c>
      <c r="B200" s="242" t="s">
        <v>440</v>
      </c>
      <c r="C200" s="25" t="s">
        <v>2322</v>
      </c>
      <c r="D200" s="25" t="s">
        <v>2323</v>
      </c>
      <c r="E200" s="162" t="s">
        <v>2500</v>
      </c>
      <c r="F200" s="158"/>
      <c r="G200" s="124" t="s">
        <v>549</v>
      </c>
      <c r="H200" s="161"/>
      <c r="I200" s="187">
        <v>7000000</v>
      </c>
      <c r="J200" s="189">
        <v>2683333</v>
      </c>
      <c r="K200" s="84">
        <f t="shared" si="2"/>
        <v>4316667</v>
      </c>
    </row>
    <row r="201" spans="1:11" x14ac:dyDescent="0.25">
      <c r="A201" s="113">
        <v>45427</v>
      </c>
      <c r="B201" s="242" t="s">
        <v>654</v>
      </c>
      <c r="C201" s="25" t="s">
        <v>2324</v>
      </c>
      <c r="D201" s="25" t="s">
        <v>2325</v>
      </c>
      <c r="E201" s="162" t="s">
        <v>2501</v>
      </c>
      <c r="F201" s="158"/>
      <c r="G201" s="124" t="s">
        <v>559</v>
      </c>
      <c r="H201" s="161"/>
      <c r="I201" s="187">
        <v>5250000</v>
      </c>
      <c r="J201" s="189">
        <v>962500</v>
      </c>
      <c r="K201" s="84">
        <f t="shared" si="2"/>
        <v>4287500</v>
      </c>
    </row>
    <row r="202" spans="1:11" x14ac:dyDescent="0.25">
      <c r="A202" s="113">
        <v>45427</v>
      </c>
      <c r="B202" s="242" t="s">
        <v>653</v>
      </c>
      <c r="C202" s="25" t="s">
        <v>2326</v>
      </c>
      <c r="D202" s="25" t="s">
        <v>2327</v>
      </c>
      <c r="E202" s="162" t="s">
        <v>2502</v>
      </c>
      <c r="F202" s="158"/>
      <c r="G202" s="124" t="s">
        <v>558</v>
      </c>
      <c r="H202" s="161"/>
      <c r="I202" s="187">
        <v>10000000</v>
      </c>
      <c r="J202" s="189">
        <v>2000000</v>
      </c>
      <c r="K202" s="84">
        <f t="shared" si="2"/>
        <v>8000000</v>
      </c>
    </row>
    <row r="203" spans="1:11" x14ac:dyDescent="0.25">
      <c r="A203" s="113">
        <v>45427</v>
      </c>
      <c r="B203" s="242" t="s">
        <v>1929</v>
      </c>
      <c r="C203" s="25" t="s">
        <v>2328</v>
      </c>
      <c r="D203" s="25" t="s">
        <v>2329</v>
      </c>
      <c r="E203" s="162" t="s">
        <v>1884</v>
      </c>
      <c r="F203" s="158"/>
      <c r="G203" s="124" t="s">
        <v>541</v>
      </c>
      <c r="H203" s="161"/>
      <c r="I203" s="187">
        <v>17500000</v>
      </c>
      <c r="J203" s="189">
        <v>7500000</v>
      </c>
      <c r="K203" s="84">
        <f t="shared" si="2"/>
        <v>10000000</v>
      </c>
    </row>
    <row r="204" spans="1:11" x14ac:dyDescent="0.25">
      <c r="A204" s="113">
        <v>45427</v>
      </c>
      <c r="B204" s="242" t="s">
        <v>647</v>
      </c>
      <c r="C204" s="25" t="s">
        <v>2330</v>
      </c>
      <c r="D204" s="25" t="s">
        <v>2331</v>
      </c>
      <c r="E204" s="162" t="s">
        <v>2503</v>
      </c>
      <c r="F204" s="158"/>
      <c r="G204" s="124" t="s">
        <v>552</v>
      </c>
      <c r="H204" s="161"/>
      <c r="I204" s="187">
        <v>12800000</v>
      </c>
      <c r="J204" s="189">
        <v>3840000</v>
      </c>
      <c r="K204" s="84">
        <f t="shared" si="2"/>
        <v>8960000</v>
      </c>
    </row>
    <row r="205" spans="1:11" x14ac:dyDescent="0.25">
      <c r="A205" s="113">
        <v>45427</v>
      </c>
      <c r="B205" s="242" t="s">
        <v>443</v>
      </c>
      <c r="C205" s="25" t="s">
        <v>2319</v>
      </c>
      <c r="D205" s="25" t="s">
        <v>2332</v>
      </c>
      <c r="E205" s="162" t="s">
        <v>2504</v>
      </c>
      <c r="F205" s="158"/>
      <c r="G205" s="124" t="s">
        <v>551</v>
      </c>
      <c r="H205" s="161"/>
      <c r="I205" s="187">
        <v>10500000</v>
      </c>
      <c r="J205" s="189">
        <v>2800000</v>
      </c>
      <c r="K205" s="84">
        <f t="shared" si="2"/>
        <v>7700000</v>
      </c>
    </row>
    <row r="206" spans="1:11" x14ac:dyDescent="0.25">
      <c r="A206" s="113">
        <v>45427</v>
      </c>
      <c r="B206" s="242" t="s">
        <v>987</v>
      </c>
      <c r="C206" s="25" t="s">
        <v>2333</v>
      </c>
      <c r="D206" s="25" t="s">
        <v>2334</v>
      </c>
      <c r="E206" s="162" t="s">
        <v>2505</v>
      </c>
      <c r="F206" s="158"/>
      <c r="G206" s="124" t="s">
        <v>1321</v>
      </c>
      <c r="H206" s="161"/>
      <c r="I206" s="187">
        <v>14000000</v>
      </c>
      <c r="J206" s="189">
        <v>0</v>
      </c>
      <c r="K206" s="84">
        <f t="shared" ref="K206:K269" si="3">+I206-J206</f>
        <v>14000000</v>
      </c>
    </row>
    <row r="207" spans="1:11" x14ac:dyDescent="0.25">
      <c r="A207" s="113">
        <v>45427</v>
      </c>
      <c r="B207" s="242" t="s">
        <v>520</v>
      </c>
      <c r="C207" s="25" t="s">
        <v>2335</v>
      </c>
      <c r="D207" s="25" t="s">
        <v>2336</v>
      </c>
      <c r="E207" s="162" t="s">
        <v>2506</v>
      </c>
      <c r="F207" s="158"/>
      <c r="G207" s="124" t="s">
        <v>1331</v>
      </c>
      <c r="H207" s="161"/>
      <c r="I207" s="187">
        <v>9200000</v>
      </c>
      <c r="J207" s="189">
        <v>0</v>
      </c>
      <c r="K207" s="84">
        <f t="shared" si="3"/>
        <v>9200000</v>
      </c>
    </row>
    <row r="208" spans="1:11" x14ac:dyDescent="0.25">
      <c r="A208" s="113">
        <v>45427</v>
      </c>
      <c r="B208" s="242" t="s">
        <v>183</v>
      </c>
      <c r="C208" s="25" t="s">
        <v>2337</v>
      </c>
      <c r="D208" s="25" t="s">
        <v>2338</v>
      </c>
      <c r="E208" s="162" t="s">
        <v>2507</v>
      </c>
      <c r="F208" s="158"/>
      <c r="G208" s="124" t="s">
        <v>62</v>
      </c>
      <c r="H208" s="161"/>
      <c r="I208" s="187">
        <v>12300000</v>
      </c>
      <c r="J208" s="189">
        <v>3690000</v>
      </c>
      <c r="K208" s="84">
        <f t="shared" si="3"/>
        <v>8610000</v>
      </c>
    </row>
    <row r="209" spans="1:11" x14ac:dyDescent="0.25">
      <c r="A209" s="113">
        <v>45427</v>
      </c>
      <c r="B209" s="242" t="s">
        <v>132</v>
      </c>
      <c r="C209" s="25" t="s">
        <v>2339</v>
      </c>
      <c r="D209" s="25" t="s">
        <v>2340</v>
      </c>
      <c r="E209" s="162" t="s">
        <v>2508</v>
      </c>
      <c r="F209" s="158"/>
      <c r="G209" s="124" t="s">
        <v>95</v>
      </c>
      <c r="H209" s="161"/>
      <c r="I209" s="187">
        <v>12000000</v>
      </c>
      <c r="J209" s="189">
        <v>6400000</v>
      </c>
      <c r="K209" s="84">
        <f t="shared" si="3"/>
        <v>5600000</v>
      </c>
    </row>
    <row r="210" spans="1:11" x14ac:dyDescent="0.25">
      <c r="A210" s="113">
        <v>45427</v>
      </c>
      <c r="B210" s="242" t="s">
        <v>652</v>
      </c>
      <c r="C210" s="25" t="s">
        <v>2341</v>
      </c>
      <c r="D210" s="25" t="s">
        <v>2342</v>
      </c>
      <c r="E210" s="162" t="s">
        <v>2509</v>
      </c>
      <c r="F210" s="158"/>
      <c r="G210" s="124" t="s">
        <v>557</v>
      </c>
      <c r="H210" s="161"/>
      <c r="I210" s="187">
        <v>10000000</v>
      </c>
      <c r="J210" s="189">
        <v>2833333</v>
      </c>
      <c r="K210" s="84">
        <f t="shared" si="3"/>
        <v>7166667</v>
      </c>
    </row>
    <row r="211" spans="1:11" x14ac:dyDescent="0.25">
      <c r="A211" s="113">
        <v>45427</v>
      </c>
      <c r="B211" s="242" t="s">
        <v>651</v>
      </c>
      <c r="C211" s="25" t="s">
        <v>2343</v>
      </c>
      <c r="D211" s="25" t="s">
        <v>2344</v>
      </c>
      <c r="E211" s="162" t="s">
        <v>2510</v>
      </c>
      <c r="F211" s="158"/>
      <c r="G211" s="124" t="s">
        <v>556</v>
      </c>
      <c r="H211" s="161"/>
      <c r="I211" s="187">
        <v>9546000</v>
      </c>
      <c r="J211" s="189">
        <v>2386500</v>
      </c>
      <c r="K211" s="84">
        <f t="shared" si="3"/>
        <v>7159500</v>
      </c>
    </row>
    <row r="212" spans="1:11" x14ac:dyDescent="0.25">
      <c r="A212" s="113">
        <v>45427</v>
      </c>
      <c r="B212" s="242" t="s">
        <v>1927</v>
      </c>
      <c r="C212" s="25" t="s">
        <v>2345</v>
      </c>
      <c r="D212" s="25" t="s">
        <v>712</v>
      </c>
      <c r="E212" s="162" t="s">
        <v>2511</v>
      </c>
      <c r="F212" s="158"/>
      <c r="G212" s="124" t="s">
        <v>90</v>
      </c>
      <c r="H212" s="161"/>
      <c r="I212" s="187">
        <v>57627756</v>
      </c>
      <c r="J212" s="189">
        <v>16723349</v>
      </c>
      <c r="K212" s="84">
        <f t="shared" si="3"/>
        <v>40904407</v>
      </c>
    </row>
    <row r="213" spans="1:11" x14ac:dyDescent="0.25">
      <c r="A213" s="113">
        <v>45428</v>
      </c>
      <c r="B213" s="242" t="s">
        <v>679</v>
      </c>
      <c r="C213" s="25" t="s">
        <v>2346</v>
      </c>
      <c r="D213" s="25" t="s">
        <v>2347</v>
      </c>
      <c r="E213" s="162" t="s">
        <v>2512</v>
      </c>
      <c r="F213" s="158"/>
      <c r="G213" s="124" t="s">
        <v>587</v>
      </c>
      <c r="H213" s="161"/>
      <c r="I213" s="187">
        <v>11000000</v>
      </c>
      <c r="J213" s="189">
        <v>0</v>
      </c>
      <c r="K213" s="84">
        <f t="shared" si="3"/>
        <v>11000000</v>
      </c>
    </row>
    <row r="214" spans="1:11" x14ac:dyDescent="0.25">
      <c r="A214" s="113">
        <v>45428</v>
      </c>
      <c r="B214" s="242" t="s">
        <v>669</v>
      </c>
      <c r="C214" s="25" t="s">
        <v>2348</v>
      </c>
      <c r="D214" s="25" t="s">
        <v>2349</v>
      </c>
      <c r="E214" s="162" t="s">
        <v>2513</v>
      </c>
      <c r="F214" s="158"/>
      <c r="G214" s="124" t="s">
        <v>578</v>
      </c>
      <c r="H214" s="161"/>
      <c r="I214" s="187">
        <v>9546000</v>
      </c>
      <c r="J214" s="189">
        <v>636400</v>
      </c>
      <c r="K214" s="84">
        <f t="shared" si="3"/>
        <v>8909600</v>
      </c>
    </row>
    <row r="215" spans="1:11" x14ac:dyDescent="0.25">
      <c r="A215" s="113">
        <v>45428</v>
      </c>
      <c r="B215" s="242" t="s">
        <v>2082</v>
      </c>
      <c r="C215" s="25" t="s">
        <v>2350</v>
      </c>
      <c r="D215" s="25" t="s">
        <v>2351</v>
      </c>
      <c r="E215" s="162" t="s">
        <v>601</v>
      </c>
      <c r="F215" s="158"/>
      <c r="G215" s="124" t="s">
        <v>2455</v>
      </c>
      <c r="H215" s="161"/>
      <c r="I215" s="187">
        <v>19092000</v>
      </c>
      <c r="J215" s="189">
        <v>7000400</v>
      </c>
      <c r="K215" s="84">
        <f t="shared" si="3"/>
        <v>12091600</v>
      </c>
    </row>
    <row r="216" spans="1:11" x14ac:dyDescent="0.25">
      <c r="A216" s="113">
        <v>45428</v>
      </c>
      <c r="B216" s="242" t="s">
        <v>472</v>
      </c>
      <c r="C216" s="25" t="s">
        <v>2352</v>
      </c>
      <c r="D216" s="25" t="s">
        <v>2353</v>
      </c>
      <c r="E216" s="162" t="s">
        <v>2514</v>
      </c>
      <c r="F216" s="158"/>
      <c r="G216" s="124" t="s">
        <v>553</v>
      </c>
      <c r="H216" s="161"/>
      <c r="I216" s="187">
        <v>14000000</v>
      </c>
      <c r="J216" s="189">
        <v>3966667</v>
      </c>
      <c r="K216" s="84">
        <f t="shared" si="3"/>
        <v>10033333</v>
      </c>
    </row>
    <row r="217" spans="1:11" x14ac:dyDescent="0.25">
      <c r="A217" s="113">
        <v>45430</v>
      </c>
      <c r="B217" s="242" t="s">
        <v>389</v>
      </c>
      <c r="C217" s="25" t="s">
        <v>2354</v>
      </c>
      <c r="D217" s="25" t="s">
        <v>2355</v>
      </c>
      <c r="E217" s="162" t="s">
        <v>2515</v>
      </c>
      <c r="F217" s="158"/>
      <c r="G217" s="124" t="s">
        <v>544</v>
      </c>
      <c r="H217" s="161"/>
      <c r="I217" s="187">
        <v>5766000</v>
      </c>
      <c r="J217" s="189">
        <v>2498600</v>
      </c>
      <c r="K217" s="84">
        <f t="shared" si="3"/>
        <v>3267400</v>
      </c>
    </row>
    <row r="218" spans="1:11" x14ac:dyDescent="0.25">
      <c r="A218" s="113">
        <v>45430</v>
      </c>
      <c r="B218" s="242" t="s">
        <v>814</v>
      </c>
      <c r="C218" s="25" t="s">
        <v>2356</v>
      </c>
      <c r="D218" s="25" t="s">
        <v>2357</v>
      </c>
      <c r="E218" s="162" t="s">
        <v>2516</v>
      </c>
      <c r="F218" s="158"/>
      <c r="G218" s="124" t="s">
        <v>1325</v>
      </c>
      <c r="H218" s="161"/>
      <c r="I218" s="187">
        <v>12000000</v>
      </c>
      <c r="J218" s="189">
        <v>0</v>
      </c>
      <c r="K218" s="84">
        <f t="shared" si="3"/>
        <v>12000000</v>
      </c>
    </row>
    <row r="219" spans="1:11" x14ac:dyDescent="0.25">
      <c r="A219" s="113">
        <v>45430</v>
      </c>
      <c r="B219" s="242" t="s">
        <v>665</v>
      </c>
      <c r="C219" s="25" t="s">
        <v>2358</v>
      </c>
      <c r="D219" s="25" t="s">
        <v>2359</v>
      </c>
      <c r="E219" s="162" t="s">
        <v>2517</v>
      </c>
      <c r="F219" s="158"/>
      <c r="G219" s="124" t="s">
        <v>573</v>
      </c>
      <c r="H219" s="161"/>
      <c r="I219" s="187">
        <v>7200000</v>
      </c>
      <c r="J219" s="189">
        <v>1200000</v>
      </c>
      <c r="K219" s="84">
        <f t="shared" si="3"/>
        <v>6000000</v>
      </c>
    </row>
    <row r="220" spans="1:11" x14ac:dyDescent="0.25">
      <c r="A220" s="113">
        <v>45430</v>
      </c>
      <c r="B220" s="242" t="s">
        <v>513</v>
      </c>
      <c r="C220" s="25" t="s">
        <v>2360</v>
      </c>
      <c r="D220" s="25" t="s">
        <v>2361</v>
      </c>
      <c r="E220" s="162" t="s">
        <v>2518</v>
      </c>
      <c r="F220" s="158"/>
      <c r="G220" s="124" t="s">
        <v>1329</v>
      </c>
      <c r="H220" s="161"/>
      <c r="I220" s="187">
        <v>14000000</v>
      </c>
      <c r="J220" s="189">
        <v>0</v>
      </c>
      <c r="K220" s="84">
        <f t="shared" si="3"/>
        <v>14000000</v>
      </c>
    </row>
    <row r="221" spans="1:11" x14ac:dyDescent="0.25">
      <c r="A221" s="113">
        <v>45430</v>
      </c>
      <c r="B221" s="242" t="s">
        <v>508</v>
      </c>
      <c r="C221" s="25" t="s">
        <v>2362</v>
      </c>
      <c r="D221" s="25" t="s">
        <v>2363</v>
      </c>
      <c r="E221" s="162" t="s">
        <v>2519</v>
      </c>
      <c r="F221" s="158"/>
      <c r="G221" s="124" t="s">
        <v>1328</v>
      </c>
      <c r="H221" s="161"/>
      <c r="I221" s="187">
        <v>7200000</v>
      </c>
      <c r="J221" s="189">
        <v>0</v>
      </c>
      <c r="K221" s="84">
        <f t="shared" si="3"/>
        <v>7200000</v>
      </c>
    </row>
    <row r="222" spans="1:11" x14ac:dyDescent="0.25">
      <c r="A222" s="113">
        <v>45430</v>
      </c>
      <c r="B222" s="242" t="s">
        <v>708</v>
      </c>
      <c r="C222" s="25" t="s">
        <v>2364</v>
      </c>
      <c r="D222" s="25" t="s">
        <v>2365</v>
      </c>
      <c r="E222" s="162" t="s">
        <v>2520</v>
      </c>
      <c r="F222" s="158"/>
      <c r="G222" s="124" t="s">
        <v>1324</v>
      </c>
      <c r="H222" s="161"/>
      <c r="I222" s="187">
        <v>10200000</v>
      </c>
      <c r="J222" s="189">
        <v>0</v>
      </c>
      <c r="K222" s="84">
        <f t="shared" si="3"/>
        <v>10200000</v>
      </c>
    </row>
    <row r="223" spans="1:11" x14ac:dyDescent="0.25">
      <c r="A223" s="113">
        <v>45430</v>
      </c>
      <c r="B223" s="242" t="s">
        <v>521</v>
      </c>
      <c r="C223" s="25" t="s">
        <v>2366</v>
      </c>
      <c r="D223" s="25" t="s">
        <v>2358</v>
      </c>
      <c r="E223" s="162" t="s">
        <v>2521</v>
      </c>
      <c r="F223" s="158"/>
      <c r="G223" s="124" t="s">
        <v>1323</v>
      </c>
      <c r="H223" s="161"/>
      <c r="I223" s="187">
        <v>10200000</v>
      </c>
      <c r="J223" s="189">
        <v>0</v>
      </c>
      <c r="K223" s="84">
        <f t="shared" si="3"/>
        <v>10200000</v>
      </c>
    </row>
    <row r="224" spans="1:11" x14ac:dyDescent="0.25">
      <c r="A224" s="113">
        <v>45430</v>
      </c>
      <c r="B224" s="242" t="s">
        <v>650</v>
      </c>
      <c r="C224" s="25" t="s">
        <v>2367</v>
      </c>
      <c r="D224" s="25" t="s">
        <v>2360</v>
      </c>
      <c r="E224" s="162" t="s">
        <v>2522</v>
      </c>
      <c r="F224" s="158"/>
      <c r="G224" s="124" t="s">
        <v>554</v>
      </c>
      <c r="H224" s="161"/>
      <c r="I224" s="187">
        <v>16000000</v>
      </c>
      <c r="J224" s="189">
        <v>4800000</v>
      </c>
      <c r="K224" s="84">
        <f t="shared" si="3"/>
        <v>11200000</v>
      </c>
    </row>
    <row r="225" spans="1:11" x14ac:dyDescent="0.25">
      <c r="A225" s="113">
        <v>45430</v>
      </c>
      <c r="B225" s="242" t="s">
        <v>505</v>
      </c>
      <c r="C225" s="25" t="s">
        <v>2368</v>
      </c>
      <c r="D225" s="25" t="s">
        <v>2362</v>
      </c>
      <c r="E225" s="162" t="s">
        <v>2523</v>
      </c>
      <c r="F225" s="158"/>
      <c r="G225" s="124" t="s">
        <v>572</v>
      </c>
      <c r="H225" s="161"/>
      <c r="I225" s="187">
        <v>10200000</v>
      </c>
      <c r="J225" s="189">
        <v>1870000</v>
      </c>
      <c r="K225" s="84">
        <f t="shared" si="3"/>
        <v>8330000</v>
      </c>
    </row>
    <row r="226" spans="1:11" x14ac:dyDescent="0.25">
      <c r="A226" s="113">
        <v>45430</v>
      </c>
      <c r="B226" s="242" t="s">
        <v>660</v>
      </c>
      <c r="C226" s="25" t="s">
        <v>2369</v>
      </c>
      <c r="D226" s="25" t="s">
        <v>2370</v>
      </c>
      <c r="E226" s="162" t="s">
        <v>2524</v>
      </c>
      <c r="F226" s="158"/>
      <c r="G226" s="124" t="s">
        <v>565</v>
      </c>
      <c r="H226" s="161"/>
      <c r="I226" s="187">
        <v>14000000</v>
      </c>
      <c r="J226" s="189">
        <v>3733333</v>
      </c>
      <c r="K226" s="84">
        <f t="shared" si="3"/>
        <v>10266667</v>
      </c>
    </row>
    <row r="227" spans="1:11" x14ac:dyDescent="0.25">
      <c r="A227" s="113">
        <v>45430</v>
      </c>
      <c r="B227" s="242" t="s">
        <v>116</v>
      </c>
      <c r="C227" s="25" t="s">
        <v>2334</v>
      </c>
      <c r="D227" s="25" t="s">
        <v>2368</v>
      </c>
      <c r="E227" s="162" t="s">
        <v>2525</v>
      </c>
      <c r="F227" s="158"/>
      <c r="G227" s="124" t="s">
        <v>536</v>
      </c>
      <c r="H227" s="161"/>
      <c r="I227" s="187">
        <v>9546000</v>
      </c>
      <c r="J227" s="189">
        <v>4773000</v>
      </c>
      <c r="K227" s="84">
        <f t="shared" si="3"/>
        <v>4773000</v>
      </c>
    </row>
    <row r="228" spans="1:11" x14ac:dyDescent="0.25">
      <c r="A228" s="113">
        <v>45430</v>
      </c>
      <c r="B228" s="242" t="s">
        <v>662</v>
      </c>
      <c r="C228" s="25" t="s">
        <v>2371</v>
      </c>
      <c r="D228" s="25" t="s">
        <v>2372</v>
      </c>
      <c r="E228" s="162" t="s">
        <v>2526</v>
      </c>
      <c r="F228" s="158"/>
      <c r="G228" s="124" t="s">
        <v>570</v>
      </c>
      <c r="H228" s="161"/>
      <c r="I228" s="187">
        <v>9000000</v>
      </c>
      <c r="J228" s="189">
        <v>1650000</v>
      </c>
      <c r="K228" s="84">
        <f t="shared" si="3"/>
        <v>7350000</v>
      </c>
    </row>
    <row r="229" spans="1:11" x14ac:dyDescent="0.25">
      <c r="A229" s="113">
        <v>45430</v>
      </c>
      <c r="B229" s="242" t="s">
        <v>661</v>
      </c>
      <c r="C229" s="25" t="s">
        <v>2373</v>
      </c>
      <c r="D229" s="25" t="s">
        <v>2374</v>
      </c>
      <c r="E229" s="162" t="s">
        <v>2527</v>
      </c>
      <c r="F229" s="158"/>
      <c r="G229" s="124" t="s">
        <v>568</v>
      </c>
      <c r="H229" s="161"/>
      <c r="I229" s="187">
        <v>9546000</v>
      </c>
      <c r="J229" s="189">
        <v>1909200</v>
      </c>
      <c r="K229" s="84">
        <f t="shared" si="3"/>
        <v>7636800</v>
      </c>
    </row>
    <row r="230" spans="1:11" x14ac:dyDescent="0.25">
      <c r="A230" s="113">
        <v>45430</v>
      </c>
      <c r="B230" s="242" t="s">
        <v>672</v>
      </c>
      <c r="C230" s="25" t="s">
        <v>2375</v>
      </c>
      <c r="D230" s="25" t="s">
        <v>2376</v>
      </c>
      <c r="E230" s="162" t="s">
        <v>2528</v>
      </c>
      <c r="F230" s="158"/>
      <c r="G230" s="124" t="s">
        <v>581</v>
      </c>
      <c r="H230" s="161"/>
      <c r="I230" s="187">
        <v>10000000</v>
      </c>
      <c r="J230" s="189">
        <v>666667</v>
      </c>
      <c r="K230" s="84">
        <f t="shared" si="3"/>
        <v>9333333</v>
      </c>
    </row>
    <row r="231" spans="1:11" x14ac:dyDescent="0.25">
      <c r="A231" s="113">
        <v>45430</v>
      </c>
      <c r="B231" s="242" t="s">
        <v>511</v>
      </c>
      <c r="C231" s="25" t="s">
        <v>2377</v>
      </c>
      <c r="D231" s="25" t="s">
        <v>2378</v>
      </c>
      <c r="E231" s="162" t="s">
        <v>2529</v>
      </c>
      <c r="F231" s="158"/>
      <c r="G231" s="124" t="s">
        <v>1326</v>
      </c>
      <c r="H231" s="161"/>
      <c r="I231" s="187">
        <v>10200000</v>
      </c>
      <c r="J231" s="189">
        <v>0</v>
      </c>
      <c r="K231" s="84">
        <f t="shared" si="3"/>
        <v>10200000</v>
      </c>
    </row>
    <row r="232" spans="1:11" x14ac:dyDescent="0.25">
      <c r="A232" s="113">
        <v>45430</v>
      </c>
      <c r="B232" s="242" t="s">
        <v>495</v>
      </c>
      <c r="C232" s="25" t="s">
        <v>2379</v>
      </c>
      <c r="D232" s="25" t="s">
        <v>2380</v>
      </c>
      <c r="E232" s="162" t="s">
        <v>2530</v>
      </c>
      <c r="F232" s="158"/>
      <c r="G232" s="124" t="s">
        <v>1322</v>
      </c>
      <c r="H232" s="161"/>
      <c r="I232" s="187">
        <v>13000000</v>
      </c>
      <c r="J232" s="189">
        <v>0</v>
      </c>
      <c r="K232" s="84">
        <f t="shared" si="3"/>
        <v>13000000</v>
      </c>
    </row>
    <row r="233" spans="1:11" x14ac:dyDescent="0.25">
      <c r="A233" s="113">
        <v>45430</v>
      </c>
      <c r="B233" s="242" t="s">
        <v>657</v>
      </c>
      <c r="C233" s="25" t="s">
        <v>2381</v>
      </c>
      <c r="D233" s="25" t="s">
        <v>2382</v>
      </c>
      <c r="E233" s="162" t="s">
        <v>2531</v>
      </c>
      <c r="F233" s="158"/>
      <c r="G233" s="124" t="s">
        <v>562</v>
      </c>
      <c r="H233" s="161"/>
      <c r="I233" s="187">
        <v>12000000</v>
      </c>
      <c r="J233" s="189">
        <v>3200000</v>
      </c>
      <c r="K233" s="84">
        <f t="shared" si="3"/>
        <v>8800000</v>
      </c>
    </row>
    <row r="234" spans="1:11" x14ac:dyDescent="0.25">
      <c r="A234" s="113">
        <v>45430</v>
      </c>
      <c r="B234" s="242" t="s">
        <v>808</v>
      </c>
      <c r="C234" s="25" t="s">
        <v>2370</v>
      </c>
      <c r="D234" s="25" t="s">
        <v>2383</v>
      </c>
      <c r="E234" s="162" t="s">
        <v>2532</v>
      </c>
      <c r="F234" s="158"/>
      <c r="G234" s="124" t="s">
        <v>1320</v>
      </c>
      <c r="H234" s="161"/>
      <c r="I234" s="187">
        <v>10200000</v>
      </c>
      <c r="J234" s="189">
        <v>0</v>
      </c>
      <c r="K234" s="84">
        <f t="shared" si="3"/>
        <v>10200000</v>
      </c>
    </row>
    <row r="235" spans="1:11" x14ac:dyDescent="0.25">
      <c r="A235" s="113">
        <v>45430</v>
      </c>
      <c r="B235" s="242" t="s">
        <v>177</v>
      </c>
      <c r="C235" s="25" t="s">
        <v>2321</v>
      </c>
      <c r="D235" s="25" t="s">
        <v>2384</v>
      </c>
      <c r="E235" s="162" t="s">
        <v>2533</v>
      </c>
      <c r="F235" s="158"/>
      <c r="G235" s="124" t="s">
        <v>548</v>
      </c>
      <c r="H235" s="161"/>
      <c r="I235" s="187">
        <v>8750000</v>
      </c>
      <c r="J235" s="189">
        <v>2770833</v>
      </c>
      <c r="K235" s="84">
        <f t="shared" si="3"/>
        <v>5979167</v>
      </c>
    </row>
    <row r="236" spans="1:11" x14ac:dyDescent="0.25">
      <c r="A236" s="113">
        <v>45433</v>
      </c>
      <c r="B236" s="242" t="s">
        <v>678</v>
      </c>
      <c r="C236" s="25" t="s">
        <v>193</v>
      </c>
      <c r="D236" s="25" t="s">
        <v>2375</v>
      </c>
      <c r="E236" s="162" t="s">
        <v>2534</v>
      </c>
      <c r="F236" s="158"/>
      <c r="G236" s="124" t="s">
        <v>586</v>
      </c>
      <c r="H236" s="161"/>
      <c r="I236" s="187">
        <v>9546000</v>
      </c>
      <c r="J236" s="189">
        <v>318200</v>
      </c>
      <c r="K236" s="84">
        <f t="shared" si="3"/>
        <v>9227800</v>
      </c>
    </row>
    <row r="237" spans="1:11" x14ac:dyDescent="0.25">
      <c r="A237" s="113">
        <v>45433</v>
      </c>
      <c r="B237" s="242" t="s">
        <v>655</v>
      </c>
      <c r="C237" s="25" t="s">
        <v>2385</v>
      </c>
      <c r="D237" s="25" t="s">
        <v>2386</v>
      </c>
      <c r="E237" s="162" t="s">
        <v>2535</v>
      </c>
      <c r="F237" s="158"/>
      <c r="G237" s="124" t="s">
        <v>560</v>
      </c>
      <c r="H237" s="161"/>
      <c r="I237" s="187">
        <v>10200000</v>
      </c>
      <c r="J237" s="189">
        <v>2720000</v>
      </c>
      <c r="K237" s="84">
        <f t="shared" si="3"/>
        <v>7480000</v>
      </c>
    </row>
    <row r="238" spans="1:11" x14ac:dyDescent="0.25">
      <c r="A238" s="113">
        <v>45433</v>
      </c>
      <c r="B238" s="242" t="s">
        <v>673</v>
      </c>
      <c r="C238" s="25" t="s">
        <v>2387</v>
      </c>
      <c r="D238" s="25" t="s">
        <v>2388</v>
      </c>
      <c r="E238" s="162" t="s">
        <v>2536</v>
      </c>
      <c r="F238" s="158"/>
      <c r="G238" s="124" t="s">
        <v>582</v>
      </c>
      <c r="H238" s="161"/>
      <c r="I238" s="187">
        <v>9546000</v>
      </c>
      <c r="J238" s="189">
        <v>636400</v>
      </c>
      <c r="K238" s="84">
        <f t="shared" si="3"/>
        <v>8909600</v>
      </c>
    </row>
    <row r="239" spans="1:11" x14ac:dyDescent="0.25">
      <c r="A239" s="113">
        <v>45433</v>
      </c>
      <c r="B239" s="242" t="s">
        <v>671</v>
      </c>
      <c r="C239" s="25" t="s">
        <v>2389</v>
      </c>
      <c r="D239" s="25" t="s">
        <v>2354</v>
      </c>
      <c r="E239" s="162" t="s">
        <v>2537</v>
      </c>
      <c r="F239" s="158"/>
      <c r="G239" s="124" t="s">
        <v>580</v>
      </c>
      <c r="H239" s="161"/>
      <c r="I239" s="187">
        <v>10666667</v>
      </c>
      <c r="J239" s="189">
        <v>1066667</v>
      </c>
      <c r="K239" s="84">
        <f t="shared" si="3"/>
        <v>9600000</v>
      </c>
    </row>
    <row r="240" spans="1:11" x14ac:dyDescent="0.25">
      <c r="A240" s="113">
        <v>45433</v>
      </c>
      <c r="B240" s="242" t="s">
        <v>134</v>
      </c>
      <c r="C240" s="25" t="s">
        <v>2353</v>
      </c>
      <c r="D240" s="25" t="s">
        <v>2390</v>
      </c>
      <c r="E240" s="162" t="s">
        <v>2538</v>
      </c>
      <c r="F240" s="158"/>
      <c r="G240" s="124" t="s">
        <v>97</v>
      </c>
      <c r="H240" s="161"/>
      <c r="I240" s="187">
        <v>12000000</v>
      </c>
      <c r="J240" s="189">
        <v>6400000</v>
      </c>
      <c r="K240" s="84">
        <f t="shared" si="3"/>
        <v>5600000</v>
      </c>
    </row>
    <row r="241" spans="1:11" x14ac:dyDescent="0.25">
      <c r="A241" s="113">
        <v>45433</v>
      </c>
      <c r="B241" s="242" t="s">
        <v>459</v>
      </c>
      <c r="C241" s="25" t="s">
        <v>2388</v>
      </c>
      <c r="D241" s="25" t="s">
        <v>2391</v>
      </c>
      <c r="E241" s="162" t="s">
        <v>2539</v>
      </c>
      <c r="F241" s="158"/>
      <c r="G241" s="124" t="s">
        <v>555</v>
      </c>
      <c r="H241" s="161"/>
      <c r="I241" s="187">
        <v>9546000</v>
      </c>
      <c r="J241" s="189">
        <v>2545600</v>
      </c>
      <c r="K241" s="84">
        <f t="shared" si="3"/>
        <v>7000400</v>
      </c>
    </row>
    <row r="242" spans="1:11" x14ac:dyDescent="0.25">
      <c r="A242" s="113">
        <v>45433</v>
      </c>
      <c r="B242" s="242" t="s">
        <v>1064</v>
      </c>
      <c r="C242" s="25" t="s">
        <v>2392</v>
      </c>
      <c r="D242" s="25" t="s">
        <v>2393</v>
      </c>
      <c r="E242" s="162" t="s">
        <v>2540</v>
      </c>
      <c r="F242" s="158"/>
      <c r="G242" s="124" t="s">
        <v>1333</v>
      </c>
      <c r="H242" s="161"/>
      <c r="I242" s="187">
        <v>10200000</v>
      </c>
      <c r="J242" s="189">
        <v>0</v>
      </c>
      <c r="K242" s="84">
        <f t="shared" si="3"/>
        <v>10200000</v>
      </c>
    </row>
    <row r="243" spans="1:11" x14ac:dyDescent="0.25">
      <c r="A243" s="113">
        <v>45433</v>
      </c>
      <c r="B243" s="242" t="s">
        <v>1841</v>
      </c>
      <c r="C243" s="25" t="s">
        <v>2394</v>
      </c>
      <c r="D243" s="25" t="s">
        <v>2395</v>
      </c>
      <c r="E243" s="162" t="s">
        <v>2541</v>
      </c>
      <c r="F243" s="158"/>
      <c r="G243" s="124" t="s">
        <v>2456</v>
      </c>
      <c r="H243" s="161"/>
      <c r="I243" s="187">
        <v>30000000</v>
      </c>
      <c r="J243" s="189">
        <v>8250000</v>
      </c>
      <c r="K243" s="84">
        <f t="shared" si="3"/>
        <v>21750000</v>
      </c>
    </row>
    <row r="244" spans="1:11" x14ac:dyDescent="0.25">
      <c r="A244" s="113">
        <v>45433</v>
      </c>
      <c r="B244" s="242" t="s">
        <v>667</v>
      </c>
      <c r="C244" s="25" t="s">
        <v>2398</v>
      </c>
      <c r="D244" s="25" t="s">
        <v>2399</v>
      </c>
      <c r="E244" s="162" t="s">
        <v>2542</v>
      </c>
      <c r="F244" s="158"/>
      <c r="G244" s="124" t="s">
        <v>575</v>
      </c>
      <c r="H244" s="161"/>
      <c r="I244" s="187">
        <v>14000000</v>
      </c>
      <c r="J244" s="189">
        <v>1166667</v>
      </c>
      <c r="K244" s="84">
        <f t="shared" si="3"/>
        <v>12833333</v>
      </c>
    </row>
    <row r="245" spans="1:11" x14ac:dyDescent="0.25">
      <c r="A245" s="113">
        <v>45433</v>
      </c>
      <c r="B245" s="242" t="s">
        <v>2571</v>
      </c>
      <c r="C245" s="25" t="s">
        <v>1823</v>
      </c>
      <c r="D245" s="25" t="s">
        <v>2400</v>
      </c>
      <c r="E245" s="162" t="s">
        <v>2543</v>
      </c>
      <c r="F245" s="158"/>
      <c r="G245" s="124" t="s">
        <v>87</v>
      </c>
      <c r="H245" s="161"/>
      <c r="I245" s="187">
        <v>178010</v>
      </c>
      <c r="J245" s="189">
        <v>178010</v>
      </c>
      <c r="K245" s="84">
        <f t="shared" si="3"/>
        <v>0</v>
      </c>
    </row>
    <row r="246" spans="1:11" x14ac:dyDescent="0.25">
      <c r="A246" s="113">
        <v>45433</v>
      </c>
      <c r="B246" s="242" t="s">
        <v>2571</v>
      </c>
      <c r="C246" s="25" t="s">
        <v>430</v>
      </c>
      <c r="D246" s="25" t="s">
        <v>2401</v>
      </c>
      <c r="E246" s="162" t="s">
        <v>431</v>
      </c>
      <c r="F246" s="158"/>
      <c r="G246" s="124" t="s">
        <v>88</v>
      </c>
      <c r="H246" s="161"/>
      <c r="I246" s="187">
        <v>49860</v>
      </c>
      <c r="J246" s="189">
        <v>49860</v>
      </c>
      <c r="K246" s="84">
        <f t="shared" si="3"/>
        <v>0</v>
      </c>
    </row>
    <row r="247" spans="1:11" x14ac:dyDescent="0.25">
      <c r="A247" s="113">
        <v>45433</v>
      </c>
      <c r="B247" s="242" t="s">
        <v>514</v>
      </c>
      <c r="C247" s="25" t="s">
        <v>2396</v>
      </c>
      <c r="D247" s="25" t="s">
        <v>2402</v>
      </c>
      <c r="E247" s="162" t="s">
        <v>2544</v>
      </c>
      <c r="F247" s="158"/>
      <c r="G247" s="124" t="s">
        <v>1330</v>
      </c>
      <c r="H247" s="161"/>
      <c r="I247" s="187">
        <v>10200000</v>
      </c>
      <c r="J247" s="189">
        <v>0</v>
      </c>
      <c r="K247" s="84">
        <f t="shared" si="3"/>
        <v>10200000</v>
      </c>
    </row>
    <row r="248" spans="1:11" x14ac:dyDescent="0.25">
      <c r="A248" s="113">
        <v>45435</v>
      </c>
      <c r="B248" s="242" t="s">
        <v>1830</v>
      </c>
      <c r="C248" s="25" t="s">
        <v>2403</v>
      </c>
      <c r="D248" s="25" t="s">
        <v>2404</v>
      </c>
      <c r="E248" s="162" t="s">
        <v>2545</v>
      </c>
      <c r="F248" s="158"/>
      <c r="G248" s="124" t="s">
        <v>2457</v>
      </c>
      <c r="H248" s="161"/>
      <c r="I248" s="187">
        <v>28000000</v>
      </c>
      <c r="J248" s="189">
        <v>7933333</v>
      </c>
      <c r="K248" s="84">
        <f t="shared" si="3"/>
        <v>20066667</v>
      </c>
    </row>
    <row r="249" spans="1:11" x14ac:dyDescent="0.25">
      <c r="A249" s="113">
        <v>45435</v>
      </c>
      <c r="B249" s="242" t="s">
        <v>1828</v>
      </c>
      <c r="C249" s="25" t="s">
        <v>2405</v>
      </c>
      <c r="D249" s="25" t="s">
        <v>2406</v>
      </c>
      <c r="E249" s="162" t="s">
        <v>2546</v>
      </c>
      <c r="F249" s="158"/>
      <c r="G249" s="124" t="s">
        <v>2458</v>
      </c>
      <c r="H249" s="161"/>
      <c r="I249" s="187">
        <v>26196000</v>
      </c>
      <c r="J249" s="189">
        <v>5384733</v>
      </c>
      <c r="K249" s="84">
        <f t="shared" si="3"/>
        <v>20811267</v>
      </c>
    </row>
    <row r="250" spans="1:11" x14ac:dyDescent="0.25">
      <c r="A250" s="113">
        <v>45435</v>
      </c>
      <c r="B250" s="242" t="s">
        <v>390</v>
      </c>
      <c r="C250" s="25" t="s">
        <v>2407</v>
      </c>
      <c r="D250" s="25" t="s">
        <v>2408</v>
      </c>
      <c r="E250" s="162" t="s">
        <v>2547</v>
      </c>
      <c r="F250" s="158"/>
      <c r="G250" s="124" t="s">
        <v>546</v>
      </c>
      <c r="H250" s="161"/>
      <c r="I250" s="187">
        <v>9546000</v>
      </c>
      <c r="J250" s="189">
        <v>3977500</v>
      </c>
      <c r="K250" s="84">
        <f t="shared" si="3"/>
        <v>5568500</v>
      </c>
    </row>
    <row r="251" spans="1:11" x14ac:dyDescent="0.25">
      <c r="A251" s="113">
        <v>45436</v>
      </c>
      <c r="B251" s="242" t="s">
        <v>1831</v>
      </c>
      <c r="C251" s="25" t="s">
        <v>2409</v>
      </c>
      <c r="D251" s="25" t="s">
        <v>2410</v>
      </c>
      <c r="E251" s="162" t="s">
        <v>2548</v>
      </c>
      <c r="F251" s="158"/>
      <c r="G251" s="124" t="s">
        <v>2459</v>
      </c>
      <c r="H251" s="161"/>
      <c r="I251" s="187">
        <v>11532000</v>
      </c>
      <c r="J251" s="189">
        <v>3267400</v>
      </c>
      <c r="K251" s="84">
        <f t="shared" si="3"/>
        <v>8264600</v>
      </c>
    </row>
    <row r="252" spans="1:11" x14ac:dyDescent="0.25">
      <c r="A252" s="113">
        <v>45436</v>
      </c>
      <c r="B252" s="242" t="s">
        <v>122</v>
      </c>
      <c r="C252" s="25" t="s">
        <v>2411</v>
      </c>
      <c r="D252" s="25" t="s">
        <v>2412</v>
      </c>
      <c r="E252" s="162" t="s">
        <v>2549</v>
      </c>
      <c r="F252" s="158"/>
      <c r="G252" s="124" t="s">
        <v>2460</v>
      </c>
      <c r="H252" s="161"/>
      <c r="I252" s="187">
        <v>9546000</v>
      </c>
      <c r="J252" s="189">
        <v>0</v>
      </c>
      <c r="K252" s="84">
        <f t="shared" si="3"/>
        <v>9546000</v>
      </c>
    </row>
    <row r="253" spans="1:11" x14ac:dyDescent="0.25">
      <c r="A253" s="113">
        <v>45436</v>
      </c>
      <c r="B253" s="242" t="s">
        <v>225</v>
      </c>
      <c r="C253" s="25" t="s">
        <v>2413</v>
      </c>
      <c r="D253" s="25" t="s">
        <v>2414</v>
      </c>
      <c r="E253" s="162" t="s">
        <v>2550</v>
      </c>
      <c r="F253" s="158"/>
      <c r="G253" s="124" t="s">
        <v>2461</v>
      </c>
      <c r="H253" s="161"/>
      <c r="I253" s="187">
        <v>9546000</v>
      </c>
      <c r="J253" s="189">
        <v>3818400</v>
      </c>
      <c r="K253" s="84">
        <f t="shared" si="3"/>
        <v>5727600</v>
      </c>
    </row>
    <row r="254" spans="1:11" x14ac:dyDescent="0.25">
      <c r="A254" s="113">
        <v>45436</v>
      </c>
      <c r="B254" s="242" t="s">
        <v>1312</v>
      </c>
      <c r="C254" s="25" t="s">
        <v>2289</v>
      </c>
      <c r="D254" s="25" t="s">
        <v>2415</v>
      </c>
      <c r="E254" s="162" t="s">
        <v>2551</v>
      </c>
      <c r="F254" s="158"/>
      <c r="G254" s="124" t="s">
        <v>1337</v>
      </c>
      <c r="H254" s="161"/>
      <c r="I254" s="187">
        <v>18000000</v>
      </c>
      <c r="J254" s="189">
        <v>0</v>
      </c>
      <c r="K254" s="84">
        <f t="shared" si="3"/>
        <v>18000000</v>
      </c>
    </row>
    <row r="255" spans="1:11" x14ac:dyDescent="0.25">
      <c r="A255" s="113">
        <v>45436</v>
      </c>
      <c r="B255" s="242" t="s">
        <v>2572</v>
      </c>
      <c r="C255" s="25" t="s">
        <v>1825</v>
      </c>
      <c r="D255" s="25" t="s">
        <v>2416</v>
      </c>
      <c r="E255" s="162" t="s">
        <v>2552</v>
      </c>
      <c r="F255" s="158"/>
      <c r="G255" s="124" t="s">
        <v>92</v>
      </c>
      <c r="H255" s="161"/>
      <c r="I255" s="187">
        <v>208230</v>
      </c>
      <c r="J255" s="189">
        <v>208230</v>
      </c>
      <c r="K255" s="84">
        <f t="shared" si="3"/>
        <v>0</v>
      </c>
    </row>
    <row r="256" spans="1:11" x14ac:dyDescent="0.25">
      <c r="A256" s="113">
        <v>45436</v>
      </c>
      <c r="B256" s="242" t="s">
        <v>1936</v>
      </c>
      <c r="C256" s="25" t="s">
        <v>2417</v>
      </c>
      <c r="D256" s="25" t="s">
        <v>2418</v>
      </c>
      <c r="E256" s="162" t="s">
        <v>601</v>
      </c>
      <c r="F256" s="158"/>
      <c r="G256" s="124" t="s">
        <v>2462</v>
      </c>
      <c r="H256" s="161"/>
      <c r="I256" s="187">
        <v>28638000</v>
      </c>
      <c r="J256" s="189">
        <v>0</v>
      </c>
      <c r="K256" s="84">
        <f t="shared" si="3"/>
        <v>28638000</v>
      </c>
    </row>
    <row r="257" spans="1:11" x14ac:dyDescent="0.25">
      <c r="A257" s="113">
        <v>45436</v>
      </c>
      <c r="B257" s="242" t="s">
        <v>680</v>
      </c>
      <c r="C257" s="25" t="s">
        <v>2412</v>
      </c>
      <c r="D257" s="25" t="s">
        <v>2419</v>
      </c>
      <c r="E257" s="162" t="s">
        <v>2553</v>
      </c>
      <c r="F257" s="158"/>
      <c r="G257" s="124" t="s">
        <v>589</v>
      </c>
      <c r="H257" s="161"/>
      <c r="I257" s="187">
        <v>14896000</v>
      </c>
      <c r="J257" s="189">
        <v>0</v>
      </c>
      <c r="K257" s="84">
        <f t="shared" si="3"/>
        <v>14896000</v>
      </c>
    </row>
    <row r="258" spans="1:11" x14ac:dyDescent="0.25">
      <c r="A258" s="113">
        <v>45436</v>
      </c>
      <c r="B258" s="242" t="s">
        <v>658</v>
      </c>
      <c r="C258" s="25" t="s">
        <v>2420</v>
      </c>
      <c r="D258" s="25" t="s">
        <v>2421</v>
      </c>
      <c r="E258" s="162" t="s">
        <v>2554</v>
      </c>
      <c r="F258" s="158"/>
      <c r="G258" s="124" t="s">
        <v>563</v>
      </c>
      <c r="H258" s="161"/>
      <c r="I258" s="187">
        <v>9546000</v>
      </c>
      <c r="J258" s="189">
        <v>2545600</v>
      </c>
      <c r="K258" s="84">
        <f t="shared" si="3"/>
        <v>7000400</v>
      </c>
    </row>
    <row r="259" spans="1:11" x14ac:dyDescent="0.25">
      <c r="A259" s="113">
        <v>45436</v>
      </c>
      <c r="B259" s="242" t="s">
        <v>2022</v>
      </c>
      <c r="C259" s="25" t="s">
        <v>2422</v>
      </c>
      <c r="D259" s="25" t="s">
        <v>2423</v>
      </c>
      <c r="E259" s="162" t="s">
        <v>2555</v>
      </c>
      <c r="F259" s="158"/>
      <c r="G259" s="124" t="s">
        <v>2463</v>
      </c>
      <c r="H259" s="161"/>
      <c r="I259" s="187">
        <v>17464000</v>
      </c>
      <c r="J259" s="189">
        <v>4948133</v>
      </c>
      <c r="K259" s="84">
        <f t="shared" si="3"/>
        <v>12515867</v>
      </c>
    </row>
    <row r="260" spans="1:11" x14ac:dyDescent="0.25">
      <c r="A260" s="113">
        <v>45439</v>
      </c>
      <c r="B260" s="242" t="s">
        <v>2573</v>
      </c>
      <c r="C260" s="25" t="s">
        <v>2424</v>
      </c>
      <c r="D260" s="25" t="s">
        <v>2425</v>
      </c>
      <c r="E260" s="162" t="s">
        <v>2556</v>
      </c>
      <c r="F260" s="158"/>
      <c r="G260" s="124" t="s">
        <v>2464</v>
      </c>
      <c r="H260" s="161"/>
      <c r="I260" s="187">
        <v>7000000</v>
      </c>
      <c r="J260" s="189">
        <v>7000000</v>
      </c>
      <c r="K260" s="84">
        <f t="shared" si="3"/>
        <v>0</v>
      </c>
    </row>
    <row r="261" spans="1:11" x14ac:dyDescent="0.25">
      <c r="A261" s="113">
        <v>45439</v>
      </c>
      <c r="B261" s="242" t="s">
        <v>2573</v>
      </c>
      <c r="C261" s="25" t="s">
        <v>2424</v>
      </c>
      <c r="D261" s="25" t="s">
        <v>2425</v>
      </c>
      <c r="E261" s="162" t="s">
        <v>2556</v>
      </c>
      <c r="F261" s="158"/>
      <c r="G261" s="124" t="s">
        <v>2464</v>
      </c>
      <c r="H261" s="161"/>
      <c r="I261" s="187">
        <v>10000000</v>
      </c>
      <c r="J261" s="189">
        <v>5145182</v>
      </c>
      <c r="K261" s="84">
        <f t="shared" si="3"/>
        <v>4854818</v>
      </c>
    </row>
    <row r="262" spans="1:11" x14ac:dyDescent="0.25">
      <c r="A262" s="113">
        <v>45439</v>
      </c>
      <c r="B262" s="242" t="s">
        <v>2573</v>
      </c>
      <c r="C262" s="25" t="s">
        <v>2424</v>
      </c>
      <c r="D262" s="25" t="s">
        <v>2425</v>
      </c>
      <c r="E262" s="162" t="s">
        <v>2556</v>
      </c>
      <c r="F262" s="158"/>
      <c r="G262" s="124" t="s">
        <v>2464</v>
      </c>
      <c r="H262" s="161"/>
      <c r="I262" s="187">
        <v>10000000</v>
      </c>
      <c r="J262" s="189">
        <v>0</v>
      </c>
      <c r="K262" s="84">
        <f t="shared" si="3"/>
        <v>10000000</v>
      </c>
    </row>
    <row r="263" spans="1:11" x14ac:dyDescent="0.25">
      <c r="A263" s="113">
        <v>45436</v>
      </c>
      <c r="B263" s="242" t="s">
        <v>2574</v>
      </c>
      <c r="C263" s="25" t="s">
        <v>2426</v>
      </c>
      <c r="D263" s="25" t="s">
        <v>2427</v>
      </c>
      <c r="E263" s="162" t="s">
        <v>620</v>
      </c>
      <c r="F263" s="158"/>
      <c r="G263" s="124" t="s">
        <v>561</v>
      </c>
      <c r="H263" s="161"/>
      <c r="I263" s="187">
        <v>106776693</v>
      </c>
      <c r="J263" s="189">
        <v>0</v>
      </c>
      <c r="K263" s="84">
        <f t="shared" si="3"/>
        <v>106776693</v>
      </c>
    </row>
    <row r="264" spans="1:11" x14ac:dyDescent="0.25">
      <c r="A264" s="113">
        <v>45439</v>
      </c>
      <c r="B264" s="242" t="s">
        <v>2027</v>
      </c>
      <c r="C264" s="25" t="s">
        <v>2428</v>
      </c>
      <c r="D264" s="25" t="s">
        <v>2429</v>
      </c>
      <c r="E264" s="162" t="s">
        <v>2557</v>
      </c>
      <c r="F264" s="158"/>
      <c r="G264" s="124" t="s">
        <v>2465</v>
      </c>
      <c r="H264" s="161"/>
      <c r="I264" s="187">
        <v>19092000</v>
      </c>
      <c r="J264" s="189">
        <v>5250300</v>
      </c>
      <c r="K264" s="84">
        <f t="shared" si="3"/>
        <v>13841700</v>
      </c>
    </row>
    <row r="265" spans="1:11" x14ac:dyDescent="0.25">
      <c r="A265" s="113">
        <v>45439</v>
      </c>
      <c r="B265" s="242" t="s">
        <v>1850</v>
      </c>
      <c r="C265" s="25" t="s">
        <v>1863</v>
      </c>
      <c r="D265" s="25" t="s">
        <v>2430</v>
      </c>
      <c r="E265" s="162" t="s">
        <v>2558</v>
      </c>
      <c r="F265" s="158"/>
      <c r="G265" s="124" t="s">
        <v>2466</v>
      </c>
      <c r="H265" s="161"/>
      <c r="I265" s="187">
        <v>187304272</v>
      </c>
      <c r="J265" s="189">
        <v>0</v>
      </c>
      <c r="K265" s="84">
        <f t="shared" si="3"/>
        <v>187304272</v>
      </c>
    </row>
    <row r="266" spans="1:11" x14ac:dyDescent="0.25">
      <c r="A266" s="113">
        <v>45439</v>
      </c>
      <c r="B266" s="242" t="s">
        <v>1850</v>
      </c>
      <c r="C266" s="25" t="s">
        <v>1863</v>
      </c>
      <c r="D266" s="25" t="s">
        <v>2430</v>
      </c>
      <c r="E266" s="162" t="s">
        <v>2558</v>
      </c>
      <c r="F266" s="158"/>
      <c r="G266" s="124" t="s">
        <v>2466</v>
      </c>
      <c r="H266" s="161"/>
      <c r="I266" s="187">
        <v>73246517</v>
      </c>
      <c r="J266" s="189">
        <v>0</v>
      </c>
      <c r="K266" s="84">
        <f t="shared" si="3"/>
        <v>73246517</v>
      </c>
    </row>
    <row r="267" spans="1:11" x14ac:dyDescent="0.25">
      <c r="A267" s="113">
        <v>45440</v>
      </c>
      <c r="B267" s="242" t="s">
        <v>1835</v>
      </c>
      <c r="C267" s="25" t="s">
        <v>2431</v>
      </c>
      <c r="D267" s="25" t="s">
        <v>2432</v>
      </c>
      <c r="E267" s="162" t="s">
        <v>2559</v>
      </c>
      <c r="F267" s="158"/>
      <c r="G267" s="124" t="s">
        <v>98</v>
      </c>
      <c r="H267" s="161"/>
      <c r="I267" s="187">
        <v>33000000</v>
      </c>
      <c r="J267" s="189">
        <v>6050000</v>
      </c>
      <c r="K267" s="84">
        <f t="shared" si="3"/>
        <v>26950000</v>
      </c>
    </row>
    <row r="268" spans="1:11" x14ac:dyDescent="0.25">
      <c r="A268" s="113">
        <v>45440</v>
      </c>
      <c r="B268" s="242" t="s">
        <v>2111</v>
      </c>
      <c r="C268" s="25" t="s">
        <v>2433</v>
      </c>
      <c r="D268" s="25" t="s">
        <v>2434</v>
      </c>
      <c r="E268" s="162" t="s">
        <v>2560</v>
      </c>
      <c r="F268" s="158"/>
      <c r="G268" s="124" t="s">
        <v>2467</v>
      </c>
      <c r="H268" s="161"/>
      <c r="I268" s="187">
        <v>28638000</v>
      </c>
      <c r="J268" s="189">
        <v>5091200</v>
      </c>
      <c r="K268" s="84">
        <f t="shared" si="3"/>
        <v>23546800</v>
      </c>
    </row>
    <row r="269" spans="1:11" x14ac:dyDescent="0.25">
      <c r="A269" s="113">
        <v>45440</v>
      </c>
      <c r="B269" s="242" t="s">
        <v>2575</v>
      </c>
      <c r="C269" s="25" t="s">
        <v>430</v>
      </c>
      <c r="D269" s="25" t="s">
        <v>2435</v>
      </c>
      <c r="E269" s="162" t="s">
        <v>2561</v>
      </c>
      <c r="F269" s="158"/>
      <c r="G269" s="124" t="s">
        <v>88</v>
      </c>
      <c r="H269" s="161"/>
      <c r="I269" s="187">
        <v>650000</v>
      </c>
      <c r="J269" s="189">
        <v>650000</v>
      </c>
      <c r="K269" s="84">
        <f t="shared" si="3"/>
        <v>0</v>
      </c>
    </row>
    <row r="270" spans="1:11" x14ac:dyDescent="0.25">
      <c r="A270" s="113">
        <v>45440</v>
      </c>
      <c r="B270" s="242" t="s">
        <v>2575</v>
      </c>
      <c r="C270" s="25" t="s">
        <v>1823</v>
      </c>
      <c r="D270" s="25" t="s">
        <v>2436</v>
      </c>
      <c r="E270" s="162" t="s">
        <v>2562</v>
      </c>
      <c r="F270" s="158"/>
      <c r="G270" s="124" t="s">
        <v>87</v>
      </c>
      <c r="H270" s="161"/>
      <c r="I270" s="187">
        <v>1350000</v>
      </c>
      <c r="J270" s="189">
        <v>1350000</v>
      </c>
      <c r="K270" s="84">
        <f t="shared" ref="K270:K277" si="4">+I270-J270</f>
        <v>0</v>
      </c>
    </row>
    <row r="271" spans="1:11" ht="14.25" customHeight="1" x14ac:dyDescent="0.25">
      <c r="A271" s="113">
        <v>45440</v>
      </c>
      <c r="B271" s="242" t="s">
        <v>2575</v>
      </c>
      <c r="C271" s="25" t="s">
        <v>1825</v>
      </c>
      <c r="D271" s="25" t="s">
        <v>2437</v>
      </c>
      <c r="E271" s="162" t="s">
        <v>2563</v>
      </c>
      <c r="F271" s="158"/>
      <c r="G271" s="124" t="s">
        <v>92</v>
      </c>
      <c r="H271" s="161"/>
      <c r="I271" s="187">
        <v>600000</v>
      </c>
      <c r="J271" s="189">
        <v>328683</v>
      </c>
      <c r="K271" s="84">
        <f t="shared" si="4"/>
        <v>271317</v>
      </c>
    </row>
    <row r="272" spans="1:11" x14ac:dyDescent="0.25">
      <c r="A272" s="113">
        <v>45440</v>
      </c>
      <c r="B272" s="242" t="s">
        <v>2576</v>
      </c>
      <c r="C272" s="25" t="s">
        <v>2438</v>
      </c>
      <c r="D272" s="25" t="s">
        <v>2439</v>
      </c>
      <c r="E272" s="162" t="s">
        <v>2564</v>
      </c>
      <c r="F272" s="158"/>
      <c r="G272" s="124" t="s">
        <v>722</v>
      </c>
      <c r="H272" s="161"/>
      <c r="I272" s="187">
        <v>779200</v>
      </c>
      <c r="J272" s="189">
        <v>779200</v>
      </c>
      <c r="K272" s="84">
        <f t="shared" si="4"/>
        <v>0</v>
      </c>
    </row>
    <row r="273" spans="1:11" x14ac:dyDescent="0.25">
      <c r="A273" s="113">
        <v>45440</v>
      </c>
      <c r="B273" s="242" t="s">
        <v>2028</v>
      </c>
      <c r="C273" s="25" t="s">
        <v>2440</v>
      </c>
      <c r="D273" s="25" t="s">
        <v>2441</v>
      </c>
      <c r="E273" s="162" t="s">
        <v>2565</v>
      </c>
      <c r="F273" s="158"/>
      <c r="G273" s="124" t="s">
        <v>2468</v>
      </c>
      <c r="H273" s="161"/>
      <c r="I273" s="187">
        <v>30000000</v>
      </c>
      <c r="J273" s="189">
        <v>5333333</v>
      </c>
      <c r="K273" s="84">
        <f t="shared" si="4"/>
        <v>24666667</v>
      </c>
    </row>
    <row r="274" spans="1:11" x14ac:dyDescent="0.25">
      <c r="A274" s="113">
        <v>45440</v>
      </c>
      <c r="B274" s="242" t="s">
        <v>1937</v>
      </c>
      <c r="C274" s="25" t="s">
        <v>2442</v>
      </c>
      <c r="D274" s="25" t="s">
        <v>2443</v>
      </c>
      <c r="E274" s="162" t="s">
        <v>2566</v>
      </c>
      <c r="F274" s="158"/>
      <c r="G274" s="124" t="s">
        <v>2469</v>
      </c>
      <c r="H274" s="161"/>
      <c r="I274" s="187">
        <v>28638000</v>
      </c>
      <c r="J274" s="189">
        <v>4295700</v>
      </c>
      <c r="K274" s="84">
        <f t="shared" si="4"/>
        <v>24342300</v>
      </c>
    </row>
    <row r="275" spans="1:11" x14ac:dyDescent="0.25">
      <c r="A275" s="113">
        <v>45441</v>
      </c>
      <c r="B275" s="242" t="s">
        <v>194</v>
      </c>
      <c r="C275" s="25" t="s">
        <v>2444</v>
      </c>
      <c r="D275" s="25" t="s">
        <v>2445</v>
      </c>
      <c r="E275" s="162" t="s">
        <v>2557</v>
      </c>
      <c r="F275" s="158"/>
      <c r="G275" s="124" t="s">
        <v>2470</v>
      </c>
      <c r="H275" s="161"/>
      <c r="I275" s="187">
        <v>28638000</v>
      </c>
      <c r="J275" s="189">
        <v>5091200</v>
      </c>
      <c r="K275" s="84">
        <f t="shared" si="4"/>
        <v>23546800</v>
      </c>
    </row>
    <row r="276" spans="1:11" x14ac:dyDescent="0.25">
      <c r="A276" s="113">
        <v>45441</v>
      </c>
      <c r="B276" s="242" t="s">
        <v>1844</v>
      </c>
      <c r="C276" s="25" t="s">
        <v>2446</v>
      </c>
      <c r="D276" s="25" t="s">
        <v>2447</v>
      </c>
      <c r="E276" s="162" t="s">
        <v>2567</v>
      </c>
      <c r="F276" s="158"/>
      <c r="G276" s="124" t="s">
        <v>2471</v>
      </c>
      <c r="H276" s="161"/>
      <c r="I276" s="187">
        <v>28638000</v>
      </c>
      <c r="J276" s="189">
        <v>4932100</v>
      </c>
      <c r="K276" s="84">
        <f t="shared" si="4"/>
        <v>23705900</v>
      </c>
    </row>
    <row r="277" spans="1:11" x14ac:dyDescent="0.25">
      <c r="A277" s="113">
        <v>45441</v>
      </c>
      <c r="B277" s="242" t="s">
        <v>1921</v>
      </c>
      <c r="C277" s="25" t="s">
        <v>2448</v>
      </c>
      <c r="D277" s="25" t="s">
        <v>2449</v>
      </c>
      <c r="E277" s="162" t="s">
        <v>2568</v>
      </c>
      <c r="F277" s="158"/>
      <c r="G277" s="124" t="s">
        <v>2472</v>
      </c>
      <c r="H277" s="161"/>
      <c r="I277" s="187">
        <v>210000000</v>
      </c>
      <c r="J277" s="189">
        <v>0</v>
      </c>
      <c r="K277" s="84">
        <f t="shared" si="4"/>
        <v>210000000</v>
      </c>
    </row>
    <row r="278" spans="1:11" x14ac:dyDescent="0.25">
      <c r="A278" s="113"/>
      <c r="B278" s="191"/>
      <c r="C278" s="25"/>
      <c r="D278" s="25"/>
      <c r="E278" s="160"/>
      <c r="F278" s="158"/>
      <c r="G278" s="91"/>
      <c r="H278" s="161"/>
      <c r="I278" s="187"/>
    </row>
    <row r="279" spans="1:11" ht="15" customHeight="1" x14ac:dyDescent="0.25">
      <c r="A279" s="113"/>
      <c r="B279" s="104"/>
      <c r="C279" s="25"/>
      <c r="D279" s="115"/>
      <c r="E279" s="160"/>
      <c r="F279" s="158"/>
      <c r="G279" s="124"/>
      <c r="H279" s="161"/>
      <c r="I279" s="23"/>
      <c r="J279" s="189"/>
      <c r="K279" s="84">
        <f>+I278-J279</f>
        <v>0</v>
      </c>
    </row>
    <row r="280" spans="1:11" ht="15" customHeight="1" x14ac:dyDescent="0.25">
      <c r="A280" s="113"/>
      <c r="B280" s="104"/>
      <c r="C280" s="25"/>
      <c r="D280" s="115"/>
      <c r="E280" s="160"/>
      <c r="F280" s="158"/>
      <c r="G280" s="124"/>
      <c r="H280" s="161"/>
      <c r="I280" s="23"/>
      <c r="J280" s="23" t="s">
        <v>1361</v>
      </c>
      <c r="K280" s="84"/>
    </row>
    <row r="281" spans="1:11" ht="15" customHeight="1" x14ac:dyDescent="0.25">
      <c r="A281" s="113"/>
      <c r="B281" s="104"/>
      <c r="C281" s="25"/>
      <c r="D281" s="115"/>
      <c r="E281" s="160"/>
      <c r="F281" s="158"/>
      <c r="G281" s="124"/>
      <c r="H281" s="161"/>
      <c r="I281" s="23"/>
      <c r="J281" s="23"/>
      <c r="K281" s="84"/>
    </row>
    <row r="282" spans="1:11" ht="15" customHeight="1" x14ac:dyDescent="0.25">
      <c r="A282" s="113"/>
      <c r="B282" s="104"/>
      <c r="C282" s="25"/>
      <c r="D282" s="115"/>
      <c r="E282" s="160"/>
      <c r="F282" s="158"/>
      <c r="G282" s="124"/>
      <c r="H282" s="161"/>
      <c r="I282" s="23"/>
      <c r="J282" s="23"/>
      <c r="K282" s="84"/>
    </row>
    <row r="283" spans="1:11" x14ac:dyDescent="0.25">
      <c r="A283" s="14"/>
      <c r="B283" s="110"/>
      <c r="C283" s="15"/>
      <c r="D283" s="15"/>
      <c r="E283" s="155"/>
      <c r="F283" s="155"/>
      <c r="G283" s="295" t="s">
        <v>19</v>
      </c>
      <c r="H283" s="296"/>
      <c r="I283" s="28">
        <f>SUM(I13:I282)</f>
        <v>4836140984</v>
      </c>
      <c r="J283" s="28">
        <f>SUM(J13:J282)</f>
        <v>2834079847</v>
      </c>
      <c r="K283" s="135">
        <f>SUM(K13:K282)</f>
        <v>2002061137</v>
      </c>
    </row>
    <row r="284" spans="1:11" ht="12.75" customHeight="1" x14ac:dyDescent="0.25">
      <c r="A284" s="14"/>
      <c r="B284" s="110"/>
      <c r="C284" s="15"/>
      <c r="D284" s="15"/>
      <c r="E284" s="155"/>
      <c r="F284" s="163"/>
      <c r="G284" s="155"/>
      <c r="H284" s="155"/>
      <c r="I284" s="19"/>
      <c r="J284" s="19"/>
      <c r="K284" s="136"/>
    </row>
    <row r="285" spans="1:11" ht="24.95" customHeight="1" x14ac:dyDescent="0.25">
      <c r="A285" s="69" t="s">
        <v>37</v>
      </c>
      <c r="B285" s="105" t="s">
        <v>39</v>
      </c>
      <c r="C285" s="69" t="s">
        <v>40</v>
      </c>
      <c r="D285" s="71" t="s">
        <v>38</v>
      </c>
      <c r="E285" s="164" t="s">
        <v>15</v>
      </c>
      <c r="F285" s="164" t="s">
        <v>33</v>
      </c>
      <c r="G285" s="164" t="s">
        <v>16</v>
      </c>
      <c r="H285" s="164" t="s">
        <v>22</v>
      </c>
      <c r="I285" s="69" t="s">
        <v>12</v>
      </c>
      <c r="J285" s="69" t="s">
        <v>23</v>
      </c>
      <c r="K285" s="137" t="s">
        <v>4</v>
      </c>
    </row>
    <row r="286" spans="1:11" ht="24.95" customHeight="1" x14ac:dyDescent="0.25">
      <c r="A286" s="72">
        <v>8822313000</v>
      </c>
      <c r="B286" s="111">
        <v>-3986172016</v>
      </c>
      <c r="C286" s="72">
        <v>0</v>
      </c>
      <c r="D286" s="73">
        <f>+A286+B286-C286</f>
        <v>4836140984</v>
      </c>
      <c r="E286" s="165">
        <f>+I283</f>
        <v>4836140984</v>
      </c>
      <c r="F286" s="166">
        <f>+E286/D286</f>
        <v>1</v>
      </c>
      <c r="G286" s="165">
        <f>+I10</f>
        <v>0</v>
      </c>
      <c r="H286" s="165">
        <f>+D286-E286-G286</f>
        <v>0</v>
      </c>
      <c r="I286" s="73">
        <f>+J283</f>
        <v>2834079847</v>
      </c>
      <c r="J286" s="74">
        <f>+I286/D286</f>
        <v>0.58602093205643402</v>
      </c>
      <c r="K286" s="138">
        <f>+K283</f>
        <v>2002061137</v>
      </c>
    </row>
    <row r="287" spans="1:11" x14ac:dyDescent="0.25">
      <c r="A287" s="75">
        <v>1</v>
      </c>
      <c r="B287" s="106">
        <v>2</v>
      </c>
      <c r="C287" s="75">
        <v>3</v>
      </c>
      <c r="D287" s="75" t="s">
        <v>3</v>
      </c>
      <c r="E287" s="167">
        <v>5</v>
      </c>
      <c r="F287" s="167" t="s">
        <v>18</v>
      </c>
      <c r="G287" s="167">
        <v>7</v>
      </c>
      <c r="H287" s="167" t="s">
        <v>9</v>
      </c>
      <c r="I287" s="75">
        <v>9</v>
      </c>
      <c r="J287" s="75" t="s">
        <v>24</v>
      </c>
      <c r="K287" s="139" t="s">
        <v>25</v>
      </c>
    </row>
    <row r="290" spans="9:9" x14ac:dyDescent="0.25">
      <c r="I290" s="62"/>
    </row>
  </sheetData>
  <mergeCells count="16">
    <mergeCell ref="A3:J3"/>
    <mergeCell ref="G283:H283"/>
    <mergeCell ref="G10:H10"/>
    <mergeCell ref="A11:A12"/>
    <mergeCell ref="E11:H11"/>
    <mergeCell ref="I11:I12"/>
    <mergeCell ref="J11:J12"/>
    <mergeCell ref="E12:F12"/>
    <mergeCell ref="G12:H12"/>
    <mergeCell ref="A5:A6"/>
    <mergeCell ref="B5:B6"/>
    <mergeCell ref="D5:D6"/>
    <mergeCell ref="E5:H5"/>
    <mergeCell ref="I5:I6"/>
    <mergeCell ref="J5:K6"/>
    <mergeCell ref="E6:H6"/>
  </mergeCells>
  <printOptions horizontalCentered="1" verticalCentered="1"/>
  <pageMargins left="0.19685039370078741" right="0.19685039370078741" top="0.39370078740157483" bottom="0.39370078740157483" header="0" footer="0"/>
  <pageSetup scale="80" orientation="landscape" horizontalDpi="4294967293" r:id="rId1"/>
  <headerFooter>
    <oddHeader>&amp;R&amp;D</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D2796-4519-4893-88A3-F68A3479B8D2}">
  <dimension ref="A1:K137"/>
  <sheetViews>
    <sheetView workbookViewId="0">
      <selection activeCell="I26" sqref="I26:I27"/>
    </sheetView>
  </sheetViews>
  <sheetFormatPr baseColWidth="10" defaultRowHeight="12.75" x14ac:dyDescent="0.2"/>
  <cols>
    <col min="2" max="2" width="12.7109375" bestFit="1" customWidth="1"/>
    <col min="4" max="4" width="12.5703125" customWidth="1"/>
    <col min="8" max="8" width="14" customWidth="1"/>
    <col min="9" max="9" width="16.42578125" customWidth="1"/>
  </cols>
  <sheetData>
    <row r="1" spans="1:11" ht="15" x14ac:dyDescent="0.25">
      <c r="A1" s="1" t="s">
        <v>34</v>
      </c>
      <c r="B1" s="1"/>
      <c r="C1" s="1"/>
      <c r="D1" s="1"/>
      <c r="E1" s="93"/>
      <c r="F1" s="217"/>
      <c r="G1" s="156"/>
      <c r="H1" s="2"/>
      <c r="I1" s="2"/>
      <c r="J1" s="2"/>
      <c r="K1" s="2"/>
    </row>
    <row r="2" spans="1:11" ht="15" x14ac:dyDescent="0.25">
      <c r="A2" s="2"/>
      <c r="B2" s="2"/>
      <c r="C2" s="2"/>
      <c r="D2" s="2"/>
      <c r="E2" s="93"/>
      <c r="F2" s="218"/>
      <c r="G2" s="156"/>
      <c r="H2" s="2"/>
      <c r="I2" s="2"/>
      <c r="J2" s="2"/>
      <c r="K2" s="65"/>
    </row>
    <row r="3" spans="1:11" ht="15" x14ac:dyDescent="0.2">
      <c r="A3" s="294" t="s">
        <v>3378</v>
      </c>
      <c r="B3" s="294"/>
      <c r="C3" s="294"/>
      <c r="D3" s="294"/>
      <c r="E3" s="294"/>
      <c r="F3" s="294"/>
      <c r="G3" s="294"/>
      <c r="H3" s="294"/>
      <c r="I3" s="294"/>
      <c r="J3" s="294"/>
      <c r="K3" s="67" t="s">
        <v>3377</v>
      </c>
    </row>
    <row r="4" spans="1:11" ht="15" x14ac:dyDescent="0.25">
      <c r="A4" s="4"/>
      <c r="B4" s="4"/>
      <c r="C4" s="4"/>
      <c r="D4" s="4"/>
      <c r="E4" s="258"/>
      <c r="F4" s="219"/>
      <c r="G4" s="265"/>
      <c r="H4" s="4"/>
      <c r="I4" s="4"/>
      <c r="J4" s="4"/>
      <c r="K4" s="5"/>
    </row>
    <row r="5" spans="1:11" ht="15" x14ac:dyDescent="0.25">
      <c r="A5" s="297" t="s">
        <v>5</v>
      </c>
      <c r="B5" s="310" t="s">
        <v>26</v>
      </c>
      <c r="C5" s="30"/>
      <c r="D5" s="304" t="s">
        <v>17</v>
      </c>
      <c r="E5" s="312" t="s">
        <v>16</v>
      </c>
      <c r="F5" s="313"/>
      <c r="G5" s="313"/>
      <c r="H5" s="314"/>
      <c r="I5" s="297" t="s">
        <v>7</v>
      </c>
      <c r="J5" s="304" t="s">
        <v>21</v>
      </c>
      <c r="K5" s="305"/>
    </row>
    <row r="6" spans="1:11" ht="15" x14ac:dyDescent="0.25">
      <c r="A6" s="298"/>
      <c r="B6" s="311"/>
      <c r="C6" s="31"/>
      <c r="D6" s="306"/>
      <c r="E6" s="312" t="s">
        <v>2</v>
      </c>
      <c r="F6" s="313"/>
      <c r="G6" s="313"/>
      <c r="H6" s="314"/>
      <c r="I6" s="298"/>
      <c r="J6" s="306"/>
      <c r="K6" s="307"/>
    </row>
    <row r="7" spans="1:11" ht="15" x14ac:dyDescent="0.25">
      <c r="A7" s="281">
        <v>45482</v>
      </c>
      <c r="B7" s="147"/>
      <c r="C7" s="145"/>
      <c r="D7" s="278" t="s">
        <v>3539</v>
      </c>
      <c r="E7" s="242" t="s">
        <v>3536</v>
      </c>
      <c r="F7" s="89"/>
      <c r="G7" s="89"/>
      <c r="H7" s="87"/>
      <c r="I7" s="283">
        <v>14080000</v>
      </c>
      <c r="J7" s="146"/>
      <c r="K7" s="145"/>
    </row>
    <row r="8" spans="1:11" ht="15" x14ac:dyDescent="0.25">
      <c r="A8" s="172">
        <v>45485</v>
      </c>
      <c r="B8" s="147"/>
      <c r="C8" s="145"/>
      <c r="D8" s="278" t="s">
        <v>3525</v>
      </c>
      <c r="E8" s="242" t="s">
        <v>3511</v>
      </c>
      <c r="F8" s="89"/>
      <c r="G8" s="89"/>
      <c r="H8" s="87"/>
      <c r="I8" s="283">
        <v>25000000</v>
      </c>
      <c r="J8" s="146"/>
      <c r="K8" s="145"/>
    </row>
    <row r="9" spans="1:11" ht="15" x14ac:dyDescent="0.25">
      <c r="A9" s="172">
        <v>45502</v>
      </c>
      <c r="B9" s="147"/>
      <c r="C9" s="145"/>
      <c r="D9" s="278" t="s">
        <v>3540</v>
      </c>
      <c r="E9" s="242" t="s">
        <v>3537</v>
      </c>
      <c r="F9" s="89"/>
      <c r="G9" s="89"/>
      <c r="H9" s="87"/>
      <c r="I9" s="283">
        <v>27500000</v>
      </c>
      <c r="J9" s="146"/>
      <c r="K9" s="145"/>
    </row>
    <row r="10" spans="1:11" ht="15" x14ac:dyDescent="0.25">
      <c r="A10" s="172">
        <v>45497</v>
      </c>
      <c r="B10" s="147"/>
      <c r="C10" s="145"/>
      <c r="D10" s="278" t="s">
        <v>3541</v>
      </c>
      <c r="E10" s="242" t="s">
        <v>3538</v>
      </c>
      <c r="F10" s="89"/>
      <c r="G10" s="89"/>
      <c r="H10" s="87"/>
      <c r="I10" s="283">
        <v>30000000</v>
      </c>
      <c r="J10" s="146"/>
      <c r="K10" s="145"/>
    </row>
    <row r="11" spans="1:11" ht="15" x14ac:dyDescent="0.25">
      <c r="A11" s="172">
        <v>45485</v>
      </c>
      <c r="B11" s="147"/>
      <c r="C11" s="145"/>
      <c r="D11" s="279" t="s">
        <v>3525</v>
      </c>
      <c r="E11" s="242" t="s">
        <v>3511</v>
      </c>
      <c r="F11" s="259"/>
      <c r="G11" s="203"/>
      <c r="H11" s="87"/>
      <c r="I11" s="282">
        <v>50000000</v>
      </c>
      <c r="J11" s="146"/>
      <c r="K11" s="145"/>
    </row>
    <row r="12" spans="1:11" ht="15" x14ac:dyDescent="0.25">
      <c r="A12" s="172">
        <v>45485</v>
      </c>
      <c r="B12" s="147"/>
      <c r="C12" s="145"/>
      <c r="D12" s="280" t="s">
        <v>3525</v>
      </c>
      <c r="E12" s="242" t="s">
        <v>3511</v>
      </c>
      <c r="F12" s="259"/>
      <c r="G12" s="203"/>
      <c r="H12" s="87"/>
      <c r="I12" s="282">
        <v>100000000</v>
      </c>
      <c r="J12" s="146"/>
      <c r="K12" s="145"/>
    </row>
    <row r="13" spans="1:11" ht="15" x14ac:dyDescent="0.25">
      <c r="A13" s="248">
        <v>45497</v>
      </c>
      <c r="B13" s="147"/>
      <c r="C13" s="145"/>
      <c r="D13" s="280" t="s">
        <v>3550</v>
      </c>
      <c r="E13" s="284" t="s">
        <v>3542</v>
      </c>
      <c r="F13" s="259"/>
      <c r="G13" s="203"/>
      <c r="H13" s="87"/>
      <c r="I13" s="282">
        <v>14415000</v>
      </c>
      <c r="J13" s="146"/>
      <c r="K13" s="145"/>
    </row>
    <row r="14" spans="1:11" ht="15" x14ac:dyDescent="0.25">
      <c r="A14" s="248">
        <v>45502</v>
      </c>
      <c r="B14" s="147"/>
      <c r="C14" s="145"/>
      <c r="D14" s="280" t="s">
        <v>3551</v>
      </c>
      <c r="E14" s="284" t="s">
        <v>3543</v>
      </c>
      <c r="F14" s="259"/>
      <c r="G14" s="203"/>
      <c r="H14" s="87"/>
      <c r="I14" s="282">
        <v>20000000</v>
      </c>
      <c r="J14" s="146"/>
      <c r="K14" s="145"/>
    </row>
    <row r="15" spans="1:11" ht="15" x14ac:dyDescent="0.25">
      <c r="A15" s="248">
        <v>45502</v>
      </c>
      <c r="B15" s="147"/>
      <c r="C15" s="145"/>
      <c r="D15" s="280" t="s">
        <v>3552</v>
      </c>
      <c r="E15" s="284" t="s">
        <v>3544</v>
      </c>
      <c r="F15" s="259"/>
      <c r="G15" s="203"/>
      <c r="H15" s="87"/>
      <c r="I15" s="282">
        <v>25000000</v>
      </c>
      <c r="J15" s="146"/>
      <c r="K15" s="145"/>
    </row>
    <row r="16" spans="1:11" ht="15" x14ac:dyDescent="0.25">
      <c r="A16" s="248">
        <v>45497</v>
      </c>
      <c r="B16" s="147"/>
      <c r="C16" s="145"/>
      <c r="D16" s="280" t="s">
        <v>3553</v>
      </c>
      <c r="E16" s="284" t="s">
        <v>3545</v>
      </c>
      <c r="F16" s="259"/>
      <c r="G16" s="203"/>
      <c r="H16" s="87"/>
      <c r="I16" s="282">
        <v>25000000</v>
      </c>
      <c r="J16" s="146"/>
      <c r="K16" s="145"/>
    </row>
    <row r="17" spans="1:11" ht="15" x14ac:dyDescent="0.25">
      <c r="A17" s="248">
        <v>45502</v>
      </c>
      <c r="B17" s="147"/>
      <c r="C17" s="145"/>
      <c r="D17" s="280" t="s">
        <v>3554</v>
      </c>
      <c r="E17" s="284" t="s">
        <v>3546</v>
      </c>
      <c r="F17" s="259"/>
      <c r="G17" s="203"/>
      <c r="H17" s="87"/>
      <c r="I17" s="282">
        <v>29500000</v>
      </c>
      <c r="J17" s="146"/>
      <c r="K17" s="145"/>
    </row>
    <row r="18" spans="1:11" ht="15" x14ac:dyDescent="0.25">
      <c r="A18" s="248">
        <v>45502</v>
      </c>
      <c r="B18" s="147"/>
      <c r="C18" s="145"/>
      <c r="D18" s="280" t="s">
        <v>3555</v>
      </c>
      <c r="E18" s="284" t="s">
        <v>3547</v>
      </c>
      <c r="F18" s="259"/>
      <c r="G18" s="203"/>
      <c r="H18" s="87"/>
      <c r="I18" s="282">
        <v>29500000</v>
      </c>
      <c r="J18" s="146"/>
      <c r="K18" s="145"/>
    </row>
    <row r="19" spans="1:11" ht="15" x14ac:dyDescent="0.25">
      <c r="A19" s="248">
        <v>45502</v>
      </c>
      <c r="B19" s="147"/>
      <c r="C19" s="145"/>
      <c r="D19" s="280" t="s">
        <v>3556</v>
      </c>
      <c r="E19" s="284" t="s">
        <v>3548</v>
      </c>
      <c r="F19" s="259"/>
      <c r="G19" s="203"/>
      <c r="H19" s="87"/>
      <c r="I19" s="282">
        <v>35720000</v>
      </c>
      <c r="J19" s="146"/>
      <c r="K19" s="145"/>
    </row>
    <row r="20" spans="1:11" ht="15" x14ac:dyDescent="0.25">
      <c r="A20" s="248">
        <v>45490</v>
      </c>
      <c r="B20" s="147"/>
      <c r="C20" s="145"/>
      <c r="D20" s="280" t="s">
        <v>3557</v>
      </c>
      <c r="E20" s="284" t="s">
        <v>3549</v>
      </c>
      <c r="F20" s="259"/>
      <c r="G20" s="203"/>
      <c r="H20" s="87"/>
      <c r="I20" s="282">
        <v>38750000</v>
      </c>
      <c r="J20" s="146"/>
      <c r="K20" s="145"/>
    </row>
    <row r="21" spans="1:11" ht="15" x14ac:dyDescent="0.25">
      <c r="A21" s="248">
        <v>45485</v>
      </c>
      <c r="B21" s="147"/>
      <c r="C21" s="145"/>
      <c r="D21" s="280" t="s">
        <v>3525</v>
      </c>
      <c r="E21" s="284" t="s">
        <v>3511</v>
      </c>
      <c r="F21" s="259"/>
      <c r="G21" s="203"/>
      <c r="H21" s="87"/>
      <c r="I21" s="282">
        <v>87235000</v>
      </c>
      <c r="J21" s="146"/>
      <c r="K21" s="145"/>
    </row>
    <row r="22" spans="1:11" ht="15" x14ac:dyDescent="0.25">
      <c r="A22" s="194">
        <v>45485</v>
      </c>
      <c r="B22" s="147"/>
      <c r="C22" s="145"/>
      <c r="D22" s="176" t="s">
        <v>3525</v>
      </c>
      <c r="E22" s="285" t="s">
        <v>3511</v>
      </c>
      <c r="F22" s="259"/>
      <c r="G22" s="203"/>
      <c r="H22" s="87"/>
      <c r="I22" s="177">
        <v>135000000</v>
      </c>
      <c r="J22" s="146"/>
      <c r="K22" s="145"/>
    </row>
    <row r="23" spans="1:11" ht="15" x14ac:dyDescent="0.25">
      <c r="A23" s="174"/>
      <c r="B23" s="147"/>
      <c r="C23" s="145"/>
      <c r="D23" s="176"/>
      <c r="E23" s="234"/>
      <c r="F23" s="259"/>
      <c r="G23" s="203"/>
      <c r="H23" s="87"/>
      <c r="I23" s="177"/>
      <c r="J23" s="146"/>
      <c r="K23" s="145"/>
    </row>
    <row r="24" spans="1:11" ht="15" x14ac:dyDescent="0.25">
      <c r="A24" s="174"/>
      <c r="B24" s="7"/>
      <c r="C24" s="8"/>
      <c r="D24" s="176"/>
      <c r="E24" s="251"/>
      <c r="F24" s="219"/>
      <c r="G24" s="266"/>
      <c r="H24" s="10"/>
      <c r="I24" s="177"/>
      <c r="J24" s="7"/>
      <c r="K24" s="8"/>
    </row>
    <row r="25" spans="1:11" ht="15" x14ac:dyDescent="0.25">
      <c r="A25" s="14"/>
      <c r="B25" s="15"/>
      <c r="C25" s="15"/>
      <c r="D25" s="15"/>
      <c r="E25" s="260"/>
      <c r="F25" s="221"/>
      <c r="G25" s="321" t="s">
        <v>19</v>
      </c>
      <c r="H25" s="316"/>
      <c r="I25" s="16">
        <f>SUM(I7:I24)</f>
        <v>686700000</v>
      </c>
      <c r="J25" s="17"/>
      <c r="K25" s="18"/>
    </row>
    <row r="26" spans="1:11" ht="25.5" x14ac:dyDescent="0.25">
      <c r="A26" s="297" t="s">
        <v>5</v>
      </c>
      <c r="B26" s="29" t="s">
        <v>13</v>
      </c>
      <c r="C26" s="32" t="s">
        <v>20</v>
      </c>
      <c r="D26" s="254" t="s">
        <v>20</v>
      </c>
      <c r="E26" s="312" t="s">
        <v>15</v>
      </c>
      <c r="F26" s="313"/>
      <c r="G26" s="313"/>
      <c r="H26" s="314"/>
      <c r="I26" s="297" t="s">
        <v>7</v>
      </c>
      <c r="J26" s="297" t="s">
        <v>6</v>
      </c>
      <c r="K26" s="32" t="s">
        <v>0</v>
      </c>
    </row>
    <row r="27" spans="1:11" ht="15" x14ac:dyDescent="0.25">
      <c r="A27" s="298"/>
      <c r="B27" s="33" t="s">
        <v>14</v>
      </c>
      <c r="C27" s="33" t="s">
        <v>11</v>
      </c>
      <c r="D27" s="241" t="s">
        <v>10</v>
      </c>
      <c r="E27" s="319" t="s">
        <v>2</v>
      </c>
      <c r="F27" s="320"/>
      <c r="G27" s="312" t="s">
        <v>8</v>
      </c>
      <c r="H27" s="314"/>
      <c r="I27" s="298"/>
      <c r="J27" s="298"/>
      <c r="K27" s="33" t="s">
        <v>1</v>
      </c>
    </row>
    <row r="28" spans="1:11" ht="15" x14ac:dyDescent="0.25">
      <c r="A28" s="22">
        <v>45484</v>
      </c>
      <c r="B28" s="86" t="s">
        <v>3425</v>
      </c>
      <c r="C28" s="63" t="s">
        <v>2434</v>
      </c>
      <c r="D28" s="117" t="s">
        <v>3430</v>
      </c>
      <c r="E28" s="93" t="s">
        <v>3426</v>
      </c>
      <c r="F28" s="218"/>
      <c r="G28" s="169" t="s">
        <v>722</v>
      </c>
      <c r="H28" s="8"/>
      <c r="I28" s="23">
        <v>5920000</v>
      </c>
      <c r="J28" s="199">
        <v>5920000</v>
      </c>
      <c r="K28" s="23">
        <f>+I28-J28</f>
        <v>0</v>
      </c>
    </row>
    <row r="29" spans="1:11" ht="15" x14ac:dyDescent="0.25">
      <c r="A29" s="22">
        <v>45485</v>
      </c>
      <c r="B29" s="25" t="s">
        <v>838</v>
      </c>
      <c r="C29" s="64" t="s">
        <v>3012</v>
      </c>
      <c r="D29" s="118" t="s">
        <v>3431</v>
      </c>
      <c r="E29" s="93" t="s">
        <v>3427</v>
      </c>
      <c r="F29" s="95"/>
      <c r="G29" s="170" t="s">
        <v>1334</v>
      </c>
      <c r="H29" s="27"/>
      <c r="I29" s="23">
        <v>6000000</v>
      </c>
      <c r="J29" s="199">
        <v>0</v>
      </c>
      <c r="K29" s="23">
        <f t="shared" ref="K29:K97" si="0">+I29-J29</f>
        <v>6000000</v>
      </c>
    </row>
    <row r="30" spans="1:11" ht="15" x14ac:dyDescent="0.25">
      <c r="A30" s="22">
        <v>45489</v>
      </c>
      <c r="B30" s="25" t="s">
        <v>2032</v>
      </c>
      <c r="C30" s="64" t="s">
        <v>3011</v>
      </c>
      <c r="D30" s="118" t="s">
        <v>3403</v>
      </c>
      <c r="E30" s="93" t="s">
        <v>3400</v>
      </c>
      <c r="F30" s="95"/>
      <c r="G30" s="170" t="s">
        <v>3399</v>
      </c>
      <c r="H30" s="27"/>
      <c r="I30" s="23">
        <v>50000000</v>
      </c>
      <c r="J30" s="199">
        <v>0</v>
      </c>
      <c r="K30" s="23">
        <f t="shared" si="0"/>
        <v>50000000</v>
      </c>
    </row>
    <row r="31" spans="1:11" ht="15" x14ac:dyDescent="0.25">
      <c r="A31" s="22">
        <v>45489</v>
      </c>
      <c r="B31" s="25" t="s">
        <v>2032</v>
      </c>
      <c r="C31" s="64" t="s">
        <v>3011</v>
      </c>
      <c r="D31" s="118" t="s">
        <v>3403</v>
      </c>
      <c r="E31" s="93" t="s">
        <v>3400</v>
      </c>
      <c r="F31" s="95"/>
      <c r="G31" s="170" t="s">
        <v>3399</v>
      </c>
      <c r="H31" s="27"/>
      <c r="I31" s="23">
        <v>32000000</v>
      </c>
      <c r="J31" s="199">
        <v>0</v>
      </c>
      <c r="K31" s="23">
        <f t="shared" si="0"/>
        <v>32000000</v>
      </c>
    </row>
    <row r="32" spans="1:11" ht="15" x14ac:dyDescent="0.25">
      <c r="A32" s="22">
        <v>45502</v>
      </c>
      <c r="B32" s="25" t="s">
        <v>3434</v>
      </c>
      <c r="C32" s="64" t="s">
        <v>3135</v>
      </c>
      <c r="D32" s="118" t="s">
        <v>3432</v>
      </c>
      <c r="E32" s="93" t="s">
        <v>3428</v>
      </c>
      <c r="F32" s="95"/>
      <c r="G32" s="170" t="s">
        <v>93</v>
      </c>
      <c r="H32" s="27"/>
      <c r="I32" s="23">
        <v>38750000</v>
      </c>
      <c r="J32" s="199">
        <v>0</v>
      </c>
      <c r="K32" s="23">
        <f t="shared" si="0"/>
        <v>38750000</v>
      </c>
    </row>
    <row r="33" spans="1:11" ht="15" x14ac:dyDescent="0.25">
      <c r="A33" s="22">
        <v>45504</v>
      </c>
      <c r="B33" s="25" t="s">
        <v>1941</v>
      </c>
      <c r="C33" s="64" t="s">
        <v>3431</v>
      </c>
      <c r="D33" s="118" t="s">
        <v>3433</v>
      </c>
      <c r="E33" s="93" t="s">
        <v>3429</v>
      </c>
      <c r="F33" s="95"/>
      <c r="G33" s="170" t="s">
        <v>284</v>
      </c>
      <c r="H33" s="27"/>
      <c r="I33" s="23">
        <v>35000000</v>
      </c>
      <c r="J33" s="199">
        <v>0</v>
      </c>
      <c r="K33" s="23">
        <f t="shared" si="0"/>
        <v>35000000</v>
      </c>
    </row>
    <row r="34" spans="1:11" ht="15" x14ac:dyDescent="0.25">
      <c r="A34" s="22"/>
      <c r="B34" s="25"/>
      <c r="C34" s="64"/>
      <c r="D34" s="118"/>
      <c r="E34" s="93"/>
      <c r="F34" s="95"/>
      <c r="G34" s="170"/>
      <c r="H34" s="27"/>
      <c r="I34" s="23"/>
      <c r="J34" s="199"/>
      <c r="K34" s="23">
        <f t="shared" si="0"/>
        <v>0</v>
      </c>
    </row>
    <row r="35" spans="1:11" ht="15" x14ac:dyDescent="0.25">
      <c r="A35" s="22"/>
      <c r="B35" s="25"/>
      <c r="C35" s="64"/>
      <c r="D35" s="118"/>
      <c r="E35" s="93"/>
      <c r="F35" s="95"/>
      <c r="G35" s="170"/>
      <c r="H35" s="27"/>
      <c r="I35" s="23"/>
      <c r="J35" s="199"/>
      <c r="K35" s="23">
        <f t="shared" si="0"/>
        <v>0</v>
      </c>
    </row>
    <row r="36" spans="1:11" ht="15" x14ac:dyDescent="0.25">
      <c r="A36" s="22"/>
      <c r="B36" s="25"/>
      <c r="C36" s="64"/>
      <c r="D36" s="118"/>
      <c r="E36" s="93"/>
      <c r="F36" s="95"/>
      <c r="G36" s="170"/>
      <c r="H36" s="27"/>
      <c r="I36" s="23"/>
      <c r="J36" s="199"/>
      <c r="K36" s="23">
        <f t="shared" si="0"/>
        <v>0</v>
      </c>
    </row>
    <row r="37" spans="1:11" ht="15" x14ac:dyDescent="0.25">
      <c r="A37" s="22"/>
      <c r="B37" s="25"/>
      <c r="C37" s="64"/>
      <c r="D37" s="118"/>
      <c r="E37" s="93"/>
      <c r="F37" s="95"/>
      <c r="G37" s="170"/>
      <c r="H37" s="27"/>
      <c r="I37" s="23"/>
      <c r="J37" s="199"/>
      <c r="K37" s="23">
        <f t="shared" si="0"/>
        <v>0</v>
      </c>
    </row>
    <row r="38" spans="1:11" ht="15" x14ac:dyDescent="0.25">
      <c r="A38" s="22"/>
      <c r="B38" s="25"/>
      <c r="C38" s="64"/>
      <c r="D38" s="118"/>
      <c r="E38" s="93"/>
      <c r="F38" s="95"/>
      <c r="G38" s="170"/>
      <c r="H38" s="27"/>
      <c r="I38" s="23"/>
      <c r="J38" s="199"/>
      <c r="K38" s="23">
        <f t="shared" si="0"/>
        <v>0</v>
      </c>
    </row>
    <row r="39" spans="1:11" ht="15" x14ac:dyDescent="0.25">
      <c r="A39" s="22"/>
      <c r="B39" s="25"/>
      <c r="C39" s="64"/>
      <c r="D39" s="118"/>
      <c r="E39" s="93"/>
      <c r="F39" s="95"/>
      <c r="G39" s="170"/>
      <c r="H39" s="27"/>
      <c r="I39" s="23"/>
      <c r="J39" s="199"/>
      <c r="K39" s="23">
        <f t="shared" si="0"/>
        <v>0</v>
      </c>
    </row>
    <row r="40" spans="1:11" ht="15" x14ac:dyDescent="0.25">
      <c r="A40" s="22"/>
      <c r="B40" s="25"/>
      <c r="C40" s="64"/>
      <c r="D40" s="118"/>
      <c r="E40" s="93"/>
      <c r="F40" s="95"/>
      <c r="G40" s="170"/>
      <c r="H40" s="27"/>
      <c r="I40" s="23"/>
      <c r="J40" s="199"/>
      <c r="K40" s="23">
        <f t="shared" si="0"/>
        <v>0</v>
      </c>
    </row>
    <row r="41" spans="1:11" ht="15" x14ac:dyDescent="0.25">
      <c r="A41" s="22"/>
      <c r="B41" s="25"/>
      <c r="C41" s="64"/>
      <c r="D41" s="118"/>
      <c r="E41" s="93"/>
      <c r="F41" s="95"/>
      <c r="G41" s="170"/>
      <c r="H41" s="27"/>
      <c r="I41" s="23"/>
      <c r="J41" s="199"/>
      <c r="K41" s="23">
        <f t="shared" si="0"/>
        <v>0</v>
      </c>
    </row>
    <row r="42" spans="1:11" ht="15" x14ac:dyDescent="0.25">
      <c r="A42" s="22"/>
      <c r="B42" s="25"/>
      <c r="C42" s="64"/>
      <c r="D42" s="118"/>
      <c r="E42" s="93"/>
      <c r="F42" s="95"/>
      <c r="G42" s="170"/>
      <c r="H42" s="27"/>
      <c r="I42" s="23"/>
      <c r="J42" s="199"/>
      <c r="K42" s="23">
        <f t="shared" si="0"/>
        <v>0</v>
      </c>
    </row>
    <row r="43" spans="1:11" ht="15" x14ac:dyDescent="0.25">
      <c r="A43" s="22"/>
      <c r="B43" s="25"/>
      <c r="C43" s="64"/>
      <c r="D43" s="118"/>
      <c r="E43" s="93"/>
      <c r="F43" s="95"/>
      <c r="G43" s="170"/>
      <c r="H43" s="27"/>
      <c r="I43" s="23"/>
      <c r="J43" s="199"/>
      <c r="K43" s="23">
        <f t="shared" si="0"/>
        <v>0</v>
      </c>
    </row>
    <row r="44" spans="1:11" ht="15" x14ac:dyDescent="0.25">
      <c r="A44" s="22"/>
      <c r="B44" s="25"/>
      <c r="C44" s="64"/>
      <c r="D44" s="118"/>
      <c r="E44" s="93"/>
      <c r="F44" s="95"/>
      <c r="G44" s="170"/>
      <c r="H44" s="27"/>
      <c r="I44" s="23"/>
      <c r="J44" s="199"/>
      <c r="K44" s="23">
        <f t="shared" si="0"/>
        <v>0</v>
      </c>
    </row>
    <row r="45" spans="1:11" ht="15" x14ac:dyDescent="0.25">
      <c r="A45" s="22"/>
      <c r="B45" s="25"/>
      <c r="C45" s="64"/>
      <c r="D45" s="118"/>
      <c r="E45" s="93"/>
      <c r="F45" s="95"/>
      <c r="G45" s="170"/>
      <c r="H45" s="27"/>
      <c r="I45" s="23"/>
      <c r="J45" s="199"/>
      <c r="K45" s="23">
        <f t="shared" si="0"/>
        <v>0</v>
      </c>
    </row>
    <row r="46" spans="1:11" ht="15" x14ac:dyDescent="0.25">
      <c r="A46" s="22"/>
      <c r="B46" s="25"/>
      <c r="C46" s="64"/>
      <c r="D46" s="118"/>
      <c r="E46" s="93"/>
      <c r="F46" s="95"/>
      <c r="G46" s="170"/>
      <c r="H46" s="27"/>
      <c r="I46" s="23"/>
      <c r="J46" s="199"/>
      <c r="K46" s="23">
        <f t="shared" si="0"/>
        <v>0</v>
      </c>
    </row>
    <row r="47" spans="1:11" ht="15" x14ac:dyDescent="0.25">
      <c r="A47" s="22"/>
      <c r="B47" s="25"/>
      <c r="C47" s="64"/>
      <c r="D47" s="118"/>
      <c r="E47" s="93"/>
      <c r="F47" s="95"/>
      <c r="G47" s="170"/>
      <c r="H47" s="27"/>
      <c r="I47" s="23"/>
      <c r="J47" s="199"/>
      <c r="K47" s="23">
        <f t="shared" si="0"/>
        <v>0</v>
      </c>
    </row>
    <row r="48" spans="1:11" ht="15" x14ac:dyDescent="0.25">
      <c r="A48" s="22"/>
      <c r="B48" s="25"/>
      <c r="C48" s="64"/>
      <c r="D48" s="118"/>
      <c r="E48" s="93"/>
      <c r="F48" s="95"/>
      <c r="G48" s="170"/>
      <c r="H48" s="27"/>
      <c r="I48" s="23"/>
      <c r="J48" s="199"/>
      <c r="K48" s="23">
        <f t="shared" si="0"/>
        <v>0</v>
      </c>
    </row>
    <row r="49" spans="1:11" ht="15" x14ac:dyDescent="0.25">
      <c r="A49" s="22"/>
      <c r="B49" s="25"/>
      <c r="C49" s="64"/>
      <c r="D49" s="118"/>
      <c r="E49" s="93"/>
      <c r="F49" s="95"/>
      <c r="G49" s="170"/>
      <c r="H49" s="27"/>
      <c r="I49" s="23"/>
      <c r="J49" s="199"/>
      <c r="K49" s="23">
        <f t="shared" si="0"/>
        <v>0</v>
      </c>
    </row>
    <row r="50" spans="1:11" ht="15" x14ac:dyDescent="0.25">
      <c r="A50" s="22"/>
      <c r="B50" s="25"/>
      <c r="C50" s="64"/>
      <c r="D50" s="118"/>
      <c r="E50" s="93"/>
      <c r="F50" s="95"/>
      <c r="G50" s="170"/>
      <c r="H50" s="27"/>
      <c r="I50" s="23"/>
      <c r="J50" s="199"/>
      <c r="K50" s="23">
        <f t="shared" si="0"/>
        <v>0</v>
      </c>
    </row>
    <row r="51" spans="1:11" ht="15" x14ac:dyDescent="0.25">
      <c r="A51" s="22"/>
      <c r="B51" s="25"/>
      <c r="C51" s="64"/>
      <c r="D51" s="118"/>
      <c r="E51" s="93"/>
      <c r="F51" s="95"/>
      <c r="G51" s="170"/>
      <c r="H51" s="27"/>
      <c r="I51" s="23"/>
      <c r="J51" s="199"/>
      <c r="K51" s="23">
        <f t="shared" si="0"/>
        <v>0</v>
      </c>
    </row>
    <row r="52" spans="1:11" ht="15" x14ac:dyDescent="0.25">
      <c r="A52" s="22"/>
      <c r="B52" s="25"/>
      <c r="C52" s="64"/>
      <c r="D52" s="118"/>
      <c r="E52" s="93"/>
      <c r="F52" s="95"/>
      <c r="G52" s="170"/>
      <c r="H52" s="27"/>
      <c r="I52" s="23"/>
      <c r="J52" s="199"/>
      <c r="K52" s="23">
        <f t="shared" si="0"/>
        <v>0</v>
      </c>
    </row>
    <row r="53" spans="1:11" ht="15" x14ac:dyDescent="0.25">
      <c r="A53" s="22"/>
      <c r="B53" s="25"/>
      <c r="C53" s="64"/>
      <c r="D53" s="118"/>
      <c r="E53" s="93"/>
      <c r="F53" s="95"/>
      <c r="G53" s="170"/>
      <c r="H53" s="27"/>
      <c r="I53" s="23"/>
      <c r="J53" s="199"/>
      <c r="K53" s="23">
        <f t="shared" si="0"/>
        <v>0</v>
      </c>
    </row>
    <row r="54" spans="1:11" ht="15" x14ac:dyDescent="0.25">
      <c r="A54" s="22"/>
      <c r="B54" s="25"/>
      <c r="C54" s="64"/>
      <c r="D54" s="118"/>
      <c r="E54" s="93"/>
      <c r="F54" s="95"/>
      <c r="G54" s="170"/>
      <c r="H54" s="27"/>
      <c r="I54" s="23"/>
      <c r="J54" s="199"/>
      <c r="K54" s="23">
        <f t="shared" si="0"/>
        <v>0</v>
      </c>
    </row>
    <row r="55" spans="1:11" ht="15" x14ac:dyDescent="0.25">
      <c r="A55" s="22"/>
      <c r="B55" s="25"/>
      <c r="C55" s="64"/>
      <c r="D55" s="118"/>
      <c r="E55" s="93"/>
      <c r="F55" s="95"/>
      <c r="G55" s="170"/>
      <c r="H55" s="27"/>
      <c r="I55" s="23"/>
      <c r="J55" s="199"/>
      <c r="K55" s="23">
        <f t="shared" si="0"/>
        <v>0</v>
      </c>
    </row>
    <row r="56" spans="1:11" ht="15" x14ac:dyDescent="0.25">
      <c r="A56" s="22"/>
      <c r="B56" s="25"/>
      <c r="C56" s="64"/>
      <c r="D56" s="118"/>
      <c r="E56" s="93"/>
      <c r="F56" s="95"/>
      <c r="G56" s="170"/>
      <c r="H56" s="27"/>
      <c r="I56" s="23"/>
      <c r="J56" s="199"/>
      <c r="K56" s="23">
        <f t="shared" si="0"/>
        <v>0</v>
      </c>
    </row>
    <row r="57" spans="1:11" ht="15" x14ac:dyDescent="0.25">
      <c r="A57" s="22"/>
      <c r="B57" s="25"/>
      <c r="C57" s="64"/>
      <c r="D57" s="118"/>
      <c r="E57" s="93"/>
      <c r="F57" s="95"/>
      <c r="G57" s="170"/>
      <c r="H57" s="27"/>
      <c r="I57" s="23"/>
      <c r="J57" s="199"/>
      <c r="K57" s="23">
        <f t="shared" si="0"/>
        <v>0</v>
      </c>
    </row>
    <row r="58" spans="1:11" ht="15" x14ac:dyDescent="0.25">
      <c r="A58" s="22"/>
      <c r="B58" s="25"/>
      <c r="C58" s="64"/>
      <c r="D58" s="118"/>
      <c r="E58" s="93"/>
      <c r="F58" s="95"/>
      <c r="G58" s="170"/>
      <c r="H58" s="27"/>
      <c r="I58" s="23"/>
      <c r="J58" s="199"/>
      <c r="K58" s="23">
        <f t="shared" si="0"/>
        <v>0</v>
      </c>
    </row>
    <row r="59" spans="1:11" ht="15" x14ac:dyDescent="0.25">
      <c r="A59" s="22"/>
      <c r="B59" s="25"/>
      <c r="C59" s="64"/>
      <c r="D59" s="118"/>
      <c r="E59" s="93"/>
      <c r="F59" s="95"/>
      <c r="G59" s="170"/>
      <c r="H59" s="27"/>
      <c r="I59" s="23"/>
      <c r="J59" s="199"/>
      <c r="K59" s="23">
        <f t="shared" si="0"/>
        <v>0</v>
      </c>
    </row>
    <row r="60" spans="1:11" ht="15" x14ac:dyDescent="0.25">
      <c r="A60" s="22"/>
      <c r="B60" s="25"/>
      <c r="C60" s="64"/>
      <c r="D60" s="118"/>
      <c r="E60" s="93"/>
      <c r="F60" s="95"/>
      <c r="G60" s="170"/>
      <c r="H60" s="27"/>
      <c r="I60" s="23"/>
      <c r="J60" s="199"/>
      <c r="K60" s="23">
        <f t="shared" si="0"/>
        <v>0</v>
      </c>
    </row>
    <row r="61" spans="1:11" ht="15" x14ac:dyDescent="0.25">
      <c r="A61" s="22"/>
      <c r="B61" s="25"/>
      <c r="C61" s="64"/>
      <c r="D61" s="118"/>
      <c r="E61" s="93"/>
      <c r="F61" s="95"/>
      <c r="G61" s="170"/>
      <c r="H61" s="27"/>
      <c r="I61" s="23"/>
      <c r="J61" s="199"/>
      <c r="K61" s="23">
        <f t="shared" si="0"/>
        <v>0</v>
      </c>
    </row>
    <row r="62" spans="1:11" ht="15" x14ac:dyDescent="0.25">
      <c r="A62" s="22"/>
      <c r="B62" s="25"/>
      <c r="C62" s="64"/>
      <c r="D62" s="118"/>
      <c r="E62" s="93"/>
      <c r="F62" s="95"/>
      <c r="G62" s="170"/>
      <c r="H62" s="27"/>
      <c r="I62" s="23"/>
      <c r="J62" s="199"/>
      <c r="K62" s="23">
        <f t="shared" si="0"/>
        <v>0</v>
      </c>
    </row>
    <row r="63" spans="1:11" ht="15" x14ac:dyDescent="0.25">
      <c r="A63" s="22"/>
      <c r="B63" s="25"/>
      <c r="C63" s="64"/>
      <c r="D63" s="118"/>
      <c r="E63" s="93"/>
      <c r="F63" s="95"/>
      <c r="G63" s="170"/>
      <c r="H63" s="27"/>
      <c r="I63" s="23"/>
      <c r="J63" s="199"/>
      <c r="K63" s="23">
        <f t="shared" si="0"/>
        <v>0</v>
      </c>
    </row>
    <row r="64" spans="1:11" ht="15" x14ac:dyDescent="0.25">
      <c r="A64" s="22"/>
      <c r="B64" s="25"/>
      <c r="C64" s="64"/>
      <c r="D64" s="118"/>
      <c r="E64" s="93"/>
      <c r="F64" s="95"/>
      <c r="G64" s="170"/>
      <c r="H64" s="27"/>
      <c r="I64" s="23"/>
      <c r="J64" s="199"/>
      <c r="K64" s="23">
        <f t="shared" si="0"/>
        <v>0</v>
      </c>
    </row>
    <row r="65" spans="1:11" ht="15" x14ac:dyDescent="0.25">
      <c r="A65" s="22"/>
      <c r="B65" s="25"/>
      <c r="C65" s="64"/>
      <c r="D65" s="118"/>
      <c r="E65" s="93"/>
      <c r="F65" s="95"/>
      <c r="G65" s="170"/>
      <c r="H65" s="27"/>
      <c r="I65" s="23"/>
      <c r="J65" s="199"/>
      <c r="K65" s="23">
        <f t="shared" si="0"/>
        <v>0</v>
      </c>
    </row>
    <row r="66" spans="1:11" ht="15" x14ac:dyDescent="0.25">
      <c r="A66" s="22"/>
      <c r="B66" s="25"/>
      <c r="C66" s="64"/>
      <c r="D66" s="118"/>
      <c r="E66" s="93"/>
      <c r="F66" s="95"/>
      <c r="G66" s="170"/>
      <c r="H66" s="27"/>
      <c r="I66" s="23"/>
      <c r="J66" s="199"/>
      <c r="K66" s="23">
        <f t="shared" si="0"/>
        <v>0</v>
      </c>
    </row>
    <row r="67" spans="1:11" ht="15" x14ac:dyDescent="0.25">
      <c r="A67" s="22"/>
      <c r="B67" s="25"/>
      <c r="C67" s="64"/>
      <c r="D67" s="118"/>
      <c r="E67" s="93"/>
      <c r="F67" s="95"/>
      <c r="G67" s="170"/>
      <c r="H67" s="27"/>
      <c r="I67" s="23"/>
      <c r="J67" s="199"/>
      <c r="K67" s="23">
        <f t="shared" si="0"/>
        <v>0</v>
      </c>
    </row>
    <row r="68" spans="1:11" ht="15" x14ac:dyDescent="0.25">
      <c r="A68" s="22"/>
      <c r="B68" s="25"/>
      <c r="C68" s="64"/>
      <c r="D68" s="118"/>
      <c r="E68" s="93"/>
      <c r="F68" s="95"/>
      <c r="G68" s="170"/>
      <c r="H68" s="27"/>
      <c r="I68" s="23"/>
      <c r="J68" s="199"/>
      <c r="K68" s="23">
        <f t="shared" si="0"/>
        <v>0</v>
      </c>
    </row>
    <row r="69" spans="1:11" ht="15" x14ac:dyDescent="0.25">
      <c r="A69" s="22"/>
      <c r="B69" s="25"/>
      <c r="C69" s="64"/>
      <c r="D69" s="118"/>
      <c r="E69" s="93"/>
      <c r="F69" s="95"/>
      <c r="G69" s="170"/>
      <c r="H69" s="27"/>
      <c r="I69" s="23"/>
      <c r="J69" s="199"/>
      <c r="K69" s="23">
        <f t="shared" si="0"/>
        <v>0</v>
      </c>
    </row>
    <row r="70" spans="1:11" ht="15" x14ac:dyDescent="0.25">
      <c r="A70" s="22"/>
      <c r="B70" s="25"/>
      <c r="C70" s="64"/>
      <c r="D70" s="118"/>
      <c r="E70" s="93"/>
      <c r="F70" s="95"/>
      <c r="G70" s="170"/>
      <c r="H70" s="27"/>
      <c r="I70" s="23"/>
      <c r="J70" s="199"/>
      <c r="K70" s="23">
        <f t="shared" si="0"/>
        <v>0</v>
      </c>
    </row>
    <row r="71" spans="1:11" ht="15" x14ac:dyDescent="0.25">
      <c r="A71" s="22"/>
      <c r="B71" s="25"/>
      <c r="C71" s="64"/>
      <c r="D71" s="118"/>
      <c r="E71" s="93"/>
      <c r="F71" s="95"/>
      <c r="G71" s="170"/>
      <c r="H71" s="27"/>
      <c r="I71" s="23"/>
      <c r="J71" s="199"/>
      <c r="K71" s="23">
        <f t="shared" si="0"/>
        <v>0</v>
      </c>
    </row>
    <row r="72" spans="1:11" ht="15" x14ac:dyDescent="0.25">
      <c r="A72" s="22"/>
      <c r="B72" s="25"/>
      <c r="C72" s="64"/>
      <c r="D72" s="118"/>
      <c r="E72" s="93"/>
      <c r="F72" s="95"/>
      <c r="G72" s="170"/>
      <c r="H72" s="27"/>
      <c r="I72" s="23"/>
      <c r="J72" s="199"/>
      <c r="K72" s="23">
        <f t="shared" si="0"/>
        <v>0</v>
      </c>
    </row>
    <row r="73" spans="1:11" ht="15" x14ac:dyDescent="0.25">
      <c r="A73" s="22"/>
      <c r="B73" s="25"/>
      <c r="C73" s="64"/>
      <c r="D73" s="118"/>
      <c r="E73" s="93"/>
      <c r="F73" s="95"/>
      <c r="G73" s="170"/>
      <c r="H73" s="27"/>
      <c r="I73" s="23"/>
      <c r="J73" s="199"/>
      <c r="K73" s="23">
        <f t="shared" si="0"/>
        <v>0</v>
      </c>
    </row>
    <row r="74" spans="1:11" ht="15" x14ac:dyDescent="0.25">
      <c r="A74" s="22"/>
      <c r="B74" s="25"/>
      <c r="C74" s="64"/>
      <c r="D74" s="118"/>
      <c r="E74" s="93"/>
      <c r="F74" s="95"/>
      <c r="G74" s="170"/>
      <c r="H74" s="27"/>
      <c r="I74" s="23"/>
      <c r="J74" s="199"/>
      <c r="K74" s="23">
        <f t="shared" si="0"/>
        <v>0</v>
      </c>
    </row>
    <row r="75" spans="1:11" ht="15" x14ac:dyDescent="0.25">
      <c r="A75" s="22"/>
      <c r="B75" s="25"/>
      <c r="C75" s="64"/>
      <c r="D75" s="118"/>
      <c r="E75" s="93"/>
      <c r="F75" s="95"/>
      <c r="G75" s="170"/>
      <c r="H75" s="27"/>
      <c r="I75" s="23"/>
      <c r="J75" s="199"/>
      <c r="K75" s="23">
        <f t="shared" si="0"/>
        <v>0</v>
      </c>
    </row>
    <row r="76" spans="1:11" ht="15" x14ac:dyDescent="0.25">
      <c r="A76" s="22"/>
      <c r="B76" s="25"/>
      <c r="C76" s="64"/>
      <c r="D76" s="118"/>
      <c r="E76" s="93"/>
      <c r="F76" s="95"/>
      <c r="G76" s="170"/>
      <c r="H76" s="27"/>
      <c r="I76" s="23"/>
      <c r="J76" s="199"/>
      <c r="K76" s="23">
        <f t="shared" si="0"/>
        <v>0</v>
      </c>
    </row>
    <row r="77" spans="1:11" ht="15" x14ac:dyDescent="0.25">
      <c r="A77" s="22"/>
      <c r="B77" s="25"/>
      <c r="C77" s="64"/>
      <c r="D77" s="118"/>
      <c r="E77" s="93"/>
      <c r="F77" s="95"/>
      <c r="G77" s="170"/>
      <c r="H77" s="27"/>
      <c r="I77" s="23"/>
      <c r="J77" s="199"/>
      <c r="K77" s="23">
        <f t="shared" si="0"/>
        <v>0</v>
      </c>
    </row>
    <row r="78" spans="1:11" ht="15" x14ac:dyDescent="0.25">
      <c r="A78" s="22"/>
      <c r="B78" s="25"/>
      <c r="C78" s="64"/>
      <c r="D78" s="118"/>
      <c r="E78" s="93"/>
      <c r="F78" s="95"/>
      <c r="G78" s="170"/>
      <c r="H78" s="27"/>
      <c r="I78" s="23"/>
      <c r="J78" s="199"/>
      <c r="K78" s="23">
        <f t="shared" si="0"/>
        <v>0</v>
      </c>
    </row>
    <row r="79" spans="1:11" ht="15" x14ac:dyDescent="0.25">
      <c r="A79" s="22"/>
      <c r="B79" s="25"/>
      <c r="C79" s="64"/>
      <c r="D79" s="118"/>
      <c r="E79" s="93"/>
      <c r="F79" s="95"/>
      <c r="G79" s="170"/>
      <c r="H79" s="27"/>
      <c r="I79" s="23"/>
      <c r="J79" s="199"/>
      <c r="K79" s="23">
        <f t="shared" si="0"/>
        <v>0</v>
      </c>
    </row>
    <row r="80" spans="1:11" ht="15" x14ac:dyDescent="0.25">
      <c r="A80" s="22"/>
      <c r="B80" s="25"/>
      <c r="C80" s="64"/>
      <c r="D80" s="118"/>
      <c r="E80" s="93"/>
      <c r="F80" s="95"/>
      <c r="G80" s="170"/>
      <c r="H80" s="27"/>
      <c r="I80" s="23"/>
      <c r="J80" s="199"/>
      <c r="K80" s="23">
        <f t="shared" si="0"/>
        <v>0</v>
      </c>
    </row>
    <row r="81" spans="1:11" ht="15" x14ac:dyDescent="0.25">
      <c r="A81" s="22"/>
      <c r="B81" s="25"/>
      <c r="C81" s="64"/>
      <c r="D81" s="118"/>
      <c r="E81" s="93"/>
      <c r="F81" s="95"/>
      <c r="G81" s="170"/>
      <c r="H81" s="27"/>
      <c r="I81" s="23"/>
      <c r="J81" s="199"/>
      <c r="K81" s="23">
        <f t="shared" si="0"/>
        <v>0</v>
      </c>
    </row>
    <row r="82" spans="1:11" ht="15" x14ac:dyDescent="0.25">
      <c r="A82" s="22"/>
      <c r="B82" s="25"/>
      <c r="C82" s="64"/>
      <c r="D82" s="118"/>
      <c r="E82" s="93"/>
      <c r="F82" s="95"/>
      <c r="G82" s="170"/>
      <c r="H82" s="27"/>
      <c r="I82" s="23"/>
      <c r="J82" s="199"/>
      <c r="K82" s="23">
        <f t="shared" si="0"/>
        <v>0</v>
      </c>
    </row>
    <row r="83" spans="1:11" ht="15" x14ac:dyDescent="0.25">
      <c r="A83" s="22"/>
      <c r="B83" s="25"/>
      <c r="C83" s="64"/>
      <c r="D83" s="118"/>
      <c r="E83" s="93"/>
      <c r="F83" s="95"/>
      <c r="G83" s="170"/>
      <c r="H83" s="27"/>
      <c r="I83" s="23"/>
      <c r="J83" s="199"/>
      <c r="K83" s="23">
        <f t="shared" si="0"/>
        <v>0</v>
      </c>
    </row>
    <row r="84" spans="1:11" ht="15" x14ac:dyDescent="0.25">
      <c r="A84" s="22"/>
      <c r="B84" s="25"/>
      <c r="C84" s="64"/>
      <c r="D84" s="118"/>
      <c r="E84" s="93"/>
      <c r="F84" s="95"/>
      <c r="G84" s="170"/>
      <c r="H84" s="27"/>
      <c r="I84" s="23"/>
      <c r="J84" s="199"/>
      <c r="K84" s="23">
        <f t="shared" si="0"/>
        <v>0</v>
      </c>
    </row>
    <row r="85" spans="1:11" ht="15" x14ac:dyDescent="0.25">
      <c r="A85" s="22"/>
      <c r="B85" s="25"/>
      <c r="C85" s="64"/>
      <c r="D85" s="118"/>
      <c r="E85" s="93"/>
      <c r="F85" s="95"/>
      <c r="G85" s="170"/>
      <c r="H85" s="27"/>
      <c r="I85" s="23"/>
      <c r="J85" s="199"/>
      <c r="K85" s="23">
        <f t="shared" si="0"/>
        <v>0</v>
      </c>
    </row>
    <row r="86" spans="1:11" ht="15" x14ac:dyDescent="0.25">
      <c r="A86" s="22"/>
      <c r="B86" s="25"/>
      <c r="C86" s="64"/>
      <c r="D86" s="118"/>
      <c r="E86" s="93"/>
      <c r="F86" s="95"/>
      <c r="G86" s="170"/>
      <c r="H86" s="27"/>
      <c r="I86" s="23"/>
      <c r="J86" s="199"/>
      <c r="K86" s="23">
        <f t="shared" si="0"/>
        <v>0</v>
      </c>
    </row>
    <row r="87" spans="1:11" ht="15" x14ac:dyDescent="0.25">
      <c r="A87" s="22"/>
      <c r="B87" s="25"/>
      <c r="C87" s="64"/>
      <c r="D87" s="118"/>
      <c r="E87" s="93"/>
      <c r="F87" s="95"/>
      <c r="G87" s="170"/>
      <c r="H87" s="27"/>
      <c r="I87" s="23"/>
      <c r="J87" s="199"/>
      <c r="K87" s="23">
        <f t="shared" si="0"/>
        <v>0</v>
      </c>
    </row>
    <row r="88" spans="1:11" ht="15" x14ac:dyDescent="0.25">
      <c r="A88" s="22"/>
      <c r="B88" s="25"/>
      <c r="C88" s="64"/>
      <c r="D88" s="118"/>
      <c r="E88" s="93"/>
      <c r="F88" s="95"/>
      <c r="G88" s="170"/>
      <c r="H88" s="27"/>
      <c r="I88" s="23"/>
      <c r="J88" s="199"/>
      <c r="K88" s="23">
        <f t="shared" si="0"/>
        <v>0</v>
      </c>
    </row>
    <row r="89" spans="1:11" ht="15" x14ac:dyDescent="0.25">
      <c r="A89" s="22"/>
      <c r="B89" s="25"/>
      <c r="C89" s="64"/>
      <c r="D89" s="118"/>
      <c r="E89" s="93"/>
      <c r="F89" s="95"/>
      <c r="G89" s="170"/>
      <c r="H89" s="27"/>
      <c r="I89" s="23"/>
      <c r="J89" s="199"/>
      <c r="K89" s="23">
        <f t="shared" si="0"/>
        <v>0</v>
      </c>
    </row>
    <row r="90" spans="1:11" ht="15" x14ac:dyDescent="0.25">
      <c r="A90" s="22"/>
      <c r="B90" s="25"/>
      <c r="C90" s="64"/>
      <c r="D90" s="118"/>
      <c r="E90" s="93"/>
      <c r="F90" s="95"/>
      <c r="G90" s="170"/>
      <c r="H90" s="27"/>
      <c r="I90" s="23"/>
      <c r="J90" s="199"/>
      <c r="K90" s="23">
        <f t="shared" si="0"/>
        <v>0</v>
      </c>
    </row>
    <row r="91" spans="1:11" ht="15" x14ac:dyDescent="0.25">
      <c r="A91" s="22"/>
      <c r="B91" s="25"/>
      <c r="C91" s="64"/>
      <c r="D91" s="118"/>
      <c r="E91" s="93"/>
      <c r="F91" s="95"/>
      <c r="G91" s="170"/>
      <c r="H91" s="27"/>
      <c r="I91" s="23"/>
      <c r="J91" s="199"/>
      <c r="K91" s="23">
        <f t="shared" si="0"/>
        <v>0</v>
      </c>
    </row>
    <row r="92" spans="1:11" ht="15" x14ac:dyDescent="0.25">
      <c r="A92" s="22"/>
      <c r="B92" s="25"/>
      <c r="C92" s="64"/>
      <c r="D92" s="118"/>
      <c r="E92" s="93"/>
      <c r="F92" s="95"/>
      <c r="G92" s="170"/>
      <c r="H92" s="27"/>
      <c r="I92" s="23"/>
      <c r="J92" s="199"/>
      <c r="K92" s="23">
        <f t="shared" si="0"/>
        <v>0</v>
      </c>
    </row>
    <row r="93" spans="1:11" ht="15" x14ac:dyDescent="0.25">
      <c r="A93" s="22"/>
      <c r="B93" s="25"/>
      <c r="C93" s="64"/>
      <c r="D93" s="118"/>
      <c r="E93" s="93"/>
      <c r="F93" s="95"/>
      <c r="G93" s="170"/>
      <c r="H93" s="27"/>
      <c r="I93" s="23"/>
      <c r="J93" s="199"/>
      <c r="K93" s="23">
        <f t="shared" si="0"/>
        <v>0</v>
      </c>
    </row>
    <row r="94" spans="1:11" ht="15" x14ac:dyDescent="0.25">
      <c r="A94" s="22"/>
      <c r="B94" s="25"/>
      <c r="C94" s="64"/>
      <c r="D94" s="118"/>
      <c r="E94" s="93"/>
      <c r="F94" s="95"/>
      <c r="G94" s="170"/>
      <c r="H94" s="27"/>
      <c r="I94" s="23"/>
      <c r="J94" s="199"/>
      <c r="K94" s="23">
        <f t="shared" si="0"/>
        <v>0</v>
      </c>
    </row>
    <row r="95" spans="1:11" ht="15" x14ac:dyDescent="0.25">
      <c r="A95" s="22"/>
      <c r="B95" s="25"/>
      <c r="C95" s="64"/>
      <c r="D95" s="118"/>
      <c r="E95" s="93"/>
      <c r="F95" s="95"/>
      <c r="G95" s="170"/>
      <c r="H95" s="27"/>
      <c r="I95" s="23"/>
      <c r="J95" s="199"/>
      <c r="K95" s="23">
        <f t="shared" si="0"/>
        <v>0</v>
      </c>
    </row>
    <row r="96" spans="1:11" ht="15" x14ac:dyDescent="0.25">
      <c r="A96" s="22"/>
      <c r="B96" s="25"/>
      <c r="C96" s="64"/>
      <c r="D96" s="118"/>
      <c r="E96" s="93"/>
      <c r="F96" s="95"/>
      <c r="G96" s="170"/>
      <c r="H96" s="27"/>
      <c r="I96" s="23"/>
      <c r="J96" s="199"/>
      <c r="K96" s="23">
        <f t="shared" si="0"/>
        <v>0</v>
      </c>
    </row>
    <row r="97" spans="1:11" ht="15" x14ac:dyDescent="0.25">
      <c r="A97" s="22"/>
      <c r="B97" s="25"/>
      <c r="C97" s="64"/>
      <c r="D97" s="118"/>
      <c r="E97" s="93"/>
      <c r="F97" s="95"/>
      <c r="G97" s="170"/>
      <c r="H97" s="27"/>
      <c r="I97" s="23"/>
      <c r="J97" s="199"/>
      <c r="K97" s="23">
        <f t="shared" si="0"/>
        <v>0</v>
      </c>
    </row>
    <row r="98" spans="1:11" ht="15" x14ac:dyDescent="0.25">
      <c r="A98" s="22"/>
      <c r="B98" s="25"/>
      <c r="C98" s="64"/>
      <c r="D98" s="118"/>
      <c r="E98" s="93"/>
      <c r="F98" s="95"/>
      <c r="G98" s="170"/>
      <c r="H98" s="27"/>
      <c r="I98" s="23"/>
      <c r="J98" s="127"/>
      <c r="K98" s="23">
        <f t="shared" ref="K98:K132" si="1">+I98-J98</f>
        <v>0</v>
      </c>
    </row>
    <row r="99" spans="1:11" ht="15" x14ac:dyDescent="0.25">
      <c r="A99" s="22"/>
      <c r="B99" s="25"/>
      <c r="C99" s="64"/>
      <c r="D99" s="118"/>
      <c r="E99" s="93"/>
      <c r="F99" s="95"/>
      <c r="G99" s="170"/>
      <c r="H99" s="27"/>
      <c r="I99" s="23"/>
      <c r="J99" s="127"/>
      <c r="K99" s="23">
        <f t="shared" si="1"/>
        <v>0</v>
      </c>
    </row>
    <row r="100" spans="1:11" ht="15" x14ac:dyDescent="0.25">
      <c r="A100" s="22"/>
      <c r="B100" s="181"/>
      <c r="C100" s="181"/>
      <c r="D100" s="181"/>
      <c r="E100" s="234"/>
      <c r="F100" s="95"/>
      <c r="G100" s="124"/>
      <c r="H100" s="27"/>
      <c r="I100" s="127"/>
      <c r="J100" s="127"/>
      <c r="K100" s="23">
        <f t="shared" si="1"/>
        <v>0</v>
      </c>
    </row>
    <row r="101" spans="1:11" ht="15" x14ac:dyDescent="0.25">
      <c r="A101" s="248"/>
      <c r="B101" s="184"/>
      <c r="C101" s="184"/>
      <c r="D101" s="184"/>
      <c r="E101" s="234"/>
      <c r="F101" s="95"/>
      <c r="G101" s="124"/>
      <c r="H101" s="27"/>
      <c r="I101" s="127"/>
      <c r="J101" s="127"/>
      <c r="K101" s="23">
        <f t="shared" si="1"/>
        <v>0</v>
      </c>
    </row>
    <row r="102" spans="1:11" ht="15" x14ac:dyDescent="0.25">
      <c r="A102" s="248"/>
      <c r="B102" s="184"/>
      <c r="C102" s="184"/>
      <c r="D102" s="184"/>
      <c r="E102" s="234"/>
      <c r="F102" s="95"/>
      <c r="G102" s="124"/>
      <c r="H102" s="27"/>
      <c r="I102" s="127"/>
      <c r="J102" s="127"/>
      <c r="K102" s="23">
        <f t="shared" si="1"/>
        <v>0</v>
      </c>
    </row>
    <row r="103" spans="1:11" ht="15" x14ac:dyDescent="0.25">
      <c r="A103" s="248"/>
      <c r="B103" s="184"/>
      <c r="C103" s="184"/>
      <c r="D103" s="184"/>
      <c r="E103" s="234"/>
      <c r="F103" s="95"/>
      <c r="G103" s="124"/>
      <c r="H103" s="27"/>
      <c r="I103" s="127"/>
      <c r="J103" s="127"/>
      <c r="K103" s="23">
        <f t="shared" si="1"/>
        <v>0</v>
      </c>
    </row>
    <row r="104" spans="1:11" ht="15" x14ac:dyDescent="0.25">
      <c r="A104" s="248"/>
      <c r="B104" s="184"/>
      <c r="C104" s="184"/>
      <c r="D104" s="184"/>
      <c r="E104" s="234"/>
      <c r="F104" s="95"/>
      <c r="G104" s="124"/>
      <c r="H104" s="27"/>
      <c r="I104" s="127"/>
      <c r="J104" s="127"/>
      <c r="K104" s="23">
        <f t="shared" si="1"/>
        <v>0</v>
      </c>
    </row>
    <row r="105" spans="1:11" ht="15" x14ac:dyDescent="0.25">
      <c r="A105" s="248"/>
      <c r="B105" s="184"/>
      <c r="C105" s="184"/>
      <c r="D105" s="184"/>
      <c r="E105" s="234"/>
      <c r="F105" s="95"/>
      <c r="G105" s="124"/>
      <c r="H105" s="27"/>
      <c r="I105" s="127"/>
      <c r="J105" s="127"/>
      <c r="K105" s="23">
        <f t="shared" si="1"/>
        <v>0</v>
      </c>
    </row>
    <row r="106" spans="1:11" ht="15" x14ac:dyDescent="0.25">
      <c r="A106" s="248"/>
      <c r="B106" s="184"/>
      <c r="C106" s="184"/>
      <c r="D106" s="184"/>
      <c r="E106" s="234"/>
      <c r="F106" s="95"/>
      <c r="G106" s="124"/>
      <c r="H106" s="27"/>
      <c r="I106" s="127"/>
      <c r="J106" s="127"/>
      <c r="K106" s="23">
        <f t="shared" si="1"/>
        <v>0</v>
      </c>
    </row>
    <row r="107" spans="1:11" ht="15" x14ac:dyDescent="0.25">
      <c r="A107" s="248"/>
      <c r="B107" s="184"/>
      <c r="C107" s="184"/>
      <c r="D107" s="184"/>
      <c r="E107" s="234"/>
      <c r="F107" s="95"/>
      <c r="G107" s="124"/>
      <c r="H107" s="27"/>
      <c r="I107" s="127"/>
      <c r="J107" s="127"/>
      <c r="K107" s="23">
        <f t="shared" si="1"/>
        <v>0</v>
      </c>
    </row>
    <row r="108" spans="1:11" ht="15" x14ac:dyDescent="0.25">
      <c r="A108" s="248"/>
      <c r="B108" s="184"/>
      <c r="C108" s="184"/>
      <c r="D108" s="184"/>
      <c r="E108" s="234"/>
      <c r="F108" s="95"/>
      <c r="G108" s="124"/>
      <c r="H108" s="27"/>
      <c r="I108" s="127"/>
      <c r="J108" s="127"/>
      <c r="K108" s="23">
        <f t="shared" si="1"/>
        <v>0</v>
      </c>
    </row>
    <row r="109" spans="1:11" ht="15" x14ac:dyDescent="0.25">
      <c r="A109" s="248"/>
      <c r="B109" s="184"/>
      <c r="C109" s="184"/>
      <c r="D109" s="184"/>
      <c r="E109" s="234"/>
      <c r="F109" s="95"/>
      <c r="G109" s="124"/>
      <c r="H109" s="27"/>
      <c r="I109" s="127"/>
      <c r="J109" s="127"/>
      <c r="K109" s="23">
        <f t="shared" si="1"/>
        <v>0</v>
      </c>
    </row>
    <row r="110" spans="1:11" ht="15" x14ac:dyDescent="0.25">
      <c r="A110" s="248"/>
      <c r="B110" s="184"/>
      <c r="C110" s="184"/>
      <c r="D110" s="184"/>
      <c r="E110" s="234"/>
      <c r="F110" s="95"/>
      <c r="G110" s="124"/>
      <c r="H110" s="27"/>
      <c r="I110" s="127"/>
      <c r="J110" s="127"/>
      <c r="K110" s="23">
        <f t="shared" si="1"/>
        <v>0</v>
      </c>
    </row>
    <row r="111" spans="1:11" ht="15" x14ac:dyDescent="0.25">
      <c r="A111" s="248"/>
      <c r="B111" s="184"/>
      <c r="C111" s="184"/>
      <c r="D111" s="184"/>
      <c r="E111" s="234"/>
      <c r="F111" s="95"/>
      <c r="G111" s="124"/>
      <c r="H111" s="27"/>
      <c r="I111" s="127"/>
      <c r="J111" s="127"/>
      <c r="K111" s="23">
        <f t="shared" si="1"/>
        <v>0</v>
      </c>
    </row>
    <row r="112" spans="1:11" ht="15" x14ac:dyDescent="0.25">
      <c r="A112" s="248"/>
      <c r="B112" s="184"/>
      <c r="C112" s="184"/>
      <c r="D112" s="184"/>
      <c r="E112" s="234"/>
      <c r="F112" s="95"/>
      <c r="G112" s="124"/>
      <c r="H112" s="27"/>
      <c r="I112" s="127"/>
      <c r="J112" s="127"/>
      <c r="K112" s="23">
        <f t="shared" si="1"/>
        <v>0</v>
      </c>
    </row>
    <row r="113" spans="1:11" ht="15" x14ac:dyDescent="0.25">
      <c r="A113" s="248"/>
      <c r="B113" s="184"/>
      <c r="C113" s="184"/>
      <c r="D113" s="184"/>
      <c r="E113" s="234"/>
      <c r="F113" s="95"/>
      <c r="G113" s="124"/>
      <c r="H113" s="27"/>
      <c r="I113" s="127"/>
      <c r="J113" s="127"/>
      <c r="K113" s="23">
        <f t="shared" si="1"/>
        <v>0</v>
      </c>
    </row>
    <row r="114" spans="1:11" ht="15" x14ac:dyDescent="0.25">
      <c r="A114" s="248"/>
      <c r="B114" s="184"/>
      <c r="C114" s="184"/>
      <c r="D114" s="184"/>
      <c r="E114" s="234"/>
      <c r="F114" s="95"/>
      <c r="G114" s="124"/>
      <c r="H114" s="27"/>
      <c r="I114" s="127"/>
      <c r="J114" s="127"/>
      <c r="K114" s="23">
        <f t="shared" si="1"/>
        <v>0</v>
      </c>
    </row>
    <row r="115" spans="1:11" ht="15" x14ac:dyDescent="0.25">
      <c r="A115" s="248"/>
      <c r="B115" s="184"/>
      <c r="C115" s="184"/>
      <c r="D115" s="184"/>
      <c r="E115" s="234"/>
      <c r="F115" s="95"/>
      <c r="G115" s="124"/>
      <c r="H115" s="27"/>
      <c r="I115" s="127"/>
      <c r="J115" s="127"/>
      <c r="K115" s="23">
        <f t="shared" si="1"/>
        <v>0</v>
      </c>
    </row>
    <row r="116" spans="1:11" ht="15" x14ac:dyDescent="0.25">
      <c r="A116" s="248"/>
      <c r="B116" s="184"/>
      <c r="C116" s="184"/>
      <c r="D116" s="184"/>
      <c r="E116" s="234"/>
      <c r="F116" s="95"/>
      <c r="G116" s="124"/>
      <c r="H116" s="27"/>
      <c r="I116" s="127"/>
      <c r="J116" s="127"/>
      <c r="K116" s="23">
        <f t="shared" si="1"/>
        <v>0</v>
      </c>
    </row>
    <row r="117" spans="1:11" ht="15" x14ac:dyDescent="0.25">
      <c r="A117" s="248"/>
      <c r="B117" s="184"/>
      <c r="C117" s="184"/>
      <c r="D117" s="184"/>
      <c r="E117" s="234"/>
      <c r="F117" s="95"/>
      <c r="G117" s="124"/>
      <c r="H117" s="27"/>
      <c r="I117" s="127"/>
      <c r="J117" s="127"/>
      <c r="K117" s="23">
        <f t="shared" si="1"/>
        <v>0</v>
      </c>
    </row>
    <row r="118" spans="1:11" ht="15" x14ac:dyDescent="0.25">
      <c r="A118" s="248"/>
      <c r="B118" s="184"/>
      <c r="C118" s="184"/>
      <c r="D118" s="184"/>
      <c r="E118" s="234"/>
      <c r="F118" s="95"/>
      <c r="G118" s="124"/>
      <c r="H118" s="27"/>
      <c r="I118" s="127"/>
      <c r="J118" s="127"/>
      <c r="K118" s="23">
        <f t="shared" si="1"/>
        <v>0</v>
      </c>
    </row>
    <row r="119" spans="1:11" ht="15" x14ac:dyDescent="0.25">
      <c r="A119" s="248"/>
      <c r="B119" s="184"/>
      <c r="C119" s="184"/>
      <c r="D119" s="184"/>
      <c r="E119" s="234"/>
      <c r="F119" s="95"/>
      <c r="G119" s="124"/>
      <c r="H119" s="27"/>
      <c r="I119" s="127"/>
      <c r="J119" s="127"/>
      <c r="K119" s="23">
        <f t="shared" si="1"/>
        <v>0</v>
      </c>
    </row>
    <row r="120" spans="1:11" ht="15" x14ac:dyDescent="0.25">
      <c r="A120" s="248"/>
      <c r="B120" s="184"/>
      <c r="C120" s="184"/>
      <c r="D120" s="184"/>
      <c r="E120" s="234"/>
      <c r="F120" s="95"/>
      <c r="G120" s="124"/>
      <c r="H120" s="27"/>
      <c r="I120" s="127"/>
      <c r="J120" s="127"/>
      <c r="K120" s="23">
        <f t="shared" si="1"/>
        <v>0</v>
      </c>
    </row>
    <row r="121" spans="1:11" ht="15" x14ac:dyDescent="0.25">
      <c r="A121" s="248"/>
      <c r="B121" s="184"/>
      <c r="C121" s="184"/>
      <c r="D121" s="184"/>
      <c r="E121" s="234"/>
      <c r="F121" s="95"/>
      <c r="G121" s="124"/>
      <c r="H121" s="27"/>
      <c r="I121" s="127"/>
      <c r="J121" s="127"/>
      <c r="K121" s="23">
        <f t="shared" si="1"/>
        <v>0</v>
      </c>
    </row>
    <row r="122" spans="1:11" ht="15" x14ac:dyDescent="0.25">
      <c r="A122" s="248"/>
      <c r="B122" s="184"/>
      <c r="C122" s="184"/>
      <c r="D122" s="184"/>
      <c r="E122" s="234"/>
      <c r="F122" s="95"/>
      <c r="G122" s="124"/>
      <c r="H122" s="27"/>
      <c r="I122" s="127"/>
      <c r="J122" s="127"/>
      <c r="K122" s="23">
        <f t="shared" si="1"/>
        <v>0</v>
      </c>
    </row>
    <row r="123" spans="1:11" ht="15" x14ac:dyDescent="0.25">
      <c r="A123" s="248"/>
      <c r="B123" s="184"/>
      <c r="C123" s="184"/>
      <c r="D123" s="184"/>
      <c r="E123" s="234"/>
      <c r="F123" s="95"/>
      <c r="G123" s="124"/>
      <c r="H123" s="27"/>
      <c r="I123" s="127"/>
      <c r="J123" s="127"/>
      <c r="K123" s="23">
        <f t="shared" si="1"/>
        <v>0</v>
      </c>
    </row>
    <row r="124" spans="1:11" ht="15" x14ac:dyDescent="0.25">
      <c r="A124" s="248"/>
      <c r="B124" s="184"/>
      <c r="C124" s="184"/>
      <c r="D124" s="184"/>
      <c r="E124" s="234"/>
      <c r="F124" s="95"/>
      <c r="G124" s="124"/>
      <c r="H124" s="27"/>
      <c r="I124" s="127"/>
      <c r="J124" s="127"/>
      <c r="K124" s="23">
        <f t="shared" si="1"/>
        <v>0</v>
      </c>
    </row>
    <row r="125" spans="1:11" ht="15" x14ac:dyDescent="0.25">
      <c r="A125" s="248"/>
      <c r="B125" s="184"/>
      <c r="C125" s="184"/>
      <c r="D125" s="184"/>
      <c r="E125" s="234"/>
      <c r="F125" s="95"/>
      <c r="G125" s="124"/>
      <c r="H125" s="27"/>
      <c r="I125" s="127"/>
      <c r="J125" s="127"/>
      <c r="K125" s="23">
        <f t="shared" si="1"/>
        <v>0</v>
      </c>
    </row>
    <row r="126" spans="1:11" ht="15" x14ac:dyDescent="0.25">
      <c r="A126" s="248"/>
      <c r="B126" s="184"/>
      <c r="C126" s="184"/>
      <c r="D126" s="184"/>
      <c r="E126" s="234"/>
      <c r="F126" s="95"/>
      <c r="G126" s="124"/>
      <c r="H126" s="27"/>
      <c r="I126" s="127"/>
      <c r="J126" s="127"/>
      <c r="K126" s="23">
        <f t="shared" si="1"/>
        <v>0</v>
      </c>
    </row>
    <row r="127" spans="1:11" ht="15" x14ac:dyDescent="0.25">
      <c r="A127" s="248"/>
      <c r="B127" s="184"/>
      <c r="C127" s="184"/>
      <c r="D127" s="184"/>
      <c r="E127" s="234"/>
      <c r="F127" s="95"/>
      <c r="G127" s="124"/>
      <c r="H127" s="27"/>
      <c r="I127" s="127"/>
      <c r="J127" s="127"/>
      <c r="K127" s="23">
        <f t="shared" si="1"/>
        <v>0</v>
      </c>
    </row>
    <row r="128" spans="1:11" ht="15" x14ac:dyDescent="0.25">
      <c r="A128" s="248"/>
      <c r="B128" s="184"/>
      <c r="C128" s="184"/>
      <c r="D128" s="184"/>
      <c r="E128" s="234"/>
      <c r="F128" s="95"/>
      <c r="G128" s="124"/>
      <c r="H128" s="27"/>
      <c r="I128" s="127"/>
      <c r="J128" s="23"/>
      <c r="K128" s="23">
        <f t="shared" si="1"/>
        <v>0</v>
      </c>
    </row>
    <row r="129" spans="1:11" ht="15" x14ac:dyDescent="0.25">
      <c r="A129" s="248"/>
      <c r="B129" s="184"/>
      <c r="C129" s="184"/>
      <c r="D129" s="184"/>
      <c r="E129" s="234"/>
      <c r="F129" s="95"/>
      <c r="G129" s="124"/>
      <c r="H129" s="27"/>
      <c r="I129" s="127"/>
      <c r="J129" s="23"/>
      <c r="K129" s="23">
        <f t="shared" si="1"/>
        <v>0</v>
      </c>
    </row>
    <row r="130" spans="1:11" ht="15" x14ac:dyDescent="0.25">
      <c r="A130" s="248"/>
      <c r="B130" s="184"/>
      <c r="C130" s="184"/>
      <c r="D130" s="184"/>
      <c r="E130" s="234"/>
      <c r="F130" s="95"/>
      <c r="G130" s="124"/>
      <c r="H130" s="27"/>
      <c r="I130" s="127"/>
      <c r="J130" s="23"/>
      <c r="K130" s="23">
        <f t="shared" si="1"/>
        <v>0</v>
      </c>
    </row>
    <row r="131" spans="1:11" ht="15" x14ac:dyDescent="0.25">
      <c r="A131" s="248"/>
      <c r="B131" s="184"/>
      <c r="C131" s="184"/>
      <c r="D131" s="184"/>
      <c r="E131" s="234"/>
      <c r="F131" s="95"/>
      <c r="G131" s="124"/>
      <c r="H131" s="27"/>
      <c r="I131" s="127"/>
      <c r="J131" s="23"/>
      <c r="K131" s="23">
        <f t="shared" si="1"/>
        <v>0</v>
      </c>
    </row>
    <row r="132" spans="1:11" ht="15" x14ac:dyDescent="0.25">
      <c r="A132" s="248"/>
      <c r="B132" s="269"/>
      <c r="C132" s="269"/>
      <c r="D132" s="269"/>
      <c r="E132" s="234"/>
      <c r="F132" s="95"/>
      <c r="G132" s="124"/>
      <c r="H132" s="27"/>
      <c r="I132" s="127"/>
      <c r="J132" s="23"/>
      <c r="K132" s="23">
        <f t="shared" si="1"/>
        <v>0</v>
      </c>
    </row>
    <row r="133" spans="1:11" ht="15" x14ac:dyDescent="0.25">
      <c r="A133" s="14"/>
      <c r="B133" s="15"/>
      <c r="C133" s="15"/>
      <c r="D133" s="15"/>
      <c r="E133" s="260"/>
      <c r="F133" s="221"/>
      <c r="G133" s="321" t="s">
        <v>19</v>
      </c>
      <c r="H133" s="316"/>
      <c r="I133" s="28">
        <f>SUM(I28:I132)</f>
        <v>167670000</v>
      </c>
      <c r="J133" s="28">
        <f>SUM(J28:J132)</f>
        <v>5920000</v>
      </c>
      <c r="K133" s="28">
        <f>SUM(K28:K132)</f>
        <v>161750000</v>
      </c>
    </row>
    <row r="134" spans="1:11" ht="15" x14ac:dyDescent="0.25">
      <c r="A134" s="14"/>
      <c r="B134" s="15"/>
      <c r="C134" s="15"/>
      <c r="D134" s="15"/>
      <c r="E134" s="260"/>
      <c r="F134" s="252"/>
      <c r="G134" s="267"/>
      <c r="H134" s="15"/>
      <c r="I134" s="19"/>
      <c r="J134" s="19"/>
      <c r="K134" s="20"/>
    </row>
    <row r="135" spans="1:11" ht="51" x14ac:dyDescent="0.2">
      <c r="A135" s="69" t="s">
        <v>37</v>
      </c>
      <c r="B135" s="70" t="s">
        <v>39</v>
      </c>
      <c r="C135" s="69" t="s">
        <v>40</v>
      </c>
      <c r="D135" s="255" t="s">
        <v>38</v>
      </c>
      <c r="E135" s="70" t="s">
        <v>15</v>
      </c>
      <c r="F135" s="262" t="s">
        <v>33</v>
      </c>
      <c r="G135" s="164" t="s">
        <v>16</v>
      </c>
      <c r="H135" s="69" t="s">
        <v>22</v>
      </c>
      <c r="I135" s="69" t="s">
        <v>12</v>
      </c>
      <c r="J135" s="69" t="s">
        <v>23</v>
      </c>
      <c r="K135" s="69" t="s">
        <v>4</v>
      </c>
    </row>
    <row r="136" spans="1:11" ht="15" x14ac:dyDescent="0.2">
      <c r="A136" s="72"/>
      <c r="B136" s="72">
        <v>2740000000</v>
      </c>
      <c r="C136" s="72">
        <v>0</v>
      </c>
      <c r="D136" s="256">
        <f>+A136+B136-C136</f>
        <v>2740000000</v>
      </c>
      <c r="E136" s="253">
        <f>+I133</f>
        <v>167670000</v>
      </c>
      <c r="F136" s="263">
        <f>+E136/D136</f>
        <v>6.1193430656934306E-2</v>
      </c>
      <c r="G136" s="165">
        <f>+I25</f>
        <v>686700000</v>
      </c>
      <c r="H136" s="73">
        <f>+D136-E136-G136</f>
        <v>1885630000</v>
      </c>
      <c r="I136" s="73">
        <f>+J133</f>
        <v>5920000</v>
      </c>
      <c r="J136" s="74">
        <f>+I136/D136</f>
        <v>2.1605839416058395E-3</v>
      </c>
      <c r="K136" s="73">
        <f>+K133</f>
        <v>161750000</v>
      </c>
    </row>
    <row r="137" spans="1:11" ht="15" x14ac:dyDescent="0.25">
      <c r="A137" s="75">
        <v>1</v>
      </c>
      <c r="B137" s="75">
        <v>2</v>
      </c>
      <c r="C137" s="75">
        <v>3</v>
      </c>
      <c r="D137" s="257" t="s">
        <v>3</v>
      </c>
      <c r="E137" s="228">
        <v>5</v>
      </c>
      <c r="F137" s="264" t="s">
        <v>18</v>
      </c>
      <c r="G137" s="167">
        <v>7</v>
      </c>
      <c r="H137" s="75" t="s">
        <v>9</v>
      </c>
      <c r="I137" s="75">
        <v>9</v>
      </c>
      <c r="J137" s="75" t="s">
        <v>24</v>
      </c>
      <c r="K137" s="75" t="s">
        <v>25</v>
      </c>
    </row>
  </sheetData>
  <mergeCells count="16">
    <mergeCell ref="J26:J27"/>
    <mergeCell ref="E27:F27"/>
    <mergeCell ref="G27:H27"/>
    <mergeCell ref="A3:J3"/>
    <mergeCell ref="A5:A6"/>
    <mergeCell ref="B5:B6"/>
    <mergeCell ref="D5:D6"/>
    <mergeCell ref="E5:H5"/>
    <mergeCell ref="I5:I6"/>
    <mergeCell ref="J5:K6"/>
    <mergeCell ref="E6:H6"/>
    <mergeCell ref="G133:H133"/>
    <mergeCell ref="G25:H25"/>
    <mergeCell ref="A26:A27"/>
    <mergeCell ref="E26:H26"/>
    <mergeCell ref="I26:I27"/>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49D5F-6FB7-4299-B3B9-75B4D7037D2A}">
  <dimension ref="A1:K124"/>
  <sheetViews>
    <sheetView topLeftCell="A3" workbookViewId="0">
      <selection activeCell="A7" sqref="A7:A10"/>
    </sheetView>
  </sheetViews>
  <sheetFormatPr baseColWidth="10" defaultRowHeight="12.75" x14ac:dyDescent="0.2"/>
  <cols>
    <col min="2" max="2" width="14" bestFit="1" customWidth="1"/>
    <col min="4" max="4" width="12.7109375" bestFit="1" customWidth="1"/>
    <col min="8" max="8" width="12.5703125" bestFit="1" customWidth="1"/>
  </cols>
  <sheetData>
    <row r="1" spans="1:11" ht="15" x14ac:dyDescent="0.25">
      <c r="A1" s="1" t="s">
        <v>34</v>
      </c>
      <c r="B1" s="1"/>
      <c r="C1" s="1"/>
      <c r="D1" s="1"/>
      <c r="E1" s="93"/>
      <c r="F1" s="217"/>
      <c r="G1" s="156"/>
      <c r="H1" s="2"/>
      <c r="I1" s="2"/>
      <c r="J1" s="2"/>
      <c r="K1" s="2"/>
    </row>
    <row r="2" spans="1:11" ht="15" x14ac:dyDescent="0.25">
      <c r="A2" s="2"/>
      <c r="B2" s="2"/>
      <c r="C2" s="2"/>
      <c r="D2" s="2"/>
      <c r="E2" s="93"/>
      <c r="F2" s="218"/>
      <c r="G2" s="156"/>
      <c r="H2" s="2"/>
      <c r="I2" s="2"/>
      <c r="J2" s="2"/>
      <c r="K2" s="65"/>
    </row>
    <row r="3" spans="1:11" ht="15" x14ac:dyDescent="0.2">
      <c r="A3" s="294" t="s">
        <v>3379</v>
      </c>
      <c r="B3" s="294"/>
      <c r="C3" s="294"/>
      <c r="D3" s="294"/>
      <c r="E3" s="294"/>
      <c r="F3" s="294"/>
      <c r="G3" s="294"/>
      <c r="H3" s="294"/>
      <c r="I3" s="294"/>
      <c r="J3" s="294"/>
      <c r="K3" s="67" t="s">
        <v>3377</v>
      </c>
    </row>
    <row r="4" spans="1:11" ht="15" x14ac:dyDescent="0.25">
      <c r="A4" s="4"/>
      <c r="B4" s="4"/>
      <c r="C4" s="4"/>
      <c r="D4" s="4"/>
      <c r="E4" s="258"/>
      <c r="F4" s="219"/>
      <c r="G4" s="265"/>
      <c r="H4" s="4"/>
      <c r="I4" s="4"/>
      <c r="J4" s="4"/>
      <c r="K4" s="5"/>
    </row>
    <row r="5" spans="1:11" ht="15" x14ac:dyDescent="0.25">
      <c r="A5" s="297" t="s">
        <v>5</v>
      </c>
      <c r="B5" s="310" t="s">
        <v>26</v>
      </c>
      <c r="C5" s="30"/>
      <c r="D5" s="304" t="s">
        <v>17</v>
      </c>
      <c r="E5" s="312" t="s">
        <v>16</v>
      </c>
      <c r="F5" s="313"/>
      <c r="G5" s="313"/>
      <c r="H5" s="314"/>
      <c r="I5" s="297" t="s">
        <v>7</v>
      </c>
      <c r="J5" s="304" t="s">
        <v>21</v>
      </c>
      <c r="K5" s="305"/>
    </row>
    <row r="6" spans="1:11" ht="15" x14ac:dyDescent="0.25">
      <c r="A6" s="298"/>
      <c r="B6" s="311"/>
      <c r="C6" s="31"/>
      <c r="D6" s="306"/>
      <c r="E6" s="312" t="s">
        <v>2</v>
      </c>
      <c r="F6" s="313"/>
      <c r="G6" s="313"/>
      <c r="H6" s="314"/>
      <c r="I6" s="298"/>
      <c r="J6" s="306"/>
      <c r="K6" s="307"/>
    </row>
    <row r="7" spans="1:11" ht="15" x14ac:dyDescent="0.25">
      <c r="A7" s="178">
        <v>45497</v>
      </c>
      <c r="B7" s="147"/>
      <c r="C7" s="145"/>
      <c r="D7" s="162" t="s">
        <v>3560</v>
      </c>
      <c r="E7" s="234" t="s">
        <v>3558</v>
      </c>
      <c r="F7" s="259"/>
      <c r="G7" s="203"/>
      <c r="H7" s="87"/>
      <c r="I7" s="177">
        <v>29400000</v>
      </c>
      <c r="J7" s="146"/>
      <c r="K7" s="145"/>
    </row>
    <row r="8" spans="1:11" ht="15" x14ac:dyDescent="0.25">
      <c r="A8" s="174">
        <v>45498</v>
      </c>
      <c r="B8" s="147"/>
      <c r="C8" s="145"/>
      <c r="D8" s="176" t="s">
        <v>3561</v>
      </c>
      <c r="E8" s="234" t="s">
        <v>3559</v>
      </c>
      <c r="F8" s="259"/>
      <c r="G8" s="203"/>
      <c r="H8" s="87"/>
      <c r="I8" s="177">
        <v>32200000</v>
      </c>
      <c r="J8" s="146"/>
      <c r="K8" s="145"/>
    </row>
    <row r="9" spans="1:11" ht="15" x14ac:dyDescent="0.25">
      <c r="A9" s="174">
        <v>45485</v>
      </c>
      <c r="B9" s="147"/>
      <c r="C9" s="145"/>
      <c r="D9" s="176" t="s">
        <v>3525</v>
      </c>
      <c r="E9" s="234" t="s">
        <v>3511</v>
      </c>
      <c r="F9" s="259"/>
      <c r="G9" s="203"/>
      <c r="H9" s="87"/>
      <c r="I9" s="177">
        <v>50000000</v>
      </c>
      <c r="J9" s="146"/>
      <c r="K9" s="145"/>
    </row>
    <row r="10" spans="1:11" ht="15" x14ac:dyDescent="0.25">
      <c r="A10" s="174">
        <v>45485</v>
      </c>
      <c r="B10" s="147"/>
      <c r="C10" s="145"/>
      <c r="D10" s="176" t="s">
        <v>3525</v>
      </c>
      <c r="E10" s="234" t="s">
        <v>3511</v>
      </c>
      <c r="F10" s="259"/>
      <c r="G10" s="203"/>
      <c r="H10" s="87"/>
      <c r="I10" s="177">
        <v>150000000</v>
      </c>
      <c r="J10" s="146"/>
      <c r="K10" s="145"/>
    </row>
    <row r="11" spans="1:11" ht="15" x14ac:dyDescent="0.25">
      <c r="A11" s="174"/>
      <c r="B11" s="7"/>
      <c r="C11" s="8"/>
      <c r="D11" s="176"/>
      <c r="E11" s="251"/>
      <c r="F11" s="219"/>
      <c r="G11" s="266"/>
      <c r="H11" s="10"/>
      <c r="I11" s="177"/>
      <c r="J11" s="7"/>
      <c r="K11" s="8"/>
    </row>
    <row r="12" spans="1:11" ht="15" x14ac:dyDescent="0.25">
      <c r="A12" s="14"/>
      <c r="B12" s="15"/>
      <c r="C12" s="15"/>
      <c r="D12" s="15"/>
      <c r="E12" s="260"/>
      <c r="F12" s="221"/>
      <c r="G12" s="321" t="s">
        <v>19</v>
      </c>
      <c r="H12" s="316"/>
      <c r="I12" s="16">
        <f>SUM(I7:I11)</f>
        <v>261600000</v>
      </c>
      <c r="J12" s="17"/>
      <c r="K12" s="18"/>
    </row>
    <row r="13" spans="1:11" ht="25.5" x14ac:dyDescent="0.25">
      <c r="A13" s="297" t="s">
        <v>5</v>
      </c>
      <c r="B13" s="29" t="s">
        <v>13</v>
      </c>
      <c r="C13" s="32" t="s">
        <v>20</v>
      </c>
      <c r="D13" s="254" t="s">
        <v>20</v>
      </c>
      <c r="E13" s="312" t="s">
        <v>15</v>
      </c>
      <c r="F13" s="313"/>
      <c r="G13" s="313"/>
      <c r="H13" s="314"/>
      <c r="I13" s="297" t="s">
        <v>7</v>
      </c>
      <c r="J13" s="297" t="s">
        <v>6</v>
      </c>
      <c r="K13" s="32" t="s">
        <v>0</v>
      </c>
    </row>
    <row r="14" spans="1:11" ht="15" x14ac:dyDescent="0.25">
      <c r="A14" s="298"/>
      <c r="B14" s="33" t="s">
        <v>14</v>
      </c>
      <c r="C14" s="33" t="s">
        <v>11</v>
      </c>
      <c r="D14" s="241" t="s">
        <v>10</v>
      </c>
      <c r="E14" s="319" t="s">
        <v>2</v>
      </c>
      <c r="F14" s="320"/>
      <c r="G14" s="312" t="s">
        <v>8</v>
      </c>
      <c r="H14" s="314"/>
      <c r="I14" s="298"/>
      <c r="J14" s="298"/>
      <c r="K14" s="33" t="s">
        <v>1</v>
      </c>
    </row>
    <row r="15" spans="1:11" ht="15" x14ac:dyDescent="0.25">
      <c r="A15" s="22">
        <v>45489</v>
      </c>
      <c r="B15" s="86" t="s">
        <v>2032</v>
      </c>
      <c r="C15" s="63" t="s">
        <v>3011</v>
      </c>
      <c r="D15" s="117" t="s">
        <v>3403</v>
      </c>
      <c r="E15" s="93" t="s">
        <v>3400</v>
      </c>
      <c r="F15" s="218"/>
      <c r="G15" s="169" t="s">
        <v>3399</v>
      </c>
      <c r="H15" s="8"/>
      <c r="I15" s="23">
        <v>60000000</v>
      </c>
      <c r="J15" s="199"/>
      <c r="K15" s="23">
        <f>+I15-J15</f>
        <v>60000000</v>
      </c>
    </row>
    <row r="16" spans="1:11" ht="15" x14ac:dyDescent="0.25">
      <c r="A16" s="22"/>
      <c r="B16" s="25"/>
      <c r="C16" s="64"/>
      <c r="D16" s="118"/>
      <c r="E16" s="93"/>
      <c r="F16" s="95"/>
      <c r="G16" s="170"/>
      <c r="H16" s="27"/>
      <c r="I16" s="23"/>
      <c r="J16" s="199"/>
      <c r="K16" s="23">
        <f t="shared" ref="K16:K84" si="0">+I16-J16</f>
        <v>0</v>
      </c>
    </row>
    <row r="17" spans="1:11" ht="15" x14ac:dyDescent="0.25">
      <c r="A17" s="22"/>
      <c r="B17" s="25"/>
      <c r="C17" s="64"/>
      <c r="D17" s="118"/>
      <c r="E17" s="93"/>
      <c r="F17" s="95"/>
      <c r="G17" s="170"/>
      <c r="H17" s="27"/>
      <c r="I17" s="23"/>
      <c r="J17" s="199"/>
      <c r="K17" s="23">
        <f t="shared" si="0"/>
        <v>0</v>
      </c>
    </row>
    <row r="18" spans="1:11" ht="15" x14ac:dyDescent="0.25">
      <c r="A18" s="22"/>
      <c r="B18" s="25"/>
      <c r="C18" s="64"/>
      <c r="D18" s="118"/>
      <c r="E18" s="93"/>
      <c r="F18" s="95"/>
      <c r="G18" s="170"/>
      <c r="H18" s="27"/>
      <c r="I18" s="23"/>
      <c r="J18" s="199"/>
      <c r="K18" s="23">
        <f t="shared" si="0"/>
        <v>0</v>
      </c>
    </row>
    <row r="19" spans="1:11" ht="15" x14ac:dyDescent="0.25">
      <c r="A19" s="22"/>
      <c r="B19" s="25"/>
      <c r="C19" s="64"/>
      <c r="D19" s="118"/>
      <c r="E19" s="93"/>
      <c r="F19" s="95"/>
      <c r="G19" s="170"/>
      <c r="H19" s="27"/>
      <c r="I19" s="23"/>
      <c r="J19" s="199"/>
      <c r="K19" s="23">
        <f t="shared" si="0"/>
        <v>0</v>
      </c>
    </row>
    <row r="20" spans="1:11" ht="15" x14ac:dyDescent="0.25">
      <c r="A20" s="22"/>
      <c r="B20" s="25"/>
      <c r="C20" s="64"/>
      <c r="D20" s="118"/>
      <c r="E20" s="93"/>
      <c r="F20" s="95"/>
      <c r="G20" s="170"/>
      <c r="H20" s="27"/>
      <c r="I20" s="23"/>
      <c r="J20" s="199"/>
      <c r="K20" s="23">
        <f t="shared" si="0"/>
        <v>0</v>
      </c>
    </row>
    <row r="21" spans="1:11" ht="15" x14ac:dyDescent="0.25">
      <c r="A21" s="22"/>
      <c r="B21" s="25"/>
      <c r="C21" s="64"/>
      <c r="D21" s="118"/>
      <c r="E21" s="93"/>
      <c r="F21" s="95"/>
      <c r="G21" s="170"/>
      <c r="H21" s="27"/>
      <c r="I21" s="23"/>
      <c r="J21" s="199"/>
      <c r="K21" s="23">
        <f t="shared" si="0"/>
        <v>0</v>
      </c>
    </row>
    <row r="22" spans="1:11" ht="15" x14ac:dyDescent="0.25">
      <c r="A22" s="22"/>
      <c r="B22" s="25"/>
      <c r="C22" s="64"/>
      <c r="D22" s="118"/>
      <c r="E22" s="93"/>
      <c r="F22" s="95"/>
      <c r="G22" s="170"/>
      <c r="H22" s="27"/>
      <c r="I22" s="23"/>
      <c r="J22" s="199"/>
      <c r="K22" s="23">
        <f t="shared" si="0"/>
        <v>0</v>
      </c>
    </row>
    <row r="23" spans="1:11" ht="15" x14ac:dyDescent="0.25">
      <c r="A23" s="22"/>
      <c r="B23" s="25"/>
      <c r="C23" s="64"/>
      <c r="D23" s="118"/>
      <c r="E23" s="93"/>
      <c r="F23" s="95"/>
      <c r="G23" s="170"/>
      <c r="H23" s="27"/>
      <c r="I23" s="23"/>
      <c r="J23" s="199"/>
      <c r="K23" s="23">
        <f t="shared" si="0"/>
        <v>0</v>
      </c>
    </row>
    <row r="24" spans="1:11" ht="15" x14ac:dyDescent="0.25">
      <c r="A24" s="22"/>
      <c r="B24" s="25"/>
      <c r="C24" s="64"/>
      <c r="D24" s="118"/>
      <c r="E24" s="93"/>
      <c r="F24" s="95"/>
      <c r="G24" s="170"/>
      <c r="H24" s="27"/>
      <c r="I24" s="23"/>
      <c r="J24" s="199"/>
      <c r="K24" s="23">
        <f t="shared" si="0"/>
        <v>0</v>
      </c>
    </row>
    <row r="25" spans="1:11" ht="15" x14ac:dyDescent="0.25">
      <c r="A25" s="22"/>
      <c r="B25" s="25"/>
      <c r="C25" s="64"/>
      <c r="D25" s="118"/>
      <c r="E25" s="93"/>
      <c r="F25" s="95"/>
      <c r="G25" s="170"/>
      <c r="H25" s="27"/>
      <c r="I25" s="23"/>
      <c r="J25" s="199"/>
      <c r="K25" s="23">
        <f t="shared" si="0"/>
        <v>0</v>
      </c>
    </row>
    <row r="26" spans="1:11" ht="15" x14ac:dyDescent="0.25">
      <c r="A26" s="22"/>
      <c r="B26" s="25"/>
      <c r="C26" s="64"/>
      <c r="D26" s="118"/>
      <c r="E26" s="93"/>
      <c r="F26" s="95"/>
      <c r="G26" s="170"/>
      <c r="H26" s="27"/>
      <c r="I26" s="23"/>
      <c r="J26" s="199"/>
      <c r="K26" s="23">
        <f t="shared" si="0"/>
        <v>0</v>
      </c>
    </row>
    <row r="27" spans="1:11" ht="15" x14ac:dyDescent="0.25">
      <c r="A27" s="22"/>
      <c r="B27" s="25"/>
      <c r="C27" s="64"/>
      <c r="D27" s="118"/>
      <c r="E27" s="93"/>
      <c r="F27" s="95"/>
      <c r="G27" s="170"/>
      <c r="H27" s="27"/>
      <c r="I27" s="23"/>
      <c r="J27" s="199"/>
      <c r="K27" s="23">
        <f t="shared" si="0"/>
        <v>0</v>
      </c>
    </row>
    <row r="28" spans="1:11" ht="15" x14ac:dyDescent="0.25">
      <c r="A28" s="22"/>
      <c r="B28" s="25"/>
      <c r="C28" s="64"/>
      <c r="D28" s="118"/>
      <c r="E28" s="93"/>
      <c r="F28" s="95"/>
      <c r="G28" s="170"/>
      <c r="H28" s="27"/>
      <c r="I28" s="23"/>
      <c r="J28" s="199"/>
      <c r="K28" s="23">
        <f t="shared" si="0"/>
        <v>0</v>
      </c>
    </row>
    <row r="29" spans="1:11" ht="15" x14ac:dyDescent="0.25">
      <c r="A29" s="22"/>
      <c r="B29" s="25"/>
      <c r="C29" s="64"/>
      <c r="D29" s="118"/>
      <c r="E29" s="93"/>
      <c r="F29" s="95"/>
      <c r="G29" s="170"/>
      <c r="H29" s="27"/>
      <c r="I29" s="23"/>
      <c r="J29" s="199"/>
      <c r="K29" s="23">
        <f t="shared" si="0"/>
        <v>0</v>
      </c>
    </row>
    <row r="30" spans="1:11" ht="15" x14ac:dyDescent="0.25">
      <c r="A30" s="22"/>
      <c r="B30" s="25"/>
      <c r="C30" s="64"/>
      <c r="D30" s="118"/>
      <c r="E30" s="93"/>
      <c r="F30" s="95"/>
      <c r="G30" s="170"/>
      <c r="H30" s="27"/>
      <c r="I30" s="23"/>
      <c r="J30" s="199"/>
      <c r="K30" s="23">
        <f t="shared" si="0"/>
        <v>0</v>
      </c>
    </row>
    <row r="31" spans="1:11" ht="15" x14ac:dyDescent="0.25">
      <c r="A31" s="22"/>
      <c r="B31" s="25"/>
      <c r="C31" s="64"/>
      <c r="D31" s="118"/>
      <c r="E31" s="93"/>
      <c r="F31" s="95"/>
      <c r="G31" s="170"/>
      <c r="H31" s="27"/>
      <c r="I31" s="23"/>
      <c r="J31" s="199"/>
      <c r="K31" s="23">
        <f t="shared" si="0"/>
        <v>0</v>
      </c>
    </row>
    <row r="32" spans="1:11" ht="15" x14ac:dyDescent="0.25">
      <c r="A32" s="22"/>
      <c r="B32" s="25"/>
      <c r="C32" s="64"/>
      <c r="D32" s="118"/>
      <c r="E32" s="93"/>
      <c r="F32" s="95"/>
      <c r="G32" s="170"/>
      <c r="H32" s="27"/>
      <c r="I32" s="23"/>
      <c r="J32" s="199"/>
      <c r="K32" s="23">
        <f t="shared" si="0"/>
        <v>0</v>
      </c>
    </row>
    <row r="33" spans="1:11" ht="15" x14ac:dyDescent="0.25">
      <c r="A33" s="22"/>
      <c r="B33" s="25"/>
      <c r="C33" s="64"/>
      <c r="D33" s="118"/>
      <c r="E33" s="93"/>
      <c r="F33" s="95"/>
      <c r="G33" s="170"/>
      <c r="H33" s="27"/>
      <c r="I33" s="23"/>
      <c r="J33" s="199"/>
      <c r="K33" s="23">
        <f t="shared" si="0"/>
        <v>0</v>
      </c>
    </row>
    <row r="34" spans="1:11" ht="15" x14ac:dyDescent="0.25">
      <c r="A34" s="22"/>
      <c r="B34" s="25"/>
      <c r="C34" s="64"/>
      <c r="D34" s="118"/>
      <c r="E34" s="93"/>
      <c r="F34" s="95"/>
      <c r="G34" s="170"/>
      <c r="H34" s="27"/>
      <c r="I34" s="23"/>
      <c r="J34" s="199"/>
      <c r="K34" s="23">
        <f t="shared" si="0"/>
        <v>0</v>
      </c>
    </row>
    <row r="35" spans="1:11" ht="15" x14ac:dyDescent="0.25">
      <c r="A35" s="22"/>
      <c r="B35" s="25"/>
      <c r="C35" s="64"/>
      <c r="D35" s="118"/>
      <c r="E35" s="93"/>
      <c r="F35" s="95"/>
      <c r="G35" s="170"/>
      <c r="H35" s="27"/>
      <c r="I35" s="23"/>
      <c r="J35" s="199"/>
      <c r="K35" s="23">
        <f t="shared" si="0"/>
        <v>0</v>
      </c>
    </row>
    <row r="36" spans="1:11" ht="15" x14ac:dyDescent="0.25">
      <c r="A36" s="22"/>
      <c r="B36" s="25"/>
      <c r="C36" s="64"/>
      <c r="D36" s="118"/>
      <c r="E36" s="93"/>
      <c r="F36" s="95"/>
      <c r="G36" s="170"/>
      <c r="H36" s="27"/>
      <c r="I36" s="23"/>
      <c r="J36" s="199"/>
      <c r="K36" s="23">
        <f t="shared" si="0"/>
        <v>0</v>
      </c>
    </row>
    <row r="37" spans="1:11" ht="15" x14ac:dyDescent="0.25">
      <c r="A37" s="22"/>
      <c r="B37" s="25"/>
      <c r="C37" s="64"/>
      <c r="D37" s="118"/>
      <c r="E37" s="93"/>
      <c r="F37" s="95"/>
      <c r="G37" s="170"/>
      <c r="H37" s="27"/>
      <c r="I37" s="23"/>
      <c r="J37" s="199"/>
      <c r="K37" s="23">
        <f t="shared" si="0"/>
        <v>0</v>
      </c>
    </row>
    <row r="38" spans="1:11" ht="15" x14ac:dyDescent="0.25">
      <c r="A38" s="22"/>
      <c r="B38" s="25"/>
      <c r="C38" s="64"/>
      <c r="D38" s="118"/>
      <c r="E38" s="93"/>
      <c r="F38" s="95"/>
      <c r="G38" s="170"/>
      <c r="H38" s="27"/>
      <c r="I38" s="23"/>
      <c r="J38" s="199"/>
      <c r="K38" s="23">
        <f t="shared" si="0"/>
        <v>0</v>
      </c>
    </row>
    <row r="39" spans="1:11" ht="15" x14ac:dyDescent="0.25">
      <c r="A39" s="22"/>
      <c r="B39" s="25"/>
      <c r="C39" s="64"/>
      <c r="D39" s="118"/>
      <c r="E39" s="93"/>
      <c r="F39" s="95"/>
      <c r="G39" s="170"/>
      <c r="H39" s="27"/>
      <c r="I39" s="23"/>
      <c r="J39" s="199"/>
      <c r="K39" s="23">
        <f t="shared" si="0"/>
        <v>0</v>
      </c>
    </row>
    <row r="40" spans="1:11" ht="15" x14ac:dyDescent="0.25">
      <c r="A40" s="22"/>
      <c r="B40" s="25"/>
      <c r="C40" s="64"/>
      <c r="D40" s="118"/>
      <c r="E40" s="93"/>
      <c r="F40" s="95"/>
      <c r="G40" s="170"/>
      <c r="H40" s="27"/>
      <c r="I40" s="23"/>
      <c r="J40" s="199"/>
      <c r="K40" s="23">
        <f t="shared" si="0"/>
        <v>0</v>
      </c>
    </row>
    <row r="41" spans="1:11" ht="15" x14ac:dyDescent="0.25">
      <c r="A41" s="22"/>
      <c r="B41" s="25"/>
      <c r="C41" s="64"/>
      <c r="D41" s="118"/>
      <c r="E41" s="93"/>
      <c r="F41" s="95"/>
      <c r="G41" s="170"/>
      <c r="H41" s="27"/>
      <c r="I41" s="23"/>
      <c r="J41" s="199"/>
      <c r="K41" s="23">
        <f t="shared" si="0"/>
        <v>0</v>
      </c>
    </row>
    <row r="42" spans="1:11" ht="15" x14ac:dyDescent="0.25">
      <c r="A42" s="22"/>
      <c r="B42" s="25"/>
      <c r="C42" s="64"/>
      <c r="D42" s="118"/>
      <c r="E42" s="93"/>
      <c r="F42" s="95"/>
      <c r="G42" s="170"/>
      <c r="H42" s="27"/>
      <c r="I42" s="23"/>
      <c r="J42" s="199"/>
      <c r="K42" s="23">
        <f t="shared" si="0"/>
        <v>0</v>
      </c>
    </row>
    <row r="43" spans="1:11" ht="15" x14ac:dyDescent="0.25">
      <c r="A43" s="22"/>
      <c r="B43" s="25"/>
      <c r="C43" s="64"/>
      <c r="D43" s="118"/>
      <c r="E43" s="93"/>
      <c r="F43" s="95"/>
      <c r="G43" s="170"/>
      <c r="H43" s="27"/>
      <c r="I43" s="23"/>
      <c r="J43" s="199"/>
      <c r="K43" s="23">
        <f t="shared" si="0"/>
        <v>0</v>
      </c>
    </row>
    <row r="44" spans="1:11" ht="15" x14ac:dyDescent="0.25">
      <c r="A44" s="22"/>
      <c r="B44" s="25"/>
      <c r="C44" s="64"/>
      <c r="D44" s="118"/>
      <c r="E44" s="93"/>
      <c r="F44" s="95"/>
      <c r="G44" s="170"/>
      <c r="H44" s="27"/>
      <c r="I44" s="23"/>
      <c r="J44" s="199"/>
      <c r="K44" s="23">
        <f t="shared" si="0"/>
        <v>0</v>
      </c>
    </row>
    <row r="45" spans="1:11" ht="15" x14ac:dyDescent="0.25">
      <c r="A45" s="22"/>
      <c r="B45" s="25"/>
      <c r="C45" s="64"/>
      <c r="D45" s="118"/>
      <c r="E45" s="93"/>
      <c r="F45" s="95"/>
      <c r="G45" s="170"/>
      <c r="H45" s="27"/>
      <c r="I45" s="23"/>
      <c r="J45" s="199"/>
      <c r="K45" s="23">
        <f t="shared" si="0"/>
        <v>0</v>
      </c>
    </row>
    <row r="46" spans="1:11" ht="15" x14ac:dyDescent="0.25">
      <c r="A46" s="22"/>
      <c r="B46" s="25"/>
      <c r="C46" s="64"/>
      <c r="D46" s="118"/>
      <c r="E46" s="93"/>
      <c r="F46" s="95"/>
      <c r="G46" s="170"/>
      <c r="H46" s="27"/>
      <c r="I46" s="23"/>
      <c r="J46" s="199"/>
      <c r="K46" s="23">
        <f t="shared" si="0"/>
        <v>0</v>
      </c>
    </row>
    <row r="47" spans="1:11" ht="15" x14ac:dyDescent="0.25">
      <c r="A47" s="22"/>
      <c r="B47" s="25"/>
      <c r="C47" s="64"/>
      <c r="D47" s="118"/>
      <c r="E47" s="93"/>
      <c r="F47" s="95"/>
      <c r="G47" s="170"/>
      <c r="H47" s="27"/>
      <c r="I47" s="23"/>
      <c r="J47" s="199"/>
      <c r="K47" s="23">
        <f t="shared" si="0"/>
        <v>0</v>
      </c>
    </row>
    <row r="48" spans="1:11" ht="15" x14ac:dyDescent="0.25">
      <c r="A48" s="22"/>
      <c r="B48" s="25"/>
      <c r="C48" s="64"/>
      <c r="D48" s="118"/>
      <c r="E48" s="93"/>
      <c r="F48" s="95"/>
      <c r="G48" s="170"/>
      <c r="H48" s="27"/>
      <c r="I48" s="23"/>
      <c r="J48" s="199"/>
      <c r="K48" s="23">
        <f t="shared" si="0"/>
        <v>0</v>
      </c>
    </row>
    <row r="49" spans="1:11" ht="15" x14ac:dyDescent="0.25">
      <c r="A49" s="22"/>
      <c r="B49" s="25"/>
      <c r="C49" s="64"/>
      <c r="D49" s="118"/>
      <c r="E49" s="93"/>
      <c r="F49" s="95"/>
      <c r="G49" s="170"/>
      <c r="H49" s="27"/>
      <c r="I49" s="23"/>
      <c r="J49" s="199"/>
      <c r="K49" s="23">
        <f t="shared" si="0"/>
        <v>0</v>
      </c>
    </row>
    <row r="50" spans="1:11" ht="15" x14ac:dyDescent="0.25">
      <c r="A50" s="22"/>
      <c r="B50" s="25"/>
      <c r="C50" s="64"/>
      <c r="D50" s="118"/>
      <c r="E50" s="93"/>
      <c r="F50" s="95"/>
      <c r="G50" s="170"/>
      <c r="H50" s="27"/>
      <c r="I50" s="23"/>
      <c r="J50" s="199"/>
      <c r="K50" s="23">
        <f t="shared" si="0"/>
        <v>0</v>
      </c>
    </row>
    <row r="51" spans="1:11" ht="15" x14ac:dyDescent="0.25">
      <c r="A51" s="22"/>
      <c r="B51" s="25"/>
      <c r="C51" s="64"/>
      <c r="D51" s="118"/>
      <c r="E51" s="93"/>
      <c r="F51" s="95"/>
      <c r="G51" s="170"/>
      <c r="H51" s="27"/>
      <c r="I51" s="23"/>
      <c r="J51" s="199"/>
      <c r="K51" s="23">
        <f t="shared" si="0"/>
        <v>0</v>
      </c>
    </row>
    <row r="52" spans="1:11" ht="15" x14ac:dyDescent="0.25">
      <c r="A52" s="22"/>
      <c r="B52" s="25"/>
      <c r="C52" s="64"/>
      <c r="D52" s="118"/>
      <c r="E52" s="93"/>
      <c r="F52" s="95"/>
      <c r="G52" s="170"/>
      <c r="H52" s="27"/>
      <c r="I52" s="23"/>
      <c r="J52" s="199"/>
      <c r="K52" s="23">
        <f t="shared" si="0"/>
        <v>0</v>
      </c>
    </row>
    <row r="53" spans="1:11" ht="15" x14ac:dyDescent="0.25">
      <c r="A53" s="22"/>
      <c r="B53" s="25"/>
      <c r="C53" s="64"/>
      <c r="D53" s="118"/>
      <c r="E53" s="93"/>
      <c r="F53" s="95"/>
      <c r="G53" s="170"/>
      <c r="H53" s="27"/>
      <c r="I53" s="23"/>
      <c r="J53" s="199"/>
      <c r="K53" s="23">
        <f t="shared" si="0"/>
        <v>0</v>
      </c>
    </row>
    <row r="54" spans="1:11" ht="15" x14ac:dyDescent="0.25">
      <c r="A54" s="22"/>
      <c r="B54" s="25"/>
      <c r="C54" s="64"/>
      <c r="D54" s="118"/>
      <c r="E54" s="93"/>
      <c r="F54" s="95"/>
      <c r="G54" s="170"/>
      <c r="H54" s="27"/>
      <c r="I54" s="23"/>
      <c r="J54" s="199"/>
      <c r="K54" s="23">
        <f t="shared" si="0"/>
        <v>0</v>
      </c>
    </row>
    <row r="55" spans="1:11" ht="15" x14ac:dyDescent="0.25">
      <c r="A55" s="22"/>
      <c r="B55" s="25"/>
      <c r="C55" s="64"/>
      <c r="D55" s="118"/>
      <c r="E55" s="93"/>
      <c r="F55" s="95"/>
      <c r="G55" s="170"/>
      <c r="H55" s="27"/>
      <c r="I55" s="23"/>
      <c r="J55" s="199"/>
      <c r="K55" s="23">
        <f t="shared" si="0"/>
        <v>0</v>
      </c>
    </row>
    <row r="56" spans="1:11" ht="15" x14ac:dyDescent="0.25">
      <c r="A56" s="22"/>
      <c r="B56" s="25"/>
      <c r="C56" s="64"/>
      <c r="D56" s="118"/>
      <c r="E56" s="93"/>
      <c r="F56" s="95"/>
      <c r="G56" s="170"/>
      <c r="H56" s="27"/>
      <c r="I56" s="23"/>
      <c r="J56" s="199"/>
      <c r="K56" s="23">
        <f t="shared" si="0"/>
        <v>0</v>
      </c>
    </row>
    <row r="57" spans="1:11" ht="15" x14ac:dyDescent="0.25">
      <c r="A57" s="22"/>
      <c r="B57" s="25"/>
      <c r="C57" s="64"/>
      <c r="D57" s="118"/>
      <c r="E57" s="93"/>
      <c r="F57" s="95"/>
      <c r="G57" s="170"/>
      <c r="H57" s="27"/>
      <c r="I57" s="23"/>
      <c r="J57" s="199"/>
      <c r="K57" s="23">
        <f t="shared" si="0"/>
        <v>0</v>
      </c>
    </row>
    <row r="58" spans="1:11" ht="15" x14ac:dyDescent="0.25">
      <c r="A58" s="22"/>
      <c r="B58" s="25"/>
      <c r="C58" s="64"/>
      <c r="D58" s="118"/>
      <c r="E58" s="93"/>
      <c r="F58" s="95"/>
      <c r="G58" s="170"/>
      <c r="H58" s="27"/>
      <c r="I58" s="23"/>
      <c r="J58" s="199"/>
      <c r="K58" s="23">
        <f t="shared" si="0"/>
        <v>0</v>
      </c>
    </row>
    <row r="59" spans="1:11" ht="15" x14ac:dyDescent="0.25">
      <c r="A59" s="22"/>
      <c r="B59" s="25"/>
      <c r="C59" s="64"/>
      <c r="D59" s="118"/>
      <c r="E59" s="93"/>
      <c r="F59" s="95"/>
      <c r="G59" s="170"/>
      <c r="H59" s="27"/>
      <c r="I59" s="23"/>
      <c r="J59" s="199"/>
      <c r="K59" s="23">
        <f t="shared" si="0"/>
        <v>0</v>
      </c>
    </row>
    <row r="60" spans="1:11" ht="15" x14ac:dyDescent="0.25">
      <c r="A60" s="22"/>
      <c r="B60" s="25"/>
      <c r="C60" s="64"/>
      <c r="D60" s="118"/>
      <c r="E60" s="93"/>
      <c r="F60" s="95"/>
      <c r="G60" s="170"/>
      <c r="H60" s="27"/>
      <c r="I60" s="23"/>
      <c r="J60" s="199"/>
      <c r="K60" s="23">
        <f t="shared" si="0"/>
        <v>0</v>
      </c>
    </row>
    <row r="61" spans="1:11" ht="15" x14ac:dyDescent="0.25">
      <c r="A61" s="22"/>
      <c r="B61" s="25"/>
      <c r="C61" s="64"/>
      <c r="D61" s="118"/>
      <c r="E61" s="93"/>
      <c r="F61" s="95"/>
      <c r="G61" s="170"/>
      <c r="H61" s="27"/>
      <c r="I61" s="23"/>
      <c r="J61" s="199"/>
      <c r="K61" s="23">
        <f t="shared" si="0"/>
        <v>0</v>
      </c>
    </row>
    <row r="62" spans="1:11" ht="15" x14ac:dyDescent="0.25">
      <c r="A62" s="22"/>
      <c r="B62" s="25"/>
      <c r="C62" s="64"/>
      <c r="D62" s="118"/>
      <c r="E62" s="93"/>
      <c r="F62" s="95"/>
      <c r="G62" s="170"/>
      <c r="H62" s="27"/>
      <c r="I62" s="23"/>
      <c r="J62" s="199"/>
      <c r="K62" s="23">
        <f t="shared" si="0"/>
        <v>0</v>
      </c>
    </row>
    <row r="63" spans="1:11" ht="15" x14ac:dyDescent="0.25">
      <c r="A63" s="22"/>
      <c r="B63" s="25"/>
      <c r="C63" s="64"/>
      <c r="D63" s="118"/>
      <c r="E63" s="93"/>
      <c r="F63" s="95"/>
      <c r="G63" s="170"/>
      <c r="H63" s="27"/>
      <c r="I63" s="23"/>
      <c r="J63" s="199"/>
      <c r="K63" s="23">
        <f t="shared" si="0"/>
        <v>0</v>
      </c>
    </row>
    <row r="64" spans="1:11" ht="15" x14ac:dyDescent="0.25">
      <c r="A64" s="22"/>
      <c r="B64" s="25"/>
      <c r="C64" s="64"/>
      <c r="D64" s="118"/>
      <c r="E64" s="93"/>
      <c r="F64" s="95"/>
      <c r="G64" s="170"/>
      <c r="H64" s="27"/>
      <c r="I64" s="23"/>
      <c r="J64" s="199"/>
      <c r="K64" s="23">
        <f t="shared" si="0"/>
        <v>0</v>
      </c>
    </row>
    <row r="65" spans="1:11" ht="15" x14ac:dyDescent="0.25">
      <c r="A65" s="22"/>
      <c r="B65" s="25"/>
      <c r="C65" s="64"/>
      <c r="D65" s="118"/>
      <c r="E65" s="93"/>
      <c r="F65" s="95"/>
      <c r="G65" s="170"/>
      <c r="H65" s="27"/>
      <c r="I65" s="23"/>
      <c r="J65" s="199"/>
      <c r="K65" s="23">
        <f t="shared" si="0"/>
        <v>0</v>
      </c>
    </row>
    <row r="66" spans="1:11" ht="15" x14ac:dyDescent="0.25">
      <c r="A66" s="22"/>
      <c r="B66" s="25"/>
      <c r="C66" s="64"/>
      <c r="D66" s="118"/>
      <c r="E66" s="93"/>
      <c r="F66" s="95"/>
      <c r="G66" s="170"/>
      <c r="H66" s="27"/>
      <c r="I66" s="23"/>
      <c r="J66" s="199"/>
      <c r="K66" s="23">
        <f t="shared" si="0"/>
        <v>0</v>
      </c>
    </row>
    <row r="67" spans="1:11" ht="15" x14ac:dyDescent="0.25">
      <c r="A67" s="22"/>
      <c r="B67" s="25"/>
      <c r="C67" s="64"/>
      <c r="D67" s="118"/>
      <c r="E67" s="93"/>
      <c r="F67" s="95"/>
      <c r="G67" s="170"/>
      <c r="H67" s="27"/>
      <c r="I67" s="23"/>
      <c r="J67" s="199"/>
      <c r="K67" s="23">
        <f t="shared" si="0"/>
        <v>0</v>
      </c>
    </row>
    <row r="68" spans="1:11" ht="15" x14ac:dyDescent="0.25">
      <c r="A68" s="22"/>
      <c r="B68" s="25"/>
      <c r="C68" s="64"/>
      <c r="D68" s="118"/>
      <c r="E68" s="93"/>
      <c r="F68" s="95"/>
      <c r="G68" s="170"/>
      <c r="H68" s="27"/>
      <c r="I68" s="23"/>
      <c r="J68" s="199"/>
      <c r="K68" s="23">
        <f t="shared" si="0"/>
        <v>0</v>
      </c>
    </row>
    <row r="69" spans="1:11" ht="15" x14ac:dyDescent="0.25">
      <c r="A69" s="22"/>
      <c r="B69" s="25"/>
      <c r="C69" s="64"/>
      <c r="D69" s="118"/>
      <c r="E69" s="93"/>
      <c r="F69" s="95"/>
      <c r="G69" s="170"/>
      <c r="H69" s="27"/>
      <c r="I69" s="23"/>
      <c r="J69" s="199"/>
      <c r="K69" s="23">
        <f t="shared" si="0"/>
        <v>0</v>
      </c>
    </row>
    <row r="70" spans="1:11" ht="15" x14ac:dyDescent="0.25">
      <c r="A70" s="22"/>
      <c r="B70" s="25"/>
      <c r="C70" s="64"/>
      <c r="D70" s="118"/>
      <c r="E70" s="93"/>
      <c r="F70" s="95"/>
      <c r="G70" s="170"/>
      <c r="H70" s="27"/>
      <c r="I70" s="23"/>
      <c r="J70" s="199"/>
      <c r="K70" s="23">
        <f t="shared" si="0"/>
        <v>0</v>
      </c>
    </row>
    <row r="71" spans="1:11" ht="15" x14ac:dyDescent="0.25">
      <c r="A71" s="22"/>
      <c r="B71" s="25"/>
      <c r="C71" s="64"/>
      <c r="D71" s="118"/>
      <c r="E71" s="93"/>
      <c r="F71" s="95"/>
      <c r="G71" s="170"/>
      <c r="H71" s="27"/>
      <c r="I71" s="23"/>
      <c r="J71" s="199"/>
      <c r="K71" s="23">
        <f t="shared" si="0"/>
        <v>0</v>
      </c>
    </row>
    <row r="72" spans="1:11" ht="15" x14ac:dyDescent="0.25">
      <c r="A72" s="22"/>
      <c r="B72" s="25"/>
      <c r="C72" s="64"/>
      <c r="D72" s="118"/>
      <c r="E72" s="93"/>
      <c r="F72" s="95"/>
      <c r="G72" s="170"/>
      <c r="H72" s="27"/>
      <c r="I72" s="23"/>
      <c r="J72" s="199"/>
      <c r="K72" s="23">
        <f t="shared" si="0"/>
        <v>0</v>
      </c>
    </row>
    <row r="73" spans="1:11" ht="15" x14ac:dyDescent="0.25">
      <c r="A73" s="22"/>
      <c r="B73" s="25"/>
      <c r="C73" s="64"/>
      <c r="D73" s="118"/>
      <c r="E73" s="93"/>
      <c r="F73" s="95"/>
      <c r="G73" s="170"/>
      <c r="H73" s="27"/>
      <c r="I73" s="23"/>
      <c r="J73" s="199"/>
      <c r="K73" s="23">
        <f t="shared" si="0"/>
        <v>0</v>
      </c>
    </row>
    <row r="74" spans="1:11" ht="15" x14ac:dyDescent="0.25">
      <c r="A74" s="22"/>
      <c r="B74" s="25"/>
      <c r="C74" s="64"/>
      <c r="D74" s="118"/>
      <c r="E74" s="93"/>
      <c r="F74" s="95"/>
      <c r="G74" s="170"/>
      <c r="H74" s="27"/>
      <c r="I74" s="23"/>
      <c r="J74" s="199"/>
      <c r="K74" s="23">
        <f t="shared" si="0"/>
        <v>0</v>
      </c>
    </row>
    <row r="75" spans="1:11" ht="15" x14ac:dyDescent="0.25">
      <c r="A75" s="22"/>
      <c r="B75" s="25"/>
      <c r="C75" s="64"/>
      <c r="D75" s="118"/>
      <c r="E75" s="93"/>
      <c r="F75" s="95"/>
      <c r="G75" s="170"/>
      <c r="H75" s="27"/>
      <c r="I75" s="23"/>
      <c r="J75" s="199"/>
      <c r="K75" s="23">
        <f t="shared" si="0"/>
        <v>0</v>
      </c>
    </row>
    <row r="76" spans="1:11" ht="15" x14ac:dyDescent="0.25">
      <c r="A76" s="22"/>
      <c r="B76" s="25"/>
      <c r="C76" s="64"/>
      <c r="D76" s="118"/>
      <c r="E76" s="93"/>
      <c r="F76" s="95"/>
      <c r="G76" s="170"/>
      <c r="H76" s="27"/>
      <c r="I76" s="23"/>
      <c r="J76" s="199"/>
      <c r="K76" s="23">
        <f t="shared" si="0"/>
        <v>0</v>
      </c>
    </row>
    <row r="77" spans="1:11" ht="15" x14ac:dyDescent="0.25">
      <c r="A77" s="22"/>
      <c r="B77" s="25"/>
      <c r="C77" s="64"/>
      <c r="D77" s="118"/>
      <c r="E77" s="93"/>
      <c r="F77" s="95"/>
      <c r="G77" s="170"/>
      <c r="H77" s="27"/>
      <c r="I77" s="23"/>
      <c r="J77" s="199"/>
      <c r="K77" s="23">
        <f t="shared" si="0"/>
        <v>0</v>
      </c>
    </row>
    <row r="78" spans="1:11" ht="15" x14ac:dyDescent="0.25">
      <c r="A78" s="22"/>
      <c r="B78" s="25"/>
      <c r="C78" s="64"/>
      <c r="D78" s="118"/>
      <c r="E78" s="93"/>
      <c r="F78" s="95"/>
      <c r="G78" s="170"/>
      <c r="H78" s="27"/>
      <c r="I78" s="23"/>
      <c r="J78" s="199"/>
      <c r="K78" s="23">
        <f t="shared" si="0"/>
        <v>0</v>
      </c>
    </row>
    <row r="79" spans="1:11" ht="15" x14ac:dyDescent="0.25">
      <c r="A79" s="22"/>
      <c r="B79" s="25"/>
      <c r="C79" s="64"/>
      <c r="D79" s="118"/>
      <c r="E79" s="93"/>
      <c r="F79" s="95"/>
      <c r="G79" s="170"/>
      <c r="H79" s="27"/>
      <c r="I79" s="23"/>
      <c r="J79" s="199"/>
      <c r="K79" s="23">
        <f t="shared" si="0"/>
        <v>0</v>
      </c>
    </row>
    <row r="80" spans="1:11" ht="15" x14ac:dyDescent="0.25">
      <c r="A80" s="22"/>
      <c r="B80" s="25"/>
      <c r="C80" s="64"/>
      <c r="D80" s="118"/>
      <c r="E80" s="93"/>
      <c r="F80" s="95"/>
      <c r="G80" s="170"/>
      <c r="H80" s="27"/>
      <c r="I80" s="23"/>
      <c r="J80" s="199"/>
      <c r="K80" s="23">
        <f t="shared" si="0"/>
        <v>0</v>
      </c>
    </row>
    <row r="81" spans="1:11" ht="15" x14ac:dyDescent="0.25">
      <c r="A81" s="22"/>
      <c r="B81" s="25"/>
      <c r="C81" s="64"/>
      <c r="D81" s="118"/>
      <c r="E81" s="93"/>
      <c r="F81" s="95"/>
      <c r="G81" s="170"/>
      <c r="H81" s="27"/>
      <c r="I81" s="23"/>
      <c r="J81" s="199"/>
      <c r="K81" s="23">
        <f t="shared" si="0"/>
        <v>0</v>
      </c>
    </row>
    <row r="82" spans="1:11" ht="15" x14ac:dyDescent="0.25">
      <c r="A82" s="22"/>
      <c r="B82" s="25"/>
      <c r="C82" s="64"/>
      <c r="D82" s="118"/>
      <c r="E82" s="93"/>
      <c r="F82" s="95"/>
      <c r="G82" s="170"/>
      <c r="H82" s="27"/>
      <c r="I82" s="23"/>
      <c r="J82" s="199"/>
      <c r="K82" s="23">
        <f t="shared" si="0"/>
        <v>0</v>
      </c>
    </row>
    <row r="83" spans="1:11" ht="15" x14ac:dyDescent="0.25">
      <c r="A83" s="22"/>
      <c r="B83" s="25"/>
      <c r="C83" s="64"/>
      <c r="D83" s="118"/>
      <c r="E83" s="93"/>
      <c r="F83" s="95"/>
      <c r="G83" s="170"/>
      <c r="H83" s="27"/>
      <c r="I83" s="23"/>
      <c r="J83" s="199"/>
      <c r="K83" s="23">
        <f t="shared" si="0"/>
        <v>0</v>
      </c>
    </row>
    <row r="84" spans="1:11" ht="15" x14ac:dyDescent="0.25">
      <c r="A84" s="22"/>
      <c r="B84" s="25"/>
      <c r="C84" s="64"/>
      <c r="D84" s="118"/>
      <c r="E84" s="93"/>
      <c r="F84" s="95"/>
      <c r="G84" s="170"/>
      <c r="H84" s="27"/>
      <c r="I84" s="23"/>
      <c r="J84" s="199"/>
      <c r="K84" s="23">
        <f t="shared" si="0"/>
        <v>0</v>
      </c>
    </row>
    <row r="85" spans="1:11" ht="15" x14ac:dyDescent="0.25">
      <c r="A85" s="22"/>
      <c r="B85" s="25"/>
      <c r="C85" s="64"/>
      <c r="D85" s="118"/>
      <c r="E85" s="93"/>
      <c r="F85" s="95"/>
      <c r="G85" s="170"/>
      <c r="H85" s="27"/>
      <c r="I85" s="23"/>
      <c r="J85" s="127"/>
      <c r="K85" s="23">
        <f t="shared" ref="K85:K119" si="1">+I85-J85</f>
        <v>0</v>
      </c>
    </row>
    <row r="86" spans="1:11" ht="15" x14ac:dyDescent="0.25">
      <c r="A86" s="22"/>
      <c r="B86" s="25"/>
      <c r="C86" s="64"/>
      <c r="D86" s="118"/>
      <c r="E86" s="93"/>
      <c r="F86" s="95"/>
      <c r="G86" s="170"/>
      <c r="H86" s="27"/>
      <c r="I86" s="23"/>
      <c r="J86" s="127"/>
      <c r="K86" s="23">
        <f t="shared" si="1"/>
        <v>0</v>
      </c>
    </row>
    <row r="87" spans="1:11" ht="15" x14ac:dyDescent="0.25">
      <c r="A87" s="22"/>
      <c r="B87" s="181"/>
      <c r="C87" s="181"/>
      <c r="D87" s="181"/>
      <c r="E87" s="234"/>
      <c r="F87" s="95"/>
      <c r="G87" s="124"/>
      <c r="H87" s="27"/>
      <c r="I87" s="127"/>
      <c r="J87" s="127"/>
      <c r="K87" s="23">
        <f t="shared" si="1"/>
        <v>0</v>
      </c>
    </row>
    <row r="88" spans="1:11" ht="15" x14ac:dyDescent="0.25">
      <c r="A88" s="248"/>
      <c r="B88" s="184"/>
      <c r="C88" s="184"/>
      <c r="D88" s="184"/>
      <c r="E88" s="234"/>
      <c r="F88" s="95"/>
      <c r="G88" s="124"/>
      <c r="H88" s="27"/>
      <c r="I88" s="127"/>
      <c r="J88" s="127"/>
      <c r="K88" s="23">
        <f t="shared" si="1"/>
        <v>0</v>
      </c>
    </row>
    <row r="89" spans="1:11" ht="15" x14ac:dyDescent="0.25">
      <c r="A89" s="248"/>
      <c r="B89" s="184"/>
      <c r="C89" s="184"/>
      <c r="D89" s="184"/>
      <c r="E89" s="234"/>
      <c r="F89" s="95"/>
      <c r="G89" s="124"/>
      <c r="H89" s="27"/>
      <c r="I89" s="127"/>
      <c r="J89" s="127"/>
      <c r="K89" s="23">
        <f t="shared" si="1"/>
        <v>0</v>
      </c>
    </row>
    <row r="90" spans="1:11" ht="15" x14ac:dyDescent="0.25">
      <c r="A90" s="248"/>
      <c r="B90" s="184"/>
      <c r="C90" s="184"/>
      <c r="D90" s="184"/>
      <c r="E90" s="234"/>
      <c r="F90" s="95"/>
      <c r="G90" s="124"/>
      <c r="H90" s="27"/>
      <c r="I90" s="127"/>
      <c r="J90" s="127"/>
      <c r="K90" s="23">
        <f t="shared" si="1"/>
        <v>0</v>
      </c>
    </row>
    <row r="91" spans="1:11" ht="15" x14ac:dyDescent="0.25">
      <c r="A91" s="248"/>
      <c r="B91" s="184"/>
      <c r="C91" s="184"/>
      <c r="D91" s="184"/>
      <c r="E91" s="234"/>
      <c r="F91" s="95"/>
      <c r="G91" s="124"/>
      <c r="H91" s="27"/>
      <c r="I91" s="127"/>
      <c r="J91" s="127"/>
      <c r="K91" s="23">
        <f t="shared" si="1"/>
        <v>0</v>
      </c>
    </row>
    <row r="92" spans="1:11" ht="15" x14ac:dyDescent="0.25">
      <c r="A92" s="248"/>
      <c r="B92" s="184"/>
      <c r="C92" s="184"/>
      <c r="D92" s="184"/>
      <c r="E92" s="234"/>
      <c r="F92" s="95"/>
      <c r="G92" s="124"/>
      <c r="H92" s="27"/>
      <c r="I92" s="127"/>
      <c r="J92" s="127"/>
      <c r="K92" s="23">
        <f t="shared" si="1"/>
        <v>0</v>
      </c>
    </row>
    <row r="93" spans="1:11" ht="15" x14ac:dyDescent="0.25">
      <c r="A93" s="248"/>
      <c r="B93" s="184"/>
      <c r="C93" s="184"/>
      <c r="D93" s="184"/>
      <c r="E93" s="234"/>
      <c r="F93" s="95"/>
      <c r="G93" s="124"/>
      <c r="H93" s="27"/>
      <c r="I93" s="127"/>
      <c r="J93" s="127"/>
      <c r="K93" s="23">
        <f t="shared" si="1"/>
        <v>0</v>
      </c>
    </row>
    <row r="94" spans="1:11" ht="15" x14ac:dyDescent="0.25">
      <c r="A94" s="248"/>
      <c r="B94" s="184"/>
      <c r="C94" s="184"/>
      <c r="D94" s="184"/>
      <c r="E94" s="234"/>
      <c r="F94" s="95"/>
      <c r="G94" s="124"/>
      <c r="H94" s="27"/>
      <c r="I94" s="127"/>
      <c r="J94" s="127"/>
      <c r="K94" s="23">
        <f t="shared" si="1"/>
        <v>0</v>
      </c>
    </row>
    <row r="95" spans="1:11" ht="15" x14ac:dyDescent="0.25">
      <c r="A95" s="248"/>
      <c r="B95" s="184"/>
      <c r="C95" s="184"/>
      <c r="D95" s="184"/>
      <c r="E95" s="234"/>
      <c r="F95" s="95"/>
      <c r="G95" s="124"/>
      <c r="H95" s="27"/>
      <c r="I95" s="127"/>
      <c r="J95" s="127"/>
      <c r="K95" s="23">
        <f t="shared" si="1"/>
        <v>0</v>
      </c>
    </row>
    <row r="96" spans="1:11" ht="15" x14ac:dyDescent="0.25">
      <c r="A96" s="248"/>
      <c r="B96" s="184"/>
      <c r="C96" s="184"/>
      <c r="D96" s="184"/>
      <c r="E96" s="234"/>
      <c r="F96" s="95"/>
      <c r="G96" s="124"/>
      <c r="H96" s="27"/>
      <c r="I96" s="127"/>
      <c r="J96" s="127"/>
      <c r="K96" s="23">
        <f t="shared" si="1"/>
        <v>0</v>
      </c>
    </row>
    <row r="97" spans="1:11" ht="15" x14ac:dyDescent="0.25">
      <c r="A97" s="248"/>
      <c r="B97" s="184"/>
      <c r="C97" s="184"/>
      <c r="D97" s="184"/>
      <c r="E97" s="234"/>
      <c r="F97" s="95"/>
      <c r="G97" s="124"/>
      <c r="H97" s="27"/>
      <c r="I97" s="127"/>
      <c r="J97" s="127"/>
      <c r="K97" s="23">
        <f t="shared" si="1"/>
        <v>0</v>
      </c>
    </row>
    <row r="98" spans="1:11" ht="15" x14ac:dyDescent="0.25">
      <c r="A98" s="248"/>
      <c r="B98" s="184"/>
      <c r="C98" s="184"/>
      <c r="D98" s="184"/>
      <c r="E98" s="234"/>
      <c r="F98" s="95"/>
      <c r="G98" s="124"/>
      <c r="H98" s="27"/>
      <c r="I98" s="127"/>
      <c r="J98" s="127"/>
      <c r="K98" s="23">
        <f t="shared" si="1"/>
        <v>0</v>
      </c>
    </row>
    <row r="99" spans="1:11" ht="15" x14ac:dyDescent="0.25">
      <c r="A99" s="248"/>
      <c r="B99" s="184"/>
      <c r="C99" s="184"/>
      <c r="D99" s="184"/>
      <c r="E99" s="234"/>
      <c r="F99" s="95"/>
      <c r="G99" s="124"/>
      <c r="H99" s="27"/>
      <c r="I99" s="127"/>
      <c r="J99" s="127"/>
      <c r="K99" s="23">
        <f t="shared" si="1"/>
        <v>0</v>
      </c>
    </row>
    <row r="100" spans="1:11" ht="15" x14ac:dyDescent="0.25">
      <c r="A100" s="248"/>
      <c r="B100" s="184"/>
      <c r="C100" s="184"/>
      <c r="D100" s="184"/>
      <c r="E100" s="234"/>
      <c r="F100" s="95"/>
      <c r="G100" s="124"/>
      <c r="H100" s="27"/>
      <c r="I100" s="127"/>
      <c r="J100" s="127"/>
      <c r="K100" s="23">
        <f t="shared" si="1"/>
        <v>0</v>
      </c>
    </row>
    <row r="101" spans="1:11" ht="15" x14ac:dyDescent="0.25">
      <c r="A101" s="248"/>
      <c r="B101" s="184"/>
      <c r="C101" s="184"/>
      <c r="D101" s="184"/>
      <c r="E101" s="234"/>
      <c r="F101" s="95"/>
      <c r="G101" s="124"/>
      <c r="H101" s="27"/>
      <c r="I101" s="127"/>
      <c r="J101" s="127"/>
      <c r="K101" s="23">
        <f t="shared" si="1"/>
        <v>0</v>
      </c>
    </row>
    <row r="102" spans="1:11" ht="15" x14ac:dyDescent="0.25">
      <c r="A102" s="248"/>
      <c r="B102" s="184"/>
      <c r="C102" s="184"/>
      <c r="D102" s="184"/>
      <c r="E102" s="234"/>
      <c r="F102" s="95"/>
      <c r="G102" s="124"/>
      <c r="H102" s="27"/>
      <c r="I102" s="127"/>
      <c r="J102" s="127"/>
      <c r="K102" s="23">
        <f t="shared" si="1"/>
        <v>0</v>
      </c>
    </row>
    <row r="103" spans="1:11" ht="15" x14ac:dyDescent="0.25">
      <c r="A103" s="248"/>
      <c r="B103" s="184"/>
      <c r="C103" s="184"/>
      <c r="D103" s="184"/>
      <c r="E103" s="234"/>
      <c r="F103" s="95"/>
      <c r="G103" s="124"/>
      <c r="H103" s="27"/>
      <c r="I103" s="127"/>
      <c r="J103" s="127"/>
      <c r="K103" s="23">
        <f t="shared" si="1"/>
        <v>0</v>
      </c>
    </row>
    <row r="104" spans="1:11" ht="15" x14ac:dyDescent="0.25">
      <c r="A104" s="248"/>
      <c r="B104" s="184"/>
      <c r="C104" s="184"/>
      <c r="D104" s="184"/>
      <c r="E104" s="234"/>
      <c r="F104" s="95"/>
      <c r="G104" s="124"/>
      <c r="H104" s="27"/>
      <c r="I104" s="127"/>
      <c r="J104" s="127"/>
      <c r="K104" s="23">
        <f t="shared" si="1"/>
        <v>0</v>
      </c>
    </row>
    <row r="105" spans="1:11" ht="15" x14ac:dyDescent="0.25">
      <c r="A105" s="248"/>
      <c r="B105" s="184"/>
      <c r="C105" s="184"/>
      <c r="D105" s="184"/>
      <c r="E105" s="234"/>
      <c r="F105" s="95"/>
      <c r="G105" s="124"/>
      <c r="H105" s="27"/>
      <c r="I105" s="127"/>
      <c r="J105" s="127"/>
      <c r="K105" s="23">
        <f t="shared" si="1"/>
        <v>0</v>
      </c>
    </row>
    <row r="106" spans="1:11" ht="15" x14ac:dyDescent="0.25">
      <c r="A106" s="248"/>
      <c r="B106" s="184"/>
      <c r="C106" s="184"/>
      <c r="D106" s="184"/>
      <c r="E106" s="234"/>
      <c r="F106" s="95"/>
      <c r="G106" s="124"/>
      <c r="H106" s="27"/>
      <c r="I106" s="127"/>
      <c r="J106" s="127"/>
      <c r="K106" s="23">
        <f t="shared" si="1"/>
        <v>0</v>
      </c>
    </row>
    <row r="107" spans="1:11" ht="15" x14ac:dyDescent="0.25">
      <c r="A107" s="248"/>
      <c r="B107" s="184"/>
      <c r="C107" s="184"/>
      <c r="D107" s="184"/>
      <c r="E107" s="234"/>
      <c r="F107" s="95"/>
      <c r="G107" s="124"/>
      <c r="H107" s="27"/>
      <c r="I107" s="127"/>
      <c r="J107" s="127"/>
      <c r="K107" s="23">
        <f t="shared" si="1"/>
        <v>0</v>
      </c>
    </row>
    <row r="108" spans="1:11" ht="15" x14ac:dyDescent="0.25">
      <c r="A108" s="248"/>
      <c r="B108" s="184"/>
      <c r="C108" s="184"/>
      <c r="D108" s="184"/>
      <c r="E108" s="234"/>
      <c r="F108" s="95"/>
      <c r="G108" s="124"/>
      <c r="H108" s="27"/>
      <c r="I108" s="127"/>
      <c r="J108" s="127"/>
      <c r="K108" s="23">
        <f t="shared" si="1"/>
        <v>0</v>
      </c>
    </row>
    <row r="109" spans="1:11" ht="15" x14ac:dyDescent="0.25">
      <c r="A109" s="248"/>
      <c r="B109" s="184"/>
      <c r="C109" s="184"/>
      <c r="D109" s="184"/>
      <c r="E109" s="234"/>
      <c r="F109" s="95"/>
      <c r="G109" s="124"/>
      <c r="H109" s="27"/>
      <c r="I109" s="127"/>
      <c r="J109" s="127"/>
      <c r="K109" s="23">
        <f t="shared" si="1"/>
        <v>0</v>
      </c>
    </row>
    <row r="110" spans="1:11" ht="15" x14ac:dyDescent="0.25">
      <c r="A110" s="248"/>
      <c r="B110" s="184"/>
      <c r="C110" s="184"/>
      <c r="D110" s="184"/>
      <c r="E110" s="234"/>
      <c r="F110" s="95"/>
      <c r="G110" s="124"/>
      <c r="H110" s="27"/>
      <c r="I110" s="127"/>
      <c r="J110" s="127"/>
      <c r="K110" s="23">
        <f t="shared" si="1"/>
        <v>0</v>
      </c>
    </row>
    <row r="111" spans="1:11" ht="15" x14ac:dyDescent="0.25">
      <c r="A111" s="248"/>
      <c r="B111" s="184"/>
      <c r="C111" s="184"/>
      <c r="D111" s="184"/>
      <c r="E111" s="234"/>
      <c r="F111" s="95"/>
      <c r="G111" s="124"/>
      <c r="H111" s="27"/>
      <c r="I111" s="127"/>
      <c r="J111" s="127"/>
      <c r="K111" s="23">
        <f t="shared" si="1"/>
        <v>0</v>
      </c>
    </row>
    <row r="112" spans="1:11" ht="15" x14ac:dyDescent="0.25">
      <c r="A112" s="248"/>
      <c r="B112" s="184"/>
      <c r="C112" s="184"/>
      <c r="D112" s="184"/>
      <c r="E112" s="234"/>
      <c r="F112" s="95"/>
      <c r="G112" s="124"/>
      <c r="H112" s="27"/>
      <c r="I112" s="127"/>
      <c r="J112" s="127"/>
      <c r="K112" s="23">
        <f t="shared" si="1"/>
        <v>0</v>
      </c>
    </row>
    <row r="113" spans="1:11" ht="15" x14ac:dyDescent="0.25">
      <c r="A113" s="248"/>
      <c r="B113" s="184"/>
      <c r="C113" s="184"/>
      <c r="D113" s="184"/>
      <c r="E113" s="234"/>
      <c r="F113" s="95"/>
      <c r="G113" s="124"/>
      <c r="H113" s="27"/>
      <c r="I113" s="127"/>
      <c r="J113" s="127"/>
      <c r="K113" s="23">
        <f t="shared" si="1"/>
        <v>0</v>
      </c>
    </row>
    <row r="114" spans="1:11" ht="15" x14ac:dyDescent="0.25">
      <c r="A114" s="248"/>
      <c r="B114" s="184"/>
      <c r="C114" s="184"/>
      <c r="D114" s="184"/>
      <c r="E114" s="234"/>
      <c r="F114" s="95"/>
      <c r="G114" s="124"/>
      <c r="H114" s="27"/>
      <c r="I114" s="127"/>
      <c r="J114" s="127"/>
      <c r="K114" s="23">
        <f t="shared" si="1"/>
        <v>0</v>
      </c>
    </row>
    <row r="115" spans="1:11" ht="15" x14ac:dyDescent="0.25">
      <c r="A115" s="248"/>
      <c r="B115" s="184"/>
      <c r="C115" s="184"/>
      <c r="D115" s="184"/>
      <c r="E115" s="234"/>
      <c r="F115" s="95"/>
      <c r="G115" s="124"/>
      <c r="H115" s="27"/>
      <c r="I115" s="127"/>
      <c r="J115" s="23"/>
      <c r="K115" s="23">
        <f t="shared" si="1"/>
        <v>0</v>
      </c>
    </row>
    <row r="116" spans="1:11" ht="15" x14ac:dyDescent="0.25">
      <c r="A116" s="248"/>
      <c r="B116" s="184"/>
      <c r="C116" s="184"/>
      <c r="D116" s="184"/>
      <c r="E116" s="234"/>
      <c r="F116" s="95"/>
      <c r="G116" s="124"/>
      <c r="H116" s="27"/>
      <c r="I116" s="127"/>
      <c r="J116" s="23"/>
      <c r="K116" s="23">
        <f t="shared" si="1"/>
        <v>0</v>
      </c>
    </row>
    <row r="117" spans="1:11" ht="15" x14ac:dyDescent="0.25">
      <c r="A117" s="248"/>
      <c r="B117" s="184"/>
      <c r="C117" s="184"/>
      <c r="D117" s="184"/>
      <c r="E117" s="234"/>
      <c r="F117" s="95"/>
      <c r="G117" s="124"/>
      <c r="H117" s="27"/>
      <c r="I117" s="127"/>
      <c r="J117" s="23"/>
      <c r="K117" s="23">
        <f t="shared" si="1"/>
        <v>0</v>
      </c>
    </row>
    <row r="118" spans="1:11" ht="15" x14ac:dyDescent="0.25">
      <c r="A118" s="248"/>
      <c r="B118" s="184"/>
      <c r="C118" s="184"/>
      <c r="D118" s="184"/>
      <c r="E118" s="234"/>
      <c r="F118" s="95"/>
      <c r="G118" s="124"/>
      <c r="H118" s="27"/>
      <c r="I118" s="127"/>
      <c r="J118" s="23"/>
      <c r="K118" s="23">
        <f t="shared" si="1"/>
        <v>0</v>
      </c>
    </row>
    <row r="119" spans="1:11" ht="15" x14ac:dyDescent="0.25">
      <c r="A119" s="248"/>
      <c r="B119" s="269"/>
      <c r="C119" s="269"/>
      <c r="D119" s="269"/>
      <c r="E119" s="234"/>
      <c r="F119" s="95"/>
      <c r="G119" s="124"/>
      <c r="H119" s="27"/>
      <c r="I119" s="127"/>
      <c r="J119" s="23"/>
      <c r="K119" s="23">
        <f t="shared" si="1"/>
        <v>0</v>
      </c>
    </row>
    <row r="120" spans="1:11" ht="15" x14ac:dyDescent="0.25">
      <c r="A120" s="14"/>
      <c r="B120" s="15"/>
      <c r="C120" s="15"/>
      <c r="D120" s="15"/>
      <c r="E120" s="260"/>
      <c r="F120" s="221"/>
      <c r="G120" s="321" t="s">
        <v>19</v>
      </c>
      <c r="H120" s="316"/>
      <c r="I120" s="28">
        <f>SUM(I15:I119)</f>
        <v>60000000</v>
      </c>
      <c r="J120" s="28">
        <f>SUM(J15:J119)</f>
        <v>0</v>
      </c>
      <c r="K120" s="28">
        <f>SUM(K15:K119)</f>
        <v>60000000</v>
      </c>
    </row>
    <row r="121" spans="1:11" ht="15" x14ac:dyDescent="0.25">
      <c r="A121" s="14"/>
      <c r="B121" s="15"/>
      <c r="C121" s="15"/>
      <c r="D121" s="15"/>
      <c r="E121" s="260"/>
      <c r="F121" s="252"/>
      <c r="G121" s="267"/>
      <c r="H121" s="15"/>
      <c r="I121" s="19"/>
      <c r="J121" s="19"/>
      <c r="K121" s="20"/>
    </row>
    <row r="122" spans="1:11" ht="38.25" x14ac:dyDescent="0.2">
      <c r="A122" s="69" t="s">
        <v>37</v>
      </c>
      <c r="B122" s="70" t="s">
        <v>39</v>
      </c>
      <c r="C122" s="69" t="s">
        <v>40</v>
      </c>
      <c r="D122" s="255" t="s">
        <v>38</v>
      </c>
      <c r="E122" s="70" t="s">
        <v>15</v>
      </c>
      <c r="F122" s="262" t="s">
        <v>33</v>
      </c>
      <c r="G122" s="164" t="s">
        <v>16</v>
      </c>
      <c r="H122" s="69" t="s">
        <v>22</v>
      </c>
      <c r="I122" s="69" t="s">
        <v>12</v>
      </c>
      <c r="J122" s="69" t="s">
        <v>23</v>
      </c>
      <c r="K122" s="69" t="s">
        <v>4</v>
      </c>
    </row>
    <row r="123" spans="1:11" ht="15" x14ac:dyDescent="0.2">
      <c r="A123" s="72"/>
      <c r="B123" s="72">
        <v>1050000000</v>
      </c>
      <c r="C123" s="72">
        <v>0</v>
      </c>
      <c r="D123" s="256">
        <f>+A123+B123-C123</f>
        <v>1050000000</v>
      </c>
      <c r="E123" s="253">
        <f>+I120</f>
        <v>60000000</v>
      </c>
      <c r="F123" s="263">
        <f>+E123/D123</f>
        <v>5.7142857142857141E-2</v>
      </c>
      <c r="G123" s="165">
        <f>+I12</f>
        <v>261600000</v>
      </c>
      <c r="H123" s="73">
        <f>+D123-E123-G123</f>
        <v>728400000</v>
      </c>
      <c r="I123" s="73">
        <f>+J120</f>
        <v>0</v>
      </c>
      <c r="J123" s="74">
        <f>+I123/D123</f>
        <v>0</v>
      </c>
      <c r="K123" s="73">
        <f>+K120</f>
        <v>60000000</v>
      </c>
    </row>
    <row r="124" spans="1:11" ht="15" x14ac:dyDescent="0.25">
      <c r="A124" s="75">
        <v>1</v>
      </c>
      <c r="B124" s="75">
        <v>2</v>
      </c>
      <c r="C124" s="75">
        <v>3</v>
      </c>
      <c r="D124" s="257" t="s">
        <v>3</v>
      </c>
      <c r="E124" s="228">
        <v>5</v>
      </c>
      <c r="F124" s="264" t="s">
        <v>18</v>
      </c>
      <c r="G124" s="167">
        <v>7</v>
      </c>
      <c r="H124" s="75" t="s">
        <v>9</v>
      </c>
      <c r="I124" s="75">
        <v>9</v>
      </c>
      <c r="J124" s="75" t="s">
        <v>24</v>
      </c>
      <c r="K124" s="75" t="s">
        <v>25</v>
      </c>
    </row>
  </sheetData>
  <mergeCells count="16">
    <mergeCell ref="J13:J14"/>
    <mergeCell ref="E14:F14"/>
    <mergeCell ref="G14:H14"/>
    <mergeCell ref="A3:J3"/>
    <mergeCell ref="A5:A6"/>
    <mergeCell ref="B5:B6"/>
    <mergeCell ref="D5:D6"/>
    <mergeCell ref="E5:H5"/>
    <mergeCell ref="I5:I6"/>
    <mergeCell ref="J5:K6"/>
    <mergeCell ref="E6:H6"/>
    <mergeCell ref="G120:H120"/>
    <mergeCell ref="G12:H12"/>
    <mergeCell ref="A13:A14"/>
    <mergeCell ref="E13:H13"/>
    <mergeCell ref="I13:I1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A0A8A-1481-49AF-92EE-3764A931839D}">
  <dimension ref="A1:K129"/>
  <sheetViews>
    <sheetView topLeftCell="A2" workbookViewId="0">
      <selection activeCell="I30" sqref="I30"/>
    </sheetView>
  </sheetViews>
  <sheetFormatPr baseColWidth="10" defaultRowHeight="12.75" x14ac:dyDescent="0.2"/>
  <cols>
    <col min="2" max="2" width="12.42578125" bestFit="1" customWidth="1"/>
    <col min="4" max="4" width="12.85546875" customWidth="1"/>
    <col min="8" max="8" width="13.7109375" customWidth="1"/>
    <col min="9" max="9" width="17.42578125" bestFit="1" customWidth="1"/>
  </cols>
  <sheetData>
    <row r="1" spans="1:11" ht="15" x14ac:dyDescent="0.25">
      <c r="A1" s="1" t="s">
        <v>34</v>
      </c>
      <c r="B1" s="1"/>
      <c r="C1" s="1"/>
      <c r="D1" s="1"/>
      <c r="E1" s="93"/>
      <c r="F1" s="217"/>
      <c r="G1" s="156"/>
      <c r="H1" s="2"/>
      <c r="I1" s="2"/>
      <c r="J1" s="2"/>
      <c r="K1" s="2"/>
    </row>
    <row r="2" spans="1:11" ht="15" x14ac:dyDescent="0.25">
      <c r="A2" s="2"/>
      <c r="B2" s="2"/>
      <c r="C2" s="2"/>
      <c r="D2" s="2"/>
      <c r="E2" s="93"/>
      <c r="F2" s="218"/>
      <c r="G2" s="156"/>
      <c r="H2" s="2"/>
      <c r="I2" s="2"/>
      <c r="J2" s="2"/>
      <c r="K2" s="65"/>
    </row>
    <row r="3" spans="1:11" ht="15" x14ac:dyDescent="0.2">
      <c r="A3" s="294" t="s">
        <v>3380</v>
      </c>
      <c r="B3" s="294"/>
      <c r="C3" s="294"/>
      <c r="D3" s="294"/>
      <c r="E3" s="294"/>
      <c r="F3" s="294"/>
      <c r="G3" s="294"/>
      <c r="H3" s="294"/>
      <c r="I3" s="294"/>
      <c r="J3" s="294"/>
      <c r="K3" s="67" t="s">
        <v>3377</v>
      </c>
    </row>
    <row r="4" spans="1:11" ht="15" x14ac:dyDescent="0.25">
      <c r="A4" s="4"/>
      <c r="B4" s="4"/>
      <c r="C4" s="4"/>
      <c r="D4" s="4"/>
      <c r="E4" s="258"/>
      <c r="F4" s="219"/>
      <c r="G4" s="265"/>
      <c r="H4" s="4"/>
      <c r="I4" s="4"/>
      <c r="J4" s="4"/>
      <c r="K4" s="5"/>
    </row>
    <row r="5" spans="1:11" ht="15" x14ac:dyDescent="0.25">
      <c r="A5" s="297" t="s">
        <v>5</v>
      </c>
      <c r="B5" s="310" t="s">
        <v>26</v>
      </c>
      <c r="C5" s="30"/>
      <c r="D5" s="304" t="s">
        <v>17</v>
      </c>
      <c r="E5" s="312" t="s">
        <v>16</v>
      </c>
      <c r="F5" s="313"/>
      <c r="G5" s="313"/>
      <c r="H5" s="314"/>
      <c r="I5" s="297" t="s">
        <v>7</v>
      </c>
      <c r="J5" s="304" t="s">
        <v>21</v>
      </c>
      <c r="K5" s="305"/>
    </row>
    <row r="6" spans="1:11" ht="15" x14ac:dyDescent="0.25">
      <c r="A6" s="298"/>
      <c r="B6" s="311"/>
      <c r="C6" s="31"/>
      <c r="D6" s="306"/>
      <c r="E6" s="312" t="s">
        <v>2</v>
      </c>
      <c r="F6" s="313"/>
      <c r="G6" s="313"/>
      <c r="H6" s="314"/>
      <c r="I6" s="298"/>
      <c r="J6" s="306"/>
      <c r="K6" s="307"/>
    </row>
    <row r="7" spans="1:11" ht="15" x14ac:dyDescent="0.25">
      <c r="A7" s="172">
        <v>45485</v>
      </c>
      <c r="B7" s="147"/>
      <c r="C7" s="145"/>
      <c r="D7" s="197" t="s">
        <v>3525</v>
      </c>
      <c r="E7" s="242" t="s">
        <v>3511</v>
      </c>
      <c r="F7" s="89"/>
      <c r="G7" s="89"/>
      <c r="H7" s="87"/>
      <c r="I7" s="287">
        <v>19566326</v>
      </c>
      <c r="J7" s="146"/>
      <c r="K7" s="145"/>
    </row>
    <row r="8" spans="1:11" ht="15" x14ac:dyDescent="0.25">
      <c r="A8" s="172">
        <v>45485</v>
      </c>
      <c r="B8" s="147"/>
      <c r="C8" s="145"/>
      <c r="D8" s="197" t="s">
        <v>3525</v>
      </c>
      <c r="E8" s="242" t="s">
        <v>3511</v>
      </c>
      <c r="F8" s="89"/>
      <c r="G8" s="89"/>
      <c r="H8" s="87"/>
      <c r="I8" s="287">
        <v>19566326</v>
      </c>
      <c r="J8" s="146"/>
      <c r="K8" s="145"/>
    </row>
    <row r="9" spans="1:11" ht="15" x14ac:dyDescent="0.25">
      <c r="A9" s="172">
        <v>45485</v>
      </c>
      <c r="B9" s="147"/>
      <c r="C9" s="145"/>
      <c r="D9" s="197" t="s">
        <v>3525</v>
      </c>
      <c r="E9" s="242" t="s">
        <v>3511</v>
      </c>
      <c r="F9" s="89"/>
      <c r="G9" s="89"/>
      <c r="H9" s="87"/>
      <c r="I9" s="287">
        <v>30000000</v>
      </c>
      <c r="J9" s="146"/>
      <c r="K9" s="145"/>
    </row>
    <row r="10" spans="1:11" ht="15" x14ac:dyDescent="0.25">
      <c r="A10" s="172">
        <v>45485</v>
      </c>
      <c r="B10" s="147"/>
      <c r="C10" s="145"/>
      <c r="D10" s="197" t="s">
        <v>3525</v>
      </c>
      <c r="E10" s="242" t="s">
        <v>3511</v>
      </c>
      <c r="F10" s="89"/>
      <c r="G10" s="89"/>
      <c r="H10" s="87"/>
      <c r="I10" s="287">
        <v>40000000</v>
      </c>
      <c r="J10" s="146"/>
      <c r="K10" s="145"/>
    </row>
    <row r="11" spans="1:11" ht="15" x14ac:dyDescent="0.25">
      <c r="A11" s="172">
        <v>45485</v>
      </c>
      <c r="B11" s="147"/>
      <c r="C11" s="145"/>
      <c r="D11" s="197" t="s">
        <v>3525</v>
      </c>
      <c r="E11" s="242" t="s">
        <v>3511</v>
      </c>
      <c r="F11" s="89"/>
      <c r="G11" s="89"/>
      <c r="H11" s="87"/>
      <c r="I11" s="287">
        <v>64000000</v>
      </c>
      <c r="J11" s="146"/>
      <c r="K11" s="145"/>
    </row>
    <row r="12" spans="1:11" ht="15" x14ac:dyDescent="0.25">
      <c r="A12" s="172">
        <v>45485</v>
      </c>
      <c r="B12" s="147"/>
      <c r="C12" s="145"/>
      <c r="D12" s="286" t="s">
        <v>3525</v>
      </c>
      <c r="E12" s="242" t="s">
        <v>3511</v>
      </c>
      <c r="F12" s="259"/>
      <c r="G12" s="203"/>
      <c r="H12" s="87"/>
      <c r="I12" s="288">
        <v>20000000</v>
      </c>
      <c r="J12" s="146"/>
      <c r="K12" s="145"/>
    </row>
    <row r="13" spans="1:11" ht="15" x14ac:dyDescent="0.25">
      <c r="A13" s="172">
        <v>45485</v>
      </c>
      <c r="B13" s="147"/>
      <c r="C13" s="145"/>
      <c r="D13" s="286" t="s">
        <v>3525</v>
      </c>
      <c r="E13" s="242" t="s">
        <v>3511</v>
      </c>
      <c r="F13" s="259"/>
      <c r="G13" s="203"/>
      <c r="H13" s="87"/>
      <c r="I13" s="288">
        <v>21734696</v>
      </c>
      <c r="J13" s="146"/>
      <c r="K13" s="145"/>
    </row>
    <row r="14" spans="1:11" ht="15" x14ac:dyDescent="0.25">
      <c r="A14" s="172">
        <v>45485</v>
      </c>
      <c r="B14" s="147"/>
      <c r="C14" s="145"/>
      <c r="D14" s="286" t="s">
        <v>3525</v>
      </c>
      <c r="E14" s="242" t="s">
        <v>3511</v>
      </c>
      <c r="F14" s="259"/>
      <c r="G14" s="203"/>
      <c r="H14" s="87"/>
      <c r="I14" s="288">
        <v>10000000</v>
      </c>
      <c r="J14" s="146"/>
      <c r="K14" s="145"/>
    </row>
    <row r="15" spans="1:11" ht="15" x14ac:dyDescent="0.25">
      <c r="A15" s="172">
        <v>45485</v>
      </c>
      <c r="B15" s="147"/>
      <c r="C15" s="145"/>
      <c r="D15" s="286" t="s">
        <v>3525</v>
      </c>
      <c r="E15" s="242" t="s">
        <v>3511</v>
      </c>
      <c r="F15" s="259"/>
      <c r="G15" s="203"/>
      <c r="H15" s="87"/>
      <c r="I15" s="288">
        <v>30000000</v>
      </c>
      <c r="J15" s="146"/>
      <c r="K15" s="145"/>
    </row>
    <row r="16" spans="1:11" ht="15" x14ac:dyDescent="0.25">
      <c r="A16" s="172">
        <v>45485</v>
      </c>
      <c r="B16" s="7"/>
      <c r="C16" s="8"/>
      <c r="D16" s="286" t="s">
        <v>3525</v>
      </c>
      <c r="E16" s="242" t="s">
        <v>3511</v>
      </c>
      <c r="F16" s="219"/>
      <c r="G16" s="266"/>
      <c r="H16" s="10"/>
      <c r="I16" s="288">
        <v>39132652</v>
      </c>
      <c r="J16" s="7"/>
      <c r="K16" s="8"/>
    </row>
    <row r="17" spans="1:11" ht="15" x14ac:dyDescent="0.25">
      <c r="A17" s="14"/>
      <c r="B17" s="15"/>
      <c r="C17" s="15"/>
      <c r="D17" s="15"/>
      <c r="E17" s="260"/>
      <c r="F17" s="221"/>
      <c r="G17" s="321" t="s">
        <v>19</v>
      </c>
      <c r="H17" s="316"/>
      <c r="I17" s="16">
        <f>SUM(I7:I16)</f>
        <v>294000000</v>
      </c>
      <c r="J17" s="17"/>
      <c r="K17" s="18"/>
    </row>
    <row r="18" spans="1:11" ht="25.5" x14ac:dyDescent="0.25">
      <c r="A18" s="297" t="s">
        <v>5</v>
      </c>
      <c r="B18" s="29" t="s">
        <v>13</v>
      </c>
      <c r="C18" s="32" t="s">
        <v>20</v>
      </c>
      <c r="D18" s="254" t="s">
        <v>20</v>
      </c>
      <c r="E18" s="312" t="s">
        <v>15</v>
      </c>
      <c r="F18" s="313"/>
      <c r="G18" s="313"/>
      <c r="H18" s="314"/>
      <c r="I18" s="297" t="s">
        <v>7</v>
      </c>
      <c r="J18" s="297" t="s">
        <v>6</v>
      </c>
      <c r="K18" s="32" t="s">
        <v>0</v>
      </c>
    </row>
    <row r="19" spans="1:11" ht="15" x14ac:dyDescent="0.25">
      <c r="A19" s="298"/>
      <c r="B19" s="33" t="s">
        <v>14</v>
      </c>
      <c r="C19" s="33" t="s">
        <v>11</v>
      </c>
      <c r="D19" s="241" t="s">
        <v>10</v>
      </c>
      <c r="E19" s="319" t="s">
        <v>2</v>
      </c>
      <c r="F19" s="320"/>
      <c r="G19" s="312" t="s">
        <v>8</v>
      </c>
      <c r="H19" s="314"/>
      <c r="I19" s="298"/>
      <c r="J19" s="298"/>
      <c r="K19" s="33" t="s">
        <v>1</v>
      </c>
    </row>
    <row r="20" spans="1:11" ht="15" x14ac:dyDescent="0.25">
      <c r="A20" s="22">
        <v>45489</v>
      </c>
      <c r="B20" s="86" t="s">
        <v>2032</v>
      </c>
      <c r="C20" s="63" t="s">
        <v>3011</v>
      </c>
      <c r="D20" s="117" t="s">
        <v>3403</v>
      </c>
      <c r="E20" s="93" t="s">
        <v>3400</v>
      </c>
      <c r="F20" s="218"/>
      <c r="G20" s="169" t="s">
        <v>3399</v>
      </c>
      <c r="H20" s="8"/>
      <c r="I20" s="23">
        <v>15000000</v>
      </c>
      <c r="J20" s="199"/>
      <c r="K20" s="23">
        <f>+I20-J20</f>
        <v>15000000</v>
      </c>
    </row>
    <row r="21" spans="1:11" ht="15" x14ac:dyDescent="0.25">
      <c r="A21" s="22">
        <v>45489</v>
      </c>
      <c r="B21" s="25" t="s">
        <v>2032</v>
      </c>
      <c r="C21" s="64" t="s">
        <v>3011</v>
      </c>
      <c r="D21" s="118" t="s">
        <v>3403</v>
      </c>
      <c r="E21" s="93" t="s">
        <v>3400</v>
      </c>
      <c r="F21" s="95"/>
      <c r="G21" s="170" t="s">
        <v>3399</v>
      </c>
      <c r="H21" s="27"/>
      <c r="I21" s="23">
        <v>15000000</v>
      </c>
      <c r="J21" s="199"/>
      <c r="K21" s="23">
        <f t="shared" ref="K21:K89" si="0">+I21-J21</f>
        <v>15000000</v>
      </c>
    </row>
    <row r="22" spans="1:11" ht="15" x14ac:dyDescent="0.25">
      <c r="A22" s="22"/>
      <c r="B22" s="25"/>
      <c r="C22" s="64"/>
      <c r="D22" s="118"/>
      <c r="E22" s="93"/>
      <c r="F22" s="95"/>
      <c r="G22" s="170"/>
      <c r="H22" s="27"/>
      <c r="I22" s="23"/>
      <c r="J22" s="199"/>
      <c r="K22" s="23">
        <f t="shared" si="0"/>
        <v>0</v>
      </c>
    </row>
    <row r="23" spans="1:11" ht="15" x14ac:dyDescent="0.25">
      <c r="A23" s="22"/>
      <c r="B23" s="25"/>
      <c r="C23" s="64"/>
      <c r="D23" s="118"/>
      <c r="E23" s="93"/>
      <c r="F23" s="95"/>
      <c r="G23" s="170"/>
      <c r="H23" s="27"/>
      <c r="I23" s="23"/>
      <c r="J23" s="199"/>
      <c r="K23" s="23">
        <f t="shared" si="0"/>
        <v>0</v>
      </c>
    </row>
    <row r="24" spans="1:11" ht="15" x14ac:dyDescent="0.25">
      <c r="A24" s="22"/>
      <c r="B24" s="25"/>
      <c r="C24" s="64"/>
      <c r="D24" s="118"/>
      <c r="E24" s="93"/>
      <c r="F24" s="95"/>
      <c r="G24" s="170"/>
      <c r="H24" s="27"/>
      <c r="I24" s="23"/>
      <c r="J24" s="199"/>
      <c r="K24" s="23">
        <f t="shared" si="0"/>
        <v>0</v>
      </c>
    </row>
    <row r="25" spans="1:11" ht="15" x14ac:dyDescent="0.25">
      <c r="A25" s="22"/>
      <c r="B25" s="25"/>
      <c r="C25" s="64"/>
      <c r="D25" s="118"/>
      <c r="E25" s="93"/>
      <c r="F25" s="95"/>
      <c r="G25" s="170"/>
      <c r="H25" s="27"/>
      <c r="I25" s="23"/>
      <c r="J25" s="199"/>
      <c r="K25" s="23">
        <f t="shared" si="0"/>
        <v>0</v>
      </c>
    </row>
    <row r="26" spans="1:11" ht="15" x14ac:dyDescent="0.25">
      <c r="A26" s="22"/>
      <c r="B26" s="25"/>
      <c r="C26" s="64"/>
      <c r="D26" s="118"/>
      <c r="E26" s="93"/>
      <c r="F26" s="95"/>
      <c r="G26" s="170"/>
      <c r="H26" s="27"/>
      <c r="I26" s="23"/>
      <c r="J26" s="199"/>
      <c r="K26" s="23">
        <f t="shared" si="0"/>
        <v>0</v>
      </c>
    </row>
    <row r="27" spans="1:11" ht="15" x14ac:dyDescent="0.25">
      <c r="A27" s="22"/>
      <c r="B27" s="25"/>
      <c r="C27" s="64"/>
      <c r="D27" s="118"/>
      <c r="E27" s="93"/>
      <c r="F27" s="95"/>
      <c r="G27" s="170"/>
      <c r="H27" s="27"/>
      <c r="I27" s="23"/>
      <c r="J27" s="199"/>
      <c r="K27" s="23">
        <f t="shared" si="0"/>
        <v>0</v>
      </c>
    </row>
    <row r="28" spans="1:11" ht="15" x14ac:dyDescent="0.25">
      <c r="A28" s="22"/>
      <c r="B28" s="25"/>
      <c r="C28" s="64"/>
      <c r="D28" s="118"/>
      <c r="E28" s="93"/>
      <c r="F28" s="95"/>
      <c r="G28" s="170"/>
      <c r="H28" s="27"/>
      <c r="I28" s="23"/>
      <c r="J28" s="199"/>
      <c r="K28" s="23">
        <f t="shared" si="0"/>
        <v>0</v>
      </c>
    </row>
    <row r="29" spans="1:11" ht="15" x14ac:dyDescent="0.25">
      <c r="A29" s="22"/>
      <c r="B29" s="25"/>
      <c r="C29" s="64"/>
      <c r="D29" s="118"/>
      <c r="E29" s="93"/>
      <c r="F29" s="95"/>
      <c r="G29" s="170"/>
      <c r="H29" s="27"/>
      <c r="I29" s="23"/>
      <c r="J29" s="199"/>
      <c r="K29" s="23">
        <f t="shared" si="0"/>
        <v>0</v>
      </c>
    </row>
    <row r="30" spans="1:11" ht="15" x14ac:dyDescent="0.25">
      <c r="A30" s="22"/>
      <c r="B30" s="25"/>
      <c r="C30" s="64"/>
      <c r="D30" s="118"/>
      <c r="E30" s="93"/>
      <c r="F30" s="95"/>
      <c r="G30" s="170"/>
      <c r="H30" s="27"/>
      <c r="I30" s="23"/>
      <c r="J30" s="199"/>
      <c r="K30" s="23">
        <f t="shared" si="0"/>
        <v>0</v>
      </c>
    </row>
    <row r="31" spans="1:11" ht="15" x14ac:dyDescent="0.25">
      <c r="A31" s="22"/>
      <c r="B31" s="25"/>
      <c r="C31" s="64"/>
      <c r="D31" s="118"/>
      <c r="E31" s="93"/>
      <c r="F31" s="95"/>
      <c r="G31" s="170"/>
      <c r="H31" s="27"/>
      <c r="I31" s="23"/>
      <c r="J31" s="199"/>
      <c r="K31" s="23">
        <f t="shared" si="0"/>
        <v>0</v>
      </c>
    </row>
    <row r="32" spans="1:11" ht="15" x14ac:dyDescent="0.25">
      <c r="A32" s="22"/>
      <c r="B32" s="25"/>
      <c r="C32" s="64"/>
      <c r="D32" s="118"/>
      <c r="E32" s="93"/>
      <c r="F32" s="95"/>
      <c r="G32" s="170"/>
      <c r="H32" s="27"/>
      <c r="I32" s="23"/>
      <c r="J32" s="199"/>
      <c r="K32" s="23">
        <f t="shared" si="0"/>
        <v>0</v>
      </c>
    </row>
    <row r="33" spans="1:11" ht="15" x14ac:dyDescent="0.25">
      <c r="A33" s="22"/>
      <c r="B33" s="25"/>
      <c r="C33" s="64"/>
      <c r="D33" s="118"/>
      <c r="E33" s="93"/>
      <c r="F33" s="95"/>
      <c r="G33" s="170"/>
      <c r="H33" s="27"/>
      <c r="I33" s="23"/>
      <c r="J33" s="199"/>
      <c r="K33" s="23">
        <f t="shared" si="0"/>
        <v>0</v>
      </c>
    </row>
    <row r="34" spans="1:11" ht="15" x14ac:dyDescent="0.25">
      <c r="A34" s="22"/>
      <c r="B34" s="25"/>
      <c r="C34" s="64"/>
      <c r="D34" s="118"/>
      <c r="E34" s="93"/>
      <c r="F34" s="95"/>
      <c r="G34" s="170"/>
      <c r="H34" s="27"/>
      <c r="I34" s="23"/>
      <c r="J34" s="199"/>
      <c r="K34" s="23">
        <f t="shared" si="0"/>
        <v>0</v>
      </c>
    </row>
    <row r="35" spans="1:11" ht="15" x14ac:dyDescent="0.25">
      <c r="A35" s="22"/>
      <c r="B35" s="25"/>
      <c r="C35" s="64"/>
      <c r="D35" s="118"/>
      <c r="E35" s="93"/>
      <c r="F35" s="95"/>
      <c r="G35" s="170"/>
      <c r="H35" s="27"/>
      <c r="I35" s="23"/>
      <c r="J35" s="199"/>
      <c r="K35" s="23">
        <f t="shared" si="0"/>
        <v>0</v>
      </c>
    </row>
    <row r="36" spans="1:11" ht="15" x14ac:dyDescent="0.25">
      <c r="A36" s="22"/>
      <c r="B36" s="25"/>
      <c r="C36" s="64"/>
      <c r="D36" s="118"/>
      <c r="E36" s="93"/>
      <c r="F36" s="95"/>
      <c r="G36" s="170"/>
      <c r="H36" s="27"/>
      <c r="I36" s="23"/>
      <c r="J36" s="199"/>
      <c r="K36" s="23">
        <f t="shared" si="0"/>
        <v>0</v>
      </c>
    </row>
    <row r="37" spans="1:11" ht="15" x14ac:dyDescent="0.25">
      <c r="A37" s="22"/>
      <c r="B37" s="25"/>
      <c r="C37" s="64"/>
      <c r="D37" s="118"/>
      <c r="E37" s="93"/>
      <c r="F37" s="95"/>
      <c r="G37" s="170"/>
      <c r="H37" s="27"/>
      <c r="I37" s="23"/>
      <c r="J37" s="199"/>
      <c r="K37" s="23">
        <f t="shared" si="0"/>
        <v>0</v>
      </c>
    </row>
    <row r="38" spans="1:11" ht="15" x14ac:dyDescent="0.25">
      <c r="A38" s="22"/>
      <c r="B38" s="25"/>
      <c r="C38" s="64"/>
      <c r="D38" s="118"/>
      <c r="E38" s="93"/>
      <c r="F38" s="95"/>
      <c r="G38" s="170"/>
      <c r="H38" s="27"/>
      <c r="I38" s="23"/>
      <c r="J38" s="199"/>
      <c r="K38" s="23">
        <f t="shared" si="0"/>
        <v>0</v>
      </c>
    </row>
    <row r="39" spans="1:11" ht="15" x14ac:dyDescent="0.25">
      <c r="A39" s="22"/>
      <c r="B39" s="25"/>
      <c r="C39" s="64"/>
      <c r="D39" s="118"/>
      <c r="E39" s="93"/>
      <c r="F39" s="95"/>
      <c r="G39" s="170"/>
      <c r="H39" s="27"/>
      <c r="I39" s="23"/>
      <c r="J39" s="199"/>
      <c r="K39" s="23">
        <f t="shared" si="0"/>
        <v>0</v>
      </c>
    </row>
    <row r="40" spans="1:11" ht="15" x14ac:dyDescent="0.25">
      <c r="A40" s="22"/>
      <c r="B40" s="25"/>
      <c r="C40" s="64"/>
      <c r="D40" s="118"/>
      <c r="E40" s="93"/>
      <c r="F40" s="95"/>
      <c r="G40" s="170"/>
      <c r="H40" s="27"/>
      <c r="I40" s="23"/>
      <c r="J40" s="199"/>
      <c r="K40" s="23">
        <f t="shared" si="0"/>
        <v>0</v>
      </c>
    </row>
    <row r="41" spans="1:11" ht="15" x14ac:dyDescent="0.25">
      <c r="A41" s="22"/>
      <c r="B41" s="25"/>
      <c r="C41" s="64"/>
      <c r="D41" s="118"/>
      <c r="E41" s="93"/>
      <c r="F41" s="95"/>
      <c r="G41" s="170"/>
      <c r="H41" s="27"/>
      <c r="I41" s="23"/>
      <c r="J41" s="199"/>
      <c r="K41" s="23">
        <f t="shared" si="0"/>
        <v>0</v>
      </c>
    </row>
    <row r="42" spans="1:11" ht="15" x14ac:dyDescent="0.25">
      <c r="A42" s="22"/>
      <c r="B42" s="25"/>
      <c r="C42" s="64"/>
      <c r="D42" s="118"/>
      <c r="E42" s="93"/>
      <c r="F42" s="95"/>
      <c r="G42" s="170"/>
      <c r="H42" s="27"/>
      <c r="I42" s="23"/>
      <c r="J42" s="199"/>
      <c r="K42" s="23">
        <f t="shared" si="0"/>
        <v>0</v>
      </c>
    </row>
    <row r="43" spans="1:11" ht="15" x14ac:dyDescent="0.25">
      <c r="A43" s="22"/>
      <c r="B43" s="25"/>
      <c r="C43" s="64"/>
      <c r="D43" s="118"/>
      <c r="E43" s="93"/>
      <c r="F43" s="95"/>
      <c r="G43" s="170"/>
      <c r="H43" s="27"/>
      <c r="I43" s="23"/>
      <c r="J43" s="199"/>
      <c r="K43" s="23">
        <f t="shared" si="0"/>
        <v>0</v>
      </c>
    </row>
    <row r="44" spans="1:11" ht="15" x14ac:dyDescent="0.25">
      <c r="A44" s="22"/>
      <c r="B44" s="25"/>
      <c r="C44" s="64"/>
      <c r="D44" s="118"/>
      <c r="E44" s="93"/>
      <c r="F44" s="95"/>
      <c r="G44" s="170"/>
      <c r="H44" s="27"/>
      <c r="I44" s="23"/>
      <c r="J44" s="199"/>
      <c r="K44" s="23">
        <f t="shared" si="0"/>
        <v>0</v>
      </c>
    </row>
    <row r="45" spans="1:11" ht="15" x14ac:dyDescent="0.25">
      <c r="A45" s="22"/>
      <c r="B45" s="25"/>
      <c r="C45" s="64"/>
      <c r="D45" s="118"/>
      <c r="E45" s="93"/>
      <c r="F45" s="95"/>
      <c r="G45" s="170"/>
      <c r="H45" s="27"/>
      <c r="I45" s="23"/>
      <c r="J45" s="199"/>
      <c r="K45" s="23">
        <f t="shared" si="0"/>
        <v>0</v>
      </c>
    </row>
    <row r="46" spans="1:11" ht="15" x14ac:dyDescent="0.25">
      <c r="A46" s="22"/>
      <c r="B46" s="25"/>
      <c r="C46" s="64"/>
      <c r="D46" s="118"/>
      <c r="E46" s="93"/>
      <c r="F46" s="95"/>
      <c r="G46" s="170"/>
      <c r="H46" s="27"/>
      <c r="I46" s="23"/>
      <c r="J46" s="199"/>
      <c r="K46" s="23">
        <f t="shared" si="0"/>
        <v>0</v>
      </c>
    </row>
    <row r="47" spans="1:11" ht="15" x14ac:dyDescent="0.25">
      <c r="A47" s="22"/>
      <c r="B47" s="25"/>
      <c r="C47" s="64"/>
      <c r="D47" s="118"/>
      <c r="E47" s="93"/>
      <c r="F47" s="95"/>
      <c r="G47" s="170"/>
      <c r="H47" s="27"/>
      <c r="I47" s="23"/>
      <c r="J47" s="199"/>
      <c r="K47" s="23">
        <f t="shared" si="0"/>
        <v>0</v>
      </c>
    </row>
    <row r="48" spans="1:11" ht="15" x14ac:dyDescent="0.25">
      <c r="A48" s="22"/>
      <c r="B48" s="25"/>
      <c r="C48" s="64"/>
      <c r="D48" s="118"/>
      <c r="E48" s="93"/>
      <c r="F48" s="95"/>
      <c r="G48" s="170"/>
      <c r="H48" s="27"/>
      <c r="I48" s="23"/>
      <c r="J48" s="199"/>
      <c r="K48" s="23">
        <f t="shared" si="0"/>
        <v>0</v>
      </c>
    </row>
    <row r="49" spans="1:11" ht="15" x14ac:dyDescent="0.25">
      <c r="A49" s="22"/>
      <c r="B49" s="25"/>
      <c r="C49" s="64"/>
      <c r="D49" s="118"/>
      <c r="E49" s="93"/>
      <c r="F49" s="95"/>
      <c r="G49" s="170"/>
      <c r="H49" s="27"/>
      <c r="I49" s="23"/>
      <c r="J49" s="199"/>
      <c r="K49" s="23">
        <f t="shared" si="0"/>
        <v>0</v>
      </c>
    </row>
    <row r="50" spans="1:11" ht="15" x14ac:dyDescent="0.25">
      <c r="A50" s="22"/>
      <c r="B50" s="25"/>
      <c r="C50" s="64"/>
      <c r="D50" s="118"/>
      <c r="E50" s="93"/>
      <c r="F50" s="95"/>
      <c r="G50" s="170"/>
      <c r="H50" s="27"/>
      <c r="I50" s="23"/>
      <c r="J50" s="199"/>
      <c r="K50" s="23">
        <f t="shared" si="0"/>
        <v>0</v>
      </c>
    </row>
    <row r="51" spans="1:11" ht="15" x14ac:dyDescent="0.25">
      <c r="A51" s="22"/>
      <c r="B51" s="25"/>
      <c r="C51" s="64"/>
      <c r="D51" s="118"/>
      <c r="E51" s="93"/>
      <c r="F51" s="95"/>
      <c r="G51" s="170"/>
      <c r="H51" s="27"/>
      <c r="I51" s="23"/>
      <c r="J51" s="199"/>
      <c r="K51" s="23">
        <f t="shared" si="0"/>
        <v>0</v>
      </c>
    </row>
    <row r="52" spans="1:11" ht="15" x14ac:dyDescent="0.25">
      <c r="A52" s="22"/>
      <c r="B52" s="25"/>
      <c r="C52" s="64"/>
      <c r="D52" s="118"/>
      <c r="E52" s="93"/>
      <c r="F52" s="95"/>
      <c r="G52" s="170"/>
      <c r="H52" s="27"/>
      <c r="I52" s="23"/>
      <c r="J52" s="199"/>
      <c r="K52" s="23">
        <f t="shared" si="0"/>
        <v>0</v>
      </c>
    </row>
    <row r="53" spans="1:11" ht="15" x14ac:dyDescent="0.25">
      <c r="A53" s="22"/>
      <c r="B53" s="25"/>
      <c r="C53" s="64"/>
      <c r="D53" s="118"/>
      <c r="E53" s="93"/>
      <c r="F53" s="95"/>
      <c r="G53" s="170"/>
      <c r="H53" s="27"/>
      <c r="I53" s="23"/>
      <c r="J53" s="199"/>
      <c r="K53" s="23">
        <f t="shared" si="0"/>
        <v>0</v>
      </c>
    </row>
    <row r="54" spans="1:11" ht="15" x14ac:dyDescent="0.25">
      <c r="A54" s="22"/>
      <c r="B54" s="25"/>
      <c r="C54" s="64"/>
      <c r="D54" s="118"/>
      <c r="E54" s="93"/>
      <c r="F54" s="95"/>
      <c r="G54" s="170"/>
      <c r="H54" s="27"/>
      <c r="I54" s="23"/>
      <c r="J54" s="199"/>
      <c r="K54" s="23">
        <f t="shared" si="0"/>
        <v>0</v>
      </c>
    </row>
    <row r="55" spans="1:11" ht="15" x14ac:dyDescent="0.25">
      <c r="A55" s="22"/>
      <c r="B55" s="25"/>
      <c r="C55" s="64"/>
      <c r="D55" s="118"/>
      <c r="E55" s="93"/>
      <c r="F55" s="95"/>
      <c r="G55" s="170"/>
      <c r="H55" s="27"/>
      <c r="I55" s="23"/>
      <c r="J55" s="199"/>
      <c r="K55" s="23">
        <f t="shared" si="0"/>
        <v>0</v>
      </c>
    </row>
    <row r="56" spans="1:11" ht="15" x14ac:dyDescent="0.25">
      <c r="A56" s="22"/>
      <c r="B56" s="25"/>
      <c r="C56" s="64"/>
      <c r="D56" s="118"/>
      <c r="E56" s="93"/>
      <c r="F56" s="95"/>
      <c r="G56" s="170"/>
      <c r="H56" s="27"/>
      <c r="I56" s="23"/>
      <c r="J56" s="199"/>
      <c r="K56" s="23">
        <f t="shared" si="0"/>
        <v>0</v>
      </c>
    </row>
    <row r="57" spans="1:11" ht="15" x14ac:dyDescent="0.25">
      <c r="A57" s="22"/>
      <c r="B57" s="25"/>
      <c r="C57" s="64"/>
      <c r="D57" s="118"/>
      <c r="E57" s="93"/>
      <c r="F57" s="95"/>
      <c r="G57" s="170"/>
      <c r="H57" s="27"/>
      <c r="I57" s="23"/>
      <c r="J57" s="199"/>
      <c r="K57" s="23">
        <f t="shared" si="0"/>
        <v>0</v>
      </c>
    </row>
    <row r="58" spans="1:11" ht="15" x14ac:dyDescent="0.25">
      <c r="A58" s="22"/>
      <c r="B58" s="25"/>
      <c r="C58" s="64"/>
      <c r="D58" s="118"/>
      <c r="E58" s="93"/>
      <c r="F58" s="95"/>
      <c r="G58" s="170"/>
      <c r="H58" s="27"/>
      <c r="I58" s="23"/>
      <c r="J58" s="199"/>
      <c r="K58" s="23">
        <f t="shared" si="0"/>
        <v>0</v>
      </c>
    </row>
    <row r="59" spans="1:11" ht="15" x14ac:dyDescent="0.25">
      <c r="A59" s="22"/>
      <c r="B59" s="25"/>
      <c r="C59" s="64"/>
      <c r="D59" s="118"/>
      <c r="E59" s="93"/>
      <c r="F59" s="95"/>
      <c r="G59" s="170"/>
      <c r="H59" s="27"/>
      <c r="I59" s="23"/>
      <c r="J59" s="199"/>
      <c r="K59" s="23">
        <f t="shared" si="0"/>
        <v>0</v>
      </c>
    </row>
    <row r="60" spans="1:11" ht="15" x14ac:dyDescent="0.25">
      <c r="A60" s="22"/>
      <c r="B60" s="25"/>
      <c r="C60" s="64"/>
      <c r="D60" s="118"/>
      <c r="E60" s="93"/>
      <c r="F60" s="95"/>
      <c r="G60" s="170"/>
      <c r="H60" s="27"/>
      <c r="I60" s="23"/>
      <c r="J60" s="199"/>
      <c r="K60" s="23">
        <f t="shared" si="0"/>
        <v>0</v>
      </c>
    </row>
    <row r="61" spans="1:11" ht="15" x14ac:dyDescent="0.25">
      <c r="A61" s="22"/>
      <c r="B61" s="25"/>
      <c r="C61" s="64"/>
      <c r="D61" s="118"/>
      <c r="E61" s="93"/>
      <c r="F61" s="95"/>
      <c r="G61" s="170"/>
      <c r="H61" s="27"/>
      <c r="I61" s="23"/>
      <c r="J61" s="199"/>
      <c r="K61" s="23">
        <f t="shared" si="0"/>
        <v>0</v>
      </c>
    </row>
    <row r="62" spans="1:11" ht="15" x14ac:dyDescent="0.25">
      <c r="A62" s="22"/>
      <c r="B62" s="25"/>
      <c r="C62" s="64"/>
      <c r="D62" s="118"/>
      <c r="E62" s="93"/>
      <c r="F62" s="95"/>
      <c r="G62" s="170"/>
      <c r="H62" s="27"/>
      <c r="I62" s="23"/>
      <c r="J62" s="199"/>
      <c r="K62" s="23">
        <f t="shared" si="0"/>
        <v>0</v>
      </c>
    </row>
    <row r="63" spans="1:11" ht="15" x14ac:dyDescent="0.25">
      <c r="A63" s="22"/>
      <c r="B63" s="25"/>
      <c r="C63" s="64"/>
      <c r="D63" s="118"/>
      <c r="E63" s="93"/>
      <c r="F63" s="95"/>
      <c r="G63" s="170"/>
      <c r="H63" s="27"/>
      <c r="I63" s="23"/>
      <c r="J63" s="199"/>
      <c r="K63" s="23">
        <f t="shared" si="0"/>
        <v>0</v>
      </c>
    </row>
    <row r="64" spans="1:11" ht="15" x14ac:dyDescent="0.25">
      <c r="A64" s="22"/>
      <c r="B64" s="25"/>
      <c r="C64" s="64"/>
      <c r="D64" s="118"/>
      <c r="E64" s="93"/>
      <c r="F64" s="95"/>
      <c r="G64" s="170"/>
      <c r="H64" s="27"/>
      <c r="I64" s="23"/>
      <c r="J64" s="199"/>
      <c r="K64" s="23">
        <f t="shared" si="0"/>
        <v>0</v>
      </c>
    </row>
    <row r="65" spans="1:11" ht="15" x14ac:dyDescent="0.25">
      <c r="A65" s="22"/>
      <c r="B65" s="25"/>
      <c r="C65" s="64"/>
      <c r="D65" s="118"/>
      <c r="E65" s="93"/>
      <c r="F65" s="95"/>
      <c r="G65" s="170"/>
      <c r="H65" s="27"/>
      <c r="I65" s="23"/>
      <c r="J65" s="199"/>
      <c r="K65" s="23">
        <f t="shared" si="0"/>
        <v>0</v>
      </c>
    </row>
    <row r="66" spans="1:11" ht="15" x14ac:dyDescent="0.25">
      <c r="A66" s="22"/>
      <c r="B66" s="25"/>
      <c r="C66" s="64"/>
      <c r="D66" s="118"/>
      <c r="E66" s="93"/>
      <c r="F66" s="95"/>
      <c r="G66" s="170"/>
      <c r="H66" s="27"/>
      <c r="I66" s="23"/>
      <c r="J66" s="199"/>
      <c r="K66" s="23">
        <f t="shared" si="0"/>
        <v>0</v>
      </c>
    </row>
    <row r="67" spans="1:11" ht="15" x14ac:dyDescent="0.25">
      <c r="A67" s="22"/>
      <c r="B67" s="25"/>
      <c r="C67" s="64"/>
      <c r="D67" s="118"/>
      <c r="E67" s="93"/>
      <c r="F67" s="95"/>
      <c r="G67" s="170"/>
      <c r="H67" s="27"/>
      <c r="I67" s="23"/>
      <c r="J67" s="199"/>
      <c r="K67" s="23">
        <f t="shared" si="0"/>
        <v>0</v>
      </c>
    </row>
    <row r="68" spans="1:11" ht="15" x14ac:dyDescent="0.25">
      <c r="A68" s="22"/>
      <c r="B68" s="25"/>
      <c r="C68" s="64"/>
      <c r="D68" s="118"/>
      <c r="E68" s="93"/>
      <c r="F68" s="95"/>
      <c r="G68" s="170"/>
      <c r="H68" s="27"/>
      <c r="I68" s="23"/>
      <c r="J68" s="199"/>
      <c r="K68" s="23">
        <f t="shared" si="0"/>
        <v>0</v>
      </c>
    </row>
    <row r="69" spans="1:11" ht="15" x14ac:dyDescent="0.25">
      <c r="A69" s="22"/>
      <c r="B69" s="25"/>
      <c r="C69" s="64"/>
      <c r="D69" s="118"/>
      <c r="E69" s="93"/>
      <c r="F69" s="95"/>
      <c r="G69" s="170"/>
      <c r="H69" s="27"/>
      <c r="I69" s="23"/>
      <c r="J69" s="199"/>
      <c r="K69" s="23">
        <f t="shared" si="0"/>
        <v>0</v>
      </c>
    </row>
    <row r="70" spans="1:11" ht="15" x14ac:dyDescent="0.25">
      <c r="A70" s="22"/>
      <c r="B70" s="25"/>
      <c r="C70" s="64"/>
      <c r="D70" s="118"/>
      <c r="E70" s="93"/>
      <c r="F70" s="95"/>
      <c r="G70" s="170"/>
      <c r="H70" s="27"/>
      <c r="I70" s="23"/>
      <c r="J70" s="199"/>
      <c r="K70" s="23">
        <f t="shared" si="0"/>
        <v>0</v>
      </c>
    </row>
    <row r="71" spans="1:11" ht="15" x14ac:dyDescent="0.25">
      <c r="A71" s="22"/>
      <c r="B71" s="25"/>
      <c r="C71" s="64"/>
      <c r="D71" s="118"/>
      <c r="E71" s="93"/>
      <c r="F71" s="95"/>
      <c r="G71" s="170"/>
      <c r="H71" s="27"/>
      <c r="I71" s="23"/>
      <c r="J71" s="199"/>
      <c r="K71" s="23">
        <f t="shared" si="0"/>
        <v>0</v>
      </c>
    </row>
    <row r="72" spans="1:11" ht="15" x14ac:dyDescent="0.25">
      <c r="A72" s="22"/>
      <c r="B72" s="25"/>
      <c r="C72" s="64"/>
      <c r="D72" s="118"/>
      <c r="E72" s="93"/>
      <c r="F72" s="95"/>
      <c r="G72" s="170"/>
      <c r="H72" s="27"/>
      <c r="I72" s="23"/>
      <c r="J72" s="199"/>
      <c r="K72" s="23">
        <f t="shared" si="0"/>
        <v>0</v>
      </c>
    </row>
    <row r="73" spans="1:11" ht="15" x14ac:dyDescent="0.25">
      <c r="A73" s="22"/>
      <c r="B73" s="25"/>
      <c r="C73" s="64"/>
      <c r="D73" s="118"/>
      <c r="E73" s="93"/>
      <c r="F73" s="95"/>
      <c r="G73" s="170"/>
      <c r="H73" s="27"/>
      <c r="I73" s="23"/>
      <c r="J73" s="199"/>
      <c r="K73" s="23">
        <f t="shared" si="0"/>
        <v>0</v>
      </c>
    </row>
    <row r="74" spans="1:11" ht="15" x14ac:dyDescent="0.25">
      <c r="A74" s="22"/>
      <c r="B74" s="25"/>
      <c r="C74" s="64"/>
      <c r="D74" s="118"/>
      <c r="E74" s="93"/>
      <c r="F74" s="95"/>
      <c r="G74" s="170"/>
      <c r="H74" s="27"/>
      <c r="I74" s="23"/>
      <c r="J74" s="199"/>
      <c r="K74" s="23">
        <f t="shared" si="0"/>
        <v>0</v>
      </c>
    </row>
    <row r="75" spans="1:11" ht="15" x14ac:dyDescent="0.25">
      <c r="A75" s="22"/>
      <c r="B75" s="25"/>
      <c r="C75" s="64"/>
      <c r="D75" s="118"/>
      <c r="E75" s="93"/>
      <c r="F75" s="95"/>
      <c r="G75" s="170"/>
      <c r="H75" s="27"/>
      <c r="I75" s="23"/>
      <c r="J75" s="199"/>
      <c r="K75" s="23">
        <f t="shared" si="0"/>
        <v>0</v>
      </c>
    </row>
    <row r="76" spans="1:11" ht="15" x14ac:dyDescent="0.25">
      <c r="A76" s="22"/>
      <c r="B76" s="25"/>
      <c r="C76" s="64"/>
      <c r="D76" s="118"/>
      <c r="E76" s="93"/>
      <c r="F76" s="95"/>
      <c r="G76" s="170"/>
      <c r="H76" s="27"/>
      <c r="I76" s="23"/>
      <c r="J76" s="199"/>
      <c r="K76" s="23">
        <f t="shared" si="0"/>
        <v>0</v>
      </c>
    </row>
    <row r="77" spans="1:11" ht="15" x14ac:dyDescent="0.25">
      <c r="A77" s="22"/>
      <c r="B77" s="25"/>
      <c r="C77" s="64"/>
      <c r="D77" s="118"/>
      <c r="E77" s="93"/>
      <c r="F77" s="95"/>
      <c r="G77" s="170"/>
      <c r="H77" s="27"/>
      <c r="I77" s="23"/>
      <c r="J77" s="199"/>
      <c r="K77" s="23">
        <f t="shared" si="0"/>
        <v>0</v>
      </c>
    </row>
    <row r="78" spans="1:11" ht="15" x14ac:dyDescent="0.25">
      <c r="A78" s="22"/>
      <c r="B78" s="25"/>
      <c r="C78" s="64"/>
      <c r="D78" s="118"/>
      <c r="E78" s="93"/>
      <c r="F78" s="95"/>
      <c r="G78" s="170"/>
      <c r="H78" s="27"/>
      <c r="I78" s="23"/>
      <c r="J78" s="199"/>
      <c r="K78" s="23">
        <f t="shared" si="0"/>
        <v>0</v>
      </c>
    </row>
    <row r="79" spans="1:11" ht="15" x14ac:dyDescent="0.25">
      <c r="A79" s="22"/>
      <c r="B79" s="25"/>
      <c r="C79" s="64"/>
      <c r="D79" s="118"/>
      <c r="E79" s="93"/>
      <c r="F79" s="95"/>
      <c r="G79" s="170"/>
      <c r="H79" s="27"/>
      <c r="I79" s="23"/>
      <c r="J79" s="199"/>
      <c r="K79" s="23">
        <f t="shared" si="0"/>
        <v>0</v>
      </c>
    </row>
    <row r="80" spans="1:11" ht="15" x14ac:dyDescent="0.25">
      <c r="A80" s="22"/>
      <c r="B80" s="25"/>
      <c r="C80" s="64"/>
      <c r="D80" s="118"/>
      <c r="E80" s="93"/>
      <c r="F80" s="95"/>
      <c r="G80" s="170"/>
      <c r="H80" s="27"/>
      <c r="I80" s="23"/>
      <c r="J80" s="199"/>
      <c r="K80" s="23">
        <f t="shared" si="0"/>
        <v>0</v>
      </c>
    </row>
    <row r="81" spans="1:11" ht="15" x14ac:dyDescent="0.25">
      <c r="A81" s="22"/>
      <c r="B81" s="25"/>
      <c r="C81" s="64"/>
      <c r="D81" s="118"/>
      <c r="E81" s="93"/>
      <c r="F81" s="95"/>
      <c r="G81" s="170"/>
      <c r="H81" s="27"/>
      <c r="I81" s="23"/>
      <c r="J81" s="199"/>
      <c r="K81" s="23">
        <f t="shared" si="0"/>
        <v>0</v>
      </c>
    </row>
    <row r="82" spans="1:11" ht="15" x14ac:dyDescent="0.25">
      <c r="A82" s="22"/>
      <c r="B82" s="25"/>
      <c r="C82" s="64"/>
      <c r="D82" s="118"/>
      <c r="E82" s="93"/>
      <c r="F82" s="95"/>
      <c r="G82" s="170"/>
      <c r="H82" s="27"/>
      <c r="I82" s="23"/>
      <c r="J82" s="199"/>
      <c r="K82" s="23">
        <f t="shared" si="0"/>
        <v>0</v>
      </c>
    </row>
    <row r="83" spans="1:11" ht="15" x14ac:dyDescent="0.25">
      <c r="A83" s="22"/>
      <c r="B83" s="25"/>
      <c r="C83" s="64"/>
      <c r="D83" s="118"/>
      <c r="E83" s="93"/>
      <c r="F83" s="95"/>
      <c r="G83" s="170"/>
      <c r="H83" s="27"/>
      <c r="I83" s="23"/>
      <c r="J83" s="199"/>
      <c r="K83" s="23">
        <f t="shared" si="0"/>
        <v>0</v>
      </c>
    </row>
    <row r="84" spans="1:11" ht="15" x14ac:dyDescent="0.25">
      <c r="A84" s="22"/>
      <c r="B84" s="25"/>
      <c r="C84" s="64"/>
      <c r="D84" s="118"/>
      <c r="E84" s="93"/>
      <c r="F84" s="95"/>
      <c r="G84" s="170"/>
      <c r="H84" s="27"/>
      <c r="I84" s="23"/>
      <c r="J84" s="199"/>
      <c r="K84" s="23">
        <f t="shared" si="0"/>
        <v>0</v>
      </c>
    </row>
    <row r="85" spans="1:11" ht="15" x14ac:dyDescent="0.25">
      <c r="A85" s="22"/>
      <c r="B85" s="25"/>
      <c r="C85" s="64"/>
      <c r="D85" s="118"/>
      <c r="E85" s="93"/>
      <c r="F85" s="95"/>
      <c r="G85" s="170"/>
      <c r="H85" s="27"/>
      <c r="I85" s="23"/>
      <c r="J85" s="199"/>
      <c r="K85" s="23">
        <f t="shared" si="0"/>
        <v>0</v>
      </c>
    </row>
    <row r="86" spans="1:11" ht="15" x14ac:dyDescent="0.25">
      <c r="A86" s="22"/>
      <c r="B86" s="25"/>
      <c r="C86" s="64"/>
      <c r="D86" s="118"/>
      <c r="E86" s="93"/>
      <c r="F86" s="95"/>
      <c r="G86" s="170"/>
      <c r="H86" s="27"/>
      <c r="I86" s="23"/>
      <c r="J86" s="199"/>
      <c r="K86" s="23">
        <f t="shared" si="0"/>
        <v>0</v>
      </c>
    </row>
    <row r="87" spans="1:11" ht="15" x14ac:dyDescent="0.25">
      <c r="A87" s="22"/>
      <c r="B87" s="25"/>
      <c r="C87" s="64"/>
      <c r="D87" s="118"/>
      <c r="E87" s="93"/>
      <c r="F87" s="95"/>
      <c r="G87" s="170"/>
      <c r="H87" s="27"/>
      <c r="I87" s="23"/>
      <c r="J87" s="199"/>
      <c r="K87" s="23">
        <f t="shared" si="0"/>
        <v>0</v>
      </c>
    </row>
    <row r="88" spans="1:11" ht="15" x14ac:dyDescent="0.25">
      <c r="A88" s="22"/>
      <c r="B88" s="25"/>
      <c r="C88" s="64"/>
      <c r="D88" s="118"/>
      <c r="E88" s="93"/>
      <c r="F88" s="95"/>
      <c r="G88" s="170"/>
      <c r="H88" s="27"/>
      <c r="I88" s="23"/>
      <c r="J88" s="199"/>
      <c r="K88" s="23">
        <f t="shared" si="0"/>
        <v>0</v>
      </c>
    </row>
    <row r="89" spans="1:11" ht="15" x14ac:dyDescent="0.25">
      <c r="A89" s="22"/>
      <c r="B89" s="25"/>
      <c r="C89" s="64"/>
      <c r="D89" s="118"/>
      <c r="E89" s="93"/>
      <c r="F89" s="95"/>
      <c r="G89" s="170"/>
      <c r="H89" s="27"/>
      <c r="I89" s="23"/>
      <c r="J89" s="199"/>
      <c r="K89" s="23">
        <f t="shared" si="0"/>
        <v>0</v>
      </c>
    </row>
    <row r="90" spans="1:11" ht="15" x14ac:dyDescent="0.25">
      <c r="A90" s="22"/>
      <c r="B90" s="25"/>
      <c r="C90" s="64"/>
      <c r="D90" s="118"/>
      <c r="E90" s="93"/>
      <c r="F90" s="95"/>
      <c r="G90" s="170"/>
      <c r="H90" s="27"/>
      <c r="I90" s="23"/>
      <c r="J90" s="127"/>
      <c r="K90" s="23">
        <f t="shared" ref="K90:K124" si="1">+I90-J90</f>
        <v>0</v>
      </c>
    </row>
    <row r="91" spans="1:11" ht="15" x14ac:dyDescent="0.25">
      <c r="A91" s="22"/>
      <c r="B91" s="25"/>
      <c r="C91" s="64"/>
      <c r="D91" s="118"/>
      <c r="E91" s="93"/>
      <c r="F91" s="95"/>
      <c r="G91" s="170"/>
      <c r="H91" s="27"/>
      <c r="I91" s="23"/>
      <c r="J91" s="127"/>
      <c r="K91" s="23">
        <f t="shared" si="1"/>
        <v>0</v>
      </c>
    </row>
    <row r="92" spans="1:11" ht="15" x14ac:dyDescent="0.25">
      <c r="A92" s="22"/>
      <c r="B92" s="181"/>
      <c r="C92" s="181"/>
      <c r="D92" s="181"/>
      <c r="E92" s="234"/>
      <c r="F92" s="95"/>
      <c r="G92" s="124"/>
      <c r="H92" s="27"/>
      <c r="I92" s="127"/>
      <c r="J92" s="127"/>
      <c r="K92" s="23">
        <f t="shared" si="1"/>
        <v>0</v>
      </c>
    </row>
    <row r="93" spans="1:11" ht="15" x14ac:dyDescent="0.25">
      <c r="A93" s="248"/>
      <c r="B93" s="184"/>
      <c r="C93" s="184"/>
      <c r="D93" s="184"/>
      <c r="E93" s="234"/>
      <c r="F93" s="95"/>
      <c r="G93" s="124"/>
      <c r="H93" s="27"/>
      <c r="I93" s="127"/>
      <c r="J93" s="127"/>
      <c r="K93" s="23">
        <f t="shared" si="1"/>
        <v>0</v>
      </c>
    </row>
    <row r="94" spans="1:11" ht="15" x14ac:dyDescent="0.25">
      <c r="A94" s="248"/>
      <c r="B94" s="184"/>
      <c r="C94" s="184"/>
      <c r="D94" s="184"/>
      <c r="E94" s="234"/>
      <c r="F94" s="95"/>
      <c r="G94" s="124"/>
      <c r="H94" s="27"/>
      <c r="I94" s="127"/>
      <c r="J94" s="127"/>
      <c r="K94" s="23">
        <f t="shared" si="1"/>
        <v>0</v>
      </c>
    </row>
    <row r="95" spans="1:11" ht="15" x14ac:dyDescent="0.25">
      <c r="A95" s="248"/>
      <c r="B95" s="184"/>
      <c r="C95" s="184"/>
      <c r="D95" s="184"/>
      <c r="E95" s="234"/>
      <c r="F95" s="95"/>
      <c r="G95" s="124"/>
      <c r="H95" s="27"/>
      <c r="I95" s="127"/>
      <c r="J95" s="127"/>
      <c r="K95" s="23">
        <f t="shared" si="1"/>
        <v>0</v>
      </c>
    </row>
    <row r="96" spans="1:11" ht="15" x14ac:dyDescent="0.25">
      <c r="A96" s="248"/>
      <c r="B96" s="184"/>
      <c r="C96" s="184"/>
      <c r="D96" s="184"/>
      <c r="E96" s="234"/>
      <c r="F96" s="95"/>
      <c r="G96" s="124"/>
      <c r="H96" s="27"/>
      <c r="I96" s="127"/>
      <c r="J96" s="127"/>
      <c r="K96" s="23">
        <f t="shared" si="1"/>
        <v>0</v>
      </c>
    </row>
    <row r="97" spans="1:11" ht="15" x14ac:dyDescent="0.25">
      <c r="A97" s="248"/>
      <c r="B97" s="184"/>
      <c r="C97" s="184"/>
      <c r="D97" s="184"/>
      <c r="E97" s="234"/>
      <c r="F97" s="95"/>
      <c r="G97" s="124"/>
      <c r="H97" s="27"/>
      <c r="I97" s="127"/>
      <c r="J97" s="127"/>
      <c r="K97" s="23">
        <f t="shared" si="1"/>
        <v>0</v>
      </c>
    </row>
    <row r="98" spans="1:11" ht="15" x14ac:dyDescent="0.25">
      <c r="A98" s="248"/>
      <c r="B98" s="184"/>
      <c r="C98" s="184"/>
      <c r="D98" s="184"/>
      <c r="E98" s="234"/>
      <c r="F98" s="95"/>
      <c r="G98" s="124"/>
      <c r="H98" s="27"/>
      <c r="I98" s="127"/>
      <c r="J98" s="127"/>
      <c r="K98" s="23">
        <f t="shared" si="1"/>
        <v>0</v>
      </c>
    </row>
    <row r="99" spans="1:11" ht="15" x14ac:dyDescent="0.25">
      <c r="A99" s="248"/>
      <c r="B99" s="184"/>
      <c r="C99" s="184"/>
      <c r="D99" s="184"/>
      <c r="E99" s="234"/>
      <c r="F99" s="95"/>
      <c r="G99" s="124"/>
      <c r="H99" s="27"/>
      <c r="I99" s="127"/>
      <c r="J99" s="127"/>
      <c r="K99" s="23">
        <f t="shared" si="1"/>
        <v>0</v>
      </c>
    </row>
    <row r="100" spans="1:11" ht="15" x14ac:dyDescent="0.25">
      <c r="A100" s="248"/>
      <c r="B100" s="184"/>
      <c r="C100" s="184"/>
      <c r="D100" s="184"/>
      <c r="E100" s="234"/>
      <c r="F100" s="95"/>
      <c r="G100" s="124"/>
      <c r="H100" s="27"/>
      <c r="I100" s="127"/>
      <c r="J100" s="127"/>
      <c r="K100" s="23">
        <f t="shared" si="1"/>
        <v>0</v>
      </c>
    </row>
    <row r="101" spans="1:11" ht="15" x14ac:dyDescent="0.25">
      <c r="A101" s="248"/>
      <c r="B101" s="184"/>
      <c r="C101" s="184"/>
      <c r="D101" s="184"/>
      <c r="E101" s="234"/>
      <c r="F101" s="95"/>
      <c r="G101" s="124"/>
      <c r="H101" s="27"/>
      <c r="I101" s="127"/>
      <c r="J101" s="127"/>
      <c r="K101" s="23">
        <f t="shared" si="1"/>
        <v>0</v>
      </c>
    </row>
    <row r="102" spans="1:11" ht="15" x14ac:dyDescent="0.25">
      <c r="A102" s="248"/>
      <c r="B102" s="184"/>
      <c r="C102" s="184"/>
      <c r="D102" s="184"/>
      <c r="E102" s="234"/>
      <c r="F102" s="95"/>
      <c r="G102" s="124"/>
      <c r="H102" s="27"/>
      <c r="I102" s="127"/>
      <c r="J102" s="127"/>
      <c r="K102" s="23">
        <f t="shared" si="1"/>
        <v>0</v>
      </c>
    </row>
    <row r="103" spans="1:11" ht="15" x14ac:dyDescent="0.25">
      <c r="A103" s="248"/>
      <c r="B103" s="184"/>
      <c r="C103" s="184"/>
      <c r="D103" s="184"/>
      <c r="E103" s="234"/>
      <c r="F103" s="95"/>
      <c r="G103" s="124"/>
      <c r="H103" s="27"/>
      <c r="I103" s="127"/>
      <c r="J103" s="127"/>
      <c r="K103" s="23">
        <f t="shared" si="1"/>
        <v>0</v>
      </c>
    </row>
    <row r="104" spans="1:11" ht="15" x14ac:dyDescent="0.25">
      <c r="A104" s="248"/>
      <c r="B104" s="184"/>
      <c r="C104" s="184"/>
      <c r="D104" s="184"/>
      <c r="E104" s="234"/>
      <c r="F104" s="95"/>
      <c r="G104" s="124"/>
      <c r="H104" s="27"/>
      <c r="I104" s="127"/>
      <c r="J104" s="127"/>
      <c r="K104" s="23">
        <f t="shared" si="1"/>
        <v>0</v>
      </c>
    </row>
    <row r="105" spans="1:11" ht="15" x14ac:dyDescent="0.25">
      <c r="A105" s="248"/>
      <c r="B105" s="184"/>
      <c r="C105" s="184"/>
      <c r="D105" s="184"/>
      <c r="E105" s="234"/>
      <c r="F105" s="95"/>
      <c r="G105" s="124"/>
      <c r="H105" s="27"/>
      <c r="I105" s="127"/>
      <c r="J105" s="127"/>
      <c r="K105" s="23">
        <f t="shared" si="1"/>
        <v>0</v>
      </c>
    </row>
    <row r="106" spans="1:11" ht="15" x14ac:dyDescent="0.25">
      <c r="A106" s="248"/>
      <c r="B106" s="184"/>
      <c r="C106" s="184"/>
      <c r="D106" s="184"/>
      <c r="E106" s="234"/>
      <c r="F106" s="95"/>
      <c r="G106" s="124"/>
      <c r="H106" s="27"/>
      <c r="I106" s="127"/>
      <c r="J106" s="127"/>
      <c r="K106" s="23">
        <f t="shared" si="1"/>
        <v>0</v>
      </c>
    </row>
    <row r="107" spans="1:11" ht="15" x14ac:dyDescent="0.25">
      <c r="A107" s="248"/>
      <c r="B107" s="184"/>
      <c r="C107" s="184"/>
      <c r="D107" s="184"/>
      <c r="E107" s="234"/>
      <c r="F107" s="95"/>
      <c r="G107" s="124"/>
      <c r="H107" s="27"/>
      <c r="I107" s="127"/>
      <c r="J107" s="127"/>
      <c r="K107" s="23">
        <f t="shared" si="1"/>
        <v>0</v>
      </c>
    </row>
    <row r="108" spans="1:11" ht="15" x14ac:dyDescent="0.25">
      <c r="A108" s="248"/>
      <c r="B108" s="184"/>
      <c r="C108" s="184"/>
      <c r="D108" s="184"/>
      <c r="E108" s="234"/>
      <c r="F108" s="95"/>
      <c r="G108" s="124"/>
      <c r="H108" s="27"/>
      <c r="I108" s="127"/>
      <c r="J108" s="127"/>
      <c r="K108" s="23">
        <f t="shared" si="1"/>
        <v>0</v>
      </c>
    </row>
    <row r="109" spans="1:11" ht="15" x14ac:dyDescent="0.25">
      <c r="A109" s="248"/>
      <c r="B109" s="184"/>
      <c r="C109" s="184"/>
      <c r="D109" s="184"/>
      <c r="E109" s="234"/>
      <c r="F109" s="95"/>
      <c r="G109" s="124"/>
      <c r="H109" s="27"/>
      <c r="I109" s="127"/>
      <c r="J109" s="127"/>
      <c r="K109" s="23">
        <f t="shared" si="1"/>
        <v>0</v>
      </c>
    </row>
    <row r="110" spans="1:11" ht="15" x14ac:dyDescent="0.25">
      <c r="A110" s="248"/>
      <c r="B110" s="184"/>
      <c r="C110" s="184"/>
      <c r="D110" s="184"/>
      <c r="E110" s="234"/>
      <c r="F110" s="95"/>
      <c r="G110" s="124"/>
      <c r="H110" s="27"/>
      <c r="I110" s="127"/>
      <c r="J110" s="127"/>
      <c r="K110" s="23">
        <f t="shared" si="1"/>
        <v>0</v>
      </c>
    </row>
    <row r="111" spans="1:11" ht="15" x14ac:dyDescent="0.25">
      <c r="A111" s="248"/>
      <c r="B111" s="184"/>
      <c r="C111" s="184"/>
      <c r="D111" s="184"/>
      <c r="E111" s="234"/>
      <c r="F111" s="95"/>
      <c r="G111" s="124"/>
      <c r="H111" s="27"/>
      <c r="I111" s="127"/>
      <c r="J111" s="127"/>
      <c r="K111" s="23">
        <f t="shared" si="1"/>
        <v>0</v>
      </c>
    </row>
    <row r="112" spans="1:11" ht="15" x14ac:dyDescent="0.25">
      <c r="A112" s="248"/>
      <c r="B112" s="184"/>
      <c r="C112" s="184"/>
      <c r="D112" s="184"/>
      <c r="E112" s="234"/>
      <c r="F112" s="95"/>
      <c r="G112" s="124"/>
      <c r="H112" s="27"/>
      <c r="I112" s="127"/>
      <c r="J112" s="127"/>
      <c r="K112" s="23">
        <f t="shared" si="1"/>
        <v>0</v>
      </c>
    </row>
    <row r="113" spans="1:11" ht="15" x14ac:dyDescent="0.25">
      <c r="A113" s="248"/>
      <c r="B113" s="184"/>
      <c r="C113" s="184"/>
      <c r="D113" s="184"/>
      <c r="E113" s="234"/>
      <c r="F113" s="95"/>
      <c r="G113" s="124"/>
      <c r="H113" s="27"/>
      <c r="I113" s="127"/>
      <c r="J113" s="127"/>
      <c r="K113" s="23">
        <f t="shared" si="1"/>
        <v>0</v>
      </c>
    </row>
    <row r="114" spans="1:11" ht="15" x14ac:dyDescent="0.25">
      <c r="A114" s="248"/>
      <c r="B114" s="184"/>
      <c r="C114" s="184"/>
      <c r="D114" s="184"/>
      <c r="E114" s="234"/>
      <c r="F114" s="95"/>
      <c r="G114" s="124"/>
      <c r="H114" s="27"/>
      <c r="I114" s="127"/>
      <c r="J114" s="127"/>
      <c r="K114" s="23">
        <f t="shared" si="1"/>
        <v>0</v>
      </c>
    </row>
    <row r="115" spans="1:11" ht="15" x14ac:dyDescent="0.25">
      <c r="A115" s="248"/>
      <c r="B115" s="184"/>
      <c r="C115" s="184"/>
      <c r="D115" s="184"/>
      <c r="E115" s="234"/>
      <c r="F115" s="95"/>
      <c r="G115" s="124"/>
      <c r="H115" s="27"/>
      <c r="I115" s="127"/>
      <c r="J115" s="127"/>
      <c r="K115" s="23">
        <f t="shared" si="1"/>
        <v>0</v>
      </c>
    </row>
    <row r="116" spans="1:11" ht="15" x14ac:dyDescent="0.25">
      <c r="A116" s="248"/>
      <c r="B116" s="184"/>
      <c r="C116" s="184"/>
      <c r="D116" s="184"/>
      <c r="E116" s="234"/>
      <c r="F116" s="95"/>
      <c r="G116" s="124"/>
      <c r="H116" s="27"/>
      <c r="I116" s="127"/>
      <c r="J116" s="127"/>
      <c r="K116" s="23">
        <f t="shared" si="1"/>
        <v>0</v>
      </c>
    </row>
    <row r="117" spans="1:11" ht="15" x14ac:dyDescent="0.25">
      <c r="A117" s="248"/>
      <c r="B117" s="184"/>
      <c r="C117" s="184"/>
      <c r="D117" s="184"/>
      <c r="E117" s="234"/>
      <c r="F117" s="95"/>
      <c r="G117" s="124"/>
      <c r="H117" s="27"/>
      <c r="I117" s="127"/>
      <c r="J117" s="127"/>
      <c r="K117" s="23">
        <f t="shared" si="1"/>
        <v>0</v>
      </c>
    </row>
    <row r="118" spans="1:11" ht="15" x14ac:dyDescent="0.25">
      <c r="A118" s="248"/>
      <c r="B118" s="184"/>
      <c r="C118" s="184"/>
      <c r="D118" s="184"/>
      <c r="E118" s="234"/>
      <c r="F118" s="95"/>
      <c r="G118" s="124"/>
      <c r="H118" s="27"/>
      <c r="I118" s="127"/>
      <c r="J118" s="127"/>
      <c r="K118" s="23">
        <f t="shared" si="1"/>
        <v>0</v>
      </c>
    </row>
    <row r="119" spans="1:11" ht="15" x14ac:dyDescent="0.25">
      <c r="A119" s="248"/>
      <c r="B119" s="184"/>
      <c r="C119" s="184"/>
      <c r="D119" s="184"/>
      <c r="E119" s="234"/>
      <c r="F119" s="95"/>
      <c r="G119" s="124"/>
      <c r="H119" s="27"/>
      <c r="I119" s="127"/>
      <c r="J119" s="127"/>
      <c r="K119" s="23">
        <f t="shared" si="1"/>
        <v>0</v>
      </c>
    </row>
    <row r="120" spans="1:11" ht="15" x14ac:dyDescent="0.25">
      <c r="A120" s="248"/>
      <c r="B120" s="184"/>
      <c r="C120" s="184"/>
      <c r="D120" s="184"/>
      <c r="E120" s="234"/>
      <c r="F120" s="95"/>
      <c r="G120" s="124"/>
      <c r="H120" s="27"/>
      <c r="I120" s="127"/>
      <c r="J120" s="23"/>
      <c r="K120" s="23">
        <f t="shared" si="1"/>
        <v>0</v>
      </c>
    </row>
    <row r="121" spans="1:11" ht="15" x14ac:dyDescent="0.25">
      <c r="A121" s="248"/>
      <c r="B121" s="184"/>
      <c r="C121" s="184"/>
      <c r="D121" s="184"/>
      <c r="E121" s="234"/>
      <c r="F121" s="95"/>
      <c r="G121" s="124"/>
      <c r="H121" s="27"/>
      <c r="I121" s="127"/>
      <c r="J121" s="23"/>
      <c r="K121" s="23">
        <f t="shared" si="1"/>
        <v>0</v>
      </c>
    </row>
    <row r="122" spans="1:11" ht="15" x14ac:dyDescent="0.25">
      <c r="A122" s="248"/>
      <c r="B122" s="184"/>
      <c r="C122" s="184"/>
      <c r="D122" s="184"/>
      <c r="E122" s="234"/>
      <c r="F122" s="95"/>
      <c r="G122" s="124"/>
      <c r="H122" s="27"/>
      <c r="I122" s="127"/>
      <c r="J122" s="23"/>
      <c r="K122" s="23">
        <f t="shared" si="1"/>
        <v>0</v>
      </c>
    </row>
    <row r="123" spans="1:11" ht="15" x14ac:dyDescent="0.25">
      <c r="A123" s="248"/>
      <c r="B123" s="184"/>
      <c r="C123" s="184"/>
      <c r="D123" s="184"/>
      <c r="E123" s="234"/>
      <c r="F123" s="95"/>
      <c r="G123" s="124"/>
      <c r="H123" s="27"/>
      <c r="I123" s="127"/>
      <c r="J123" s="23"/>
      <c r="K123" s="23">
        <f t="shared" si="1"/>
        <v>0</v>
      </c>
    </row>
    <row r="124" spans="1:11" ht="15" x14ac:dyDescent="0.25">
      <c r="A124" s="248"/>
      <c r="B124" s="269"/>
      <c r="C124" s="269"/>
      <c r="D124" s="269"/>
      <c r="E124" s="234"/>
      <c r="F124" s="95"/>
      <c r="G124" s="124"/>
      <c r="H124" s="27"/>
      <c r="I124" s="127"/>
      <c r="J124" s="23"/>
      <c r="K124" s="23">
        <f t="shared" si="1"/>
        <v>0</v>
      </c>
    </row>
    <row r="125" spans="1:11" ht="15" x14ac:dyDescent="0.25">
      <c r="A125" s="14"/>
      <c r="B125" s="15"/>
      <c r="C125" s="15"/>
      <c r="D125" s="15"/>
      <c r="E125" s="260"/>
      <c r="F125" s="221"/>
      <c r="G125" s="321" t="s">
        <v>19</v>
      </c>
      <c r="H125" s="316"/>
      <c r="I125" s="28">
        <f>SUM(I20:I124)</f>
        <v>30000000</v>
      </c>
      <c r="J125" s="28">
        <f>SUM(J20:J124)</f>
        <v>0</v>
      </c>
      <c r="K125" s="28">
        <f>SUM(K20:K124)</f>
        <v>30000000</v>
      </c>
    </row>
    <row r="126" spans="1:11" ht="15" x14ac:dyDescent="0.25">
      <c r="A126" s="14"/>
      <c r="B126" s="15"/>
      <c r="C126" s="15"/>
      <c r="D126" s="15"/>
      <c r="E126" s="260"/>
      <c r="F126" s="252"/>
      <c r="G126" s="267"/>
      <c r="H126" s="15"/>
      <c r="I126" s="19"/>
      <c r="J126" s="19"/>
      <c r="K126" s="20"/>
    </row>
    <row r="127" spans="1:11" ht="38.25" x14ac:dyDescent="0.2">
      <c r="A127" s="69" t="s">
        <v>37</v>
      </c>
      <c r="B127" s="70" t="s">
        <v>39</v>
      </c>
      <c r="C127" s="69" t="s">
        <v>40</v>
      </c>
      <c r="D127" s="255" t="s">
        <v>38</v>
      </c>
      <c r="E127" s="70" t="s">
        <v>15</v>
      </c>
      <c r="F127" s="262" t="s">
        <v>33</v>
      </c>
      <c r="G127" s="164" t="s">
        <v>16</v>
      </c>
      <c r="H127" s="69" t="s">
        <v>22</v>
      </c>
      <c r="I127" s="69" t="s">
        <v>12</v>
      </c>
      <c r="J127" s="69" t="s">
        <v>23</v>
      </c>
      <c r="K127" s="69" t="s">
        <v>4</v>
      </c>
    </row>
    <row r="128" spans="1:11" ht="15" x14ac:dyDescent="0.2">
      <c r="A128" s="72"/>
      <c r="B128" s="72">
        <v>1430086000</v>
      </c>
      <c r="C128" s="72">
        <v>0</v>
      </c>
      <c r="D128" s="256">
        <f>+A128+B128-C128</f>
        <v>1430086000</v>
      </c>
      <c r="E128" s="253">
        <f>+I125</f>
        <v>30000000</v>
      </c>
      <c r="F128" s="263">
        <f>+E128/D128</f>
        <v>2.0977759379505849E-2</v>
      </c>
      <c r="G128" s="165">
        <f>+I17</f>
        <v>294000000</v>
      </c>
      <c r="H128" s="73">
        <f>+D128-E128-G128</f>
        <v>1106086000</v>
      </c>
      <c r="I128" s="73">
        <f>+J125</f>
        <v>0</v>
      </c>
      <c r="J128" s="74">
        <f>+I128/D128</f>
        <v>0</v>
      </c>
      <c r="K128" s="73">
        <f>+K125</f>
        <v>30000000</v>
      </c>
    </row>
    <row r="129" spans="1:11" ht="15" x14ac:dyDescent="0.25">
      <c r="A129" s="75">
        <v>1</v>
      </c>
      <c r="B129" s="75">
        <v>2</v>
      </c>
      <c r="C129" s="75">
        <v>3</v>
      </c>
      <c r="D129" s="257" t="s">
        <v>3</v>
      </c>
      <c r="E129" s="228">
        <v>5</v>
      </c>
      <c r="F129" s="264" t="s">
        <v>18</v>
      </c>
      <c r="G129" s="167">
        <v>7</v>
      </c>
      <c r="H129" s="75" t="s">
        <v>9</v>
      </c>
      <c r="I129" s="75">
        <v>9</v>
      </c>
      <c r="J129" s="75" t="s">
        <v>24</v>
      </c>
      <c r="K129" s="75" t="s">
        <v>25</v>
      </c>
    </row>
  </sheetData>
  <mergeCells count="16">
    <mergeCell ref="J18:J19"/>
    <mergeCell ref="E19:F19"/>
    <mergeCell ref="G19:H19"/>
    <mergeCell ref="A3:J3"/>
    <mergeCell ref="A5:A6"/>
    <mergeCell ref="B5:B6"/>
    <mergeCell ref="D5:D6"/>
    <mergeCell ref="E5:H5"/>
    <mergeCell ref="I5:I6"/>
    <mergeCell ref="J5:K6"/>
    <mergeCell ref="E6:H6"/>
    <mergeCell ref="G125:H125"/>
    <mergeCell ref="G17:H17"/>
    <mergeCell ref="A18:A19"/>
    <mergeCell ref="E18:H18"/>
    <mergeCell ref="I18:I19"/>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DD0DD-E02C-4F63-AD8D-FDA607FA86A5}">
  <dimension ref="A1:K131"/>
  <sheetViews>
    <sheetView topLeftCell="A2" workbookViewId="0">
      <selection activeCell="I20" sqref="I20:I21"/>
    </sheetView>
  </sheetViews>
  <sheetFormatPr baseColWidth="10" defaultRowHeight="12.75" x14ac:dyDescent="0.2"/>
  <cols>
    <col min="2" max="2" width="12.42578125" bestFit="1" customWidth="1"/>
    <col min="4" max="4" width="12.42578125" bestFit="1" customWidth="1"/>
    <col min="8" max="8" width="12.42578125" bestFit="1" customWidth="1"/>
    <col min="9" max="9" width="16.85546875" bestFit="1" customWidth="1"/>
  </cols>
  <sheetData>
    <row r="1" spans="1:11" ht="15" x14ac:dyDescent="0.25">
      <c r="A1" s="1" t="s">
        <v>34</v>
      </c>
      <c r="B1" s="1"/>
      <c r="C1" s="1"/>
      <c r="D1" s="1"/>
      <c r="E1" s="93"/>
      <c r="F1" s="217"/>
      <c r="G1" s="156"/>
      <c r="H1" s="2"/>
      <c r="I1" s="2"/>
      <c r="J1" s="2"/>
      <c r="K1" s="2"/>
    </row>
    <row r="2" spans="1:11" ht="15" x14ac:dyDescent="0.25">
      <c r="A2" s="2"/>
      <c r="B2" s="2"/>
      <c r="C2" s="2"/>
      <c r="D2" s="2"/>
      <c r="E2" s="93"/>
      <c r="F2" s="218"/>
      <c r="G2" s="156"/>
      <c r="H2" s="2"/>
      <c r="I2" s="2"/>
      <c r="J2" s="2"/>
      <c r="K2" s="65"/>
    </row>
    <row r="3" spans="1:11" ht="15" x14ac:dyDescent="0.2">
      <c r="A3" s="294" t="s">
        <v>3381</v>
      </c>
      <c r="B3" s="294"/>
      <c r="C3" s="294"/>
      <c r="D3" s="294"/>
      <c r="E3" s="294"/>
      <c r="F3" s="294"/>
      <c r="G3" s="294"/>
      <c r="H3" s="294"/>
      <c r="I3" s="294"/>
      <c r="J3" s="294"/>
      <c r="K3" s="67" t="s">
        <v>3377</v>
      </c>
    </row>
    <row r="4" spans="1:11" ht="15" x14ac:dyDescent="0.25">
      <c r="A4" s="4"/>
      <c r="B4" s="4"/>
      <c r="C4" s="4"/>
      <c r="D4" s="4"/>
      <c r="E4" s="258"/>
      <c r="F4" s="219"/>
      <c r="G4" s="265"/>
      <c r="H4" s="4"/>
      <c r="I4" s="4"/>
      <c r="J4" s="4"/>
      <c r="K4" s="5"/>
    </row>
    <row r="5" spans="1:11" ht="15" x14ac:dyDescent="0.25">
      <c r="A5" s="297" t="s">
        <v>5</v>
      </c>
      <c r="B5" s="310" t="s">
        <v>26</v>
      </c>
      <c r="C5" s="30"/>
      <c r="D5" s="304" t="s">
        <v>17</v>
      </c>
      <c r="E5" s="312" t="s">
        <v>16</v>
      </c>
      <c r="F5" s="313"/>
      <c r="G5" s="313"/>
      <c r="H5" s="314"/>
      <c r="I5" s="297" t="s">
        <v>7</v>
      </c>
      <c r="J5" s="304" t="s">
        <v>21</v>
      </c>
      <c r="K5" s="305"/>
    </row>
    <row r="6" spans="1:11" ht="15" x14ac:dyDescent="0.25">
      <c r="A6" s="298"/>
      <c r="B6" s="311"/>
      <c r="C6" s="31"/>
      <c r="D6" s="306"/>
      <c r="E6" s="312" t="s">
        <v>2</v>
      </c>
      <c r="F6" s="313"/>
      <c r="G6" s="313"/>
      <c r="H6" s="314"/>
      <c r="I6" s="298"/>
      <c r="J6" s="306"/>
      <c r="K6" s="307"/>
    </row>
    <row r="7" spans="1:11" ht="15" x14ac:dyDescent="0.25">
      <c r="A7" s="172">
        <v>45482</v>
      </c>
      <c r="B7" s="147"/>
      <c r="C7" s="145"/>
      <c r="D7" s="197" t="s">
        <v>3569</v>
      </c>
      <c r="E7" s="290" t="s">
        <v>3562</v>
      </c>
      <c r="F7" s="89"/>
      <c r="G7" s="89"/>
      <c r="H7" s="87"/>
      <c r="I7" s="283">
        <v>1500000</v>
      </c>
      <c r="J7" s="146"/>
      <c r="K7" s="145"/>
    </row>
    <row r="8" spans="1:11" ht="15" x14ac:dyDescent="0.25">
      <c r="A8" s="172">
        <v>45482</v>
      </c>
      <c r="B8" s="147"/>
      <c r="C8" s="145"/>
      <c r="D8" s="197" t="s">
        <v>3570</v>
      </c>
      <c r="E8" s="234" t="s">
        <v>3563</v>
      </c>
      <c r="F8" s="89"/>
      <c r="G8" s="89"/>
      <c r="H8" s="87"/>
      <c r="I8" s="283">
        <v>2219500</v>
      </c>
      <c r="J8" s="146"/>
      <c r="K8" s="145"/>
    </row>
    <row r="9" spans="1:11" ht="15" x14ac:dyDescent="0.25">
      <c r="A9" s="172">
        <v>45482</v>
      </c>
      <c r="B9" s="147"/>
      <c r="C9" s="145"/>
      <c r="D9" s="197" t="s">
        <v>3571</v>
      </c>
      <c r="E9" s="234" t="s">
        <v>3564</v>
      </c>
      <c r="F9" s="89"/>
      <c r="G9" s="89"/>
      <c r="H9" s="87"/>
      <c r="I9" s="283">
        <v>3387170</v>
      </c>
      <c r="J9" s="146"/>
      <c r="K9" s="145"/>
    </row>
    <row r="10" spans="1:11" ht="15" x14ac:dyDescent="0.25">
      <c r="A10" s="172">
        <v>45482</v>
      </c>
      <c r="B10" s="147"/>
      <c r="C10" s="145"/>
      <c r="D10" s="197" t="s">
        <v>3572</v>
      </c>
      <c r="E10" s="234" t="s">
        <v>3565</v>
      </c>
      <c r="F10" s="89"/>
      <c r="G10" s="89"/>
      <c r="H10" s="87"/>
      <c r="I10" s="283">
        <v>4397530</v>
      </c>
      <c r="J10" s="146"/>
      <c r="K10" s="145"/>
    </row>
    <row r="11" spans="1:11" ht="15" x14ac:dyDescent="0.25">
      <c r="A11" s="172">
        <v>45482</v>
      </c>
      <c r="B11" s="147"/>
      <c r="C11" s="145"/>
      <c r="D11" s="197" t="s">
        <v>3573</v>
      </c>
      <c r="E11" s="234" t="s">
        <v>3566</v>
      </c>
      <c r="F11" s="89"/>
      <c r="G11" s="89"/>
      <c r="H11" s="87"/>
      <c r="I11" s="283">
        <v>12159410</v>
      </c>
      <c r="J11" s="146"/>
      <c r="K11" s="145"/>
    </row>
    <row r="12" spans="1:11" ht="15" x14ac:dyDescent="0.25">
      <c r="A12" s="172">
        <v>45503</v>
      </c>
      <c r="B12" s="147"/>
      <c r="C12" s="145"/>
      <c r="D12" s="162" t="s">
        <v>3574</v>
      </c>
      <c r="E12" s="234" t="s">
        <v>3567</v>
      </c>
      <c r="F12" s="259"/>
      <c r="G12" s="203"/>
      <c r="H12" s="87"/>
      <c r="I12" s="282">
        <v>13000000</v>
      </c>
      <c r="J12" s="146"/>
      <c r="K12" s="145"/>
    </row>
    <row r="13" spans="1:11" ht="15" x14ac:dyDescent="0.25">
      <c r="A13" s="172">
        <v>45485</v>
      </c>
      <c r="B13" s="147"/>
      <c r="C13" s="145"/>
      <c r="D13" s="176" t="s">
        <v>3525</v>
      </c>
      <c r="E13" s="234" t="s">
        <v>3511</v>
      </c>
      <c r="F13" s="259"/>
      <c r="G13" s="203"/>
      <c r="H13" s="87"/>
      <c r="I13" s="282">
        <v>18517268</v>
      </c>
      <c r="J13" s="146"/>
      <c r="K13" s="145"/>
    </row>
    <row r="14" spans="1:11" ht="15" x14ac:dyDescent="0.25">
      <c r="A14" s="172">
        <v>45502</v>
      </c>
      <c r="B14" s="147"/>
      <c r="C14" s="145"/>
      <c r="D14" s="176" t="s">
        <v>3575</v>
      </c>
      <c r="E14" s="234" t="s">
        <v>3568</v>
      </c>
      <c r="F14" s="259"/>
      <c r="G14" s="203"/>
      <c r="H14" s="87"/>
      <c r="I14" s="282">
        <v>20400000</v>
      </c>
      <c r="J14" s="146"/>
      <c r="K14" s="145"/>
    </row>
    <row r="15" spans="1:11" ht="15" x14ac:dyDescent="0.25">
      <c r="A15" s="172">
        <v>45502</v>
      </c>
      <c r="B15" s="147"/>
      <c r="C15" s="145"/>
      <c r="D15" s="176" t="s">
        <v>3579</v>
      </c>
      <c r="E15" s="162" t="s">
        <v>3576</v>
      </c>
      <c r="F15" s="259"/>
      <c r="G15" s="203"/>
      <c r="H15" s="87"/>
      <c r="I15" s="291">
        <v>19092000</v>
      </c>
      <c r="J15" s="146"/>
      <c r="K15" s="145"/>
    </row>
    <row r="16" spans="1:11" ht="15" x14ac:dyDescent="0.25">
      <c r="A16" s="172">
        <v>45502</v>
      </c>
      <c r="B16" s="147"/>
      <c r="C16" s="145"/>
      <c r="D16" s="176" t="s">
        <v>3580</v>
      </c>
      <c r="E16" s="162" t="s">
        <v>3576</v>
      </c>
      <c r="F16" s="259"/>
      <c r="G16" s="203"/>
      <c r="H16" s="87"/>
      <c r="I16" s="291">
        <v>27500000</v>
      </c>
      <c r="J16" s="146"/>
      <c r="K16" s="145"/>
    </row>
    <row r="17" spans="1:11" ht="15" x14ac:dyDescent="0.25">
      <c r="A17" s="174">
        <v>45502</v>
      </c>
      <c r="B17" s="147"/>
      <c r="C17" s="145"/>
      <c r="D17" s="176" t="s">
        <v>3581</v>
      </c>
      <c r="E17" s="162" t="s">
        <v>3577</v>
      </c>
      <c r="F17" s="259"/>
      <c r="G17" s="203"/>
      <c r="H17" s="87"/>
      <c r="I17" s="292">
        <v>30000000</v>
      </c>
      <c r="J17" s="146"/>
      <c r="K17" s="145"/>
    </row>
    <row r="18" spans="1:11" ht="15" x14ac:dyDescent="0.25">
      <c r="A18" s="174">
        <v>45502</v>
      </c>
      <c r="B18" s="7"/>
      <c r="C18" s="8"/>
      <c r="D18" s="176" t="s">
        <v>3582</v>
      </c>
      <c r="E18" s="162" t="s">
        <v>3578</v>
      </c>
      <c r="F18" s="219"/>
      <c r="G18" s="266"/>
      <c r="H18" s="10"/>
      <c r="I18" s="292">
        <v>32760000</v>
      </c>
      <c r="J18" s="7"/>
      <c r="K18" s="8"/>
    </row>
    <row r="19" spans="1:11" ht="15" x14ac:dyDescent="0.25">
      <c r="A19" s="14"/>
      <c r="B19" s="15"/>
      <c r="C19" s="15"/>
      <c r="D19" s="15"/>
      <c r="E19" s="260"/>
      <c r="F19" s="221"/>
      <c r="G19" s="321" t="s">
        <v>19</v>
      </c>
      <c r="H19" s="316"/>
      <c r="I19" s="16">
        <f>SUM(I7:I18)</f>
        <v>184932878</v>
      </c>
      <c r="J19" s="17"/>
      <c r="K19" s="18"/>
    </row>
    <row r="20" spans="1:11" ht="25.5" x14ac:dyDescent="0.25">
      <c r="A20" s="297" t="s">
        <v>5</v>
      </c>
      <c r="B20" s="29" t="s">
        <v>13</v>
      </c>
      <c r="C20" s="32" t="s">
        <v>20</v>
      </c>
      <c r="D20" s="254" t="s">
        <v>20</v>
      </c>
      <c r="E20" s="312" t="s">
        <v>15</v>
      </c>
      <c r="F20" s="313"/>
      <c r="G20" s="313"/>
      <c r="H20" s="314"/>
      <c r="I20" s="297" t="s">
        <v>7</v>
      </c>
      <c r="J20" s="297" t="s">
        <v>6</v>
      </c>
      <c r="K20" s="32" t="s">
        <v>0</v>
      </c>
    </row>
    <row r="21" spans="1:11" ht="15" x14ac:dyDescent="0.25">
      <c r="A21" s="298"/>
      <c r="B21" s="33" t="s">
        <v>14</v>
      </c>
      <c r="C21" s="33" t="s">
        <v>11</v>
      </c>
      <c r="D21" s="241" t="s">
        <v>10</v>
      </c>
      <c r="E21" s="319" t="s">
        <v>2</v>
      </c>
      <c r="F21" s="320"/>
      <c r="G21" s="312" t="s">
        <v>8</v>
      </c>
      <c r="H21" s="314"/>
      <c r="I21" s="298"/>
      <c r="J21" s="298"/>
      <c r="K21" s="33" t="s">
        <v>1</v>
      </c>
    </row>
    <row r="22" spans="1:11" ht="15" x14ac:dyDescent="0.25">
      <c r="A22" s="22">
        <v>45482</v>
      </c>
      <c r="B22" s="86" t="s">
        <v>3455</v>
      </c>
      <c r="C22" s="63" t="s">
        <v>2432</v>
      </c>
      <c r="D22" s="117" t="s">
        <v>3444</v>
      </c>
      <c r="E22" s="93" t="s">
        <v>3435</v>
      </c>
      <c r="F22" s="218"/>
      <c r="G22" s="169" t="s">
        <v>88</v>
      </c>
      <c r="H22" s="8"/>
      <c r="I22" s="23">
        <v>29700</v>
      </c>
      <c r="J22" s="199">
        <v>29700</v>
      </c>
      <c r="K22" s="23">
        <f>+I22-J22</f>
        <v>0</v>
      </c>
    </row>
    <row r="23" spans="1:11" ht="15" x14ac:dyDescent="0.25">
      <c r="A23" s="22">
        <v>45482</v>
      </c>
      <c r="B23" s="25" t="s">
        <v>3456</v>
      </c>
      <c r="C23" s="64" t="s">
        <v>3445</v>
      </c>
      <c r="D23" s="118" t="s">
        <v>3446</v>
      </c>
      <c r="E23" s="93" t="s">
        <v>3436</v>
      </c>
      <c r="F23" s="95"/>
      <c r="G23" s="170" t="s">
        <v>87</v>
      </c>
      <c r="H23" s="27"/>
      <c r="I23" s="23">
        <v>235100</v>
      </c>
      <c r="J23" s="199">
        <v>235100</v>
      </c>
      <c r="K23" s="23">
        <f t="shared" ref="K23:K91" si="0">+I23-J23</f>
        <v>0</v>
      </c>
    </row>
    <row r="24" spans="1:11" ht="15" x14ac:dyDescent="0.25">
      <c r="A24" s="22">
        <v>45482</v>
      </c>
      <c r="B24" s="25" t="s">
        <v>3456</v>
      </c>
      <c r="C24" s="64" t="s">
        <v>2432</v>
      </c>
      <c r="D24" s="118" t="s">
        <v>3447</v>
      </c>
      <c r="E24" s="93" t="s">
        <v>3437</v>
      </c>
      <c r="F24" s="95"/>
      <c r="G24" s="170" t="s">
        <v>88</v>
      </c>
      <c r="H24" s="27"/>
      <c r="I24" s="23">
        <v>21330</v>
      </c>
      <c r="J24" s="199">
        <v>21330</v>
      </c>
      <c r="K24" s="23">
        <f t="shared" si="0"/>
        <v>0</v>
      </c>
    </row>
    <row r="25" spans="1:11" ht="15" x14ac:dyDescent="0.25">
      <c r="A25" s="22">
        <v>45484</v>
      </c>
      <c r="B25" s="25" t="s">
        <v>3425</v>
      </c>
      <c r="C25" s="64" t="s">
        <v>2944</v>
      </c>
      <c r="D25" s="118" t="s">
        <v>3448</v>
      </c>
      <c r="E25" s="93" t="s">
        <v>3438</v>
      </c>
      <c r="F25" s="95"/>
      <c r="G25" s="170" t="s">
        <v>722</v>
      </c>
      <c r="H25" s="27"/>
      <c r="I25" s="23">
        <v>780500</v>
      </c>
      <c r="J25" s="199">
        <v>780500</v>
      </c>
      <c r="K25" s="23">
        <f t="shared" si="0"/>
        <v>0</v>
      </c>
    </row>
    <row r="26" spans="1:11" ht="15" x14ac:dyDescent="0.25">
      <c r="A26" s="22">
        <v>45490</v>
      </c>
      <c r="B26" s="25" t="s">
        <v>3457</v>
      </c>
      <c r="C26" s="64" t="s">
        <v>3445</v>
      </c>
      <c r="D26" s="118" t="s">
        <v>3449</v>
      </c>
      <c r="E26" s="93" t="s">
        <v>3439</v>
      </c>
      <c r="F26" s="95"/>
      <c r="G26" s="170" t="s">
        <v>87</v>
      </c>
      <c r="H26" s="27"/>
      <c r="I26" s="23">
        <v>444500</v>
      </c>
      <c r="J26" s="199">
        <v>444500</v>
      </c>
      <c r="K26" s="23">
        <f t="shared" si="0"/>
        <v>0</v>
      </c>
    </row>
    <row r="27" spans="1:11" ht="15" x14ac:dyDescent="0.25">
      <c r="A27" s="22">
        <v>45502</v>
      </c>
      <c r="B27" s="25" t="s">
        <v>3458</v>
      </c>
      <c r="C27" s="64" t="s">
        <v>3445</v>
      </c>
      <c r="D27" s="118" t="s">
        <v>3450</v>
      </c>
      <c r="E27" s="93" t="s">
        <v>3440</v>
      </c>
      <c r="F27" s="95"/>
      <c r="G27" s="170" t="s">
        <v>87</v>
      </c>
      <c r="H27" s="27"/>
      <c r="I27" s="23">
        <v>160990</v>
      </c>
      <c r="J27" s="199">
        <v>0</v>
      </c>
      <c r="K27" s="23">
        <f t="shared" si="0"/>
        <v>160990</v>
      </c>
    </row>
    <row r="28" spans="1:11" ht="15" x14ac:dyDescent="0.25">
      <c r="A28" s="22">
        <v>45502</v>
      </c>
      <c r="B28" s="25" t="s">
        <v>3458</v>
      </c>
      <c r="C28" s="64" t="s">
        <v>2432</v>
      </c>
      <c r="D28" s="118" t="s">
        <v>3451</v>
      </c>
      <c r="E28" s="93" t="s">
        <v>3441</v>
      </c>
      <c r="F28" s="95"/>
      <c r="G28" s="170" t="s">
        <v>88</v>
      </c>
      <c r="H28" s="27"/>
      <c r="I28" s="23">
        <v>51440</v>
      </c>
      <c r="J28" s="199">
        <v>0</v>
      </c>
      <c r="K28" s="23">
        <f t="shared" si="0"/>
        <v>51440</v>
      </c>
    </row>
    <row r="29" spans="1:11" ht="15" x14ac:dyDescent="0.25">
      <c r="A29" s="22">
        <v>45504</v>
      </c>
      <c r="B29" s="25" t="s">
        <v>3459</v>
      </c>
      <c r="C29" s="64" t="s">
        <v>3130</v>
      </c>
      <c r="D29" s="118" t="s">
        <v>3452</v>
      </c>
      <c r="E29" s="93" t="s">
        <v>3442</v>
      </c>
      <c r="F29" s="95"/>
      <c r="G29" s="170" t="s">
        <v>92</v>
      </c>
      <c r="H29" s="27"/>
      <c r="I29" s="23">
        <v>612830</v>
      </c>
      <c r="J29" s="199">
        <v>0</v>
      </c>
      <c r="K29" s="23">
        <f t="shared" si="0"/>
        <v>612830</v>
      </c>
    </row>
    <row r="30" spans="1:11" ht="15" x14ac:dyDescent="0.25">
      <c r="A30" s="22">
        <v>45489</v>
      </c>
      <c r="B30" s="25" t="s">
        <v>2032</v>
      </c>
      <c r="C30" s="64" t="s">
        <v>3011</v>
      </c>
      <c r="D30" s="118" t="s">
        <v>3403</v>
      </c>
      <c r="E30" s="93" t="s">
        <v>3400</v>
      </c>
      <c r="F30" s="95"/>
      <c r="G30" s="170" t="s">
        <v>3399</v>
      </c>
      <c r="H30" s="27"/>
      <c r="I30" s="23">
        <v>80000000</v>
      </c>
      <c r="J30" s="199">
        <v>0</v>
      </c>
      <c r="K30" s="23">
        <f t="shared" si="0"/>
        <v>80000000</v>
      </c>
    </row>
    <row r="31" spans="1:11" ht="15" x14ac:dyDescent="0.25">
      <c r="A31" s="22">
        <v>45489</v>
      </c>
      <c r="B31" s="25" t="s">
        <v>2032</v>
      </c>
      <c r="C31" s="64" t="s">
        <v>3011</v>
      </c>
      <c r="D31" s="118" t="s">
        <v>3403</v>
      </c>
      <c r="E31" s="93" t="s">
        <v>3400</v>
      </c>
      <c r="F31" s="95"/>
      <c r="G31" s="170" t="s">
        <v>3399</v>
      </c>
      <c r="H31" s="27"/>
      <c r="I31" s="23">
        <v>120000000</v>
      </c>
      <c r="J31" s="199">
        <v>0</v>
      </c>
      <c r="K31" s="23">
        <f t="shared" si="0"/>
        <v>120000000</v>
      </c>
    </row>
    <row r="32" spans="1:11" ht="15" x14ac:dyDescent="0.25">
      <c r="A32" s="22">
        <v>45503</v>
      </c>
      <c r="B32" s="25" t="s">
        <v>3460</v>
      </c>
      <c r="C32" s="64" t="s">
        <v>3453</v>
      </c>
      <c r="D32" s="118" t="s">
        <v>3454</v>
      </c>
      <c r="E32" s="93" t="s">
        <v>3443</v>
      </c>
      <c r="F32" s="95"/>
      <c r="G32" s="170" t="s">
        <v>282</v>
      </c>
      <c r="H32" s="27"/>
      <c r="I32" s="23">
        <v>26500000</v>
      </c>
      <c r="J32" s="199">
        <v>0</v>
      </c>
      <c r="K32" s="23">
        <f t="shared" si="0"/>
        <v>26500000</v>
      </c>
    </row>
    <row r="33" spans="1:11" ht="15" x14ac:dyDescent="0.25">
      <c r="A33" s="22"/>
      <c r="B33" s="25"/>
      <c r="C33" s="64"/>
      <c r="D33" s="118"/>
      <c r="E33" s="93"/>
      <c r="F33" s="95"/>
      <c r="G33" s="170"/>
      <c r="H33" s="27"/>
      <c r="I33" s="23"/>
      <c r="J33" s="199"/>
      <c r="K33" s="23">
        <f t="shared" si="0"/>
        <v>0</v>
      </c>
    </row>
    <row r="34" spans="1:11" ht="15" x14ac:dyDescent="0.25">
      <c r="A34" s="22"/>
      <c r="B34" s="25"/>
      <c r="C34" s="64"/>
      <c r="D34" s="118"/>
      <c r="E34" s="93"/>
      <c r="F34" s="95"/>
      <c r="G34" s="170"/>
      <c r="H34" s="27"/>
      <c r="I34" s="23"/>
      <c r="J34" s="199"/>
      <c r="K34" s="23">
        <f t="shared" si="0"/>
        <v>0</v>
      </c>
    </row>
    <row r="35" spans="1:11" ht="15" x14ac:dyDescent="0.25">
      <c r="A35" s="22"/>
      <c r="B35" s="25"/>
      <c r="C35" s="64"/>
      <c r="D35" s="118"/>
      <c r="E35" s="93"/>
      <c r="F35" s="95"/>
      <c r="G35" s="170"/>
      <c r="H35" s="27"/>
      <c r="I35" s="23"/>
      <c r="J35" s="199"/>
      <c r="K35" s="23">
        <f t="shared" si="0"/>
        <v>0</v>
      </c>
    </row>
    <row r="36" spans="1:11" ht="15" x14ac:dyDescent="0.25">
      <c r="A36" s="22"/>
      <c r="B36" s="25"/>
      <c r="C36" s="64"/>
      <c r="D36" s="118"/>
      <c r="E36" s="93"/>
      <c r="F36" s="95"/>
      <c r="G36" s="170"/>
      <c r="H36" s="27"/>
      <c r="I36" s="23"/>
      <c r="J36" s="199"/>
      <c r="K36" s="23">
        <f t="shared" si="0"/>
        <v>0</v>
      </c>
    </row>
    <row r="37" spans="1:11" ht="15" x14ac:dyDescent="0.25">
      <c r="A37" s="22"/>
      <c r="B37" s="25"/>
      <c r="C37" s="64"/>
      <c r="D37" s="118"/>
      <c r="E37" s="93"/>
      <c r="F37" s="95"/>
      <c r="G37" s="170"/>
      <c r="H37" s="27"/>
      <c r="I37" s="23"/>
      <c r="J37" s="199"/>
      <c r="K37" s="23">
        <f t="shared" si="0"/>
        <v>0</v>
      </c>
    </row>
    <row r="38" spans="1:11" ht="15" x14ac:dyDescent="0.25">
      <c r="A38" s="22"/>
      <c r="B38" s="25"/>
      <c r="C38" s="64"/>
      <c r="D38" s="118"/>
      <c r="E38" s="93"/>
      <c r="F38" s="95"/>
      <c r="G38" s="170"/>
      <c r="H38" s="27"/>
      <c r="I38" s="23"/>
      <c r="J38" s="199"/>
      <c r="K38" s="23">
        <f t="shared" si="0"/>
        <v>0</v>
      </c>
    </row>
    <row r="39" spans="1:11" ht="15" x14ac:dyDescent="0.25">
      <c r="A39" s="22"/>
      <c r="B39" s="25"/>
      <c r="C39" s="64"/>
      <c r="D39" s="118"/>
      <c r="E39" s="93"/>
      <c r="F39" s="95"/>
      <c r="G39" s="170"/>
      <c r="H39" s="27"/>
      <c r="I39" s="23"/>
      <c r="J39" s="199"/>
      <c r="K39" s="23">
        <f t="shared" si="0"/>
        <v>0</v>
      </c>
    </row>
    <row r="40" spans="1:11" ht="15" x14ac:dyDescent="0.25">
      <c r="A40" s="22"/>
      <c r="B40" s="25"/>
      <c r="C40" s="64"/>
      <c r="D40" s="118"/>
      <c r="E40" s="93"/>
      <c r="F40" s="95"/>
      <c r="G40" s="170"/>
      <c r="H40" s="27"/>
      <c r="I40" s="23"/>
      <c r="J40" s="199"/>
      <c r="K40" s="23">
        <f t="shared" si="0"/>
        <v>0</v>
      </c>
    </row>
    <row r="41" spans="1:11" ht="15" x14ac:dyDescent="0.25">
      <c r="A41" s="22"/>
      <c r="B41" s="25"/>
      <c r="C41" s="64"/>
      <c r="D41" s="118"/>
      <c r="E41" s="93"/>
      <c r="F41" s="95"/>
      <c r="G41" s="170"/>
      <c r="H41" s="27"/>
      <c r="I41" s="23"/>
      <c r="J41" s="199"/>
      <c r="K41" s="23">
        <f t="shared" si="0"/>
        <v>0</v>
      </c>
    </row>
    <row r="42" spans="1:11" ht="15" x14ac:dyDescent="0.25">
      <c r="A42" s="22"/>
      <c r="B42" s="25"/>
      <c r="C42" s="64"/>
      <c r="D42" s="118"/>
      <c r="E42" s="93"/>
      <c r="F42" s="95"/>
      <c r="G42" s="170"/>
      <c r="H42" s="27"/>
      <c r="I42" s="23"/>
      <c r="J42" s="199"/>
      <c r="K42" s="23">
        <f t="shared" si="0"/>
        <v>0</v>
      </c>
    </row>
    <row r="43" spans="1:11" ht="15" x14ac:dyDescent="0.25">
      <c r="A43" s="22"/>
      <c r="B43" s="25"/>
      <c r="C43" s="64"/>
      <c r="D43" s="118"/>
      <c r="E43" s="93"/>
      <c r="F43" s="95"/>
      <c r="G43" s="170"/>
      <c r="H43" s="27"/>
      <c r="I43" s="23"/>
      <c r="J43" s="199"/>
      <c r="K43" s="23">
        <f t="shared" si="0"/>
        <v>0</v>
      </c>
    </row>
    <row r="44" spans="1:11" ht="15" x14ac:dyDescent="0.25">
      <c r="A44" s="22"/>
      <c r="B44" s="25"/>
      <c r="C44" s="64"/>
      <c r="D44" s="118"/>
      <c r="E44" s="93"/>
      <c r="F44" s="95"/>
      <c r="G44" s="170"/>
      <c r="H44" s="27"/>
      <c r="I44" s="23"/>
      <c r="J44" s="199"/>
      <c r="K44" s="23">
        <f t="shared" si="0"/>
        <v>0</v>
      </c>
    </row>
    <row r="45" spans="1:11" ht="15" x14ac:dyDescent="0.25">
      <c r="A45" s="22"/>
      <c r="B45" s="25"/>
      <c r="C45" s="64"/>
      <c r="D45" s="118"/>
      <c r="E45" s="93"/>
      <c r="F45" s="95"/>
      <c r="G45" s="170"/>
      <c r="H45" s="27"/>
      <c r="I45" s="23"/>
      <c r="J45" s="199"/>
      <c r="K45" s="23">
        <f t="shared" si="0"/>
        <v>0</v>
      </c>
    </row>
    <row r="46" spans="1:11" ht="15" x14ac:dyDescent="0.25">
      <c r="A46" s="22"/>
      <c r="B46" s="25"/>
      <c r="C46" s="64"/>
      <c r="D46" s="118"/>
      <c r="E46" s="93"/>
      <c r="F46" s="95"/>
      <c r="G46" s="170"/>
      <c r="H46" s="27"/>
      <c r="I46" s="23"/>
      <c r="J46" s="199"/>
      <c r="K46" s="23">
        <f t="shared" si="0"/>
        <v>0</v>
      </c>
    </row>
    <row r="47" spans="1:11" ht="15" x14ac:dyDescent="0.25">
      <c r="A47" s="22"/>
      <c r="B47" s="25"/>
      <c r="C47" s="64"/>
      <c r="D47" s="118"/>
      <c r="E47" s="93"/>
      <c r="F47" s="95"/>
      <c r="G47" s="170"/>
      <c r="H47" s="27"/>
      <c r="I47" s="23"/>
      <c r="J47" s="199"/>
      <c r="K47" s="23">
        <f t="shared" si="0"/>
        <v>0</v>
      </c>
    </row>
    <row r="48" spans="1:11" ht="15" x14ac:dyDescent="0.25">
      <c r="A48" s="22"/>
      <c r="B48" s="25"/>
      <c r="C48" s="64"/>
      <c r="D48" s="118"/>
      <c r="E48" s="93"/>
      <c r="F48" s="95"/>
      <c r="G48" s="170"/>
      <c r="H48" s="27"/>
      <c r="I48" s="23"/>
      <c r="J48" s="199"/>
      <c r="K48" s="23">
        <f t="shared" si="0"/>
        <v>0</v>
      </c>
    </row>
    <row r="49" spans="1:11" ht="15" x14ac:dyDescent="0.25">
      <c r="A49" s="22"/>
      <c r="B49" s="25"/>
      <c r="C49" s="64"/>
      <c r="D49" s="118"/>
      <c r="E49" s="93"/>
      <c r="F49" s="95"/>
      <c r="G49" s="170"/>
      <c r="H49" s="27"/>
      <c r="I49" s="23"/>
      <c r="J49" s="199"/>
      <c r="K49" s="23">
        <f t="shared" si="0"/>
        <v>0</v>
      </c>
    </row>
    <row r="50" spans="1:11" ht="15" x14ac:dyDescent="0.25">
      <c r="A50" s="22"/>
      <c r="B50" s="25"/>
      <c r="C50" s="64"/>
      <c r="D50" s="118"/>
      <c r="E50" s="93"/>
      <c r="F50" s="95"/>
      <c r="G50" s="170"/>
      <c r="H50" s="27"/>
      <c r="I50" s="23"/>
      <c r="J50" s="199"/>
      <c r="K50" s="23">
        <f t="shared" si="0"/>
        <v>0</v>
      </c>
    </row>
    <row r="51" spans="1:11" ht="15" x14ac:dyDescent="0.25">
      <c r="A51" s="22"/>
      <c r="B51" s="25"/>
      <c r="C51" s="64"/>
      <c r="D51" s="118"/>
      <c r="E51" s="93"/>
      <c r="F51" s="95"/>
      <c r="G51" s="170"/>
      <c r="H51" s="27"/>
      <c r="I51" s="23"/>
      <c r="J51" s="199"/>
      <c r="K51" s="23">
        <f t="shared" si="0"/>
        <v>0</v>
      </c>
    </row>
    <row r="52" spans="1:11" ht="15" x14ac:dyDescent="0.25">
      <c r="A52" s="22"/>
      <c r="B52" s="25"/>
      <c r="C52" s="64"/>
      <c r="D52" s="118"/>
      <c r="E52" s="93"/>
      <c r="F52" s="95"/>
      <c r="G52" s="170"/>
      <c r="H52" s="27"/>
      <c r="I52" s="23"/>
      <c r="J52" s="199"/>
      <c r="K52" s="23">
        <f t="shared" si="0"/>
        <v>0</v>
      </c>
    </row>
    <row r="53" spans="1:11" ht="15" x14ac:dyDescent="0.25">
      <c r="A53" s="22"/>
      <c r="B53" s="25"/>
      <c r="C53" s="64"/>
      <c r="D53" s="118"/>
      <c r="E53" s="93"/>
      <c r="F53" s="95"/>
      <c r="G53" s="170"/>
      <c r="H53" s="27"/>
      <c r="I53" s="23"/>
      <c r="J53" s="199"/>
      <c r="K53" s="23">
        <f t="shared" si="0"/>
        <v>0</v>
      </c>
    </row>
    <row r="54" spans="1:11" ht="15" x14ac:dyDescent="0.25">
      <c r="A54" s="22"/>
      <c r="B54" s="25"/>
      <c r="C54" s="64"/>
      <c r="D54" s="118"/>
      <c r="E54" s="93"/>
      <c r="F54" s="95"/>
      <c r="G54" s="170"/>
      <c r="H54" s="27"/>
      <c r="I54" s="23"/>
      <c r="J54" s="199"/>
      <c r="K54" s="23">
        <f t="shared" si="0"/>
        <v>0</v>
      </c>
    </row>
    <row r="55" spans="1:11" ht="15" x14ac:dyDescent="0.25">
      <c r="A55" s="22"/>
      <c r="B55" s="25"/>
      <c r="C55" s="64"/>
      <c r="D55" s="118"/>
      <c r="E55" s="93"/>
      <c r="F55" s="95"/>
      <c r="G55" s="170"/>
      <c r="H55" s="27"/>
      <c r="I55" s="23"/>
      <c r="J55" s="199"/>
      <c r="K55" s="23">
        <f t="shared" si="0"/>
        <v>0</v>
      </c>
    </row>
    <row r="56" spans="1:11" ht="15" x14ac:dyDescent="0.25">
      <c r="A56" s="22"/>
      <c r="B56" s="25"/>
      <c r="C56" s="64"/>
      <c r="D56" s="118"/>
      <c r="E56" s="93"/>
      <c r="F56" s="95"/>
      <c r="G56" s="170"/>
      <c r="H56" s="27"/>
      <c r="I56" s="23"/>
      <c r="J56" s="199"/>
      <c r="K56" s="23">
        <f t="shared" si="0"/>
        <v>0</v>
      </c>
    </row>
    <row r="57" spans="1:11" ht="15" x14ac:dyDescent="0.25">
      <c r="A57" s="22"/>
      <c r="B57" s="25"/>
      <c r="C57" s="64"/>
      <c r="D57" s="118"/>
      <c r="E57" s="93"/>
      <c r="F57" s="95"/>
      <c r="G57" s="170"/>
      <c r="H57" s="27"/>
      <c r="I57" s="23"/>
      <c r="J57" s="199"/>
      <c r="K57" s="23">
        <f t="shared" si="0"/>
        <v>0</v>
      </c>
    </row>
    <row r="58" spans="1:11" ht="15" x14ac:dyDescent="0.25">
      <c r="A58" s="22"/>
      <c r="B58" s="25"/>
      <c r="C58" s="64"/>
      <c r="D58" s="118"/>
      <c r="E58" s="93"/>
      <c r="F58" s="95"/>
      <c r="G58" s="170"/>
      <c r="H58" s="27"/>
      <c r="I58" s="23"/>
      <c r="J58" s="199"/>
      <c r="K58" s="23">
        <f t="shared" si="0"/>
        <v>0</v>
      </c>
    </row>
    <row r="59" spans="1:11" ht="15" x14ac:dyDescent="0.25">
      <c r="A59" s="22"/>
      <c r="B59" s="25"/>
      <c r="C59" s="64"/>
      <c r="D59" s="118"/>
      <c r="E59" s="93"/>
      <c r="F59" s="95"/>
      <c r="G59" s="170"/>
      <c r="H59" s="27"/>
      <c r="I59" s="23"/>
      <c r="J59" s="199"/>
      <c r="K59" s="23">
        <f t="shared" si="0"/>
        <v>0</v>
      </c>
    </row>
    <row r="60" spans="1:11" ht="15" x14ac:dyDescent="0.25">
      <c r="A60" s="22"/>
      <c r="B60" s="25"/>
      <c r="C60" s="64"/>
      <c r="D60" s="118"/>
      <c r="E60" s="93"/>
      <c r="F60" s="95"/>
      <c r="G60" s="170"/>
      <c r="H60" s="27"/>
      <c r="I60" s="23"/>
      <c r="J60" s="199"/>
      <c r="K60" s="23">
        <f t="shared" si="0"/>
        <v>0</v>
      </c>
    </row>
    <row r="61" spans="1:11" ht="15" x14ac:dyDescent="0.25">
      <c r="A61" s="22"/>
      <c r="B61" s="25"/>
      <c r="C61" s="64"/>
      <c r="D61" s="118"/>
      <c r="E61" s="93"/>
      <c r="F61" s="95"/>
      <c r="G61" s="170"/>
      <c r="H61" s="27"/>
      <c r="I61" s="23"/>
      <c r="J61" s="199"/>
      <c r="K61" s="23">
        <f t="shared" si="0"/>
        <v>0</v>
      </c>
    </row>
    <row r="62" spans="1:11" ht="15" x14ac:dyDescent="0.25">
      <c r="A62" s="22"/>
      <c r="B62" s="25"/>
      <c r="C62" s="64"/>
      <c r="D62" s="118"/>
      <c r="E62" s="93"/>
      <c r="F62" s="95"/>
      <c r="G62" s="170"/>
      <c r="H62" s="27"/>
      <c r="I62" s="23"/>
      <c r="J62" s="199"/>
      <c r="K62" s="23">
        <f t="shared" si="0"/>
        <v>0</v>
      </c>
    </row>
    <row r="63" spans="1:11" ht="15" x14ac:dyDescent="0.25">
      <c r="A63" s="22"/>
      <c r="B63" s="25"/>
      <c r="C63" s="64"/>
      <c r="D63" s="118"/>
      <c r="E63" s="93"/>
      <c r="F63" s="95"/>
      <c r="G63" s="170"/>
      <c r="H63" s="27"/>
      <c r="I63" s="23"/>
      <c r="J63" s="199"/>
      <c r="K63" s="23">
        <f t="shared" si="0"/>
        <v>0</v>
      </c>
    </row>
    <row r="64" spans="1:11" ht="15" x14ac:dyDescent="0.25">
      <c r="A64" s="22"/>
      <c r="B64" s="25"/>
      <c r="C64" s="64"/>
      <c r="D64" s="118"/>
      <c r="E64" s="93"/>
      <c r="F64" s="95"/>
      <c r="G64" s="170"/>
      <c r="H64" s="27"/>
      <c r="I64" s="23"/>
      <c r="J64" s="199"/>
      <c r="K64" s="23">
        <f t="shared" si="0"/>
        <v>0</v>
      </c>
    </row>
    <row r="65" spans="1:11" ht="15" x14ac:dyDescent="0.25">
      <c r="A65" s="22"/>
      <c r="B65" s="25"/>
      <c r="C65" s="64"/>
      <c r="D65" s="118"/>
      <c r="E65" s="93"/>
      <c r="F65" s="95"/>
      <c r="G65" s="170"/>
      <c r="H65" s="27"/>
      <c r="I65" s="23"/>
      <c r="J65" s="199"/>
      <c r="K65" s="23">
        <f t="shared" si="0"/>
        <v>0</v>
      </c>
    </row>
    <row r="66" spans="1:11" ht="15" x14ac:dyDescent="0.25">
      <c r="A66" s="22"/>
      <c r="B66" s="25"/>
      <c r="C66" s="64"/>
      <c r="D66" s="118"/>
      <c r="E66" s="93"/>
      <c r="F66" s="95"/>
      <c r="G66" s="170"/>
      <c r="H66" s="27"/>
      <c r="I66" s="23"/>
      <c r="J66" s="199"/>
      <c r="K66" s="23">
        <f t="shared" si="0"/>
        <v>0</v>
      </c>
    </row>
    <row r="67" spans="1:11" ht="15" x14ac:dyDescent="0.25">
      <c r="A67" s="22"/>
      <c r="B67" s="25"/>
      <c r="C67" s="64"/>
      <c r="D67" s="118"/>
      <c r="E67" s="93"/>
      <c r="F67" s="95"/>
      <c r="G67" s="170"/>
      <c r="H67" s="27"/>
      <c r="I67" s="23"/>
      <c r="J67" s="199"/>
      <c r="K67" s="23">
        <f t="shared" si="0"/>
        <v>0</v>
      </c>
    </row>
    <row r="68" spans="1:11" ht="15" x14ac:dyDescent="0.25">
      <c r="A68" s="22"/>
      <c r="B68" s="25"/>
      <c r="C68" s="64"/>
      <c r="D68" s="118"/>
      <c r="E68" s="93"/>
      <c r="F68" s="95"/>
      <c r="G68" s="170"/>
      <c r="H68" s="27"/>
      <c r="I68" s="23"/>
      <c r="J68" s="199"/>
      <c r="K68" s="23">
        <f t="shared" si="0"/>
        <v>0</v>
      </c>
    </row>
    <row r="69" spans="1:11" ht="15" x14ac:dyDescent="0.25">
      <c r="A69" s="22"/>
      <c r="B69" s="25"/>
      <c r="C69" s="64"/>
      <c r="D69" s="118"/>
      <c r="E69" s="93"/>
      <c r="F69" s="95"/>
      <c r="G69" s="170"/>
      <c r="H69" s="27"/>
      <c r="I69" s="23"/>
      <c r="J69" s="199"/>
      <c r="K69" s="23">
        <f t="shared" si="0"/>
        <v>0</v>
      </c>
    </row>
    <row r="70" spans="1:11" ht="15" x14ac:dyDescent="0.25">
      <c r="A70" s="22"/>
      <c r="B70" s="25"/>
      <c r="C70" s="64"/>
      <c r="D70" s="118"/>
      <c r="E70" s="93"/>
      <c r="F70" s="95"/>
      <c r="G70" s="170"/>
      <c r="H70" s="27"/>
      <c r="I70" s="23"/>
      <c r="J70" s="199"/>
      <c r="K70" s="23">
        <f t="shared" si="0"/>
        <v>0</v>
      </c>
    </row>
    <row r="71" spans="1:11" ht="15" x14ac:dyDescent="0.25">
      <c r="A71" s="22"/>
      <c r="B71" s="25"/>
      <c r="C71" s="64"/>
      <c r="D71" s="118"/>
      <c r="E71" s="93"/>
      <c r="F71" s="95"/>
      <c r="G71" s="170"/>
      <c r="H71" s="27"/>
      <c r="I71" s="23"/>
      <c r="J71" s="199"/>
      <c r="K71" s="23">
        <f t="shared" si="0"/>
        <v>0</v>
      </c>
    </row>
    <row r="72" spans="1:11" ht="15" x14ac:dyDescent="0.25">
      <c r="A72" s="22"/>
      <c r="B72" s="25"/>
      <c r="C72" s="64"/>
      <c r="D72" s="118"/>
      <c r="E72" s="93"/>
      <c r="F72" s="95"/>
      <c r="G72" s="170"/>
      <c r="H72" s="27"/>
      <c r="I72" s="23"/>
      <c r="J72" s="199"/>
      <c r="K72" s="23">
        <f t="shared" si="0"/>
        <v>0</v>
      </c>
    </row>
    <row r="73" spans="1:11" ht="15" x14ac:dyDescent="0.25">
      <c r="A73" s="22"/>
      <c r="B73" s="25"/>
      <c r="C73" s="64"/>
      <c r="D73" s="118"/>
      <c r="E73" s="93"/>
      <c r="F73" s="95"/>
      <c r="G73" s="170"/>
      <c r="H73" s="27"/>
      <c r="I73" s="23"/>
      <c r="J73" s="199"/>
      <c r="K73" s="23">
        <f t="shared" si="0"/>
        <v>0</v>
      </c>
    </row>
    <row r="74" spans="1:11" ht="15" x14ac:dyDescent="0.25">
      <c r="A74" s="22"/>
      <c r="B74" s="25"/>
      <c r="C74" s="64"/>
      <c r="D74" s="118"/>
      <c r="E74" s="93"/>
      <c r="F74" s="95"/>
      <c r="G74" s="170"/>
      <c r="H74" s="27"/>
      <c r="I74" s="23"/>
      <c r="J74" s="199"/>
      <c r="K74" s="23">
        <f t="shared" si="0"/>
        <v>0</v>
      </c>
    </row>
    <row r="75" spans="1:11" ht="15" x14ac:dyDescent="0.25">
      <c r="A75" s="22"/>
      <c r="B75" s="25"/>
      <c r="C75" s="64"/>
      <c r="D75" s="118"/>
      <c r="E75" s="93"/>
      <c r="F75" s="95"/>
      <c r="G75" s="170"/>
      <c r="H75" s="27"/>
      <c r="I75" s="23"/>
      <c r="J75" s="199"/>
      <c r="K75" s="23">
        <f t="shared" si="0"/>
        <v>0</v>
      </c>
    </row>
    <row r="76" spans="1:11" ht="15" x14ac:dyDescent="0.25">
      <c r="A76" s="22"/>
      <c r="B76" s="25"/>
      <c r="C76" s="64"/>
      <c r="D76" s="118"/>
      <c r="E76" s="93"/>
      <c r="F76" s="95"/>
      <c r="G76" s="170"/>
      <c r="H76" s="27"/>
      <c r="I76" s="23"/>
      <c r="J76" s="199"/>
      <c r="K76" s="23">
        <f t="shared" si="0"/>
        <v>0</v>
      </c>
    </row>
    <row r="77" spans="1:11" ht="15" x14ac:dyDescent="0.25">
      <c r="A77" s="22"/>
      <c r="B77" s="25"/>
      <c r="C77" s="64"/>
      <c r="D77" s="118"/>
      <c r="E77" s="93"/>
      <c r="F77" s="95"/>
      <c r="G77" s="170"/>
      <c r="H77" s="27"/>
      <c r="I77" s="23"/>
      <c r="J77" s="199"/>
      <c r="K77" s="23">
        <f t="shared" si="0"/>
        <v>0</v>
      </c>
    </row>
    <row r="78" spans="1:11" ht="15" x14ac:dyDescent="0.25">
      <c r="A78" s="22"/>
      <c r="B78" s="25"/>
      <c r="C78" s="64"/>
      <c r="D78" s="118"/>
      <c r="E78" s="93"/>
      <c r="F78" s="95"/>
      <c r="G78" s="170"/>
      <c r="H78" s="27"/>
      <c r="I78" s="23"/>
      <c r="J78" s="199"/>
      <c r="K78" s="23">
        <f t="shared" si="0"/>
        <v>0</v>
      </c>
    </row>
    <row r="79" spans="1:11" ht="15" x14ac:dyDescent="0.25">
      <c r="A79" s="22"/>
      <c r="B79" s="25"/>
      <c r="C79" s="64"/>
      <c r="D79" s="118"/>
      <c r="E79" s="93"/>
      <c r="F79" s="95"/>
      <c r="G79" s="170"/>
      <c r="H79" s="27"/>
      <c r="I79" s="23"/>
      <c r="J79" s="199"/>
      <c r="K79" s="23">
        <f t="shared" si="0"/>
        <v>0</v>
      </c>
    </row>
    <row r="80" spans="1:11" ht="15" x14ac:dyDescent="0.25">
      <c r="A80" s="22"/>
      <c r="B80" s="25"/>
      <c r="C80" s="64"/>
      <c r="D80" s="118"/>
      <c r="E80" s="93"/>
      <c r="F80" s="95"/>
      <c r="G80" s="170"/>
      <c r="H80" s="27"/>
      <c r="I80" s="23"/>
      <c r="J80" s="199"/>
      <c r="K80" s="23">
        <f t="shared" si="0"/>
        <v>0</v>
      </c>
    </row>
    <row r="81" spans="1:11" ht="15" x14ac:dyDescent="0.25">
      <c r="A81" s="22"/>
      <c r="B81" s="25"/>
      <c r="C81" s="64"/>
      <c r="D81" s="118"/>
      <c r="E81" s="93"/>
      <c r="F81" s="95"/>
      <c r="G81" s="170"/>
      <c r="H81" s="27"/>
      <c r="I81" s="23"/>
      <c r="J81" s="199"/>
      <c r="K81" s="23">
        <f t="shared" si="0"/>
        <v>0</v>
      </c>
    </row>
    <row r="82" spans="1:11" ht="15" x14ac:dyDescent="0.25">
      <c r="A82" s="22"/>
      <c r="B82" s="25"/>
      <c r="C82" s="64"/>
      <c r="D82" s="118"/>
      <c r="E82" s="93"/>
      <c r="F82" s="95"/>
      <c r="G82" s="170"/>
      <c r="H82" s="27"/>
      <c r="I82" s="23"/>
      <c r="J82" s="199"/>
      <c r="K82" s="23">
        <f t="shared" si="0"/>
        <v>0</v>
      </c>
    </row>
    <row r="83" spans="1:11" ht="15" x14ac:dyDescent="0.25">
      <c r="A83" s="22"/>
      <c r="B83" s="25"/>
      <c r="C83" s="64"/>
      <c r="D83" s="118"/>
      <c r="E83" s="93"/>
      <c r="F83" s="95"/>
      <c r="G83" s="170"/>
      <c r="H83" s="27"/>
      <c r="I83" s="23"/>
      <c r="J83" s="199"/>
      <c r="K83" s="23">
        <f t="shared" si="0"/>
        <v>0</v>
      </c>
    </row>
    <row r="84" spans="1:11" ht="15" x14ac:dyDescent="0.25">
      <c r="A84" s="22"/>
      <c r="B84" s="25"/>
      <c r="C84" s="64"/>
      <c r="D84" s="118"/>
      <c r="E84" s="93"/>
      <c r="F84" s="95"/>
      <c r="G84" s="170"/>
      <c r="H84" s="27"/>
      <c r="I84" s="23"/>
      <c r="J84" s="199"/>
      <c r="K84" s="23">
        <f t="shared" si="0"/>
        <v>0</v>
      </c>
    </row>
    <row r="85" spans="1:11" ht="15" x14ac:dyDescent="0.25">
      <c r="A85" s="22"/>
      <c r="B85" s="25"/>
      <c r="C85" s="64"/>
      <c r="D85" s="118"/>
      <c r="E85" s="93"/>
      <c r="F85" s="95"/>
      <c r="G85" s="170"/>
      <c r="H85" s="27"/>
      <c r="I85" s="23"/>
      <c r="J85" s="199"/>
      <c r="K85" s="23">
        <f t="shared" si="0"/>
        <v>0</v>
      </c>
    </row>
    <row r="86" spans="1:11" ht="15" x14ac:dyDescent="0.25">
      <c r="A86" s="22"/>
      <c r="B86" s="25"/>
      <c r="C86" s="64"/>
      <c r="D86" s="118"/>
      <c r="E86" s="93"/>
      <c r="F86" s="95"/>
      <c r="G86" s="170"/>
      <c r="H86" s="27"/>
      <c r="I86" s="23"/>
      <c r="J86" s="199"/>
      <c r="K86" s="23">
        <f t="shared" si="0"/>
        <v>0</v>
      </c>
    </row>
    <row r="87" spans="1:11" ht="15" x14ac:dyDescent="0.25">
      <c r="A87" s="22"/>
      <c r="B87" s="25"/>
      <c r="C87" s="64"/>
      <c r="D87" s="118"/>
      <c r="E87" s="93"/>
      <c r="F87" s="95"/>
      <c r="G87" s="170"/>
      <c r="H87" s="27"/>
      <c r="I87" s="23"/>
      <c r="J87" s="199"/>
      <c r="K87" s="23">
        <f t="shared" si="0"/>
        <v>0</v>
      </c>
    </row>
    <row r="88" spans="1:11" ht="15" x14ac:dyDescent="0.25">
      <c r="A88" s="22"/>
      <c r="B88" s="25"/>
      <c r="C88" s="64"/>
      <c r="D88" s="118"/>
      <c r="E88" s="93"/>
      <c r="F88" s="95"/>
      <c r="G88" s="170"/>
      <c r="H88" s="27"/>
      <c r="I88" s="23"/>
      <c r="J88" s="199"/>
      <c r="K88" s="23">
        <f t="shared" si="0"/>
        <v>0</v>
      </c>
    </row>
    <row r="89" spans="1:11" ht="15" x14ac:dyDescent="0.25">
      <c r="A89" s="22"/>
      <c r="B89" s="25"/>
      <c r="C89" s="64"/>
      <c r="D89" s="118"/>
      <c r="E89" s="93"/>
      <c r="F89" s="95"/>
      <c r="G89" s="170"/>
      <c r="H89" s="27"/>
      <c r="I89" s="23"/>
      <c r="J89" s="199"/>
      <c r="K89" s="23">
        <f t="shared" si="0"/>
        <v>0</v>
      </c>
    </row>
    <row r="90" spans="1:11" ht="15" x14ac:dyDescent="0.25">
      <c r="A90" s="22"/>
      <c r="B90" s="25"/>
      <c r="C90" s="64"/>
      <c r="D90" s="118"/>
      <c r="E90" s="93"/>
      <c r="F90" s="95"/>
      <c r="G90" s="170"/>
      <c r="H90" s="27"/>
      <c r="I90" s="23"/>
      <c r="J90" s="199"/>
      <c r="K90" s="23">
        <f t="shared" si="0"/>
        <v>0</v>
      </c>
    </row>
    <row r="91" spans="1:11" ht="15" x14ac:dyDescent="0.25">
      <c r="A91" s="22"/>
      <c r="B91" s="25"/>
      <c r="C91" s="64"/>
      <c r="D91" s="118"/>
      <c r="E91" s="93"/>
      <c r="F91" s="95"/>
      <c r="G91" s="170"/>
      <c r="H91" s="27"/>
      <c r="I91" s="23"/>
      <c r="J91" s="199"/>
      <c r="K91" s="23">
        <f t="shared" si="0"/>
        <v>0</v>
      </c>
    </row>
    <row r="92" spans="1:11" ht="15" x14ac:dyDescent="0.25">
      <c r="A92" s="22"/>
      <c r="B92" s="25"/>
      <c r="C92" s="64"/>
      <c r="D92" s="118"/>
      <c r="E92" s="93"/>
      <c r="F92" s="95"/>
      <c r="G92" s="170"/>
      <c r="H92" s="27"/>
      <c r="I92" s="23"/>
      <c r="J92" s="127"/>
      <c r="K92" s="23">
        <f t="shared" ref="K92:K126" si="1">+I92-J92</f>
        <v>0</v>
      </c>
    </row>
    <row r="93" spans="1:11" ht="15" x14ac:dyDescent="0.25">
      <c r="A93" s="22"/>
      <c r="B93" s="25"/>
      <c r="C93" s="64"/>
      <c r="D93" s="118"/>
      <c r="E93" s="93"/>
      <c r="F93" s="95"/>
      <c r="G93" s="170"/>
      <c r="H93" s="27"/>
      <c r="I93" s="23"/>
      <c r="J93" s="127"/>
      <c r="K93" s="23">
        <f t="shared" si="1"/>
        <v>0</v>
      </c>
    </row>
    <row r="94" spans="1:11" ht="15" x14ac:dyDescent="0.25">
      <c r="A94" s="22"/>
      <c r="B94" s="181"/>
      <c r="C94" s="181"/>
      <c r="D94" s="181"/>
      <c r="E94" s="234"/>
      <c r="F94" s="95"/>
      <c r="G94" s="124"/>
      <c r="H94" s="27"/>
      <c r="I94" s="127"/>
      <c r="J94" s="127"/>
      <c r="K94" s="23">
        <f t="shared" si="1"/>
        <v>0</v>
      </c>
    </row>
    <row r="95" spans="1:11" ht="15" x14ac:dyDescent="0.25">
      <c r="A95" s="248"/>
      <c r="B95" s="184"/>
      <c r="C95" s="184"/>
      <c r="D95" s="184"/>
      <c r="E95" s="234"/>
      <c r="F95" s="95"/>
      <c r="G95" s="124"/>
      <c r="H95" s="27"/>
      <c r="I95" s="127"/>
      <c r="J95" s="127"/>
      <c r="K95" s="23">
        <f t="shared" si="1"/>
        <v>0</v>
      </c>
    </row>
    <row r="96" spans="1:11" ht="15" x14ac:dyDescent="0.25">
      <c r="A96" s="248"/>
      <c r="B96" s="184"/>
      <c r="C96" s="184"/>
      <c r="D96" s="184"/>
      <c r="E96" s="234"/>
      <c r="F96" s="95"/>
      <c r="G96" s="124"/>
      <c r="H96" s="27"/>
      <c r="I96" s="127"/>
      <c r="J96" s="127"/>
      <c r="K96" s="23">
        <f t="shared" si="1"/>
        <v>0</v>
      </c>
    </row>
    <row r="97" spans="1:11" ht="15" x14ac:dyDescent="0.25">
      <c r="A97" s="248"/>
      <c r="B97" s="184"/>
      <c r="C97" s="184"/>
      <c r="D97" s="184"/>
      <c r="E97" s="234"/>
      <c r="F97" s="95"/>
      <c r="G97" s="124"/>
      <c r="H97" s="27"/>
      <c r="I97" s="127"/>
      <c r="J97" s="127"/>
      <c r="K97" s="23">
        <f t="shared" si="1"/>
        <v>0</v>
      </c>
    </row>
    <row r="98" spans="1:11" ht="15" x14ac:dyDescent="0.25">
      <c r="A98" s="248"/>
      <c r="B98" s="184"/>
      <c r="C98" s="184"/>
      <c r="D98" s="184"/>
      <c r="E98" s="234"/>
      <c r="F98" s="95"/>
      <c r="G98" s="124"/>
      <c r="H98" s="27"/>
      <c r="I98" s="127"/>
      <c r="J98" s="127"/>
      <c r="K98" s="23">
        <f t="shared" si="1"/>
        <v>0</v>
      </c>
    </row>
    <row r="99" spans="1:11" ht="15" x14ac:dyDescent="0.25">
      <c r="A99" s="248"/>
      <c r="B99" s="184"/>
      <c r="C99" s="184"/>
      <c r="D99" s="184"/>
      <c r="E99" s="234"/>
      <c r="F99" s="95"/>
      <c r="G99" s="124"/>
      <c r="H99" s="27"/>
      <c r="I99" s="127"/>
      <c r="J99" s="127"/>
      <c r="K99" s="23">
        <f t="shared" si="1"/>
        <v>0</v>
      </c>
    </row>
    <row r="100" spans="1:11" ht="15" x14ac:dyDescent="0.25">
      <c r="A100" s="248"/>
      <c r="B100" s="184"/>
      <c r="C100" s="184"/>
      <c r="D100" s="184"/>
      <c r="E100" s="234"/>
      <c r="F100" s="95"/>
      <c r="G100" s="124"/>
      <c r="H100" s="27"/>
      <c r="I100" s="127"/>
      <c r="J100" s="127"/>
      <c r="K100" s="23">
        <f t="shared" si="1"/>
        <v>0</v>
      </c>
    </row>
    <row r="101" spans="1:11" ht="15" x14ac:dyDescent="0.25">
      <c r="A101" s="248"/>
      <c r="B101" s="184"/>
      <c r="C101" s="184"/>
      <c r="D101" s="184"/>
      <c r="E101" s="234"/>
      <c r="F101" s="95"/>
      <c r="G101" s="124"/>
      <c r="H101" s="27"/>
      <c r="I101" s="127"/>
      <c r="J101" s="127"/>
      <c r="K101" s="23">
        <f t="shared" si="1"/>
        <v>0</v>
      </c>
    </row>
    <row r="102" spans="1:11" ht="15" x14ac:dyDescent="0.25">
      <c r="A102" s="248"/>
      <c r="B102" s="184"/>
      <c r="C102" s="184"/>
      <c r="D102" s="184"/>
      <c r="E102" s="234"/>
      <c r="F102" s="95"/>
      <c r="G102" s="124"/>
      <c r="H102" s="27"/>
      <c r="I102" s="127"/>
      <c r="J102" s="127"/>
      <c r="K102" s="23">
        <f t="shared" si="1"/>
        <v>0</v>
      </c>
    </row>
    <row r="103" spans="1:11" ht="15" x14ac:dyDescent="0.25">
      <c r="A103" s="248"/>
      <c r="B103" s="184"/>
      <c r="C103" s="184"/>
      <c r="D103" s="184"/>
      <c r="E103" s="234"/>
      <c r="F103" s="95"/>
      <c r="G103" s="124"/>
      <c r="H103" s="27"/>
      <c r="I103" s="127"/>
      <c r="J103" s="127"/>
      <c r="K103" s="23">
        <f t="shared" si="1"/>
        <v>0</v>
      </c>
    </row>
    <row r="104" spans="1:11" ht="15" x14ac:dyDescent="0.25">
      <c r="A104" s="248"/>
      <c r="B104" s="184"/>
      <c r="C104" s="184"/>
      <c r="D104" s="184"/>
      <c r="E104" s="234"/>
      <c r="F104" s="95"/>
      <c r="G104" s="124"/>
      <c r="H104" s="27"/>
      <c r="I104" s="127"/>
      <c r="J104" s="127"/>
      <c r="K104" s="23">
        <f t="shared" si="1"/>
        <v>0</v>
      </c>
    </row>
    <row r="105" spans="1:11" ht="15" x14ac:dyDescent="0.25">
      <c r="A105" s="248"/>
      <c r="B105" s="184"/>
      <c r="C105" s="184"/>
      <c r="D105" s="184"/>
      <c r="E105" s="234"/>
      <c r="F105" s="95"/>
      <c r="G105" s="124"/>
      <c r="H105" s="27"/>
      <c r="I105" s="127"/>
      <c r="J105" s="127"/>
      <c r="K105" s="23">
        <f t="shared" si="1"/>
        <v>0</v>
      </c>
    </row>
    <row r="106" spans="1:11" ht="15" x14ac:dyDescent="0.25">
      <c r="A106" s="248"/>
      <c r="B106" s="184"/>
      <c r="C106" s="184"/>
      <c r="D106" s="184"/>
      <c r="E106" s="234"/>
      <c r="F106" s="95"/>
      <c r="G106" s="124"/>
      <c r="H106" s="27"/>
      <c r="I106" s="127"/>
      <c r="J106" s="127"/>
      <c r="K106" s="23">
        <f t="shared" si="1"/>
        <v>0</v>
      </c>
    </row>
    <row r="107" spans="1:11" ht="15" x14ac:dyDescent="0.25">
      <c r="A107" s="248"/>
      <c r="B107" s="184"/>
      <c r="C107" s="184"/>
      <c r="D107" s="184"/>
      <c r="E107" s="234"/>
      <c r="F107" s="95"/>
      <c r="G107" s="124"/>
      <c r="H107" s="27"/>
      <c r="I107" s="127"/>
      <c r="J107" s="127"/>
      <c r="K107" s="23">
        <f t="shared" si="1"/>
        <v>0</v>
      </c>
    </row>
    <row r="108" spans="1:11" ht="15" x14ac:dyDescent="0.25">
      <c r="A108" s="248"/>
      <c r="B108" s="184"/>
      <c r="C108" s="184"/>
      <c r="D108" s="184"/>
      <c r="E108" s="234"/>
      <c r="F108" s="95"/>
      <c r="G108" s="124"/>
      <c r="H108" s="27"/>
      <c r="I108" s="127"/>
      <c r="J108" s="127"/>
      <c r="K108" s="23">
        <f t="shared" si="1"/>
        <v>0</v>
      </c>
    </row>
    <row r="109" spans="1:11" ht="15" x14ac:dyDescent="0.25">
      <c r="A109" s="248"/>
      <c r="B109" s="184"/>
      <c r="C109" s="184"/>
      <c r="D109" s="184"/>
      <c r="E109" s="234"/>
      <c r="F109" s="95"/>
      <c r="G109" s="124"/>
      <c r="H109" s="27"/>
      <c r="I109" s="127"/>
      <c r="J109" s="127"/>
      <c r="K109" s="23">
        <f t="shared" si="1"/>
        <v>0</v>
      </c>
    </row>
    <row r="110" spans="1:11" ht="15" x14ac:dyDescent="0.25">
      <c r="A110" s="248"/>
      <c r="B110" s="184"/>
      <c r="C110" s="184"/>
      <c r="D110" s="184"/>
      <c r="E110" s="234"/>
      <c r="F110" s="95"/>
      <c r="G110" s="124"/>
      <c r="H110" s="27"/>
      <c r="I110" s="127"/>
      <c r="J110" s="127"/>
      <c r="K110" s="23">
        <f t="shared" si="1"/>
        <v>0</v>
      </c>
    </row>
    <row r="111" spans="1:11" ht="15" x14ac:dyDescent="0.25">
      <c r="A111" s="248"/>
      <c r="B111" s="184"/>
      <c r="C111" s="184"/>
      <c r="D111" s="184"/>
      <c r="E111" s="234"/>
      <c r="F111" s="95"/>
      <c r="G111" s="124"/>
      <c r="H111" s="27"/>
      <c r="I111" s="127"/>
      <c r="J111" s="127"/>
      <c r="K111" s="23">
        <f t="shared" si="1"/>
        <v>0</v>
      </c>
    </row>
    <row r="112" spans="1:11" ht="15" x14ac:dyDescent="0.25">
      <c r="A112" s="248"/>
      <c r="B112" s="184"/>
      <c r="C112" s="184"/>
      <c r="D112" s="184"/>
      <c r="E112" s="234"/>
      <c r="F112" s="95"/>
      <c r="G112" s="124"/>
      <c r="H112" s="27"/>
      <c r="I112" s="127"/>
      <c r="J112" s="127"/>
      <c r="K112" s="23">
        <f t="shared" si="1"/>
        <v>0</v>
      </c>
    </row>
    <row r="113" spans="1:11" ht="15" x14ac:dyDescent="0.25">
      <c r="A113" s="248"/>
      <c r="B113" s="184"/>
      <c r="C113" s="184"/>
      <c r="D113" s="184"/>
      <c r="E113" s="234"/>
      <c r="F113" s="95"/>
      <c r="G113" s="124"/>
      <c r="H113" s="27"/>
      <c r="I113" s="127"/>
      <c r="J113" s="127"/>
      <c r="K113" s="23">
        <f t="shared" si="1"/>
        <v>0</v>
      </c>
    </row>
    <row r="114" spans="1:11" ht="15" x14ac:dyDescent="0.25">
      <c r="A114" s="248"/>
      <c r="B114" s="184"/>
      <c r="C114" s="184"/>
      <c r="D114" s="184"/>
      <c r="E114" s="234"/>
      <c r="F114" s="95"/>
      <c r="G114" s="124"/>
      <c r="H114" s="27"/>
      <c r="I114" s="127"/>
      <c r="J114" s="127"/>
      <c r="K114" s="23">
        <f t="shared" si="1"/>
        <v>0</v>
      </c>
    </row>
    <row r="115" spans="1:11" ht="15" x14ac:dyDescent="0.25">
      <c r="A115" s="248"/>
      <c r="B115" s="184"/>
      <c r="C115" s="184"/>
      <c r="D115" s="184"/>
      <c r="E115" s="234"/>
      <c r="F115" s="95"/>
      <c r="G115" s="124"/>
      <c r="H115" s="27"/>
      <c r="I115" s="127"/>
      <c r="J115" s="127"/>
      <c r="K115" s="23">
        <f t="shared" si="1"/>
        <v>0</v>
      </c>
    </row>
    <row r="116" spans="1:11" ht="15" x14ac:dyDescent="0.25">
      <c r="A116" s="248"/>
      <c r="B116" s="184"/>
      <c r="C116" s="184"/>
      <c r="D116" s="184"/>
      <c r="E116" s="234"/>
      <c r="F116" s="95"/>
      <c r="G116" s="124"/>
      <c r="H116" s="27"/>
      <c r="I116" s="127"/>
      <c r="J116" s="127"/>
      <c r="K116" s="23">
        <f t="shared" si="1"/>
        <v>0</v>
      </c>
    </row>
    <row r="117" spans="1:11" ht="15" x14ac:dyDescent="0.25">
      <c r="A117" s="248"/>
      <c r="B117" s="184"/>
      <c r="C117" s="184"/>
      <c r="D117" s="184"/>
      <c r="E117" s="234"/>
      <c r="F117" s="95"/>
      <c r="G117" s="124"/>
      <c r="H117" s="27"/>
      <c r="I117" s="127"/>
      <c r="J117" s="127"/>
      <c r="K117" s="23">
        <f t="shared" si="1"/>
        <v>0</v>
      </c>
    </row>
    <row r="118" spans="1:11" ht="15" x14ac:dyDescent="0.25">
      <c r="A118" s="248"/>
      <c r="B118" s="184"/>
      <c r="C118" s="184"/>
      <c r="D118" s="184"/>
      <c r="E118" s="234"/>
      <c r="F118" s="95"/>
      <c r="G118" s="124"/>
      <c r="H118" s="27"/>
      <c r="I118" s="127"/>
      <c r="J118" s="127"/>
      <c r="K118" s="23">
        <f t="shared" si="1"/>
        <v>0</v>
      </c>
    </row>
    <row r="119" spans="1:11" ht="15" x14ac:dyDescent="0.25">
      <c r="A119" s="248"/>
      <c r="B119" s="184"/>
      <c r="C119" s="184"/>
      <c r="D119" s="184"/>
      <c r="E119" s="234"/>
      <c r="F119" s="95"/>
      <c r="G119" s="124"/>
      <c r="H119" s="27"/>
      <c r="I119" s="127"/>
      <c r="J119" s="127"/>
      <c r="K119" s="23">
        <f t="shared" si="1"/>
        <v>0</v>
      </c>
    </row>
    <row r="120" spans="1:11" ht="15" x14ac:dyDescent="0.25">
      <c r="A120" s="248"/>
      <c r="B120" s="184"/>
      <c r="C120" s="184"/>
      <c r="D120" s="184"/>
      <c r="E120" s="234"/>
      <c r="F120" s="95"/>
      <c r="G120" s="124"/>
      <c r="H120" s="27"/>
      <c r="I120" s="127"/>
      <c r="J120" s="127"/>
      <c r="K120" s="23">
        <f t="shared" si="1"/>
        <v>0</v>
      </c>
    </row>
    <row r="121" spans="1:11" ht="15" x14ac:dyDescent="0.25">
      <c r="A121" s="248"/>
      <c r="B121" s="184"/>
      <c r="C121" s="184"/>
      <c r="D121" s="184"/>
      <c r="E121" s="234"/>
      <c r="F121" s="95"/>
      <c r="G121" s="124"/>
      <c r="H121" s="27"/>
      <c r="I121" s="127"/>
      <c r="J121" s="127"/>
      <c r="K121" s="23">
        <f t="shared" si="1"/>
        <v>0</v>
      </c>
    </row>
    <row r="122" spans="1:11" ht="15" x14ac:dyDescent="0.25">
      <c r="A122" s="248"/>
      <c r="B122" s="184"/>
      <c r="C122" s="184"/>
      <c r="D122" s="184"/>
      <c r="E122" s="234"/>
      <c r="F122" s="95"/>
      <c r="G122" s="124"/>
      <c r="H122" s="27"/>
      <c r="I122" s="127"/>
      <c r="J122" s="23"/>
      <c r="K122" s="23">
        <f t="shared" si="1"/>
        <v>0</v>
      </c>
    </row>
    <row r="123" spans="1:11" ht="15" x14ac:dyDescent="0.25">
      <c r="A123" s="248"/>
      <c r="B123" s="184"/>
      <c r="C123" s="184"/>
      <c r="D123" s="184"/>
      <c r="E123" s="234"/>
      <c r="F123" s="95"/>
      <c r="G123" s="124"/>
      <c r="H123" s="27"/>
      <c r="I123" s="127"/>
      <c r="J123" s="23"/>
      <c r="K123" s="23">
        <f t="shared" si="1"/>
        <v>0</v>
      </c>
    </row>
    <row r="124" spans="1:11" ht="15" x14ac:dyDescent="0.25">
      <c r="A124" s="248"/>
      <c r="B124" s="184"/>
      <c r="C124" s="184"/>
      <c r="D124" s="184"/>
      <c r="E124" s="234"/>
      <c r="F124" s="95"/>
      <c r="G124" s="124"/>
      <c r="H124" s="27"/>
      <c r="I124" s="127"/>
      <c r="J124" s="23"/>
      <c r="K124" s="23">
        <f t="shared" si="1"/>
        <v>0</v>
      </c>
    </row>
    <row r="125" spans="1:11" ht="15" x14ac:dyDescent="0.25">
      <c r="A125" s="248"/>
      <c r="B125" s="184"/>
      <c r="C125" s="184"/>
      <c r="D125" s="184"/>
      <c r="E125" s="234"/>
      <c r="F125" s="95"/>
      <c r="G125" s="124"/>
      <c r="H125" s="27"/>
      <c r="I125" s="127"/>
      <c r="J125" s="23"/>
      <c r="K125" s="23">
        <f t="shared" si="1"/>
        <v>0</v>
      </c>
    </row>
    <row r="126" spans="1:11" ht="15" x14ac:dyDescent="0.25">
      <c r="A126" s="248"/>
      <c r="B126" s="269"/>
      <c r="C126" s="269"/>
      <c r="D126" s="269"/>
      <c r="E126" s="234"/>
      <c r="F126" s="95"/>
      <c r="G126" s="124"/>
      <c r="H126" s="27"/>
      <c r="I126" s="127"/>
      <c r="J126" s="23"/>
      <c r="K126" s="23">
        <f t="shared" si="1"/>
        <v>0</v>
      </c>
    </row>
    <row r="127" spans="1:11" ht="15" x14ac:dyDescent="0.25">
      <c r="A127" s="14"/>
      <c r="B127" s="15"/>
      <c r="C127" s="15"/>
      <c r="D127" s="15"/>
      <c r="E127" s="260"/>
      <c r="F127" s="221"/>
      <c r="G127" s="321" t="s">
        <v>19</v>
      </c>
      <c r="H127" s="316"/>
      <c r="I127" s="28">
        <f>SUM(I22:I126)</f>
        <v>228836390</v>
      </c>
      <c r="J127" s="28">
        <f>SUM(J22:J126)</f>
        <v>1511130</v>
      </c>
      <c r="K127" s="28">
        <f>SUM(K22:K126)</f>
        <v>227325260</v>
      </c>
    </row>
    <row r="128" spans="1:11" ht="15" x14ac:dyDescent="0.25">
      <c r="A128" s="14"/>
      <c r="B128" s="15"/>
      <c r="C128" s="15"/>
      <c r="D128" s="15"/>
      <c r="E128" s="260"/>
      <c r="F128" s="252"/>
      <c r="G128" s="267"/>
      <c r="H128" s="15"/>
      <c r="I128" s="19"/>
      <c r="J128" s="19"/>
      <c r="K128" s="20"/>
    </row>
    <row r="129" spans="1:11" ht="51" x14ac:dyDescent="0.2">
      <c r="A129" s="69" t="s">
        <v>37</v>
      </c>
      <c r="B129" s="70" t="s">
        <v>39</v>
      </c>
      <c r="C129" s="69" t="s">
        <v>40</v>
      </c>
      <c r="D129" s="255" t="s">
        <v>38</v>
      </c>
      <c r="E129" s="70" t="s">
        <v>15</v>
      </c>
      <c r="F129" s="262" t="s">
        <v>33</v>
      </c>
      <c r="G129" s="164" t="s">
        <v>16</v>
      </c>
      <c r="H129" s="69" t="s">
        <v>22</v>
      </c>
      <c r="I129" s="69" t="s">
        <v>12</v>
      </c>
      <c r="J129" s="69" t="s">
        <v>23</v>
      </c>
      <c r="K129" s="69" t="s">
        <v>4</v>
      </c>
    </row>
    <row r="130" spans="1:11" ht="15" x14ac:dyDescent="0.2">
      <c r="A130" s="72"/>
      <c r="B130" s="72">
        <v>1773135786</v>
      </c>
      <c r="C130" s="72">
        <v>0</v>
      </c>
      <c r="D130" s="256">
        <f>+A130+B130-C130</f>
        <v>1773135786</v>
      </c>
      <c r="E130" s="253">
        <f>+I127</f>
        <v>228836390</v>
      </c>
      <c r="F130" s="263">
        <f>+E130/D130</f>
        <v>0.12905745392248261</v>
      </c>
      <c r="G130" s="165">
        <f>+I19</f>
        <v>184932878</v>
      </c>
      <c r="H130" s="73">
        <f>+D130-E130-G130</f>
        <v>1359366518</v>
      </c>
      <c r="I130" s="73">
        <f>+J127</f>
        <v>1511130</v>
      </c>
      <c r="J130" s="74">
        <f>+I130/D130</f>
        <v>8.5223591556343444E-4</v>
      </c>
      <c r="K130" s="73">
        <f>+K127</f>
        <v>227325260</v>
      </c>
    </row>
    <row r="131" spans="1:11" ht="15" x14ac:dyDescent="0.25">
      <c r="A131" s="75">
        <v>1</v>
      </c>
      <c r="B131" s="75">
        <v>2</v>
      </c>
      <c r="C131" s="75">
        <v>3</v>
      </c>
      <c r="D131" s="257" t="s">
        <v>3</v>
      </c>
      <c r="E131" s="228">
        <v>5</v>
      </c>
      <c r="F131" s="264" t="s">
        <v>18</v>
      </c>
      <c r="G131" s="167">
        <v>7</v>
      </c>
      <c r="H131" s="75" t="s">
        <v>9</v>
      </c>
      <c r="I131" s="75">
        <v>9</v>
      </c>
      <c r="J131" s="75" t="s">
        <v>24</v>
      </c>
      <c r="K131" s="75" t="s">
        <v>25</v>
      </c>
    </row>
  </sheetData>
  <mergeCells count="16">
    <mergeCell ref="J20:J21"/>
    <mergeCell ref="E21:F21"/>
    <mergeCell ref="G21:H21"/>
    <mergeCell ref="A3:J3"/>
    <mergeCell ref="A5:A6"/>
    <mergeCell ref="B5:B6"/>
    <mergeCell ref="D5:D6"/>
    <mergeCell ref="E5:H5"/>
    <mergeCell ref="I5:I6"/>
    <mergeCell ref="J5:K6"/>
    <mergeCell ref="E6:H6"/>
    <mergeCell ref="G127:H127"/>
    <mergeCell ref="G19:H19"/>
    <mergeCell ref="A20:A21"/>
    <mergeCell ref="E20:H20"/>
    <mergeCell ref="I20:I21"/>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A47D2-F466-47F9-8FBE-876C4102FF29}">
  <dimension ref="A1:K129"/>
  <sheetViews>
    <sheetView workbookViewId="0">
      <selection activeCell="I17" sqref="I17"/>
    </sheetView>
  </sheetViews>
  <sheetFormatPr baseColWidth="10" defaultRowHeight="12.75" x14ac:dyDescent="0.2"/>
  <cols>
    <col min="2" max="2" width="12.5703125" bestFit="1" customWidth="1"/>
    <col min="4" max="4" width="13.140625" customWidth="1"/>
    <col min="8" max="8" width="13.28515625" customWidth="1"/>
    <col min="9" max="9" width="19.85546875" bestFit="1" customWidth="1"/>
    <col min="11" max="11" width="13.85546875" customWidth="1"/>
  </cols>
  <sheetData>
    <row r="1" spans="1:11" ht="15" x14ac:dyDescent="0.25">
      <c r="A1" s="1" t="s">
        <v>34</v>
      </c>
      <c r="B1" s="1"/>
      <c r="C1" s="1"/>
      <c r="D1" s="1"/>
      <c r="E1" s="93"/>
      <c r="F1" s="217"/>
      <c r="G1" s="156"/>
      <c r="H1" s="2"/>
      <c r="I1" s="2"/>
      <c r="J1" s="2"/>
      <c r="K1" s="2"/>
    </row>
    <row r="2" spans="1:11" ht="15" x14ac:dyDescent="0.25">
      <c r="A2" s="2"/>
      <c r="B2" s="2"/>
      <c r="C2" s="2"/>
      <c r="D2" s="2"/>
      <c r="E2" s="93"/>
      <c r="F2" s="218"/>
      <c r="G2" s="156"/>
      <c r="H2" s="2"/>
      <c r="I2" s="2"/>
      <c r="J2" s="2"/>
      <c r="K2" s="65"/>
    </row>
    <row r="3" spans="1:11" ht="15" x14ac:dyDescent="0.2">
      <c r="A3" s="294" t="s">
        <v>3382</v>
      </c>
      <c r="B3" s="294"/>
      <c r="C3" s="294"/>
      <c r="D3" s="294"/>
      <c r="E3" s="294"/>
      <c r="F3" s="294"/>
      <c r="G3" s="294"/>
      <c r="H3" s="294"/>
      <c r="I3" s="294"/>
      <c r="J3" s="294"/>
      <c r="K3" s="67" t="s">
        <v>3377</v>
      </c>
    </row>
    <row r="4" spans="1:11" ht="15" x14ac:dyDescent="0.25">
      <c r="A4" s="4"/>
      <c r="B4" s="4"/>
      <c r="C4" s="4"/>
      <c r="D4" s="4"/>
      <c r="E4" s="258"/>
      <c r="F4" s="219"/>
      <c r="G4" s="265"/>
      <c r="H4" s="4"/>
      <c r="I4" s="4"/>
      <c r="J4" s="4"/>
      <c r="K4" s="5"/>
    </row>
    <row r="5" spans="1:11" ht="15" x14ac:dyDescent="0.25">
      <c r="A5" s="297" t="s">
        <v>5</v>
      </c>
      <c r="B5" s="310" t="s">
        <v>26</v>
      </c>
      <c r="C5" s="30"/>
      <c r="D5" s="304" t="s">
        <v>17</v>
      </c>
      <c r="E5" s="312" t="s">
        <v>16</v>
      </c>
      <c r="F5" s="313"/>
      <c r="G5" s="313"/>
      <c r="H5" s="314"/>
      <c r="I5" s="297" t="s">
        <v>7</v>
      </c>
      <c r="J5" s="304" t="s">
        <v>21</v>
      </c>
      <c r="K5" s="305"/>
    </row>
    <row r="6" spans="1:11" ht="15" x14ac:dyDescent="0.25">
      <c r="A6" s="298"/>
      <c r="B6" s="311"/>
      <c r="C6" s="31"/>
      <c r="D6" s="306"/>
      <c r="E6" s="312" t="s">
        <v>2</v>
      </c>
      <c r="F6" s="313"/>
      <c r="G6" s="313"/>
      <c r="H6" s="314"/>
      <c r="I6" s="298"/>
      <c r="J6" s="306"/>
      <c r="K6" s="307"/>
    </row>
    <row r="7" spans="1:11" ht="15" x14ac:dyDescent="0.25">
      <c r="A7" s="172">
        <v>45499</v>
      </c>
      <c r="B7" s="147"/>
      <c r="C7" s="145"/>
      <c r="D7" s="197" t="s">
        <v>3587</v>
      </c>
      <c r="E7" s="290" t="s">
        <v>3583</v>
      </c>
      <c r="F7" s="89"/>
      <c r="G7" s="89"/>
      <c r="H7" s="87"/>
      <c r="I7" s="283">
        <v>26800000</v>
      </c>
      <c r="J7" s="146"/>
      <c r="K7" s="145"/>
    </row>
    <row r="8" spans="1:11" ht="15" x14ac:dyDescent="0.25">
      <c r="A8" s="172">
        <v>45492</v>
      </c>
      <c r="B8" s="147"/>
      <c r="C8" s="145"/>
      <c r="D8" s="197" t="s">
        <v>3502</v>
      </c>
      <c r="E8" s="234" t="s">
        <v>3499</v>
      </c>
      <c r="F8" s="89"/>
      <c r="G8" s="89"/>
      <c r="H8" s="87"/>
      <c r="I8" s="283">
        <v>5000000</v>
      </c>
      <c r="J8" s="146"/>
      <c r="K8" s="145"/>
    </row>
    <row r="9" spans="1:11" ht="15" x14ac:dyDescent="0.25">
      <c r="A9" s="172">
        <v>45497</v>
      </c>
      <c r="B9" s="147"/>
      <c r="C9" s="145"/>
      <c r="D9" s="197" t="s">
        <v>3503</v>
      </c>
      <c r="E9" s="234" t="s">
        <v>3500</v>
      </c>
      <c r="F9" s="89"/>
      <c r="G9" s="89"/>
      <c r="H9" s="87"/>
      <c r="I9" s="283">
        <v>17500000</v>
      </c>
      <c r="J9" s="146"/>
      <c r="K9" s="145"/>
    </row>
    <row r="10" spans="1:11" ht="15" x14ac:dyDescent="0.25">
      <c r="A10" s="172">
        <v>45497</v>
      </c>
      <c r="B10" s="147"/>
      <c r="C10" s="145"/>
      <c r="D10" s="197" t="s">
        <v>3588</v>
      </c>
      <c r="E10" s="234" t="s">
        <v>3584</v>
      </c>
      <c r="F10" s="89"/>
      <c r="G10" s="89"/>
      <c r="H10" s="87"/>
      <c r="I10" s="283">
        <v>30000000</v>
      </c>
      <c r="J10" s="146"/>
      <c r="K10" s="145"/>
    </row>
    <row r="11" spans="1:11" ht="15" x14ac:dyDescent="0.25">
      <c r="A11" s="172">
        <v>45489</v>
      </c>
      <c r="B11" s="147"/>
      <c r="C11" s="145"/>
      <c r="D11" s="197" t="s">
        <v>3498</v>
      </c>
      <c r="E11" s="234" t="s">
        <v>3496</v>
      </c>
      <c r="F11" s="89"/>
      <c r="G11" s="89"/>
      <c r="H11" s="87"/>
      <c r="I11" s="283">
        <v>522944541</v>
      </c>
      <c r="J11" s="146"/>
      <c r="K11" s="145"/>
    </row>
    <row r="12" spans="1:11" ht="15" x14ac:dyDescent="0.25">
      <c r="A12" s="172">
        <v>45497</v>
      </c>
      <c r="B12" s="147"/>
      <c r="C12" s="145"/>
      <c r="D12" s="162" t="s">
        <v>3589</v>
      </c>
      <c r="E12" s="234" t="s">
        <v>3585</v>
      </c>
      <c r="F12" s="259"/>
      <c r="G12" s="203"/>
      <c r="H12" s="87"/>
      <c r="I12" s="282">
        <v>24074800</v>
      </c>
      <c r="J12" s="146"/>
      <c r="K12" s="145"/>
    </row>
    <row r="13" spans="1:11" ht="15" x14ac:dyDescent="0.25">
      <c r="A13" s="172">
        <v>45499</v>
      </c>
      <c r="B13" s="147"/>
      <c r="C13" s="145"/>
      <c r="D13" s="176" t="s">
        <v>3590</v>
      </c>
      <c r="E13" s="234" t="s">
        <v>3586</v>
      </c>
      <c r="F13" s="259"/>
      <c r="G13" s="203"/>
      <c r="H13" s="87"/>
      <c r="I13" s="282">
        <v>45000000</v>
      </c>
      <c r="J13" s="146"/>
      <c r="K13" s="145"/>
    </row>
    <row r="14" spans="1:11" ht="15" x14ac:dyDescent="0.25">
      <c r="A14" s="174"/>
      <c r="B14" s="147"/>
      <c r="C14" s="145"/>
      <c r="D14" s="176"/>
      <c r="E14" s="234"/>
      <c r="F14" s="259"/>
      <c r="G14" s="203"/>
      <c r="H14" s="87"/>
      <c r="I14" s="177"/>
      <c r="J14" s="146"/>
      <c r="K14" s="145"/>
    </row>
    <row r="15" spans="1:11" ht="15" x14ac:dyDescent="0.25">
      <c r="A15" s="174"/>
      <c r="B15" s="147"/>
      <c r="C15" s="145"/>
      <c r="D15" s="176"/>
      <c r="E15" s="234"/>
      <c r="F15" s="259"/>
      <c r="G15" s="203"/>
      <c r="H15" s="87"/>
      <c r="I15" s="177"/>
      <c r="J15" s="146"/>
      <c r="K15" s="145"/>
    </row>
    <row r="16" spans="1:11" ht="15" x14ac:dyDescent="0.25">
      <c r="A16" s="174"/>
      <c r="B16" s="7"/>
      <c r="C16" s="8"/>
      <c r="D16" s="176"/>
      <c r="E16" s="251"/>
      <c r="F16" s="219"/>
      <c r="G16" s="266"/>
      <c r="H16" s="10"/>
      <c r="I16" s="177"/>
      <c r="J16" s="7"/>
      <c r="K16" s="8"/>
    </row>
    <row r="17" spans="1:11" ht="15" x14ac:dyDescent="0.25">
      <c r="A17" s="14"/>
      <c r="B17" s="15"/>
      <c r="C17" s="15"/>
      <c r="D17" s="15"/>
      <c r="E17" s="260"/>
      <c r="F17" s="221"/>
      <c r="G17" s="321" t="s">
        <v>19</v>
      </c>
      <c r="H17" s="316"/>
      <c r="I17" s="16">
        <f>SUM(I7:I16)</f>
        <v>671319341</v>
      </c>
      <c r="J17" s="17"/>
      <c r="K17" s="18"/>
    </row>
    <row r="18" spans="1:11" ht="25.5" x14ac:dyDescent="0.25">
      <c r="A18" s="297" t="s">
        <v>5</v>
      </c>
      <c r="B18" s="29" t="s">
        <v>13</v>
      </c>
      <c r="C18" s="32" t="s">
        <v>20</v>
      </c>
      <c r="D18" s="254" t="s">
        <v>20</v>
      </c>
      <c r="E18" s="312" t="s">
        <v>15</v>
      </c>
      <c r="F18" s="313"/>
      <c r="G18" s="313"/>
      <c r="H18" s="314"/>
      <c r="I18" s="297" t="s">
        <v>7</v>
      </c>
      <c r="J18" s="297" t="s">
        <v>6</v>
      </c>
      <c r="K18" s="32" t="s">
        <v>0</v>
      </c>
    </row>
    <row r="19" spans="1:11" ht="15" x14ac:dyDescent="0.25">
      <c r="A19" s="298"/>
      <c r="B19" s="33" t="s">
        <v>14</v>
      </c>
      <c r="C19" s="33" t="s">
        <v>11</v>
      </c>
      <c r="D19" s="241" t="s">
        <v>10</v>
      </c>
      <c r="E19" s="319" t="s">
        <v>2</v>
      </c>
      <c r="F19" s="320"/>
      <c r="G19" s="312" t="s">
        <v>8</v>
      </c>
      <c r="H19" s="314"/>
      <c r="I19" s="298"/>
      <c r="J19" s="298"/>
      <c r="K19" s="33" t="s">
        <v>1</v>
      </c>
    </row>
    <row r="20" spans="1:11" ht="15" x14ac:dyDescent="0.25">
      <c r="A20" s="22">
        <v>45489</v>
      </c>
      <c r="B20" s="86" t="s">
        <v>2032</v>
      </c>
      <c r="C20" s="63" t="s">
        <v>3011</v>
      </c>
      <c r="D20" s="117" t="s">
        <v>3403</v>
      </c>
      <c r="E20" s="93" t="s">
        <v>3400</v>
      </c>
      <c r="F20" s="218"/>
      <c r="G20" s="169" t="s">
        <v>3399</v>
      </c>
      <c r="H20" s="8"/>
      <c r="I20" s="23">
        <v>180000000</v>
      </c>
      <c r="J20" s="199"/>
      <c r="K20" s="23">
        <f>+I20-J20</f>
        <v>180000000</v>
      </c>
    </row>
    <row r="21" spans="1:11" ht="15" x14ac:dyDescent="0.25">
      <c r="A21" s="22">
        <v>45498</v>
      </c>
      <c r="B21" s="25" t="s">
        <v>1851</v>
      </c>
      <c r="C21" s="64" t="s">
        <v>2447</v>
      </c>
      <c r="D21" s="118" t="s">
        <v>3404</v>
      </c>
      <c r="E21" s="93" t="s">
        <v>1494</v>
      </c>
      <c r="F21" s="95"/>
      <c r="G21" s="170" t="s">
        <v>1447</v>
      </c>
      <c r="H21" s="27"/>
      <c r="I21" s="23">
        <v>31000000</v>
      </c>
      <c r="J21" s="199"/>
      <c r="K21" s="23">
        <f t="shared" ref="K21:K89" si="0">+I21-J21</f>
        <v>31000000</v>
      </c>
    </row>
    <row r="22" spans="1:11" ht="15" x14ac:dyDescent="0.25">
      <c r="A22" s="22"/>
      <c r="B22" s="25"/>
      <c r="C22" s="64"/>
      <c r="D22" s="118"/>
      <c r="E22" s="93"/>
      <c r="F22" s="95"/>
      <c r="G22" s="170"/>
      <c r="H22" s="27"/>
      <c r="I22" s="23"/>
      <c r="J22" s="199"/>
      <c r="K22" s="23">
        <f t="shared" si="0"/>
        <v>0</v>
      </c>
    </row>
    <row r="23" spans="1:11" ht="15" x14ac:dyDescent="0.25">
      <c r="A23" s="22"/>
      <c r="B23" s="25"/>
      <c r="C23" s="64"/>
      <c r="D23" s="118"/>
      <c r="E23" s="93"/>
      <c r="F23" s="95"/>
      <c r="G23" s="170"/>
      <c r="H23" s="27"/>
      <c r="I23" s="23"/>
      <c r="J23" s="199"/>
      <c r="K23" s="23">
        <f t="shared" si="0"/>
        <v>0</v>
      </c>
    </row>
    <row r="24" spans="1:11" ht="15" x14ac:dyDescent="0.25">
      <c r="A24" s="22"/>
      <c r="B24" s="25"/>
      <c r="C24" s="64"/>
      <c r="D24" s="118"/>
      <c r="E24" s="93"/>
      <c r="F24" s="95"/>
      <c r="G24" s="170"/>
      <c r="H24" s="27"/>
      <c r="I24" s="23"/>
      <c r="J24" s="199"/>
      <c r="K24" s="23">
        <f t="shared" si="0"/>
        <v>0</v>
      </c>
    </row>
    <row r="25" spans="1:11" ht="15" x14ac:dyDescent="0.25">
      <c r="A25" s="22"/>
      <c r="B25" s="25"/>
      <c r="C25" s="64"/>
      <c r="D25" s="118"/>
      <c r="E25" s="93"/>
      <c r="F25" s="95"/>
      <c r="G25" s="170"/>
      <c r="H25" s="27"/>
      <c r="I25" s="23"/>
      <c r="J25" s="199"/>
      <c r="K25" s="23">
        <f t="shared" si="0"/>
        <v>0</v>
      </c>
    </row>
    <row r="26" spans="1:11" ht="15" x14ac:dyDescent="0.25">
      <c r="A26" s="22"/>
      <c r="B26" s="25"/>
      <c r="C26" s="64"/>
      <c r="D26" s="118"/>
      <c r="E26" s="93"/>
      <c r="F26" s="95"/>
      <c r="G26" s="170"/>
      <c r="H26" s="27"/>
      <c r="I26" s="23"/>
      <c r="J26" s="199"/>
      <c r="K26" s="23">
        <f t="shared" si="0"/>
        <v>0</v>
      </c>
    </row>
    <row r="27" spans="1:11" ht="15" x14ac:dyDescent="0.25">
      <c r="A27" s="22"/>
      <c r="B27" s="25"/>
      <c r="C27" s="64"/>
      <c r="D27" s="118"/>
      <c r="E27" s="93"/>
      <c r="F27" s="95"/>
      <c r="G27" s="170"/>
      <c r="H27" s="27"/>
      <c r="I27" s="23"/>
      <c r="J27" s="199"/>
      <c r="K27" s="23">
        <f t="shared" si="0"/>
        <v>0</v>
      </c>
    </row>
    <row r="28" spans="1:11" ht="15" x14ac:dyDescent="0.25">
      <c r="A28" s="22"/>
      <c r="B28" s="25"/>
      <c r="C28" s="64"/>
      <c r="D28" s="118"/>
      <c r="E28" s="93"/>
      <c r="F28" s="95"/>
      <c r="G28" s="170"/>
      <c r="H28" s="27"/>
      <c r="I28" s="23"/>
      <c r="J28" s="199"/>
      <c r="K28" s="23">
        <f t="shared" si="0"/>
        <v>0</v>
      </c>
    </row>
    <row r="29" spans="1:11" ht="15" x14ac:dyDescent="0.25">
      <c r="A29" s="22"/>
      <c r="B29" s="25"/>
      <c r="C29" s="64"/>
      <c r="D29" s="118"/>
      <c r="E29" s="93"/>
      <c r="F29" s="95"/>
      <c r="G29" s="170"/>
      <c r="H29" s="27"/>
      <c r="I29" s="23"/>
      <c r="J29" s="199"/>
      <c r="K29" s="23">
        <f t="shared" si="0"/>
        <v>0</v>
      </c>
    </row>
    <row r="30" spans="1:11" ht="15" x14ac:dyDescent="0.25">
      <c r="A30" s="22"/>
      <c r="B30" s="25"/>
      <c r="C30" s="64"/>
      <c r="D30" s="118"/>
      <c r="E30" s="93"/>
      <c r="F30" s="95"/>
      <c r="G30" s="170"/>
      <c r="H30" s="27"/>
      <c r="I30" s="23"/>
      <c r="J30" s="199"/>
      <c r="K30" s="23">
        <f t="shared" si="0"/>
        <v>0</v>
      </c>
    </row>
    <row r="31" spans="1:11" ht="15" x14ac:dyDescent="0.25">
      <c r="A31" s="22"/>
      <c r="B31" s="25"/>
      <c r="C31" s="64"/>
      <c r="D31" s="118"/>
      <c r="E31" s="93"/>
      <c r="F31" s="95"/>
      <c r="G31" s="170"/>
      <c r="H31" s="27"/>
      <c r="I31" s="23"/>
      <c r="J31" s="199"/>
      <c r="K31" s="23">
        <f t="shared" si="0"/>
        <v>0</v>
      </c>
    </row>
    <row r="32" spans="1:11" ht="15" x14ac:dyDescent="0.25">
      <c r="A32" s="22"/>
      <c r="B32" s="25"/>
      <c r="C32" s="64"/>
      <c r="D32" s="118"/>
      <c r="E32" s="93"/>
      <c r="F32" s="95"/>
      <c r="G32" s="170"/>
      <c r="H32" s="27"/>
      <c r="I32" s="23"/>
      <c r="J32" s="199"/>
      <c r="K32" s="23">
        <f t="shared" si="0"/>
        <v>0</v>
      </c>
    </row>
    <row r="33" spans="1:11" ht="15" x14ac:dyDescent="0.25">
      <c r="A33" s="22"/>
      <c r="B33" s="25"/>
      <c r="C33" s="64"/>
      <c r="D33" s="118"/>
      <c r="E33" s="93"/>
      <c r="F33" s="95"/>
      <c r="G33" s="170"/>
      <c r="H33" s="27"/>
      <c r="I33" s="23"/>
      <c r="J33" s="199"/>
      <c r="K33" s="23">
        <f t="shared" si="0"/>
        <v>0</v>
      </c>
    </row>
    <row r="34" spans="1:11" ht="15" x14ac:dyDescent="0.25">
      <c r="A34" s="22"/>
      <c r="B34" s="25"/>
      <c r="C34" s="64"/>
      <c r="D34" s="118"/>
      <c r="E34" s="93"/>
      <c r="F34" s="95"/>
      <c r="G34" s="170"/>
      <c r="H34" s="27"/>
      <c r="I34" s="23"/>
      <c r="J34" s="199"/>
      <c r="K34" s="23">
        <f t="shared" si="0"/>
        <v>0</v>
      </c>
    </row>
    <row r="35" spans="1:11" ht="15" x14ac:dyDescent="0.25">
      <c r="A35" s="22"/>
      <c r="B35" s="25"/>
      <c r="C35" s="64"/>
      <c r="D35" s="118"/>
      <c r="E35" s="93"/>
      <c r="F35" s="95"/>
      <c r="G35" s="170"/>
      <c r="H35" s="27"/>
      <c r="I35" s="23"/>
      <c r="J35" s="199"/>
      <c r="K35" s="23">
        <f t="shared" si="0"/>
        <v>0</v>
      </c>
    </row>
    <row r="36" spans="1:11" ht="15" x14ac:dyDescent="0.25">
      <c r="A36" s="22"/>
      <c r="B36" s="25"/>
      <c r="C36" s="64"/>
      <c r="D36" s="118"/>
      <c r="E36" s="93"/>
      <c r="F36" s="95"/>
      <c r="G36" s="170"/>
      <c r="H36" s="27"/>
      <c r="I36" s="23"/>
      <c r="J36" s="199"/>
      <c r="K36" s="23">
        <f t="shared" si="0"/>
        <v>0</v>
      </c>
    </row>
    <row r="37" spans="1:11" ht="15" x14ac:dyDescent="0.25">
      <c r="A37" s="22"/>
      <c r="B37" s="25"/>
      <c r="C37" s="64"/>
      <c r="D37" s="118"/>
      <c r="E37" s="93"/>
      <c r="F37" s="95"/>
      <c r="G37" s="170"/>
      <c r="H37" s="27"/>
      <c r="I37" s="23"/>
      <c r="J37" s="199"/>
      <c r="K37" s="23">
        <f t="shared" si="0"/>
        <v>0</v>
      </c>
    </row>
    <row r="38" spans="1:11" ht="15" x14ac:dyDescent="0.25">
      <c r="A38" s="22"/>
      <c r="B38" s="25"/>
      <c r="C38" s="64"/>
      <c r="D38" s="118"/>
      <c r="E38" s="93"/>
      <c r="F38" s="95"/>
      <c r="G38" s="170"/>
      <c r="H38" s="27"/>
      <c r="I38" s="23"/>
      <c r="J38" s="199"/>
      <c r="K38" s="23">
        <f t="shared" si="0"/>
        <v>0</v>
      </c>
    </row>
    <row r="39" spans="1:11" ht="15" x14ac:dyDescent="0.25">
      <c r="A39" s="22"/>
      <c r="B39" s="25"/>
      <c r="C39" s="64"/>
      <c r="D39" s="118"/>
      <c r="E39" s="93"/>
      <c r="F39" s="95"/>
      <c r="G39" s="170"/>
      <c r="H39" s="27"/>
      <c r="I39" s="23"/>
      <c r="J39" s="199"/>
      <c r="K39" s="23">
        <f t="shared" si="0"/>
        <v>0</v>
      </c>
    </row>
    <row r="40" spans="1:11" ht="15" x14ac:dyDescent="0.25">
      <c r="A40" s="22"/>
      <c r="B40" s="25"/>
      <c r="C40" s="64"/>
      <c r="D40" s="118"/>
      <c r="E40" s="93"/>
      <c r="F40" s="95"/>
      <c r="G40" s="170"/>
      <c r="H40" s="27"/>
      <c r="I40" s="23"/>
      <c r="J40" s="199"/>
      <c r="K40" s="23">
        <f t="shared" si="0"/>
        <v>0</v>
      </c>
    </row>
    <row r="41" spans="1:11" ht="15" x14ac:dyDescent="0.25">
      <c r="A41" s="22"/>
      <c r="B41" s="25"/>
      <c r="C41" s="64"/>
      <c r="D41" s="118"/>
      <c r="E41" s="93"/>
      <c r="F41" s="95"/>
      <c r="G41" s="170"/>
      <c r="H41" s="27"/>
      <c r="I41" s="23"/>
      <c r="J41" s="199"/>
      <c r="K41" s="23">
        <f t="shared" si="0"/>
        <v>0</v>
      </c>
    </row>
    <row r="42" spans="1:11" ht="15" x14ac:dyDescent="0.25">
      <c r="A42" s="22"/>
      <c r="B42" s="25"/>
      <c r="C42" s="64"/>
      <c r="D42" s="118"/>
      <c r="E42" s="93"/>
      <c r="F42" s="95"/>
      <c r="G42" s="170"/>
      <c r="H42" s="27"/>
      <c r="I42" s="23"/>
      <c r="J42" s="199"/>
      <c r="K42" s="23">
        <f t="shared" si="0"/>
        <v>0</v>
      </c>
    </row>
    <row r="43" spans="1:11" ht="15" x14ac:dyDescent="0.25">
      <c r="A43" s="22"/>
      <c r="B43" s="25"/>
      <c r="C43" s="64"/>
      <c r="D43" s="118"/>
      <c r="E43" s="93"/>
      <c r="F43" s="95"/>
      <c r="G43" s="170"/>
      <c r="H43" s="27"/>
      <c r="I43" s="23"/>
      <c r="J43" s="199"/>
      <c r="K43" s="23">
        <f t="shared" si="0"/>
        <v>0</v>
      </c>
    </row>
    <row r="44" spans="1:11" ht="15" x14ac:dyDescent="0.25">
      <c r="A44" s="22"/>
      <c r="B44" s="25"/>
      <c r="C44" s="64"/>
      <c r="D44" s="118"/>
      <c r="E44" s="93"/>
      <c r="F44" s="95"/>
      <c r="G44" s="170"/>
      <c r="H44" s="27"/>
      <c r="I44" s="23"/>
      <c r="J44" s="199"/>
      <c r="K44" s="23">
        <f t="shared" si="0"/>
        <v>0</v>
      </c>
    </row>
    <row r="45" spans="1:11" ht="15" x14ac:dyDescent="0.25">
      <c r="A45" s="22"/>
      <c r="B45" s="25"/>
      <c r="C45" s="64"/>
      <c r="D45" s="118"/>
      <c r="E45" s="93"/>
      <c r="F45" s="95"/>
      <c r="G45" s="170"/>
      <c r="H45" s="27"/>
      <c r="I45" s="23"/>
      <c r="J45" s="199"/>
      <c r="K45" s="23">
        <f t="shared" si="0"/>
        <v>0</v>
      </c>
    </row>
    <row r="46" spans="1:11" ht="15" x14ac:dyDescent="0.25">
      <c r="A46" s="22"/>
      <c r="B46" s="25"/>
      <c r="C46" s="64"/>
      <c r="D46" s="118"/>
      <c r="E46" s="93"/>
      <c r="F46" s="95"/>
      <c r="G46" s="170"/>
      <c r="H46" s="27"/>
      <c r="I46" s="23"/>
      <c r="J46" s="199"/>
      <c r="K46" s="23">
        <f t="shared" si="0"/>
        <v>0</v>
      </c>
    </row>
    <row r="47" spans="1:11" ht="15" x14ac:dyDescent="0.25">
      <c r="A47" s="22"/>
      <c r="B47" s="25"/>
      <c r="C47" s="64"/>
      <c r="D47" s="118"/>
      <c r="E47" s="93"/>
      <c r="F47" s="95"/>
      <c r="G47" s="170"/>
      <c r="H47" s="27"/>
      <c r="I47" s="23"/>
      <c r="J47" s="199"/>
      <c r="K47" s="23">
        <f t="shared" si="0"/>
        <v>0</v>
      </c>
    </row>
    <row r="48" spans="1:11" ht="15" x14ac:dyDescent="0.25">
      <c r="A48" s="22"/>
      <c r="B48" s="25"/>
      <c r="C48" s="64"/>
      <c r="D48" s="118"/>
      <c r="E48" s="93"/>
      <c r="F48" s="95"/>
      <c r="G48" s="170"/>
      <c r="H48" s="27"/>
      <c r="I48" s="23"/>
      <c r="J48" s="199"/>
      <c r="K48" s="23">
        <f t="shared" si="0"/>
        <v>0</v>
      </c>
    </row>
    <row r="49" spans="1:11" ht="15" x14ac:dyDescent="0.25">
      <c r="A49" s="22"/>
      <c r="B49" s="25"/>
      <c r="C49" s="64"/>
      <c r="D49" s="118"/>
      <c r="E49" s="93"/>
      <c r="F49" s="95"/>
      <c r="G49" s="170"/>
      <c r="H49" s="27"/>
      <c r="I49" s="23"/>
      <c r="J49" s="199"/>
      <c r="K49" s="23">
        <f t="shared" si="0"/>
        <v>0</v>
      </c>
    </row>
    <row r="50" spans="1:11" ht="15" x14ac:dyDescent="0.25">
      <c r="A50" s="22"/>
      <c r="B50" s="25"/>
      <c r="C50" s="64"/>
      <c r="D50" s="118"/>
      <c r="E50" s="93"/>
      <c r="F50" s="95"/>
      <c r="G50" s="170"/>
      <c r="H50" s="27"/>
      <c r="I50" s="23"/>
      <c r="J50" s="199"/>
      <c r="K50" s="23">
        <f t="shared" si="0"/>
        <v>0</v>
      </c>
    </row>
    <row r="51" spans="1:11" ht="15" x14ac:dyDescent="0.25">
      <c r="A51" s="22"/>
      <c r="B51" s="25"/>
      <c r="C51" s="64"/>
      <c r="D51" s="118"/>
      <c r="E51" s="93"/>
      <c r="F51" s="95"/>
      <c r="G51" s="170"/>
      <c r="H51" s="27"/>
      <c r="I51" s="23"/>
      <c r="J51" s="199"/>
      <c r="K51" s="23">
        <f t="shared" si="0"/>
        <v>0</v>
      </c>
    </row>
    <row r="52" spans="1:11" ht="15" x14ac:dyDescent="0.25">
      <c r="A52" s="22"/>
      <c r="B52" s="25"/>
      <c r="C52" s="64"/>
      <c r="D52" s="118"/>
      <c r="E52" s="93"/>
      <c r="F52" s="95"/>
      <c r="G52" s="170"/>
      <c r="H52" s="27"/>
      <c r="I52" s="23"/>
      <c r="J52" s="199"/>
      <c r="K52" s="23">
        <f t="shared" si="0"/>
        <v>0</v>
      </c>
    </row>
    <row r="53" spans="1:11" ht="15" x14ac:dyDescent="0.25">
      <c r="A53" s="22"/>
      <c r="B53" s="25"/>
      <c r="C53" s="64"/>
      <c r="D53" s="118"/>
      <c r="E53" s="93"/>
      <c r="F53" s="95"/>
      <c r="G53" s="170"/>
      <c r="H53" s="27"/>
      <c r="I53" s="23"/>
      <c r="J53" s="199"/>
      <c r="K53" s="23">
        <f t="shared" si="0"/>
        <v>0</v>
      </c>
    </row>
    <row r="54" spans="1:11" ht="15" x14ac:dyDescent="0.25">
      <c r="A54" s="22"/>
      <c r="B54" s="25"/>
      <c r="C54" s="64"/>
      <c r="D54" s="118"/>
      <c r="E54" s="93"/>
      <c r="F54" s="95"/>
      <c r="G54" s="170"/>
      <c r="H54" s="27"/>
      <c r="I54" s="23"/>
      <c r="J54" s="199"/>
      <c r="K54" s="23">
        <f t="shared" si="0"/>
        <v>0</v>
      </c>
    </row>
    <row r="55" spans="1:11" ht="15" x14ac:dyDescent="0.25">
      <c r="A55" s="22"/>
      <c r="B55" s="25"/>
      <c r="C55" s="64"/>
      <c r="D55" s="118"/>
      <c r="E55" s="93"/>
      <c r="F55" s="95"/>
      <c r="G55" s="170"/>
      <c r="H55" s="27"/>
      <c r="I55" s="23"/>
      <c r="J55" s="199"/>
      <c r="K55" s="23">
        <f t="shared" si="0"/>
        <v>0</v>
      </c>
    </row>
    <row r="56" spans="1:11" ht="15" x14ac:dyDescent="0.25">
      <c r="A56" s="22"/>
      <c r="B56" s="25"/>
      <c r="C56" s="64"/>
      <c r="D56" s="118"/>
      <c r="E56" s="93"/>
      <c r="F56" s="95"/>
      <c r="G56" s="170"/>
      <c r="H56" s="27"/>
      <c r="I56" s="23"/>
      <c r="J56" s="199"/>
      <c r="K56" s="23">
        <f t="shared" si="0"/>
        <v>0</v>
      </c>
    </row>
    <row r="57" spans="1:11" ht="15" x14ac:dyDescent="0.25">
      <c r="A57" s="22"/>
      <c r="B57" s="25"/>
      <c r="C57" s="64"/>
      <c r="D57" s="118"/>
      <c r="E57" s="93"/>
      <c r="F57" s="95"/>
      <c r="G57" s="170"/>
      <c r="H57" s="27"/>
      <c r="I57" s="23"/>
      <c r="J57" s="199"/>
      <c r="K57" s="23">
        <f t="shared" si="0"/>
        <v>0</v>
      </c>
    </row>
    <row r="58" spans="1:11" ht="15" x14ac:dyDescent="0.25">
      <c r="A58" s="22"/>
      <c r="B58" s="25"/>
      <c r="C58" s="64"/>
      <c r="D58" s="118"/>
      <c r="E58" s="93"/>
      <c r="F58" s="95"/>
      <c r="G58" s="170"/>
      <c r="H58" s="27"/>
      <c r="I58" s="23"/>
      <c r="J58" s="199"/>
      <c r="K58" s="23">
        <f t="shared" si="0"/>
        <v>0</v>
      </c>
    </row>
    <row r="59" spans="1:11" ht="15" x14ac:dyDescent="0.25">
      <c r="A59" s="22"/>
      <c r="B59" s="25"/>
      <c r="C59" s="64"/>
      <c r="D59" s="118"/>
      <c r="E59" s="93"/>
      <c r="F59" s="95"/>
      <c r="G59" s="170"/>
      <c r="H59" s="27"/>
      <c r="I59" s="23"/>
      <c r="J59" s="199"/>
      <c r="K59" s="23">
        <f t="shared" si="0"/>
        <v>0</v>
      </c>
    </row>
    <row r="60" spans="1:11" ht="15" x14ac:dyDescent="0.25">
      <c r="A60" s="22"/>
      <c r="B60" s="25"/>
      <c r="C60" s="64"/>
      <c r="D60" s="118"/>
      <c r="E60" s="93"/>
      <c r="F60" s="95"/>
      <c r="G60" s="170"/>
      <c r="H60" s="27"/>
      <c r="I60" s="23"/>
      <c r="J60" s="199"/>
      <c r="K60" s="23">
        <f t="shared" si="0"/>
        <v>0</v>
      </c>
    </row>
    <row r="61" spans="1:11" ht="15" x14ac:dyDescent="0.25">
      <c r="A61" s="22"/>
      <c r="B61" s="25"/>
      <c r="C61" s="64"/>
      <c r="D61" s="118"/>
      <c r="E61" s="93"/>
      <c r="F61" s="95"/>
      <c r="G61" s="170"/>
      <c r="H61" s="27"/>
      <c r="I61" s="23"/>
      <c r="J61" s="199"/>
      <c r="K61" s="23">
        <f t="shared" si="0"/>
        <v>0</v>
      </c>
    </row>
    <row r="62" spans="1:11" ht="15" x14ac:dyDescent="0.25">
      <c r="A62" s="22"/>
      <c r="B62" s="25"/>
      <c r="C62" s="64"/>
      <c r="D62" s="118"/>
      <c r="E62" s="93"/>
      <c r="F62" s="95"/>
      <c r="G62" s="170"/>
      <c r="H62" s="27"/>
      <c r="I62" s="23"/>
      <c r="J62" s="199"/>
      <c r="K62" s="23">
        <f t="shared" si="0"/>
        <v>0</v>
      </c>
    </row>
    <row r="63" spans="1:11" ht="15" x14ac:dyDescent="0.25">
      <c r="A63" s="22"/>
      <c r="B63" s="25"/>
      <c r="C63" s="64"/>
      <c r="D63" s="118"/>
      <c r="E63" s="93"/>
      <c r="F63" s="95"/>
      <c r="G63" s="170"/>
      <c r="H63" s="27"/>
      <c r="I63" s="23"/>
      <c r="J63" s="199"/>
      <c r="K63" s="23">
        <f t="shared" si="0"/>
        <v>0</v>
      </c>
    </row>
    <row r="64" spans="1:11" ht="15" x14ac:dyDescent="0.25">
      <c r="A64" s="22"/>
      <c r="B64" s="25"/>
      <c r="C64" s="64"/>
      <c r="D64" s="118"/>
      <c r="E64" s="93"/>
      <c r="F64" s="95"/>
      <c r="G64" s="170"/>
      <c r="H64" s="27"/>
      <c r="I64" s="23"/>
      <c r="J64" s="199"/>
      <c r="K64" s="23">
        <f t="shared" si="0"/>
        <v>0</v>
      </c>
    </row>
    <row r="65" spans="1:11" ht="15" x14ac:dyDescent="0.25">
      <c r="A65" s="22"/>
      <c r="B65" s="25"/>
      <c r="C65" s="64"/>
      <c r="D65" s="118"/>
      <c r="E65" s="93"/>
      <c r="F65" s="95"/>
      <c r="G65" s="170"/>
      <c r="H65" s="27"/>
      <c r="I65" s="23"/>
      <c r="J65" s="199"/>
      <c r="K65" s="23">
        <f t="shared" si="0"/>
        <v>0</v>
      </c>
    </row>
    <row r="66" spans="1:11" ht="15" x14ac:dyDescent="0.25">
      <c r="A66" s="22"/>
      <c r="B66" s="25"/>
      <c r="C66" s="64"/>
      <c r="D66" s="118"/>
      <c r="E66" s="93"/>
      <c r="F66" s="95"/>
      <c r="G66" s="170"/>
      <c r="H66" s="27"/>
      <c r="I66" s="23"/>
      <c r="J66" s="199"/>
      <c r="K66" s="23">
        <f t="shared" si="0"/>
        <v>0</v>
      </c>
    </row>
    <row r="67" spans="1:11" ht="15" x14ac:dyDescent="0.25">
      <c r="A67" s="22"/>
      <c r="B67" s="25"/>
      <c r="C67" s="64"/>
      <c r="D67" s="118"/>
      <c r="E67" s="93"/>
      <c r="F67" s="95"/>
      <c r="G67" s="170"/>
      <c r="H67" s="27"/>
      <c r="I67" s="23"/>
      <c r="J67" s="199"/>
      <c r="K67" s="23">
        <f t="shared" si="0"/>
        <v>0</v>
      </c>
    </row>
    <row r="68" spans="1:11" ht="15" x14ac:dyDescent="0.25">
      <c r="A68" s="22"/>
      <c r="B68" s="25"/>
      <c r="C68" s="64"/>
      <c r="D68" s="118"/>
      <c r="E68" s="93"/>
      <c r="F68" s="95"/>
      <c r="G68" s="170"/>
      <c r="H68" s="27"/>
      <c r="I68" s="23"/>
      <c r="J68" s="199"/>
      <c r="K68" s="23">
        <f t="shared" si="0"/>
        <v>0</v>
      </c>
    </row>
    <row r="69" spans="1:11" ht="15" x14ac:dyDescent="0.25">
      <c r="A69" s="22"/>
      <c r="B69" s="25"/>
      <c r="C69" s="64"/>
      <c r="D69" s="118"/>
      <c r="E69" s="93"/>
      <c r="F69" s="95"/>
      <c r="G69" s="170"/>
      <c r="H69" s="27"/>
      <c r="I69" s="23"/>
      <c r="J69" s="199"/>
      <c r="K69" s="23">
        <f t="shared" si="0"/>
        <v>0</v>
      </c>
    </row>
    <row r="70" spans="1:11" ht="15" x14ac:dyDescent="0.25">
      <c r="A70" s="22"/>
      <c r="B70" s="25"/>
      <c r="C70" s="64"/>
      <c r="D70" s="118"/>
      <c r="E70" s="93"/>
      <c r="F70" s="95"/>
      <c r="G70" s="170"/>
      <c r="H70" s="27"/>
      <c r="I70" s="23"/>
      <c r="J70" s="199"/>
      <c r="K70" s="23">
        <f t="shared" si="0"/>
        <v>0</v>
      </c>
    </row>
    <row r="71" spans="1:11" ht="15" x14ac:dyDescent="0.25">
      <c r="A71" s="22"/>
      <c r="B71" s="25"/>
      <c r="C71" s="64"/>
      <c r="D71" s="118"/>
      <c r="E71" s="93"/>
      <c r="F71" s="95"/>
      <c r="G71" s="170"/>
      <c r="H71" s="27"/>
      <c r="I71" s="23"/>
      <c r="J71" s="199"/>
      <c r="K71" s="23">
        <f t="shared" si="0"/>
        <v>0</v>
      </c>
    </row>
    <row r="72" spans="1:11" ht="15" x14ac:dyDescent="0.25">
      <c r="A72" s="22"/>
      <c r="B72" s="25"/>
      <c r="C72" s="64"/>
      <c r="D72" s="118"/>
      <c r="E72" s="93"/>
      <c r="F72" s="95"/>
      <c r="G72" s="170"/>
      <c r="H72" s="27"/>
      <c r="I72" s="23"/>
      <c r="J72" s="199"/>
      <c r="K72" s="23">
        <f t="shared" si="0"/>
        <v>0</v>
      </c>
    </row>
    <row r="73" spans="1:11" ht="15" x14ac:dyDescent="0.25">
      <c r="A73" s="22"/>
      <c r="B73" s="25"/>
      <c r="C73" s="64"/>
      <c r="D73" s="118"/>
      <c r="E73" s="93"/>
      <c r="F73" s="95"/>
      <c r="G73" s="170"/>
      <c r="H73" s="27"/>
      <c r="I73" s="23"/>
      <c r="J73" s="199"/>
      <c r="K73" s="23">
        <f t="shared" si="0"/>
        <v>0</v>
      </c>
    </row>
    <row r="74" spans="1:11" ht="15" x14ac:dyDescent="0.25">
      <c r="A74" s="22"/>
      <c r="B74" s="25"/>
      <c r="C74" s="64"/>
      <c r="D74" s="118"/>
      <c r="E74" s="93"/>
      <c r="F74" s="95"/>
      <c r="G74" s="170"/>
      <c r="H74" s="27"/>
      <c r="I74" s="23"/>
      <c r="J74" s="199"/>
      <c r="K74" s="23">
        <f t="shared" si="0"/>
        <v>0</v>
      </c>
    </row>
    <row r="75" spans="1:11" ht="15" x14ac:dyDescent="0.25">
      <c r="A75" s="22"/>
      <c r="B75" s="25"/>
      <c r="C75" s="64"/>
      <c r="D75" s="118"/>
      <c r="E75" s="93"/>
      <c r="F75" s="95"/>
      <c r="G75" s="170"/>
      <c r="H75" s="27"/>
      <c r="I75" s="23"/>
      <c r="J75" s="199"/>
      <c r="K75" s="23">
        <f t="shared" si="0"/>
        <v>0</v>
      </c>
    </row>
    <row r="76" spans="1:11" ht="15" x14ac:dyDescent="0.25">
      <c r="A76" s="22"/>
      <c r="B76" s="25"/>
      <c r="C76" s="64"/>
      <c r="D76" s="118"/>
      <c r="E76" s="93"/>
      <c r="F76" s="95"/>
      <c r="G76" s="170"/>
      <c r="H76" s="27"/>
      <c r="I76" s="23"/>
      <c r="J76" s="199"/>
      <c r="K76" s="23">
        <f t="shared" si="0"/>
        <v>0</v>
      </c>
    </row>
    <row r="77" spans="1:11" ht="15" x14ac:dyDescent="0.25">
      <c r="A77" s="22"/>
      <c r="B77" s="25"/>
      <c r="C77" s="64"/>
      <c r="D77" s="118"/>
      <c r="E77" s="93"/>
      <c r="F77" s="95"/>
      <c r="G77" s="170"/>
      <c r="H77" s="27"/>
      <c r="I77" s="23"/>
      <c r="J77" s="199"/>
      <c r="K77" s="23">
        <f t="shared" si="0"/>
        <v>0</v>
      </c>
    </row>
    <row r="78" spans="1:11" ht="15" x14ac:dyDescent="0.25">
      <c r="A78" s="22"/>
      <c r="B78" s="25"/>
      <c r="C78" s="64"/>
      <c r="D78" s="118"/>
      <c r="E78" s="93"/>
      <c r="F78" s="95"/>
      <c r="G78" s="170"/>
      <c r="H78" s="27"/>
      <c r="I78" s="23"/>
      <c r="J78" s="199"/>
      <c r="K78" s="23">
        <f t="shared" si="0"/>
        <v>0</v>
      </c>
    </row>
    <row r="79" spans="1:11" ht="15" x14ac:dyDescent="0.25">
      <c r="A79" s="22"/>
      <c r="B79" s="25"/>
      <c r="C79" s="64"/>
      <c r="D79" s="118"/>
      <c r="E79" s="93"/>
      <c r="F79" s="95"/>
      <c r="G79" s="170"/>
      <c r="H79" s="27"/>
      <c r="I79" s="23"/>
      <c r="J79" s="199"/>
      <c r="K79" s="23">
        <f t="shared" si="0"/>
        <v>0</v>
      </c>
    </row>
    <row r="80" spans="1:11" ht="15" x14ac:dyDescent="0.25">
      <c r="A80" s="22"/>
      <c r="B80" s="25"/>
      <c r="C80" s="64"/>
      <c r="D80" s="118"/>
      <c r="E80" s="93"/>
      <c r="F80" s="95"/>
      <c r="G80" s="170"/>
      <c r="H80" s="27"/>
      <c r="I80" s="23"/>
      <c r="J80" s="199"/>
      <c r="K80" s="23">
        <f t="shared" si="0"/>
        <v>0</v>
      </c>
    </row>
    <row r="81" spans="1:11" ht="15" x14ac:dyDescent="0.25">
      <c r="A81" s="22"/>
      <c r="B81" s="25"/>
      <c r="C81" s="64"/>
      <c r="D81" s="118"/>
      <c r="E81" s="93"/>
      <c r="F81" s="95"/>
      <c r="G81" s="170"/>
      <c r="H81" s="27"/>
      <c r="I81" s="23"/>
      <c r="J81" s="199"/>
      <c r="K81" s="23">
        <f t="shared" si="0"/>
        <v>0</v>
      </c>
    </row>
    <row r="82" spans="1:11" ht="15" x14ac:dyDescent="0.25">
      <c r="A82" s="22"/>
      <c r="B82" s="25"/>
      <c r="C82" s="64"/>
      <c r="D82" s="118"/>
      <c r="E82" s="93"/>
      <c r="F82" s="95"/>
      <c r="G82" s="170"/>
      <c r="H82" s="27"/>
      <c r="I82" s="23"/>
      <c r="J82" s="199"/>
      <c r="K82" s="23">
        <f t="shared" si="0"/>
        <v>0</v>
      </c>
    </row>
    <row r="83" spans="1:11" ht="15" x14ac:dyDescent="0.25">
      <c r="A83" s="22"/>
      <c r="B83" s="25"/>
      <c r="C83" s="64"/>
      <c r="D83" s="118"/>
      <c r="E83" s="93"/>
      <c r="F83" s="95"/>
      <c r="G83" s="170"/>
      <c r="H83" s="27"/>
      <c r="I83" s="23"/>
      <c r="J83" s="199"/>
      <c r="K83" s="23">
        <f t="shared" si="0"/>
        <v>0</v>
      </c>
    </row>
    <row r="84" spans="1:11" ht="15" x14ac:dyDescent="0.25">
      <c r="A84" s="22"/>
      <c r="B84" s="25"/>
      <c r="C84" s="64"/>
      <c r="D84" s="118"/>
      <c r="E84" s="93"/>
      <c r="F84" s="95"/>
      <c r="G84" s="170"/>
      <c r="H84" s="27"/>
      <c r="I84" s="23"/>
      <c r="J84" s="199"/>
      <c r="K84" s="23">
        <f t="shared" si="0"/>
        <v>0</v>
      </c>
    </row>
    <row r="85" spans="1:11" ht="15" x14ac:dyDescent="0.25">
      <c r="A85" s="22"/>
      <c r="B85" s="25"/>
      <c r="C85" s="64"/>
      <c r="D85" s="118"/>
      <c r="E85" s="93"/>
      <c r="F85" s="95"/>
      <c r="G85" s="170"/>
      <c r="H85" s="27"/>
      <c r="I85" s="23"/>
      <c r="J85" s="199"/>
      <c r="K85" s="23">
        <f t="shared" si="0"/>
        <v>0</v>
      </c>
    </row>
    <row r="86" spans="1:11" ht="15" x14ac:dyDescent="0.25">
      <c r="A86" s="22"/>
      <c r="B86" s="25"/>
      <c r="C86" s="64"/>
      <c r="D86" s="118"/>
      <c r="E86" s="93"/>
      <c r="F86" s="95"/>
      <c r="G86" s="170"/>
      <c r="H86" s="27"/>
      <c r="I86" s="23"/>
      <c r="J86" s="199"/>
      <c r="K86" s="23">
        <f t="shared" si="0"/>
        <v>0</v>
      </c>
    </row>
    <row r="87" spans="1:11" ht="15" x14ac:dyDescent="0.25">
      <c r="A87" s="22"/>
      <c r="B87" s="25"/>
      <c r="C87" s="64"/>
      <c r="D87" s="118"/>
      <c r="E87" s="93"/>
      <c r="F87" s="95"/>
      <c r="G87" s="170"/>
      <c r="H87" s="27"/>
      <c r="I87" s="23"/>
      <c r="J87" s="199"/>
      <c r="K87" s="23">
        <f t="shared" si="0"/>
        <v>0</v>
      </c>
    </row>
    <row r="88" spans="1:11" ht="15" x14ac:dyDescent="0.25">
      <c r="A88" s="22"/>
      <c r="B88" s="25"/>
      <c r="C88" s="64"/>
      <c r="D88" s="118"/>
      <c r="E88" s="93"/>
      <c r="F88" s="95"/>
      <c r="G88" s="170"/>
      <c r="H88" s="27"/>
      <c r="I88" s="23"/>
      <c r="J88" s="199"/>
      <c r="K88" s="23">
        <f t="shared" si="0"/>
        <v>0</v>
      </c>
    </row>
    <row r="89" spans="1:11" ht="15" x14ac:dyDescent="0.25">
      <c r="A89" s="22"/>
      <c r="B89" s="25"/>
      <c r="C89" s="64"/>
      <c r="D89" s="118"/>
      <c r="E89" s="93"/>
      <c r="F89" s="95"/>
      <c r="G89" s="170"/>
      <c r="H89" s="27"/>
      <c r="I89" s="23"/>
      <c r="J89" s="199"/>
      <c r="K89" s="23">
        <f t="shared" si="0"/>
        <v>0</v>
      </c>
    </row>
    <row r="90" spans="1:11" ht="15" x14ac:dyDescent="0.25">
      <c r="A90" s="22"/>
      <c r="B90" s="25"/>
      <c r="C90" s="64"/>
      <c r="D90" s="118"/>
      <c r="E90" s="93"/>
      <c r="F90" s="95"/>
      <c r="G90" s="170"/>
      <c r="H90" s="27"/>
      <c r="I90" s="23"/>
      <c r="J90" s="127"/>
      <c r="K90" s="23">
        <f t="shared" ref="K90:K124" si="1">+I90-J90</f>
        <v>0</v>
      </c>
    </row>
    <row r="91" spans="1:11" ht="15" x14ac:dyDescent="0.25">
      <c r="A91" s="22"/>
      <c r="B91" s="25"/>
      <c r="C91" s="64"/>
      <c r="D91" s="118"/>
      <c r="E91" s="93"/>
      <c r="F91" s="95"/>
      <c r="G91" s="170"/>
      <c r="H91" s="27"/>
      <c r="I91" s="23"/>
      <c r="J91" s="127"/>
      <c r="K91" s="23">
        <f t="shared" si="1"/>
        <v>0</v>
      </c>
    </row>
    <row r="92" spans="1:11" ht="15" x14ac:dyDescent="0.25">
      <c r="A92" s="22"/>
      <c r="B92" s="181"/>
      <c r="C92" s="181"/>
      <c r="D92" s="181"/>
      <c r="E92" s="234"/>
      <c r="F92" s="95"/>
      <c r="G92" s="124"/>
      <c r="H92" s="27"/>
      <c r="I92" s="127"/>
      <c r="J92" s="127"/>
      <c r="K92" s="23">
        <f t="shared" si="1"/>
        <v>0</v>
      </c>
    </row>
    <row r="93" spans="1:11" ht="15" x14ac:dyDescent="0.25">
      <c r="A93" s="248"/>
      <c r="B93" s="184"/>
      <c r="C93" s="184"/>
      <c r="D93" s="184"/>
      <c r="E93" s="234"/>
      <c r="F93" s="95"/>
      <c r="G93" s="124"/>
      <c r="H93" s="27"/>
      <c r="I93" s="127"/>
      <c r="J93" s="127"/>
      <c r="K93" s="23">
        <f t="shared" si="1"/>
        <v>0</v>
      </c>
    </row>
    <row r="94" spans="1:11" ht="15" x14ac:dyDescent="0.25">
      <c r="A94" s="248"/>
      <c r="B94" s="184"/>
      <c r="C94" s="184"/>
      <c r="D94" s="184"/>
      <c r="E94" s="234"/>
      <c r="F94" s="95"/>
      <c r="G94" s="124"/>
      <c r="H94" s="27"/>
      <c r="I94" s="127"/>
      <c r="J94" s="127"/>
      <c r="K94" s="23">
        <f t="shared" si="1"/>
        <v>0</v>
      </c>
    </row>
    <row r="95" spans="1:11" ht="15" x14ac:dyDescent="0.25">
      <c r="A95" s="248"/>
      <c r="B95" s="184"/>
      <c r="C95" s="184"/>
      <c r="D95" s="184"/>
      <c r="E95" s="234"/>
      <c r="F95" s="95"/>
      <c r="G95" s="124"/>
      <c r="H95" s="27"/>
      <c r="I95" s="127"/>
      <c r="J95" s="127"/>
      <c r="K95" s="23">
        <f t="shared" si="1"/>
        <v>0</v>
      </c>
    </row>
    <row r="96" spans="1:11" ht="15" x14ac:dyDescent="0.25">
      <c r="A96" s="248"/>
      <c r="B96" s="184"/>
      <c r="C96" s="184"/>
      <c r="D96" s="184"/>
      <c r="E96" s="234"/>
      <c r="F96" s="95"/>
      <c r="G96" s="124"/>
      <c r="H96" s="27"/>
      <c r="I96" s="127"/>
      <c r="J96" s="127"/>
      <c r="K96" s="23">
        <f t="shared" si="1"/>
        <v>0</v>
      </c>
    </row>
    <row r="97" spans="1:11" ht="15" x14ac:dyDescent="0.25">
      <c r="A97" s="248"/>
      <c r="B97" s="184"/>
      <c r="C97" s="184"/>
      <c r="D97" s="184"/>
      <c r="E97" s="234"/>
      <c r="F97" s="95"/>
      <c r="G97" s="124"/>
      <c r="H97" s="27"/>
      <c r="I97" s="127"/>
      <c r="J97" s="127"/>
      <c r="K97" s="23">
        <f t="shared" si="1"/>
        <v>0</v>
      </c>
    </row>
    <row r="98" spans="1:11" ht="15" x14ac:dyDescent="0.25">
      <c r="A98" s="248"/>
      <c r="B98" s="184"/>
      <c r="C98" s="184"/>
      <c r="D98" s="184"/>
      <c r="E98" s="234"/>
      <c r="F98" s="95"/>
      <c r="G98" s="124"/>
      <c r="H98" s="27"/>
      <c r="I98" s="127"/>
      <c r="J98" s="127"/>
      <c r="K98" s="23">
        <f t="shared" si="1"/>
        <v>0</v>
      </c>
    </row>
    <row r="99" spans="1:11" ht="15" x14ac:dyDescent="0.25">
      <c r="A99" s="248"/>
      <c r="B99" s="184"/>
      <c r="C99" s="184"/>
      <c r="D99" s="184"/>
      <c r="E99" s="234"/>
      <c r="F99" s="95"/>
      <c r="G99" s="124"/>
      <c r="H99" s="27"/>
      <c r="I99" s="127"/>
      <c r="J99" s="127"/>
      <c r="K99" s="23">
        <f t="shared" si="1"/>
        <v>0</v>
      </c>
    </row>
    <row r="100" spans="1:11" ht="15" x14ac:dyDescent="0.25">
      <c r="A100" s="248"/>
      <c r="B100" s="184"/>
      <c r="C100" s="184"/>
      <c r="D100" s="184"/>
      <c r="E100" s="234"/>
      <c r="F100" s="95"/>
      <c r="G100" s="124"/>
      <c r="H100" s="27"/>
      <c r="I100" s="127"/>
      <c r="J100" s="127"/>
      <c r="K100" s="23">
        <f t="shared" si="1"/>
        <v>0</v>
      </c>
    </row>
    <row r="101" spans="1:11" ht="15" x14ac:dyDescent="0.25">
      <c r="A101" s="248"/>
      <c r="B101" s="184"/>
      <c r="C101" s="184"/>
      <c r="D101" s="184"/>
      <c r="E101" s="234"/>
      <c r="F101" s="95"/>
      <c r="G101" s="124"/>
      <c r="H101" s="27"/>
      <c r="I101" s="127"/>
      <c r="J101" s="127"/>
      <c r="K101" s="23">
        <f t="shared" si="1"/>
        <v>0</v>
      </c>
    </row>
    <row r="102" spans="1:11" ht="15" x14ac:dyDescent="0.25">
      <c r="A102" s="248"/>
      <c r="B102" s="184"/>
      <c r="C102" s="184"/>
      <c r="D102" s="184"/>
      <c r="E102" s="234"/>
      <c r="F102" s="95"/>
      <c r="G102" s="124"/>
      <c r="H102" s="27"/>
      <c r="I102" s="127"/>
      <c r="J102" s="127"/>
      <c r="K102" s="23">
        <f t="shared" si="1"/>
        <v>0</v>
      </c>
    </row>
    <row r="103" spans="1:11" ht="15" x14ac:dyDescent="0.25">
      <c r="A103" s="248"/>
      <c r="B103" s="184"/>
      <c r="C103" s="184"/>
      <c r="D103" s="184"/>
      <c r="E103" s="234"/>
      <c r="F103" s="95"/>
      <c r="G103" s="124"/>
      <c r="H103" s="27"/>
      <c r="I103" s="127"/>
      <c r="J103" s="127"/>
      <c r="K103" s="23">
        <f t="shared" si="1"/>
        <v>0</v>
      </c>
    </row>
    <row r="104" spans="1:11" ht="15" x14ac:dyDescent="0.25">
      <c r="A104" s="248"/>
      <c r="B104" s="184"/>
      <c r="C104" s="184"/>
      <c r="D104" s="184"/>
      <c r="E104" s="234"/>
      <c r="F104" s="95"/>
      <c r="G104" s="124"/>
      <c r="H104" s="27"/>
      <c r="I104" s="127"/>
      <c r="J104" s="127"/>
      <c r="K104" s="23">
        <f t="shared" si="1"/>
        <v>0</v>
      </c>
    </row>
    <row r="105" spans="1:11" ht="15" x14ac:dyDescent="0.25">
      <c r="A105" s="248"/>
      <c r="B105" s="184"/>
      <c r="C105" s="184"/>
      <c r="D105" s="184"/>
      <c r="E105" s="234"/>
      <c r="F105" s="95"/>
      <c r="G105" s="124"/>
      <c r="H105" s="27"/>
      <c r="I105" s="127"/>
      <c r="J105" s="127"/>
      <c r="K105" s="23">
        <f t="shared" si="1"/>
        <v>0</v>
      </c>
    </row>
    <row r="106" spans="1:11" ht="15" x14ac:dyDescent="0.25">
      <c r="A106" s="248"/>
      <c r="B106" s="184"/>
      <c r="C106" s="184"/>
      <c r="D106" s="184"/>
      <c r="E106" s="234"/>
      <c r="F106" s="95"/>
      <c r="G106" s="124"/>
      <c r="H106" s="27"/>
      <c r="I106" s="127"/>
      <c r="J106" s="127"/>
      <c r="K106" s="23">
        <f t="shared" si="1"/>
        <v>0</v>
      </c>
    </row>
    <row r="107" spans="1:11" ht="15" x14ac:dyDescent="0.25">
      <c r="A107" s="248"/>
      <c r="B107" s="184"/>
      <c r="C107" s="184"/>
      <c r="D107" s="184"/>
      <c r="E107" s="234"/>
      <c r="F107" s="95"/>
      <c r="G107" s="124"/>
      <c r="H107" s="27"/>
      <c r="I107" s="127"/>
      <c r="J107" s="127"/>
      <c r="K107" s="23">
        <f t="shared" si="1"/>
        <v>0</v>
      </c>
    </row>
    <row r="108" spans="1:11" ht="15" x14ac:dyDescent="0.25">
      <c r="A108" s="248"/>
      <c r="B108" s="184"/>
      <c r="C108" s="184"/>
      <c r="D108" s="184"/>
      <c r="E108" s="234"/>
      <c r="F108" s="95"/>
      <c r="G108" s="124"/>
      <c r="H108" s="27"/>
      <c r="I108" s="127"/>
      <c r="J108" s="127"/>
      <c r="K108" s="23">
        <f t="shared" si="1"/>
        <v>0</v>
      </c>
    </row>
    <row r="109" spans="1:11" ht="15" x14ac:dyDescent="0.25">
      <c r="A109" s="248"/>
      <c r="B109" s="184"/>
      <c r="C109" s="184"/>
      <c r="D109" s="184"/>
      <c r="E109" s="234"/>
      <c r="F109" s="95"/>
      <c r="G109" s="124"/>
      <c r="H109" s="27"/>
      <c r="I109" s="127"/>
      <c r="J109" s="127"/>
      <c r="K109" s="23">
        <f t="shared" si="1"/>
        <v>0</v>
      </c>
    </row>
    <row r="110" spans="1:11" ht="15" x14ac:dyDescent="0.25">
      <c r="A110" s="248"/>
      <c r="B110" s="184"/>
      <c r="C110" s="184"/>
      <c r="D110" s="184"/>
      <c r="E110" s="234"/>
      <c r="F110" s="95"/>
      <c r="G110" s="124"/>
      <c r="H110" s="27"/>
      <c r="I110" s="127"/>
      <c r="J110" s="127"/>
      <c r="K110" s="23">
        <f t="shared" si="1"/>
        <v>0</v>
      </c>
    </row>
    <row r="111" spans="1:11" ht="15" x14ac:dyDescent="0.25">
      <c r="A111" s="248"/>
      <c r="B111" s="184"/>
      <c r="C111" s="184"/>
      <c r="D111" s="184"/>
      <c r="E111" s="234"/>
      <c r="F111" s="95"/>
      <c r="G111" s="124"/>
      <c r="H111" s="27"/>
      <c r="I111" s="127"/>
      <c r="J111" s="127"/>
      <c r="K111" s="23">
        <f t="shared" si="1"/>
        <v>0</v>
      </c>
    </row>
    <row r="112" spans="1:11" ht="15" x14ac:dyDescent="0.25">
      <c r="A112" s="248"/>
      <c r="B112" s="184"/>
      <c r="C112" s="184"/>
      <c r="D112" s="184"/>
      <c r="E112" s="234"/>
      <c r="F112" s="95"/>
      <c r="G112" s="124"/>
      <c r="H112" s="27"/>
      <c r="I112" s="127"/>
      <c r="J112" s="127"/>
      <c r="K112" s="23">
        <f t="shared" si="1"/>
        <v>0</v>
      </c>
    </row>
    <row r="113" spans="1:11" ht="15" x14ac:dyDescent="0.25">
      <c r="A113" s="248"/>
      <c r="B113" s="184"/>
      <c r="C113" s="184"/>
      <c r="D113" s="184"/>
      <c r="E113" s="234"/>
      <c r="F113" s="95"/>
      <c r="G113" s="124"/>
      <c r="H113" s="27"/>
      <c r="I113" s="127"/>
      <c r="J113" s="127"/>
      <c r="K113" s="23">
        <f t="shared" si="1"/>
        <v>0</v>
      </c>
    </row>
    <row r="114" spans="1:11" ht="15" x14ac:dyDescent="0.25">
      <c r="A114" s="248"/>
      <c r="B114" s="184"/>
      <c r="C114" s="184"/>
      <c r="D114" s="184"/>
      <c r="E114" s="234"/>
      <c r="F114" s="95"/>
      <c r="G114" s="124"/>
      <c r="H114" s="27"/>
      <c r="I114" s="127"/>
      <c r="J114" s="127"/>
      <c r="K114" s="23">
        <f t="shared" si="1"/>
        <v>0</v>
      </c>
    </row>
    <row r="115" spans="1:11" ht="15" x14ac:dyDescent="0.25">
      <c r="A115" s="248"/>
      <c r="B115" s="184"/>
      <c r="C115" s="184"/>
      <c r="D115" s="184"/>
      <c r="E115" s="234"/>
      <c r="F115" s="95"/>
      <c r="G115" s="124"/>
      <c r="H115" s="27"/>
      <c r="I115" s="127"/>
      <c r="J115" s="127"/>
      <c r="K115" s="23">
        <f t="shared" si="1"/>
        <v>0</v>
      </c>
    </row>
    <row r="116" spans="1:11" ht="15" x14ac:dyDescent="0.25">
      <c r="A116" s="248"/>
      <c r="B116" s="184"/>
      <c r="C116" s="184"/>
      <c r="D116" s="184"/>
      <c r="E116" s="234"/>
      <c r="F116" s="95"/>
      <c r="G116" s="124"/>
      <c r="H116" s="27"/>
      <c r="I116" s="127"/>
      <c r="J116" s="127"/>
      <c r="K116" s="23">
        <f t="shared" si="1"/>
        <v>0</v>
      </c>
    </row>
    <row r="117" spans="1:11" ht="15" x14ac:dyDescent="0.25">
      <c r="A117" s="248"/>
      <c r="B117" s="184"/>
      <c r="C117" s="184"/>
      <c r="D117" s="184"/>
      <c r="E117" s="234"/>
      <c r="F117" s="95"/>
      <c r="G117" s="124"/>
      <c r="H117" s="27"/>
      <c r="I117" s="127"/>
      <c r="J117" s="127"/>
      <c r="K117" s="23">
        <f t="shared" si="1"/>
        <v>0</v>
      </c>
    </row>
    <row r="118" spans="1:11" ht="15" x14ac:dyDescent="0.25">
      <c r="A118" s="248"/>
      <c r="B118" s="184"/>
      <c r="C118" s="184"/>
      <c r="D118" s="184"/>
      <c r="E118" s="234"/>
      <c r="F118" s="95"/>
      <c r="G118" s="124"/>
      <c r="H118" s="27"/>
      <c r="I118" s="127"/>
      <c r="J118" s="127"/>
      <c r="K118" s="23">
        <f t="shared" si="1"/>
        <v>0</v>
      </c>
    </row>
    <row r="119" spans="1:11" ht="15" x14ac:dyDescent="0.25">
      <c r="A119" s="248"/>
      <c r="B119" s="184"/>
      <c r="C119" s="184"/>
      <c r="D119" s="184"/>
      <c r="E119" s="234"/>
      <c r="F119" s="95"/>
      <c r="G119" s="124"/>
      <c r="H119" s="27"/>
      <c r="I119" s="127"/>
      <c r="J119" s="127"/>
      <c r="K119" s="23">
        <f t="shared" si="1"/>
        <v>0</v>
      </c>
    </row>
    <row r="120" spans="1:11" ht="15" x14ac:dyDescent="0.25">
      <c r="A120" s="248"/>
      <c r="B120" s="184"/>
      <c r="C120" s="184"/>
      <c r="D120" s="184"/>
      <c r="E120" s="234"/>
      <c r="F120" s="95"/>
      <c r="G120" s="124"/>
      <c r="H120" s="27"/>
      <c r="I120" s="127"/>
      <c r="J120" s="23"/>
      <c r="K120" s="23">
        <f t="shared" si="1"/>
        <v>0</v>
      </c>
    </row>
    <row r="121" spans="1:11" ht="15" x14ac:dyDescent="0.25">
      <c r="A121" s="248"/>
      <c r="B121" s="184"/>
      <c r="C121" s="184"/>
      <c r="D121" s="184"/>
      <c r="E121" s="234"/>
      <c r="F121" s="95"/>
      <c r="G121" s="124"/>
      <c r="H121" s="27"/>
      <c r="I121" s="127"/>
      <c r="J121" s="23"/>
      <c r="K121" s="23">
        <f t="shared" si="1"/>
        <v>0</v>
      </c>
    </row>
    <row r="122" spans="1:11" ht="15" x14ac:dyDescent="0.25">
      <c r="A122" s="248"/>
      <c r="B122" s="184"/>
      <c r="C122" s="184"/>
      <c r="D122" s="184"/>
      <c r="E122" s="234"/>
      <c r="F122" s="95"/>
      <c r="G122" s="124"/>
      <c r="H122" s="27"/>
      <c r="I122" s="127"/>
      <c r="J122" s="23"/>
      <c r="K122" s="23">
        <f t="shared" si="1"/>
        <v>0</v>
      </c>
    </row>
    <row r="123" spans="1:11" ht="15" x14ac:dyDescent="0.25">
      <c r="A123" s="248"/>
      <c r="B123" s="184"/>
      <c r="C123" s="184"/>
      <c r="D123" s="184"/>
      <c r="E123" s="234"/>
      <c r="F123" s="95"/>
      <c r="G123" s="124"/>
      <c r="H123" s="27"/>
      <c r="I123" s="127"/>
      <c r="J123" s="23"/>
      <c r="K123" s="23">
        <f t="shared" si="1"/>
        <v>0</v>
      </c>
    </row>
    <row r="124" spans="1:11" ht="15" x14ac:dyDescent="0.25">
      <c r="A124" s="248"/>
      <c r="B124" s="269"/>
      <c r="C124" s="269"/>
      <c r="D124" s="269"/>
      <c r="E124" s="234"/>
      <c r="F124" s="95"/>
      <c r="G124" s="124"/>
      <c r="H124" s="27"/>
      <c r="I124" s="127"/>
      <c r="J124" s="23"/>
      <c r="K124" s="23">
        <f t="shared" si="1"/>
        <v>0</v>
      </c>
    </row>
    <row r="125" spans="1:11" ht="15" x14ac:dyDescent="0.25">
      <c r="A125" s="14"/>
      <c r="B125" s="15"/>
      <c r="C125" s="15"/>
      <c r="D125" s="15"/>
      <c r="E125" s="260"/>
      <c r="F125" s="221"/>
      <c r="G125" s="321" t="s">
        <v>19</v>
      </c>
      <c r="H125" s="316"/>
      <c r="I125" s="28">
        <f>SUM(I20:I124)</f>
        <v>211000000</v>
      </c>
      <c r="J125" s="28">
        <f>SUM(J20:J124)</f>
        <v>0</v>
      </c>
      <c r="K125" s="28">
        <f>SUM(K20:K124)</f>
        <v>211000000</v>
      </c>
    </row>
    <row r="126" spans="1:11" ht="15" x14ac:dyDescent="0.25">
      <c r="A126" s="14"/>
      <c r="B126" s="15"/>
      <c r="C126" s="15"/>
      <c r="D126" s="15"/>
      <c r="E126" s="260"/>
      <c r="F126" s="252"/>
      <c r="G126" s="267"/>
      <c r="H126" s="15"/>
      <c r="I126" s="19"/>
      <c r="J126" s="19"/>
      <c r="K126" s="20"/>
    </row>
    <row r="127" spans="1:11" ht="38.25" x14ac:dyDescent="0.2">
      <c r="A127" s="69" t="s">
        <v>37</v>
      </c>
      <c r="B127" s="70" t="s">
        <v>39</v>
      </c>
      <c r="C127" s="69" t="s">
        <v>40</v>
      </c>
      <c r="D127" s="255" t="s">
        <v>38</v>
      </c>
      <c r="E127" s="70" t="s">
        <v>15</v>
      </c>
      <c r="F127" s="262" t="s">
        <v>33</v>
      </c>
      <c r="G127" s="164" t="s">
        <v>16</v>
      </c>
      <c r="H127" s="69" t="s">
        <v>22</v>
      </c>
      <c r="I127" s="69" t="s">
        <v>12</v>
      </c>
      <c r="J127" s="69" t="s">
        <v>23</v>
      </c>
      <c r="K127" s="69" t="s">
        <v>4</v>
      </c>
    </row>
    <row r="128" spans="1:11" ht="15" x14ac:dyDescent="0.2">
      <c r="A128" s="72"/>
      <c r="B128" s="72">
        <v>3868214457</v>
      </c>
      <c r="C128" s="72">
        <v>0</v>
      </c>
      <c r="D128" s="256">
        <f>+A128+B128-C128</f>
        <v>3868214457</v>
      </c>
      <c r="E128" s="253">
        <f>+I125</f>
        <v>211000000</v>
      </c>
      <c r="F128" s="263">
        <f>+E128/D128</f>
        <v>5.4547130813331741E-2</v>
      </c>
      <c r="G128" s="165">
        <f>+I17</f>
        <v>671319341</v>
      </c>
      <c r="H128" s="73">
        <f>+D128-E128-G128</f>
        <v>2985895116</v>
      </c>
      <c r="I128" s="73">
        <f>+J125</f>
        <v>0</v>
      </c>
      <c r="J128" s="74">
        <f>+I128/D128</f>
        <v>0</v>
      </c>
      <c r="K128" s="73">
        <f>+K125</f>
        <v>211000000</v>
      </c>
    </row>
    <row r="129" spans="1:11" ht="15" x14ac:dyDescent="0.25">
      <c r="A129" s="75">
        <v>1</v>
      </c>
      <c r="B129" s="75">
        <v>2</v>
      </c>
      <c r="C129" s="75">
        <v>3</v>
      </c>
      <c r="D129" s="257" t="s">
        <v>3</v>
      </c>
      <c r="E129" s="228">
        <v>5</v>
      </c>
      <c r="F129" s="264" t="s">
        <v>18</v>
      </c>
      <c r="G129" s="167">
        <v>7</v>
      </c>
      <c r="H129" s="75" t="s">
        <v>9</v>
      </c>
      <c r="I129" s="75">
        <v>9</v>
      </c>
      <c r="J129" s="75" t="s">
        <v>24</v>
      </c>
      <c r="K129" s="75" t="s">
        <v>25</v>
      </c>
    </row>
  </sheetData>
  <mergeCells count="16">
    <mergeCell ref="J18:J19"/>
    <mergeCell ref="E19:F19"/>
    <mergeCell ref="G19:H19"/>
    <mergeCell ref="A3:J3"/>
    <mergeCell ref="A5:A6"/>
    <mergeCell ref="B5:B6"/>
    <mergeCell ref="D5:D6"/>
    <mergeCell ref="E5:H5"/>
    <mergeCell ref="I5:I6"/>
    <mergeCell ref="J5:K6"/>
    <mergeCell ref="E6:H6"/>
    <mergeCell ref="G125:H125"/>
    <mergeCell ref="G17:H17"/>
    <mergeCell ref="A18:A19"/>
    <mergeCell ref="E18:H18"/>
    <mergeCell ref="I18:I19"/>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F5FE2-C84F-4E70-BB47-CAF31C0C6A2B}">
  <dimension ref="A1:K124"/>
  <sheetViews>
    <sheetView workbookViewId="0">
      <selection activeCell="A7" sqref="A7"/>
    </sheetView>
  </sheetViews>
  <sheetFormatPr baseColWidth="10" defaultRowHeight="12.75" x14ac:dyDescent="0.2"/>
  <cols>
    <col min="2" max="2" width="12.7109375" customWidth="1"/>
    <col min="4" max="4" width="12.28515625" customWidth="1"/>
    <col min="11" max="11" width="13.140625" customWidth="1"/>
  </cols>
  <sheetData>
    <row r="1" spans="1:11" ht="15" x14ac:dyDescent="0.25">
      <c r="A1" s="1" t="s">
        <v>34</v>
      </c>
      <c r="B1" s="1"/>
      <c r="C1" s="1"/>
      <c r="D1" s="1"/>
      <c r="E1" s="93"/>
      <c r="F1" s="217"/>
      <c r="G1" s="156"/>
      <c r="H1" s="2"/>
      <c r="I1" s="2"/>
      <c r="J1" s="2"/>
      <c r="K1" s="2"/>
    </row>
    <row r="2" spans="1:11" ht="15" x14ac:dyDescent="0.25">
      <c r="A2" s="2"/>
      <c r="B2" s="2"/>
      <c r="C2" s="2"/>
      <c r="D2" s="2"/>
      <c r="E2" s="93"/>
      <c r="F2" s="218"/>
      <c r="G2" s="156"/>
      <c r="H2" s="2"/>
      <c r="I2" s="2"/>
      <c r="J2" s="2"/>
      <c r="K2" s="65"/>
    </row>
    <row r="3" spans="1:11" ht="15" x14ac:dyDescent="0.2">
      <c r="A3" s="294" t="s">
        <v>3383</v>
      </c>
      <c r="B3" s="294"/>
      <c r="C3" s="294"/>
      <c r="D3" s="294"/>
      <c r="E3" s="294"/>
      <c r="F3" s="294"/>
      <c r="G3" s="294"/>
      <c r="H3" s="294"/>
      <c r="I3" s="294"/>
      <c r="J3" s="294"/>
      <c r="K3" s="67" t="s">
        <v>3377</v>
      </c>
    </row>
    <row r="4" spans="1:11" ht="15" x14ac:dyDescent="0.25">
      <c r="A4" s="4"/>
      <c r="B4" s="4"/>
      <c r="C4" s="4"/>
      <c r="D4" s="4"/>
      <c r="E4" s="258"/>
      <c r="F4" s="219"/>
      <c r="G4" s="265"/>
      <c r="H4" s="4"/>
      <c r="I4" s="4"/>
      <c r="J4" s="4"/>
      <c r="K4" s="5"/>
    </row>
    <row r="5" spans="1:11" ht="15" x14ac:dyDescent="0.25">
      <c r="A5" s="297" t="s">
        <v>5</v>
      </c>
      <c r="B5" s="310" t="s">
        <v>26</v>
      </c>
      <c r="C5" s="30"/>
      <c r="D5" s="304" t="s">
        <v>17</v>
      </c>
      <c r="E5" s="312" t="s">
        <v>16</v>
      </c>
      <c r="F5" s="313"/>
      <c r="G5" s="313"/>
      <c r="H5" s="314"/>
      <c r="I5" s="297" t="s">
        <v>7</v>
      </c>
      <c r="J5" s="304" t="s">
        <v>21</v>
      </c>
      <c r="K5" s="305"/>
    </row>
    <row r="6" spans="1:11" ht="15" x14ac:dyDescent="0.25">
      <c r="A6" s="298"/>
      <c r="B6" s="311"/>
      <c r="C6" s="31"/>
      <c r="D6" s="306"/>
      <c r="E6" s="312" t="s">
        <v>2</v>
      </c>
      <c r="F6" s="313"/>
      <c r="G6" s="313"/>
      <c r="H6" s="314"/>
      <c r="I6" s="298"/>
      <c r="J6" s="306"/>
      <c r="K6" s="307"/>
    </row>
    <row r="7" spans="1:11" ht="15" x14ac:dyDescent="0.25">
      <c r="A7" s="172">
        <v>45485</v>
      </c>
      <c r="B7" s="147"/>
      <c r="C7" s="145"/>
      <c r="D7" s="242" t="s">
        <v>3592</v>
      </c>
      <c r="E7" s="242" t="s">
        <v>3591</v>
      </c>
      <c r="F7" s="259"/>
      <c r="G7" s="203"/>
      <c r="H7" s="87"/>
      <c r="I7" s="177">
        <v>172679854</v>
      </c>
      <c r="J7" s="146"/>
      <c r="K7" s="145"/>
    </row>
    <row r="8" spans="1:11" ht="15" x14ac:dyDescent="0.25">
      <c r="A8" s="174"/>
      <c r="B8" s="147"/>
      <c r="C8" s="145"/>
      <c r="D8" s="176"/>
      <c r="E8" s="234"/>
      <c r="F8" s="259"/>
      <c r="G8" s="203"/>
      <c r="H8" s="87"/>
      <c r="I8" s="177"/>
      <c r="J8" s="146"/>
      <c r="K8" s="145"/>
    </row>
    <row r="9" spans="1:11" ht="15" x14ac:dyDescent="0.25">
      <c r="A9" s="174"/>
      <c r="B9" s="147"/>
      <c r="C9" s="145"/>
      <c r="D9" s="176"/>
      <c r="E9" s="234"/>
      <c r="F9" s="259"/>
      <c r="G9" s="203"/>
      <c r="H9" s="87"/>
      <c r="I9" s="177"/>
      <c r="J9" s="146"/>
      <c r="K9" s="145"/>
    </row>
    <row r="10" spans="1:11" ht="15" x14ac:dyDescent="0.25">
      <c r="A10" s="174"/>
      <c r="B10" s="147"/>
      <c r="C10" s="145"/>
      <c r="D10" s="176"/>
      <c r="E10" s="234"/>
      <c r="F10" s="259"/>
      <c r="G10" s="203"/>
      <c r="H10" s="87"/>
      <c r="I10" s="177"/>
      <c r="J10" s="146"/>
      <c r="K10" s="145"/>
    </row>
    <row r="11" spans="1:11" ht="15" x14ac:dyDescent="0.25">
      <c r="A11" s="174"/>
      <c r="B11" s="7"/>
      <c r="C11" s="8"/>
      <c r="D11" s="176"/>
      <c r="E11" s="251"/>
      <c r="F11" s="219"/>
      <c r="G11" s="266"/>
      <c r="H11" s="10"/>
      <c r="I11" s="177"/>
      <c r="J11" s="7"/>
      <c r="K11" s="8"/>
    </row>
    <row r="12" spans="1:11" ht="15" x14ac:dyDescent="0.25">
      <c r="A12" s="14"/>
      <c r="B12" s="15"/>
      <c r="C12" s="15"/>
      <c r="D12" s="15"/>
      <c r="E12" s="260"/>
      <c r="F12" s="221"/>
      <c r="G12" s="321" t="s">
        <v>19</v>
      </c>
      <c r="H12" s="316"/>
      <c r="I12" s="16">
        <f>SUM(I7:I11)</f>
        <v>172679854</v>
      </c>
      <c r="J12" s="17"/>
      <c r="K12" s="18"/>
    </row>
    <row r="13" spans="1:11" ht="25.5" x14ac:dyDescent="0.25">
      <c r="A13" s="297" t="s">
        <v>5</v>
      </c>
      <c r="B13" s="29" t="s">
        <v>13</v>
      </c>
      <c r="C13" s="32" t="s">
        <v>20</v>
      </c>
      <c r="D13" s="254" t="s">
        <v>20</v>
      </c>
      <c r="E13" s="312" t="s">
        <v>15</v>
      </c>
      <c r="F13" s="313"/>
      <c r="G13" s="313"/>
      <c r="H13" s="314"/>
      <c r="I13" s="297" t="s">
        <v>7</v>
      </c>
      <c r="J13" s="297" t="s">
        <v>6</v>
      </c>
      <c r="K13" s="32" t="s">
        <v>0</v>
      </c>
    </row>
    <row r="14" spans="1:11" ht="15" x14ac:dyDescent="0.25">
      <c r="A14" s="298"/>
      <c r="B14" s="33" t="s">
        <v>14</v>
      </c>
      <c r="C14" s="33" t="s">
        <v>11</v>
      </c>
      <c r="D14" s="241" t="s">
        <v>10</v>
      </c>
      <c r="E14" s="319" t="s">
        <v>2</v>
      </c>
      <c r="F14" s="320"/>
      <c r="G14" s="312" t="s">
        <v>8</v>
      </c>
      <c r="H14" s="314"/>
      <c r="I14" s="298"/>
      <c r="J14" s="298"/>
      <c r="K14" s="33" t="s">
        <v>1</v>
      </c>
    </row>
    <row r="15" spans="1:11" ht="15" x14ac:dyDescent="0.25">
      <c r="A15" s="22"/>
      <c r="B15" s="86"/>
      <c r="C15" s="63"/>
      <c r="D15" s="117"/>
      <c r="E15" s="93"/>
      <c r="F15" s="218"/>
      <c r="G15" s="169"/>
      <c r="H15" s="8"/>
      <c r="I15" s="23"/>
      <c r="J15" s="199"/>
      <c r="K15" s="23">
        <f>+I15-J15</f>
        <v>0</v>
      </c>
    </row>
    <row r="16" spans="1:11" ht="15" x14ac:dyDescent="0.25">
      <c r="A16" s="22"/>
      <c r="B16" s="25"/>
      <c r="C16" s="64"/>
      <c r="D16" s="118"/>
      <c r="E16" s="93"/>
      <c r="F16" s="95"/>
      <c r="G16" s="170"/>
      <c r="H16" s="27"/>
      <c r="I16" s="23"/>
      <c r="J16" s="199"/>
      <c r="K16" s="23">
        <f t="shared" ref="K16:K84" si="0">+I16-J16</f>
        <v>0</v>
      </c>
    </row>
    <row r="17" spans="1:11" ht="15" x14ac:dyDescent="0.25">
      <c r="A17" s="22"/>
      <c r="B17" s="25"/>
      <c r="C17" s="64"/>
      <c r="D17" s="118"/>
      <c r="E17" s="93"/>
      <c r="F17" s="95"/>
      <c r="G17" s="170"/>
      <c r="H17" s="27"/>
      <c r="I17" s="23"/>
      <c r="J17" s="199"/>
      <c r="K17" s="23">
        <f t="shared" si="0"/>
        <v>0</v>
      </c>
    </row>
    <row r="18" spans="1:11" ht="15" x14ac:dyDescent="0.25">
      <c r="A18" s="22"/>
      <c r="B18" s="25"/>
      <c r="C18" s="64"/>
      <c r="D18" s="118"/>
      <c r="E18" s="93"/>
      <c r="F18" s="95"/>
      <c r="G18" s="170"/>
      <c r="H18" s="27"/>
      <c r="I18" s="23"/>
      <c r="J18" s="199"/>
      <c r="K18" s="23">
        <f t="shared" si="0"/>
        <v>0</v>
      </c>
    </row>
    <row r="19" spans="1:11" ht="15" x14ac:dyDescent="0.25">
      <c r="A19" s="22"/>
      <c r="B19" s="25"/>
      <c r="C19" s="64"/>
      <c r="D19" s="118"/>
      <c r="E19" s="93"/>
      <c r="F19" s="95"/>
      <c r="G19" s="170"/>
      <c r="H19" s="27"/>
      <c r="I19" s="23"/>
      <c r="J19" s="199"/>
      <c r="K19" s="23">
        <f t="shared" si="0"/>
        <v>0</v>
      </c>
    </row>
    <row r="20" spans="1:11" ht="15" x14ac:dyDescent="0.25">
      <c r="A20" s="22"/>
      <c r="B20" s="25"/>
      <c r="C20" s="64"/>
      <c r="D20" s="118"/>
      <c r="E20" s="93"/>
      <c r="F20" s="95"/>
      <c r="G20" s="170"/>
      <c r="H20" s="27"/>
      <c r="I20" s="23"/>
      <c r="J20" s="199"/>
      <c r="K20" s="23">
        <f t="shared" si="0"/>
        <v>0</v>
      </c>
    </row>
    <row r="21" spans="1:11" ht="15" x14ac:dyDescent="0.25">
      <c r="A21" s="22"/>
      <c r="B21" s="25"/>
      <c r="C21" s="64"/>
      <c r="D21" s="118"/>
      <c r="E21" s="93"/>
      <c r="F21" s="95"/>
      <c r="G21" s="170"/>
      <c r="H21" s="27"/>
      <c r="I21" s="23"/>
      <c r="J21" s="199"/>
      <c r="K21" s="23">
        <f t="shared" si="0"/>
        <v>0</v>
      </c>
    </row>
    <row r="22" spans="1:11" ht="15" x14ac:dyDescent="0.25">
      <c r="A22" s="22"/>
      <c r="B22" s="25"/>
      <c r="C22" s="64"/>
      <c r="D22" s="118"/>
      <c r="E22" s="93"/>
      <c r="F22" s="95"/>
      <c r="G22" s="170"/>
      <c r="H22" s="27"/>
      <c r="I22" s="23"/>
      <c r="J22" s="199"/>
      <c r="K22" s="23">
        <f t="shared" si="0"/>
        <v>0</v>
      </c>
    </row>
    <row r="23" spans="1:11" ht="15" x14ac:dyDescent="0.25">
      <c r="A23" s="22"/>
      <c r="B23" s="25"/>
      <c r="C23" s="64"/>
      <c r="D23" s="118"/>
      <c r="E23" s="93"/>
      <c r="F23" s="95"/>
      <c r="G23" s="170"/>
      <c r="H23" s="27"/>
      <c r="I23" s="23"/>
      <c r="J23" s="199"/>
      <c r="K23" s="23">
        <f t="shared" si="0"/>
        <v>0</v>
      </c>
    </row>
    <row r="24" spans="1:11" ht="15" x14ac:dyDescent="0.25">
      <c r="A24" s="22"/>
      <c r="B24" s="25"/>
      <c r="C24" s="64"/>
      <c r="D24" s="118"/>
      <c r="E24" s="93"/>
      <c r="F24" s="95"/>
      <c r="G24" s="170"/>
      <c r="H24" s="27"/>
      <c r="I24" s="23"/>
      <c r="J24" s="199"/>
      <c r="K24" s="23">
        <f t="shared" si="0"/>
        <v>0</v>
      </c>
    </row>
    <row r="25" spans="1:11" ht="15" x14ac:dyDescent="0.25">
      <c r="A25" s="22"/>
      <c r="B25" s="25"/>
      <c r="C25" s="64"/>
      <c r="D25" s="118"/>
      <c r="E25" s="93"/>
      <c r="F25" s="95"/>
      <c r="G25" s="170"/>
      <c r="H25" s="27"/>
      <c r="I25" s="23"/>
      <c r="J25" s="199"/>
      <c r="K25" s="23">
        <f t="shared" si="0"/>
        <v>0</v>
      </c>
    </row>
    <row r="26" spans="1:11" ht="15" x14ac:dyDescent="0.25">
      <c r="A26" s="22"/>
      <c r="B26" s="25"/>
      <c r="C26" s="64"/>
      <c r="D26" s="118"/>
      <c r="E26" s="93"/>
      <c r="F26" s="95"/>
      <c r="G26" s="170"/>
      <c r="H26" s="27"/>
      <c r="I26" s="23"/>
      <c r="J26" s="199"/>
      <c r="K26" s="23">
        <f t="shared" si="0"/>
        <v>0</v>
      </c>
    </row>
    <row r="27" spans="1:11" ht="15" x14ac:dyDescent="0.25">
      <c r="A27" s="22"/>
      <c r="B27" s="25"/>
      <c r="C27" s="64"/>
      <c r="D27" s="118"/>
      <c r="E27" s="93"/>
      <c r="F27" s="95"/>
      <c r="G27" s="170"/>
      <c r="H27" s="27"/>
      <c r="I27" s="23"/>
      <c r="J27" s="199"/>
      <c r="K27" s="23">
        <f t="shared" si="0"/>
        <v>0</v>
      </c>
    </row>
    <row r="28" spans="1:11" ht="15" x14ac:dyDescent="0.25">
      <c r="A28" s="22"/>
      <c r="B28" s="25"/>
      <c r="C28" s="64"/>
      <c r="D28" s="118"/>
      <c r="E28" s="93"/>
      <c r="F28" s="95"/>
      <c r="G28" s="170"/>
      <c r="H28" s="27"/>
      <c r="I28" s="23"/>
      <c r="J28" s="199"/>
      <c r="K28" s="23">
        <f t="shared" si="0"/>
        <v>0</v>
      </c>
    </row>
    <row r="29" spans="1:11" ht="15" x14ac:dyDescent="0.25">
      <c r="A29" s="22"/>
      <c r="B29" s="25"/>
      <c r="C29" s="64"/>
      <c r="D29" s="118"/>
      <c r="E29" s="93"/>
      <c r="F29" s="95"/>
      <c r="G29" s="170"/>
      <c r="H29" s="27"/>
      <c r="I29" s="23"/>
      <c r="J29" s="199"/>
      <c r="K29" s="23">
        <f t="shared" si="0"/>
        <v>0</v>
      </c>
    </row>
    <row r="30" spans="1:11" ht="15" x14ac:dyDescent="0.25">
      <c r="A30" s="22"/>
      <c r="B30" s="25"/>
      <c r="C30" s="64"/>
      <c r="D30" s="118"/>
      <c r="E30" s="93"/>
      <c r="F30" s="95"/>
      <c r="G30" s="170"/>
      <c r="H30" s="27"/>
      <c r="I30" s="23"/>
      <c r="J30" s="199"/>
      <c r="K30" s="23">
        <f t="shared" si="0"/>
        <v>0</v>
      </c>
    </row>
    <row r="31" spans="1:11" ht="15" x14ac:dyDescent="0.25">
      <c r="A31" s="22"/>
      <c r="B31" s="25"/>
      <c r="C31" s="64"/>
      <c r="D31" s="118"/>
      <c r="E31" s="93"/>
      <c r="F31" s="95"/>
      <c r="G31" s="170"/>
      <c r="H31" s="27"/>
      <c r="I31" s="23"/>
      <c r="J31" s="199"/>
      <c r="K31" s="23">
        <f t="shared" si="0"/>
        <v>0</v>
      </c>
    </row>
    <row r="32" spans="1:11" ht="15" x14ac:dyDescent="0.25">
      <c r="A32" s="22"/>
      <c r="B32" s="25"/>
      <c r="C32" s="64"/>
      <c r="D32" s="118"/>
      <c r="E32" s="93"/>
      <c r="F32" s="95"/>
      <c r="G32" s="170"/>
      <c r="H32" s="27"/>
      <c r="I32" s="23"/>
      <c r="J32" s="199"/>
      <c r="K32" s="23">
        <f t="shared" si="0"/>
        <v>0</v>
      </c>
    </row>
    <row r="33" spans="1:11" ht="15" x14ac:dyDescent="0.25">
      <c r="A33" s="22"/>
      <c r="B33" s="25"/>
      <c r="C33" s="64"/>
      <c r="D33" s="118"/>
      <c r="E33" s="93"/>
      <c r="F33" s="95"/>
      <c r="G33" s="170"/>
      <c r="H33" s="27"/>
      <c r="I33" s="23"/>
      <c r="J33" s="199"/>
      <c r="K33" s="23">
        <f t="shared" si="0"/>
        <v>0</v>
      </c>
    </row>
    <row r="34" spans="1:11" ht="15" x14ac:dyDescent="0.25">
      <c r="A34" s="22"/>
      <c r="B34" s="25"/>
      <c r="C34" s="64"/>
      <c r="D34" s="118"/>
      <c r="E34" s="93"/>
      <c r="F34" s="95"/>
      <c r="G34" s="170"/>
      <c r="H34" s="27"/>
      <c r="I34" s="23"/>
      <c r="J34" s="199"/>
      <c r="K34" s="23">
        <f t="shared" si="0"/>
        <v>0</v>
      </c>
    </row>
    <row r="35" spans="1:11" ht="15" x14ac:dyDescent="0.25">
      <c r="A35" s="22"/>
      <c r="B35" s="25"/>
      <c r="C35" s="64"/>
      <c r="D35" s="118"/>
      <c r="E35" s="93"/>
      <c r="F35" s="95"/>
      <c r="G35" s="170"/>
      <c r="H35" s="27"/>
      <c r="I35" s="23"/>
      <c r="J35" s="199"/>
      <c r="K35" s="23">
        <f t="shared" si="0"/>
        <v>0</v>
      </c>
    </row>
    <row r="36" spans="1:11" ht="15" x14ac:dyDescent="0.25">
      <c r="A36" s="22"/>
      <c r="B36" s="25"/>
      <c r="C36" s="64"/>
      <c r="D36" s="118"/>
      <c r="E36" s="93"/>
      <c r="F36" s="95"/>
      <c r="G36" s="170"/>
      <c r="H36" s="27"/>
      <c r="I36" s="23"/>
      <c r="J36" s="199"/>
      <c r="K36" s="23">
        <f t="shared" si="0"/>
        <v>0</v>
      </c>
    </row>
    <row r="37" spans="1:11" ht="15" x14ac:dyDescent="0.25">
      <c r="A37" s="22"/>
      <c r="B37" s="25"/>
      <c r="C37" s="64"/>
      <c r="D37" s="118"/>
      <c r="E37" s="93"/>
      <c r="F37" s="95"/>
      <c r="G37" s="170"/>
      <c r="H37" s="27"/>
      <c r="I37" s="23"/>
      <c r="J37" s="199"/>
      <c r="K37" s="23">
        <f t="shared" si="0"/>
        <v>0</v>
      </c>
    </row>
    <row r="38" spans="1:11" ht="15" x14ac:dyDescent="0.25">
      <c r="A38" s="22"/>
      <c r="B38" s="25"/>
      <c r="C38" s="64"/>
      <c r="D38" s="118"/>
      <c r="E38" s="93"/>
      <c r="F38" s="95"/>
      <c r="G38" s="170"/>
      <c r="H38" s="27"/>
      <c r="I38" s="23"/>
      <c r="J38" s="199"/>
      <c r="K38" s="23">
        <f t="shared" si="0"/>
        <v>0</v>
      </c>
    </row>
    <row r="39" spans="1:11" ht="15" x14ac:dyDescent="0.25">
      <c r="A39" s="22"/>
      <c r="B39" s="25"/>
      <c r="C39" s="64"/>
      <c r="D39" s="118"/>
      <c r="E39" s="93"/>
      <c r="F39" s="95"/>
      <c r="G39" s="170"/>
      <c r="H39" s="27"/>
      <c r="I39" s="23"/>
      <c r="J39" s="199"/>
      <c r="K39" s="23">
        <f t="shared" si="0"/>
        <v>0</v>
      </c>
    </row>
    <row r="40" spans="1:11" ht="15" x14ac:dyDescent="0.25">
      <c r="A40" s="22"/>
      <c r="B40" s="25"/>
      <c r="C40" s="64"/>
      <c r="D40" s="118"/>
      <c r="E40" s="93"/>
      <c r="F40" s="95"/>
      <c r="G40" s="170"/>
      <c r="H40" s="27"/>
      <c r="I40" s="23"/>
      <c r="J40" s="199"/>
      <c r="K40" s="23">
        <f t="shared" si="0"/>
        <v>0</v>
      </c>
    </row>
    <row r="41" spans="1:11" ht="15" x14ac:dyDescent="0.25">
      <c r="A41" s="22"/>
      <c r="B41" s="25"/>
      <c r="C41" s="64"/>
      <c r="D41" s="118"/>
      <c r="E41" s="93"/>
      <c r="F41" s="95"/>
      <c r="G41" s="170"/>
      <c r="H41" s="27"/>
      <c r="I41" s="23"/>
      <c r="J41" s="199"/>
      <c r="K41" s="23">
        <f t="shared" si="0"/>
        <v>0</v>
      </c>
    </row>
    <row r="42" spans="1:11" ht="15" x14ac:dyDescent="0.25">
      <c r="A42" s="22"/>
      <c r="B42" s="25"/>
      <c r="C42" s="64"/>
      <c r="D42" s="118"/>
      <c r="E42" s="93"/>
      <c r="F42" s="95"/>
      <c r="G42" s="170"/>
      <c r="H42" s="27"/>
      <c r="I42" s="23"/>
      <c r="J42" s="199"/>
      <c r="K42" s="23">
        <f t="shared" si="0"/>
        <v>0</v>
      </c>
    </row>
    <row r="43" spans="1:11" ht="15" x14ac:dyDescent="0.25">
      <c r="A43" s="22"/>
      <c r="B43" s="25"/>
      <c r="C43" s="64"/>
      <c r="D43" s="118"/>
      <c r="E43" s="93"/>
      <c r="F43" s="95"/>
      <c r="G43" s="170"/>
      <c r="H43" s="27"/>
      <c r="I43" s="23"/>
      <c r="J43" s="199"/>
      <c r="K43" s="23">
        <f t="shared" si="0"/>
        <v>0</v>
      </c>
    </row>
    <row r="44" spans="1:11" ht="15" x14ac:dyDescent="0.25">
      <c r="A44" s="22"/>
      <c r="B44" s="25"/>
      <c r="C44" s="64"/>
      <c r="D44" s="118"/>
      <c r="E44" s="93"/>
      <c r="F44" s="95"/>
      <c r="G44" s="170"/>
      <c r="H44" s="27"/>
      <c r="I44" s="23"/>
      <c r="J44" s="199"/>
      <c r="K44" s="23">
        <f t="shared" si="0"/>
        <v>0</v>
      </c>
    </row>
    <row r="45" spans="1:11" ht="15" x14ac:dyDescent="0.25">
      <c r="A45" s="22"/>
      <c r="B45" s="25"/>
      <c r="C45" s="64"/>
      <c r="D45" s="118"/>
      <c r="E45" s="93"/>
      <c r="F45" s="95"/>
      <c r="G45" s="170"/>
      <c r="H45" s="27"/>
      <c r="I45" s="23"/>
      <c r="J45" s="199"/>
      <c r="K45" s="23">
        <f t="shared" si="0"/>
        <v>0</v>
      </c>
    </row>
    <row r="46" spans="1:11" ht="15" x14ac:dyDescent="0.25">
      <c r="A46" s="22"/>
      <c r="B46" s="25"/>
      <c r="C46" s="64"/>
      <c r="D46" s="118"/>
      <c r="E46" s="93"/>
      <c r="F46" s="95"/>
      <c r="G46" s="170"/>
      <c r="H46" s="27"/>
      <c r="I46" s="23"/>
      <c r="J46" s="199"/>
      <c r="K46" s="23">
        <f t="shared" si="0"/>
        <v>0</v>
      </c>
    </row>
    <row r="47" spans="1:11" ht="15" x14ac:dyDescent="0.25">
      <c r="A47" s="22"/>
      <c r="B47" s="25"/>
      <c r="C47" s="64"/>
      <c r="D47" s="118"/>
      <c r="E47" s="93"/>
      <c r="F47" s="95"/>
      <c r="G47" s="170"/>
      <c r="H47" s="27"/>
      <c r="I47" s="23"/>
      <c r="J47" s="199"/>
      <c r="K47" s="23">
        <f t="shared" si="0"/>
        <v>0</v>
      </c>
    </row>
    <row r="48" spans="1:11" ht="15" x14ac:dyDescent="0.25">
      <c r="A48" s="22"/>
      <c r="B48" s="25"/>
      <c r="C48" s="64"/>
      <c r="D48" s="118"/>
      <c r="E48" s="93"/>
      <c r="F48" s="95"/>
      <c r="G48" s="170"/>
      <c r="H48" s="27"/>
      <c r="I48" s="23"/>
      <c r="J48" s="199"/>
      <c r="K48" s="23">
        <f t="shared" si="0"/>
        <v>0</v>
      </c>
    </row>
    <row r="49" spans="1:11" ht="15" x14ac:dyDescent="0.25">
      <c r="A49" s="22"/>
      <c r="B49" s="25"/>
      <c r="C49" s="64"/>
      <c r="D49" s="118"/>
      <c r="E49" s="93"/>
      <c r="F49" s="95"/>
      <c r="G49" s="170"/>
      <c r="H49" s="27"/>
      <c r="I49" s="23"/>
      <c r="J49" s="199"/>
      <c r="K49" s="23">
        <f t="shared" si="0"/>
        <v>0</v>
      </c>
    </row>
    <row r="50" spans="1:11" ht="15" x14ac:dyDescent="0.25">
      <c r="A50" s="22"/>
      <c r="B50" s="25"/>
      <c r="C50" s="64"/>
      <c r="D50" s="118"/>
      <c r="E50" s="93"/>
      <c r="F50" s="95"/>
      <c r="G50" s="170"/>
      <c r="H50" s="27"/>
      <c r="I50" s="23"/>
      <c r="J50" s="199"/>
      <c r="K50" s="23">
        <f t="shared" si="0"/>
        <v>0</v>
      </c>
    </row>
    <row r="51" spans="1:11" ht="15" x14ac:dyDescent="0.25">
      <c r="A51" s="22"/>
      <c r="B51" s="25"/>
      <c r="C51" s="64"/>
      <c r="D51" s="118"/>
      <c r="E51" s="93"/>
      <c r="F51" s="95"/>
      <c r="G51" s="170"/>
      <c r="H51" s="27"/>
      <c r="I51" s="23"/>
      <c r="J51" s="199"/>
      <c r="K51" s="23">
        <f t="shared" si="0"/>
        <v>0</v>
      </c>
    </row>
    <row r="52" spans="1:11" ht="15" x14ac:dyDescent="0.25">
      <c r="A52" s="22"/>
      <c r="B52" s="25"/>
      <c r="C52" s="64"/>
      <c r="D52" s="118"/>
      <c r="E52" s="93"/>
      <c r="F52" s="95"/>
      <c r="G52" s="170"/>
      <c r="H52" s="27"/>
      <c r="I52" s="23"/>
      <c r="J52" s="199"/>
      <c r="K52" s="23">
        <f t="shared" si="0"/>
        <v>0</v>
      </c>
    </row>
    <row r="53" spans="1:11" ht="15" x14ac:dyDescent="0.25">
      <c r="A53" s="22"/>
      <c r="B53" s="25"/>
      <c r="C53" s="64"/>
      <c r="D53" s="118"/>
      <c r="E53" s="93"/>
      <c r="F53" s="95"/>
      <c r="G53" s="170"/>
      <c r="H53" s="27"/>
      <c r="I53" s="23"/>
      <c r="J53" s="199"/>
      <c r="K53" s="23">
        <f t="shared" si="0"/>
        <v>0</v>
      </c>
    </row>
    <row r="54" spans="1:11" ht="15" x14ac:dyDescent="0.25">
      <c r="A54" s="22"/>
      <c r="B54" s="25"/>
      <c r="C54" s="64"/>
      <c r="D54" s="118"/>
      <c r="E54" s="93"/>
      <c r="F54" s="95"/>
      <c r="G54" s="170"/>
      <c r="H54" s="27"/>
      <c r="I54" s="23"/>
      <c r="J54" s="199"/>
      <c r="K54" s="23">
        <f t="shared" si="0"/>
        <v>0</v>
      </c>
    </row>
    <row r="55" spans="1:11" ht="15" x14ac:dyDescent="0.25">
      <c r="A55" s="22"/>
      <c r="B55" s="25"/>
      <c r="C55" s="64"/>
      <c r="D55" s="118"/>
      <c r="E55" s="93"/>
      <c r="F55" s="95"/>
      <c r="G55" s="170"/>
      <c r="H55" s="27"/>
      <c r="I55" s="23"/>
      <c r="J55" s="199"/>
      <c r="K55" s="23">
        <f t="shared" si="0"/>
        <v>0</v>
      </c>
    </row>
    <row r="56" spans="1:11" ht="15" x14ac:dyDescent="0.25">
      <c r="A56" s="22"/>
      <c r="B56" s="25"/>
      <c r="C56" s="64"/>
      <c r="D56" s="118"/>
      <c r="E56" s="93"/>
      <c r="F56" s="95"/>
      <c r="G56" s="170"/>
      <c r="H56" s="27"/>
      <c r="I56" s="23"/>
      <c r="J56" s="199"/>
      <c r="K56" s="23">
        <f t="shared" si="0"/>
        <v>0</v>
      </c>
    </row>
    <row r="57" spans="1:11" ht="15" x14ac:dyDescent="0.25">
      <c r="A57" s="22"/>
      <c r="B57" s="25"/>
      <c r="C57" s="64"/>
      <c r="D57" s="118"/>
      <c r="E57" s="93"/>
      <c r="F57" s="95"/>
      <c r="G57" s="170"/>
      <c r="H57" s="27"/>
      <c r="I57" s="23"/>
      <c r="J57" s="199"/>
      <c r="K57" s="23">
        <f t="shared" si="0"/>
        <v>0</v>
      </c>
    </row>
    <row r="58" spans="1:11" ht="15" x14ac:dyDescent="0.25">
      <c r="A58" s="22"/>
      <c r="B58" s="25"/>
      <c r="C58" s="64"/>
      <c r="D58" s="118"/>
      <c r="E58" s="93"/>
      <c r="F58" s="95"/>
      <c r="G58" s="170"/>
      <c r="H58" s="27"/>
      <c r="I58" s="23"/>
      <c r="J58" s="199"/>
      <c r="K58" s="23">
        <f t="shared" si="0"/>
        <v>0</v>
      </c>
    </row>
    <row r="59" spans="1:11" ht="15" x14ac:dyDescent="0.25">
      <c r="A59" s="22"/>
      <c r="B59" s="25"/>
      <c r="C59" s="64"/>
      <c r="D59" s="118"/>
      <c r="E59" s="93"/>
      <c r="F59" s="95"/>
      <c r="G59" s="170"/>
      <c r="H59" s="27"/>
      <c r="I59" s="23"/>
      <c r="J59" s="199"/>
      <c r="K59" s="23">
        <f t="shared" si="0"/>
        <v>0</v>
      </c>
    </row>
    <row r="60" spans="1:11" ht="15" x14ac:dyDescent="0.25">
      <c r="A60" s="22"/>
      <c r="B60" s="25"/>
      <c r="C60" s="64"/>
      <c r="D60" s="118"/>
      <c r="E60" s="93"/>
      <c r="F60" s="95"/>
      <c r="G60" s="170"/>
      <c r="H60" s="27"/>
      <c r="I60" s="23"/>
      <c r="J60" s="199"/>
      <c r="K60" s="23">
        <f t="shared" si="0"/>
        <v>0</v>
      </c>
    </row>
    <row r="61" spans="1:11" ht="15" x14ac:dyDescent="0.25">
      <c r="A61" s="22"/>
      <c r="B61" s="25"/>
      <c r="C61" s="64"/>
      <c r="D61" s="118"/>
      <c r="E61" s="93"/>
      <c r="F61" s="95"/>
      <c r="G61" s="170"/>
      <c r="H61" s="27"/>
      <c r="I61" s="23"/>
      <c r="J61" s="199"/>
      <c r="K61" s="23">
        <f t="shared" si="0"/>
        <v>0</v>
      </c>
    </row>
    <row r="62" spans="1:11" ht="15" x14ac:dyDescent="0.25">
      <c r="A62" s="22"/>
      <c r="B62" s="25"/>
      <c r="C62" s="64"/>
      <c r="D62" s="118"/>
      <c r="E62" s="93"/>
      <c r="F62" s="95"/>
      <c r="G62" s="170"/>
      <c r="H62" s="27"/>
      <c r="I62" s="23"/>
      <c r="J62" s="199"/>
      <c r="K62" s="23">
        <f t="shared" si="0"/>
        <v>0</v>
      </c>
    </row>
    <row r="63" spans="1:11" ht="15" x14ac:dyDescent="0.25">
      <c r="A63" s="22"/>
      <c r="B63" s="25"/>
      <c r="C63" s="64"/>
      <c r="D63" s="118"/>
      <c r="E63" s="93"/>
      <c r="F63" s="95"/>
      <c r="G63" s="170"/>
      <c r="H63" s="27"/>
      <c r="I63" s="23"/>
      <c r="J63" s="199"/>
      <c r="K63" s="23">
        <f t="shared" si="0"/>
        <v>0</v>
      </c>
    </row>
    <row r="64" spans="1:11" ht="15" x14ac:dyDescent="0.25">
      <c r="A64" s="22"/>
      <c r="B64" s="25"/>
      <c r="C64" s="64"/>
      <c r="D64" s="118"/>
      <c r="E64" s="93"/>
      <c r="F64" s="95"/>
      <c r="G64" s="170"/>
      <c r="H64" s="27"/>
      <c r="I64" s="23"/>
      <c r="J64" s="199"/>
      <c r="K64" s="23">
        <f t="shared" si="0"/>
        <v>0</v>
      </c>
    </row>
    <row r="65" spans="1:11" ht="15" x14ac:dyDescent="0.25">
      <c r="A65" s="22"/>
      <c r="B65" s="25"/>
      <c r="C65" s="64"/>
      <c r="D65" s="118"/>
      <c r="E65" s="93"/>
      <c r="F65" s="95"/>
      <c r="G65" s="170"/>
      <c r="H65" s="27"/>
      <c r="I65" s="23"/>
      <c r="J65" s="199"/>
      <c r="K65" s="23">
        <f t="shared" si="0"/>
        <v>0</v>
      </c>
    </row>
    <row r="66" spans="1:11" ht="15" x14ac:dyDescent="0.25">
      <c r="A66" s="22"/>
      <c r="B66" s="25"/>
      <c r="C66" s="64"/>
      <c r="D66" s="118"/>
      <c r="E66" s="93"/>
      <c r="F66" s="95"/>
      <c r="G66" s="170"/>
      <c r="H66" s="27"/>
      <c r="I66" s="23"/>
      <c r="J66" s="199"/>
      <c r="K66" s="23">
        <f t="shared" si="0"/>
        <v>0</v>
      </c>
    </row>
    <row r="67" spans="1:11" ht="15" x14ac:dyDescent="0.25">
      <c r="A67" s="22"/>
      <c r="B67" s="25"/>
      <c r="C67" s="64"/>
      <c r="D67" s="118"/>
      <c r="E67" s="93"/>
      <c r="F67" s="95"/>
      <c r="G67" s="170"/>
      <c r="H67" s="27"/>
      <c r="I67" s="23"/>
      <c r="J67" s="199"/>
      <c r="K67" s="23">
        <f t="shared" si="0"/>
        <v>0</v>
      </c>
    </row>
    <row r="68" spans="1:11" ht="15" x14ac:dyDescent="0.25">
      <c r="A68" s="22"/>
      <c r="B68" s="25"/>
      <c r="C68" s="64"/>
      <c r="D68" s="118"/>
      <c r="E68" s="93"/>
      <c r="F68" s="95"/>
      <c r="G68" s="170"/>
      <c r="H68" s="27"/>
      <c r="I68" s="23"/>
      <c r="J68" s="199"/>
      <c r="K68" s="23">
        <f t="shared" si="0"/>
        <v>0</v>
      </c>
    </row>
    <row r="69" spans="1:11" ht="15" x14ac:dyDescent="0.25">
      <c r="A69" s="22"/>
      <c r="B69" s="25"/>
      <c r="C69" s="64"/>
      <c r="D69" s="118"/>
      <c r="E69" s="93"/>
      <c r="F69" s="95"/>
      <c r="G69" s="170"/>
      <c r="H69" s="27"/>
      <c r="I69" s="23"/>
      <c r="J69" s="199"/>
      <c r="K69" s="23">
        <f t="shared" si="0"/>
        <v>0</v>
      </c>
    </row>
    <row r="70" spans="1:11" ht="15" x14ac:dyDescent="0.25">
      <c r="A70" s="22"/>
      <c r="B70" s="25"/>
      <c r="C70" s="64"/>
      <c r="D70" s="118"/>
      <c r="E70" s="93"/>
      <c r="F70" s="95"/>
      <c r="G70" s="170"/>
      <c r="H70" s="27"/>
      <c r="I70" s="23"/>
      <c r="J70" s="199"/>
      <c r="K70" s="23">
        <f t="shared" si="0"/>
        <v>0</v>
      </c>
    </row>
    <row r="71" spans="1:11" ht="15" x14ac:dyDescent="0.25">
      <c r="A71" s="22"/>
      <c r="B71" s="25"/>
      <c r="C71" s="64"/>
      <c r="D71" s="118"/>
      <c r="E71" s="93"/>
      <c r="F71" s="95"/>
      <c r="G71" s="170"/>
      <c r="H71" s="27"/>
      <c r="I71" s="23"/>
      <c r="J71" s="199"/>
      <c r="K71" s="23">
        <f t="shared" si="0"/>
        <v>0</v>
      </c>
    </row>
    <row r="72" spans="1:11" ht="15" x14ac:dyDescent="0.25">
      <c r="A72" s="22"/>
      <c r="B72" s="25"/>
      <c r="C72" s="64"/>
      <c r="D72" s="118"/>
      <c r="E72" s="93"/>
      <c r="F72" s="95"/>
      <c r="G72" s="170"/>
      <c r="H72" s="27"/>
      <c r="I72" s="23"/>
      <c r="J72" s="199"/>
      <c r="K72" s="23">
        <f t="shared" si="0"/>
        <v>0</v>
      </c>
    </row>
    <row r="73" spans="1:11" ht="15" x14ac:dyDescent="0.25">
      <c r="A73" s="22"/>
      <c r="B73" s="25"/>
      <c r="C73" s="64"/>
      <c r="D73" s="118"/>
      <c r="E73" s="93"/>
      <c r="F73" s="95"/>
      <c r="G73" s="170"/>
      <c r="H73" s="27"/>
      <c r="I73" s="23"/>
      <c r="J73" s="199"/>
      <c r="K73" s="23">
        <f t="shared" si="0"/>
        <v>0</v>
      </c>
    </row>
    <row r="74" spans="1:11" ht="15" x14ac:dyDescent="0.25">
      <c r="A74" s="22"/>
      <c r="B74" s="25"/>
      <c r="C74" s="64"/>
      <c r="D74" s="118"/>
      <c r="E74" s="93"/>
      <c r="F74" s="95"/>
      <c r="G74" s="170"/>
      <c r="H74" s="27"/>
      <c r="I74" s="23"/>
      <c r="J74" s="199"/>
      <c r="K74" s="23">
        <f t="shared" si="0"/>
        <v>0</v>
      </c>
    </row>
    <row r="75" spans="1:11" ht="15" x14ac:dyDescent="0.25">
      <c r="A75" s="22"/>
      <c r="B75" s="25"/>
      <c r="C75" s="64"/>
      <c r="D75" s="118"/>
      <c r="E75" s="93"/>
      <c r="F75" s="95"/>
      <c r="G75" s="170"/>
      <c r="H75" s="27"/>
      <c r="I75" s="23"/>
      <c r="J75" s="199"/>
      <c r="K75" s="23">
        <f t="shared" si="0"/>
        <v>0</v>
      </c>
    </row>
    <row r="76" spans="1:11" ht="15" x14ac:dyDescent="0.25">
      <c r="A76" s="22"/>
      <c r="B76" s="25"/>
      <c r="C76" s="64"/>
      <c r="D76" s="118"/>
      <c r="E76" s="93"/>
      <c r="F76" s="95"/>
      <c r="G76" s="170"/>
      <c r="H76" s="27"/>
      <c r="I76" s="23"/>
      <c r="J76" s="199"/>
      <c r="K76" s="23">
        <f t="shared" si="0"/>
        <v>0</v>
      </c>
    </row>
    <row r="77" spans="1:11" ht="15" x14ac:dyDescent="0.25">
      <c r="A77" s="22"/>
      <c r="B77" s="25"/>
      <c r="C77" s="64"/>
      <c r="D77" s="118"/>
      <c r="E77" s="93"/>
      <c r="F77" s="95"/>
      <c r="G77" s="170"/>
      <c r="H77" s="27"/>
      <c r="I77" s="23"/>
      <c r="J77" s="199"/>
      <c r="K77" s="23">
        <f t="shared" si="0"/>
        <v>0</v>
      </c>
    </row>
    <row r="78" spans="1:11" ht="15" x14ac:dyDescent="0.25">
      <c r="A78" s="22"/>
      <c r="B78" s="25"/>
      <c r="C78" s="64"/>
      <c r="D78" s="118"/>
      <c r="E78" s="93"/>
      <c r="F78" s="95"/>
      <c r="G78" s="170"/>
      <c r="H78" s="27"/>
      <c r="I78" s="23"/>
      <c r="J78" s="199"/>
      <c r="K78" s="23">
        <f t="shared" si="0"/>
        <v>0</v>
      </c>
    </row>
    <row r="79" spans="1:11" ht="15" x14ac:dyDescent="0.25">
      <c r="A79" s="22"/>
      <c r="B79" s="25"/>
      <c r="C79" s="64"/>
      <c r="D79" s="118"/>
      <c r="E79" s="93"/>
      <c r="F79" s="95"/>
      <c r="G79" s="170"/>
      <c r="H79" s="27"/>
      <c r="I79" s="23"/>
      <c r="J79" s="199"/>
      <c r="K79" s="23">
        <f t="shared" si="0"/>
        <v>0</v>
      </c>
    </row>
    <row r="80" spans="1:11" ht="15" x14ac:dyDescent="0.25">
      <c r="A80" s="22"/>
      <c r="B80" s="25"/>
      <c r="C80" s="64"/>
      <c r="D80" s="118"/>
      <c r="E80" s="93"/>
      <c r="F80" s="95"/>
      <c r="G80" s="170"/>
      <c r="H80" s="27"/>
      <c r="I80" s="23"/>
      <c r="J80" s="199"/>
      <c r="K80" s="23">
        <f t="shared" si="0"/>
        <v>0</v>
      </c>
    </row>
    <row r="81" spans="1:11" ht="15" x14ac:dyDescent="0.25">
      <c r="A81" s="22"/>
      <c r="B81" s="25"/>
      <c r="C81" s="64"/>
      <c r="D81" s="118"/>
      <c r="E81" s="93"/>
      <c r="F81" s="95"/>
      <c r="G81" s="170"/>
      <c r="H81" s="27"/>
      <c r="I81" s="23"/>
      <c r="J81" s="199"/>
      <c r="K81" s="23">
        <f t="shared" si="0"/>
        <v>0</v>
      </c>
    </row>
    <row r="82" spans="1:11" ht="15" x14ac:dyDescent="0.25">
      <c r="A82" s="22"/>
      <c r="B82" s="25"/>
      <c r="C82" s="64"/>
      <c r="D82" s="118"/>
      <c r="E82" s="93"/>
      <c r="F82" s="95"/>
      <c r="G82" s="170"/>
      <c r="H82" s="27"/>
      <c r="I82" s="23"/>
      <c r="J82" s="199"/>
      <c r="K82" s="23">
        <f t="shared" si="0"/>
        <v>0</v>
      </c>
    </row>
    <row r="83" spans="1:11" ht="15" x14ac:dyDescent="0.25">
      <c r="A83" s="22"/>
      <c r="B83" s="25"/>
      <c r="C83" s="64"/>
      <c r="D83" s="118"/>
      <c r="E83" s="93"/>
      <c r="F83" s="95"/>
      <c r="G83" s="170"/>
      <c r="H83" s="27"/>
      <c r="I83" s="23"/>
      <c r="J83" s="199"/>
      <c r="K83" s="23">
        <f t="shared" si="0"/>
        <v>0</v>
      </c>
    </row>
    <row r="84" spans="1:11" ht="15" x14ac:dyDescent="0.25">
      <c r="A84" s="22"/>
      <c r="B84" s="25"/>
      <c r="C84" s="64"/>
      <c r="D84" s="118"/>
      <c r="E84" s="93"/>
      <c r="F84" s="95"/>
      <c r="G84" s="170"/>
      <c r="H84" s="27"/>
      <c r="I84" s="23"/>
      <c r="J84" s="199"/>
      <c r="K84" s="23">
        <f t="shared" si="0"/>
        <v>0</v>
      </c>
    </row>
    <row r="85" spans="1:11" ht="15" x14ac:dyDescent="0.25">
      <c r="A85" s="22"/>
      <c r="B85" s="25"/>
      <c r="C85" s="64"/>
      <c r="D85" s="118"/>
      <c r="E85" s="93"/>
      <c r="F85" s="95"/>
      <c r="G85" s="170"/>
      <c r="H85" s="27"/>
      <c r="I85" s="23"/>
      <c r="J85" s="127"/>
      <c r="K85" s="23">
        <f t="shared" ref="K85:K119" si="1">+I85-J85</f>
        <v>0</v>
      </c>
    </row>
    <row r="86" spans="1:11" ht="15" x14ac:dyDescent="0.25">
      <c r="A86" s="22"/>
      <c r="B86" s="25"/>
      <c r="C86" s="64"/>
      <c r="D86" s="118"/>
      <c r="E86" s="93"/>
      <c r="F86" s="95"/>
      <c r="G86" s="170"/>
      <c r="H86" s="27"/>
      <c r="I86" s="23"/>
      <c r="J86" s="127"/>
      <c r="K86" s="23">
        <f t="shared" si="1"/>
        <v>0</v>
      </c>
    </row>
    <row r="87" spans="1:11" ht="15" x14ac:dyDescent="0.25">
      <c r="A87" s="22"/>
      <c r="B87" s="181"/>
      <c r="C87" s="181"/>
      <c r="D87" s="181"/>
      <c r="E87" s="234"/>
      <c r="F87" s="95"/>
      <c r="G87" s="124"/>
      <c r="H87" s="27"/>
      <c r="I87" s="127"/>
      <c r="J87" s="127"/>
      <c r="K87" s="23">
        <f t="shared" si="1"/>
        <v>0</v>
      </c>
    </row>
    <row r="88" spans="1:11" ht="15" x14ac:dyDescent="0.25">
      <c r="A88" s="248"/>
      <c r="B88" s="184"/>
      <c r="C88" s="184"/>
      <c r="D88" s="184"/>
      <c r="E88" s="234"/>
      <c r="F88" s="95"/>
      <c r="G88" s="124"/>
      <c r="H88" s="27"/>
      <c r="I88" s="127"/>
      <c r="J88" s="127"/>
      <c r="K88" s="23">
        <f t="shared" si="1"/>
        <v>0</v>
      </c>
    </row>
    <row r="89" spans="1:11" ht="15" x14ac:dyDescent="0.25">
      <c r="A89" s="248"/>
      <c r="B89" s="184"/>
      <c r="C89" s="184"/>
      <c r="D89" s="184"/>
      <c r="E89" s="234"/>
      <c r="F89" s="95"/>
      <c r="G89" s="124"/>
      <c r="H89" s="27"/>
      <c r="I89" s="127"/>
      <c r="J89" s="127"/>
      <c r="K89" s="23">
        <f t="shared" si="1"/>
        <v>0</v>
      </c>
    </row>
    <row r="90" spans="1:11" ht="15" x14ac:dyDescent="0.25">
      <c r="A90" s="248"/>
      <c r="B90" s="184"/>
      <c r="C90" s="184"/>
      <c r="D90" s="184"/>
      <c r="E90" s="234"/>
      <c r="F90" s="95"/>
      <c r="G90" s="124"/>
      <c r="H90" s="27"/>
      <c r="I90" s="127"/>
      <c r="J90" s="127"/>
      <c r="K90" s="23">
        <f t="shared" si="1"/>
        <v>0</v>
      </c>
    </row>
    <row r="91" spans="1:11" ht="15" x14ac:dyDescent="0.25">
      <c r="A91" s="248"/>
      <c r="B91" s="184"/>
      <c r="C91" s="184"/>
      <c r="D91" s="184"/>
      <c r="E91" s="234"/>
      <c r="F91" s="95"/>
      <c r="G91" s="124"/>
      <c r="H91" s="27"/>
      <c r="I91" s="127"/>
      <c r="J91" s="127"/>
      <c r="K91" s="23">
        <f t="shared" si="1"/>
        <v>0</v>
      </c>
    </row>
    <row r="92" spans="1:11" ht="15" x14ac:dyDescent="0.25">
      <c r="A92" s="248"/>
      <c r="B92" s="184"/>
      <c r="C92" s="184"/>
      <c r="D92" s="184"/>
      <c r="E92" s="234"/>
      <c r="F92" s="95"/>
      <c r="G92" s="124"/>
      <c r="H92" s="27"/>
      <c r="I92" s="127"/>
      <c r="J92" s="127"/>
      <c r="K92" s="23">
        <f t="shared" si="1"/>
        <v>0</v>
      </c>
    </row>
    <row r="93" spans="1:11" ht="15" x14ac:dyDescent="0.25">
      <c r="A93" s="248"/>
      <c r="B93" s="184"/>
      <c r="C93" s="184"/>
      <c r="D93" s="184"/>
      <c r="E93" s="234"/>
      <c r="F93" s="95"/>
      <c r="G93" s="124"/>
      <c r="H93" s="27"/>
      <c r="I93" s="127"/>
      <c r="J93" s="127"/>
      <c r="K93" s="23">
        <f t="shared" si="1"/>
        <v>0</v>
      </c>
    </row>
    <row r="94" spans="1:11" ht="15" x14ac:dyDescent="0.25">
      <c r="A94" s="248"/>
      <c r="B94" s="184"/>
      <c r="C94" s="184"/>
      <c r="D94" s="184"/>
      <c r="E94" s="234"/>
      <c r="F94" s="95"/>
      <c r="G94" s="124"/>
      <c r="H94" s="27"/>
      <c r="I94" s="127"/>
      <c r="J94" s="127"/>
      <c r="K94" s="23">
        <f t="shared" si="1"/>
        <v>0</v>
      </c>
    </row>
    <row r="95" spans="1:11" ht="15" x14ac:dyDescent="0.25">
      <c r="A95" s="248"/>
      <c r="B95" s="184"/>
      <c r="C95" s="184"/>
      <c r="D95" s="184"/>
      <c r="E95" s="234"/>
      <c r="F95" s="95"/>
      <c r="G95" s="124"/>
      <c r="H95" s="27"/>
      <c r="I95" s="127"/>
      <c r="J95" s="127"/>
      <c r="K95" s="23">
        <f t="shared" si="1"/>
        <v>0</v>
      </c>
    </row>
    <row r="96" spans="1:11" ht="15" x14ac:dyDescent="0.25">
      <c r="A96" s="248"/>
      <c r="B96" s="184"/>
      <c r="C96" s="184"/>
      <c r="D96" s="184"/>
      <c r="E96" s="234"/>
      <c r="F96" s="95"/>
      <c r="G96" s="124"/>
      <c r="H96" s="27"/>
      <c r="I96" s="127"/>
      <c r="J96" s="127"/>
      <c r="K96" s="23">
        <f t="shared" si="1"/>
        <v>0</v>
      </c>
    </row>
    <row r="97" spans="1:11" ht="15" x14ac:dyDescent="0.25">
      <c r="A97" s="248"/>
      <c r="B97" s="184"/>
      <c r="C97" s="184"/>
      <c r="D97" s="184"/>
      <c r="E97" s="234"/>
      <c r="F97" s="95"/>
      <c r="G97" s="124"/>
      <c r="H97" s="27"/>
      <c r="I97" s="127"/>
      <c r="J97" s="127"/>
      <c r="K97" s="23">
        <f t="shared" si="1"/>
        <v>0</v>
      </c>
    </row>
    <row r="98" spans="1:11" ht="15" x14ac:dyDescent="0.25">
      <c r="A98" s="248"/>
      <c r="B98" s="184"/>
      <c r="C98" s="184"/>
      <c r="D98" s="184"/>
      <c r="E98" s="234"/>
      <c r="F98" s="95"/>
      <c r="G98" s="124"/>
      <c r="H98" s="27"/>
      <c r="I98" s="127"/>
      <c r="J98" s="127"/>
      <c r="K98" s="23">
        <f t="shared" si="1"/>
        <v>0</v>
      </c>
    </row>
    <row r="99" spans="1:11" ht="15" x14ac:dyDescent="0.25">
      <c r="A99" s="248"/>
      <c r="B99" s="184"/>
      <c r="C99" s="184"/>
      <c r="D99" s="184"/>
      <c r="E99" s="234"/>
      <c r="F99" s="95"/>
      <c r="G99" s="124"/>
      <c r="H99" s="27"/>
      <c r="I99" s="127"/>
      <c r="J99" s="127"/>
      <c r="K99" s="23">
        <f t="shared" si="1"/>
        <v>0</v>
      </c>
    </row>
    <row r="100" spans="1:11" ht="15" x14ac:dyDescent="0.25">
      <c r="A100" s="248"/>
      <c r="B100" s="184"/>
      <c r="C100" s="184"/>
      <c r="D100" s="184"/>
      <c r="E100" s="234"/>
      <c r="F100" s="95"/>
      <c r="G100" s="124"/>
      <c r="H100" s="27"/>
      <c r="I100" s="127"/>
      <c r="J100" s="127"/>
      <c r="K100" s="23">
        <f t="shared" si="1"/>
        <v>0</v>
      </c>
    </row>
    <row r="101" spans="1:11" ht="15" x14ac:dyDescent="0.25">
      <c r="A101" s="248"/>
      <c r="B101" s="184"/>
      <c r="C101" s="184"/>
      <c r="D101" s="184"/>
      <c r="E101" s="234"/>
      <c r="F101" s="95"/>
      <c r="G101" s="124"/>
      <c r="H101" s="27"/>
      <c r="I101" s="127"/>
      <c r="J101" s="127"/>
      <c r="K101" s="23">
        <f t="shared" si="1"/>
        <v>0</v>
      </c>
    </row>
    <row r="102" spans="1:11" ht="15" x14ac:dyDescent="0.25">
      <c r="A102" s="248"/>
      <c r="B102" s="184"/>
      <c r="C102" s="184"/>
      <c r="D102" s="184"/>
      <c r="E102" s="234"/>
      <c r="F102" s="95"/>
      <c r="G102" s="124"/>
      <c r="H102" s="27"/>
      <c r="I102" s="127"/>
      <c r="J102" s="127"/>
      <c r="K102" s="23">
        <f t="shared" si="1"/>
        <v>0</v>
      </c>
    </row>
    <row r="103" spans="1:11" ht="15" x14ac:dyDescent="0.25">
      <c r="A103" s="248"/>
      <c r="B103" s="184"/>
      <c r="C103" s="184"/>
      <c r="D103" s="184"/>
      <c r="E103" s="234"/>
      <c r="F103" s="95"/>
      <c r="G103" s="124"/>
      <c r="H103" s="27"/>
      <c r="I103" s="127"/>
      <c r="J103" s="127"/>
      <c r="K103" s="23">
        <f t="shared" si="1"/>
        <v>0</v>
      </c>
    </row>
    <row r="104" spans="1:11" ht="15" x14ac:dyDescent="0.25">
      <c r="A104" s="248"/>
      <c r="B104" s="184"/>
      <c r="C104" s="184"/>
      <c r="D104" s="184"/>
      <c r="E104" s="234"/>
      <c r="F104" s="95"/>
      <c r="G104" s="124"/>
      <c r="H104" s="27"/>
      <c r="I104" s="127"/>
      <c r="J104" s="127"/>
      <c r="K104" s="23">
        <f t="shared" si="1"/>
        <v>0</v>
      </c>
    </row>
    <row r="105" spans="1:11" ht="15" x14ac:dyDescent="0.25">
      <c r="A105" s="248"/>
      <c r="B105" s="184"/>
      <c r="C105" s="184"/>
      <c r="D105" s="184"/>
      <c r="E105" s="234"/>
      <c r="F105" s="95"/>
      <c r="G105" s="124"/>
      <c r="H105" s="27"/>
      <c r="I105" s="127"/>
      <c r="J105" s="127"/>
      <c r="K105" s="23">
        <f t="shared" si="1"/>
        <v>0</v>
      </c>
    </row>
    <row r="106" spans="1:11" ht="15" x14ac:dyDescent="0.25">
      <c r="A106" s="248"/>
      <c r="B106" s="184"/>
      <c r="C106" s="184"/>
      <c r="D106" s="184"/>
      <c r="E106" s="234"/>
      <c r="F106" s="95"/>
      <c r="G106" s="124"/>
      <c r="H106" s="27"/>
      <c r="I106" s="127"/>
      <c r="J106" s="127"/>
      <c r="K106" s="23">
        <f t="shared" si="1"/>
        <v>0</v>
      </c>
    </row>
    <row r="107" spans="1:11" ht="15" x14ac:dyDescent="0.25">
      <c r="A107" s="248"/>
      <c r="B107" s="184"/>
      <c r="C107" s="184"/>
      <c r="D107" s="184"/>
      <c r="E107" s="234"/>
      <c r="F107" s="95"/>
      <c r="G107" s="124"/>
      <c r="H107" s="27"/>
      <c r="I107" s="127"/>
      <c r="J107" s="127"/>
      <c r="K107" s="23">
        <f t="shared" si="1"/>
        <v>0</v>
      </c>
    </row>
    <row r="108" spans="1:11" ht="15" x14ac:dyDescent="0.25">
      <c r="A108" s="248"/>
      <c r="B108" s="184"/>
      <c r="C108" s="184"/>
      <c r="D108" s="184"/>
      <c r="E108" s="234"/>
      <c r="F108" s="95"/>
      <c r="G108" s="124"/>
      <c r="H108" s="27"/>
      <c r="I108" s="127"/>
      <c r="J108" s="127"/>
      <c r="K108" s="23">
        <f t="shared" si="1"/>
        <v>0</v>
      </c>
    </row>
    <row r="109" spans="1:11" ht="15" x14ac:dyDescent="0.25">
      <c r="A109" s="248"/>
      <c r="B109" s="184"/>
      <c r="C109" s="184"/>
      <c r="D109" s="184"/>
      <c r="E109" s="234"/>
      <c r="F109" s="95"/>
      <c r="G109" s="124"/>
      <c r="H109" s="27"/>
      <c r="I109" s="127"/>
      <c r="J109" s="127"/>
      <c r="K109" s="23">
        <f t="shared" si="1"/>
        <v>0</v>
      </c>
    </row>
    <row r="110" spans="1:11" ht="15" x14ac:dyDescent="0.25">
      <c r="A110" s="248"/>
      <c r="B110" s="184"/>
      <c r="C110" s="184"/>
      <c r="D110" s="184"/>
      <c r="E110" s="234"/>
      <c r="F110" s="95"/>
      <c r="G110" s="124"/>
      <c r="H110" s="27"/>
      <c r="I110" s="127"/>
      <c r="J110" s="127"/>
      <c r="K110" s="23">
        <f t="shared" si="1"/>
        <v>0</v>
      </c>
    </row>
    <row r="111" spans="1:11" ht="15" x14ac:dyDescent="0.25">
      <c r="A111" s="248"/>
      <c r="B111" s="184"/>
      <c r="C111" s="184"/>
      <c r="D111" s="184"/>
      <c r="E111" s="234"/>
      <c r="F111" s="95"/>
      <c r="G111" s="124"/>
      <c r="H111" s="27"/>
      <c r="I111" s="127"/>
      <c r="J111" s="127"/>
      <c r="K111" s="23">
        <f t="shared" si="1"/>
        <v>0</v>
      </c>
    </row>
    <row r="112" spans="1:11" ht="15" x14ac:dyDescent="0.25">
      <c r="A112" s="248"/>
      <c r="B112" s="184"/>
      <c r="C112" s="184"/>
      <c r="D112" s="184"/>
      <c r="E112" s="234"/>
      <c r="F112" s="95"/>
      <c r="G112" s="124"/>
      <c r="H112" s="27"/>
      <c r="I112" s="127"/>
      <c r="J112" s="127"/>
      <c r="K112" s="23">
        <f t="shared" si="1"/>
        <v>0</v>
      </c>
    </row>
    <row r="113" spans="1:11" ht="15" x14ac:dyDescent="0.25">
      <c r="A113" s="248"/>
      <c r="B113" s="184"/>
      <c r="C113" s="184"/>
      <c r="D113" s="184"/>
      <c r="E113" s="234"/>
      <c r="F113" s="95"/>
      <c r="G113" s="124"/>
      <c r="H113" s="27"/>
      <c r="I113" s="127"/>
      <c r="J113" s="127"/>
      <c r="K113" s="23">
        <f t="shared" si="1"/>
        <v>0</v>
      </c>
    </row>
    <row r="114" spans="1:11" ht="15" x14ac:dyDescent="0.25">
      <c r="A114" s="248"/>
      <c r="B114" s="184"/>
      <c r="C114" s="184"/>
      <c r="D114" s="184"/>
      <c r="E114" s="234"/>
      <c r="F114" s="95"/>
      <c r="G114" s="124"/>
      <c r="H114" s="27"/>
      <c r="I114" s="127"/>
      <c r="J114" s="127"/>
      <c r="K114" s="23">
        <f t="shared" si="1"/>
        <v>0</v>
      </c>
    </row>
    <row r="115" spans="1:11" ht="15" x14ac:dyDescent="0.25">
      <c r="A115" s="248"/>
      <c r="B115" s="184"/>
      <c r="C115" s="184"/>
      <c r="D115" s="184"/>
      <c r="E115" s="234"/>
      <c r="F115" s="95"/>
      <c r="G115" s="124"/>
      <c r="H115" s="27"/>
      <c r="I115" s="127"/>
      <c r="J115" s="23"/>
      <c r="K115" s="23">
        <f t="shared" si="1"/>
        <v>0</v>
      </c>
    </row>
    <row r="116" spans="1:11" ht="15" x14ac:dyDescent="0.25">
      <c r="A116" s="248"/>
      <c r="B116" s="184"/>
      <c r="C116" s="184"/>
      <c r="D116" s="184"/>
      <c r="E116" s="234"/>
      <c r="F116" s="95"/>
      <c r="G116" s="124"/>
      <c r="H116" s="27"/>
      <c r="I116" s="127"/>
      <c r="J116" s="23"/>
      <c r="K116" s="23">
        <f t="shared" si="1"/>
        <v>0</v>
      </c>
    </row>
    <row r="117" spans="1:11" ht="15" x14ac:dyDescent="0.25">
      <c r="A117" s="248"/>
      <c r="B117" s="184"/>
      <c r="C117" s="184"/>
      <c r="D117" s="184"/>
      <c r="E117" s="234"/>
      <c r="F117" s="95"/>
      <c r="G117" s="124"/>
      <c r="H117" s="27"/>
      <c r="I117" s="127"/>
      <c r="J117" s="23"/>
      <c r="K117" s="23">
        <f t="shared" si="1"/>
        <v>0</v>
      </c>
    </row>
    <row r="118" spans="1:11" ht="15" x14ac:dyDescent="0.25">
      <c r="A118" s="248"/>
      <c r="B118" s="184"/>
      <c r="C118" s="184"/>
      <c r="D118" s="184"/>
      <c r="E118" s="234"/>
      <c r="F118" s="95"/>
      <c r="G118" s="124"/>
      <c r="H118" s="27"/>
      <c r="I118" s="127"/>
      <c r="J118" s="23"/>
      <c r="K118" s="23">
        <f t="shared" si="1"/>
        <v>0</v>
      </c>
    </row>
    <row r="119" spans="1:11" ht="15" x14ac:dyDescent="0.25">
      <c r="A119" s="248"/>
      <c r="B119" s="269"/>
      <c r="C119" s="269"/>
      <c r="D119" s="269"/>
      <c r="E119" s="234"/>
      <c r="F119" s="95"/>
      <c r="G119" s="124"/>
      <c r="H119" s="27"/>
      <c r="I119" s="127"/>
      <c r="J119" s="23"/>
      <c r="K119" s="23">
        <f t="shared" si="1"/>
        <v>0</v>
      </c>
    </row>
    <row r="120" spans="1:11" ht="15" x14ac:dyDescent="0.25">
      <c r="A120" s="14"/>
      <c r="B120" s="15"/>
      <c r="C120" s="15"/>
      <c r="D120" s="15"/>
      <c r="E120" s="260"/>
      <c r="F120" s="221"/>
      <c r="G120" s="321" t="s">
        <v>19</v>
      </c>
      <c r="H120" s="316"/>
      <c r="I120" s="28">
        <f>SUM(I15:I119)</f>
        <v>0</v>
      </c>
      <c r="J120" s="28">
        <f>SUM(J15:J119)</f>
        <v>0</v>
      </c>
      <c r="K120" s="28">
        <f>SUM(K15:K119)</f>
        <v>0</v>
      </c>
    </row>
    <row r="121" spans="1:11" ht="15" x14ac:dyDescent="0.25">
      <c r="A121" s="14"/>
      <c r="B121" s="15"/>
      <c r="C121" s="15"/>
      <c r="D121" s="15"/>
      <c r="E121" s="260"/>
      <c r="F121" s="252"/>
      <c r="G121" s="267"/>
      <c r="H121" s="15"/>
      <c r="I121" s="19"/>
      <c r="J121" s="19"/>
      <c r="K121" s="20"/>
    </row>
    <row r="122" spans="1:11" ht="51" x14ac:dyDescent="0.2">
      <c r="A122" s="69" t="s">
        <v>37</v>
      </c>
      <c r="B122" s="70" t="s">
        <v>39</v>
      </c>
      <c r="C122" s="69" t="s">
        <v>40</v>
      </c>
      <c r="D122" s="255" t="s">
        <v>38</v>
      </c>
      <c r="E122" s="70" t="s">
        <v>15</v>
      </c>
      <c r="F122" s="262" t="s">
        <v>33</v>
      </c>
      <c r="G122" s="164" t="s">
        <v>16</v>
      </c>
      <c r="H122" s="69" t="s">
        <v>22</v>
      </c>
      <c r="I122" s="69" t="s">
        <v>12</v>
      </c>
      <c r="J122" s="69" t="s">
        <v>23</v>
      </c>
      <c r="K122" s="69" t="s">
        <v>4</v>
      </c>
    </row>
    <row r="123" spans="1:11" ht="15" x14ac:dyDescent="0.2">
      <c r="A123" s="72"/>
      <c r="B123" s="72">
        <v>962168600</v>
      </c>
      <c r="C123" s="72">
        <v>0</v>
      </c>
      <c r="D123" s="256">
        <f>+A123+B123-C123</f>
        <v>962168600</v>
      </c>
      <c r="E123" s="253">
        <f>+I120</f>
        <v>0</v>
      </c>
      <c r="F123" s="263">
        <f>+E123/D123</f>
        <v>0</v>
      </c>
      <c r="G123" s="165">
        <f>+I12</f>
        <v>172679854</v>
      </c>
      <c r="H123" s="73">
        <f>+D123-E123-G123</f>
        <v>789488746</v>
      </c>
      <c r="I123" s="73">
        <f>+J120</f>
        <v>0</v>
      </c>
      <c r="J123" s="74">
        <f>+I123/D123</f>
        <v>0</v>
      </c>
      <c r="K123" s="73">
        <f>+K120</f>
        <v>0</v>
      </c>
    </row>
    <row r="124" spans="1:11" ht="15" x14ac:dyDescent="0.25">
      <c r="A124" s="75">
        <v>1</v>
      </c>
      <c r="B124" s="75">
        <v>2</v>
      </c>
      <c r="C124" s="75">
        <v>3</v>
      </c>
      <c r="D124" s="257" t="s">
        <v>3</v>
      </c>
      <c r="E124" s="228">
        <v>5</v>
      </c>
      <c r="F124" s="264" t="s">
        <v>18</v>
      </c>
      <c r="G124" s="167">
        <v>7</v>
      </c>
      <c r="H124" s="75" t="s">
        <v>9</v>
      </c>
      <c r="I124" s="75">
        <v>9</v>
      </c>
      <c r="J124" s="75" t="s">
        <v>24</v>
      </c>
      <c r="K124" s="75" t="s">
        <v>25</v>
      </c>
    </row>
  </sheetData>
  <mergeCells count="16">
    <mergeCell ref="J13:J14"/>
    <mergeCell ref="E14:F14"/>
    <mergeCell ref="G14:H14"/>
    <mergeCell ref="A3:J3"/>
    <mergeCell ref="A5:A6"/>
    <mergeCell ref="B5:B6"/>
    <mergeCell ref="D5:D6"/>
    <mergeCell ref="E5:H5"/>
    <mergeCell ref="I5:I6"/>
    <mergeCell ref="J5:K6"/>
    <mergeCell ref="E6:H6"/>
    <mergeCell ref="G120:H120"/>
    <mergeCell ref="G12:H12"/>
    <mergeCell ref="A13:A14"/>
    <mergeCell ref="E13:H13"/>
    <mergeCell ref="I13:I1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0CFDB-7442-40CA-8E89-4433331D3019}">
  <dimension ref="A1:K149"/>
  <sheetViews>
    <sheetView workbookViewId="0">
      <selection activeCell="I8" sqref="I8"/>
    </sheetView>
  </sheetViews>
  <sheetFormatPr baseColWidth="10" defaultRowHeight="12.75" x14ac:dyDescent="0.2"/>
  <cols>
    <col min="2" max="2" width="12.42578125" bestFit="1" customWidth="1"/>
    <col min="4" max="4" width="12.42578125" bestFit="1" customWidth="1"/>
    <col min="8" max="8" width="12.42578125" bestFit="1" customWidth="1"/>
    <col min="9" max="9" width="16.85546875" bestFit="1" customWidth="1"/>
  </cols>
  <sheetData>
    <row r="1" spans="1:11" ht="15" x14ac:dyDescent="0.25">
      <c r="A1" s="1" t="s">
        <v>34</v>
      </c>
      <c r="B1" s="1"/>
      <c r="C1" s="1"/>
      <c r="D1" s="1"/>
      <c r="E1" s="93"/>
      <c r="F1" s="217"/>
      <c r="G1" s="156"/>
      <c r="H1" s="2"/>
      <c r="I1" s="2"/>
      <c r="J1" s="2"/>
      <c r="K1" s="2"/>
    </row>
    <row r="2" spans="1:11" ht="15" x14ac:dyDescent="0.25">
      <c r="A2" s="2"/>
      <c r="B2" s="2"/>
      <c r="C2" s="2"/>
      <c r="D2" s="2"/>
      <c r="E2" s="93"/>
      <c r="F2" s="218"/>
      <c r="G2" s="156"/>
      <c r="H2" s="2"/>
      <c r="I2" s="2"/>
      <c r="J2" s="2"/>
      <c r="K2" s="65"/>
    </row>
    <row r="3" spans="1:11" ht="15" x14ac:dyDescent="0.2">
      <c r="A3" s="294" t="s">
        <v>3384</v>
      </c>
      <c r="B3" s="294"/>
      <c r="C3" s="294"/>
      <c r="D3" s="294"/>
      <c r="E3" s="294"/>
      <c r="F3" s="294"/>
      <c r="G3" s="294"/>
      <c r="H3" s="294"/>
      <c r="I3" s="294"/>
      <c r="J3" s="294"/>
      <c r="K3" s="67" t="s">
        <v>3377</v>
      </c>
    </row>
    <row r="4" spans="1:11" ht="15" x14ac:dyDescent="0.25">
      <c r="A4" s="4"/>
      <c r="B4" s="4"/>
      <c r="C4" s="4"/>
      <c r="D4" s="4"/>
      <c r="E4" s="258"/>
      <c r="F4" s="219"/>
      <c r="G4" s="265"/>
      <c r="H4" s="4"/>
      <c r="I4" s="4"/>
      <c r="J4" s="4"/>
      <c r="K4" s="5"/>
    </row>
    <row r="5" spans="1:11" ht="15" x14ac:dyDescent="0.25">
      <c r="A5" s="297" t="s">
        <v>5</v>
      </c>
      <c r="B5" s="310" t="s">
        <v>26</v>
      </c>
      <c r="C5" s="30"/>
      <c r="D5" s="304" t="s">
        <v>17</v>
      </c>
      <c r="E5" s="312" t="s">
        <v>16</v>
      </c>
      <c r="F5" s="313"/>
      <c r="G5" s="313"/>
      <c r="H5" s="314"/>
      <c r="I5" s="297" t="s">
        <v>7</v>
      </c>
      <c r="J5" s="304" t="s">
        <v>21</v>
      </c>
      <c r="K5" s="305"/>
    </row>
    <row r="6" spans="1:11" ht="15" x14ac:dyDescent="0.25">
      <c r="A6" s="298"/>
      <c r="B6" s="311"/>
      <c r="C6" s="31"/>
      <c r="D6" s="306"/>
      <c r="E6" s="312" t="s">
        <v>2</v>
      </c>
      <c r="F6" s="313"/>
      <c r="G6" s="313"/>
      <c r="H6" s="314"/>
      <c r="I6" s="298"/>
      <c r="J6" s="306"/>
      <c r="K6" s="307"/>
    </row>
    <row r="7" spans="1:11" ht="15" x14ac:dyDescent="0.25">
      <c r="A7" s="172">
        <v>45502</v>
      </c>
      <c r="B7" s="147"/>
      <c r="C7" s="145"/>
      <c r="D7" s="197" t="s">
        <v>3607</v>
      </c>
      <c r="E7" s="193" t="s">
        <v>3593</v>
      </c>
      <c r="F7" s="293"/>
      <c r="G7" s="89"/>
      <c r="H7" s="87"/>
      <c r="I7" s="283">
        <v>7952000</v>
      </c>
      <c r="J7" s="146"/>
      <c r="K7" s="145"/>
    </row>
    <row r="8" spans="1:11" ht="15" x14ac:dyDescent="0.25">
      <c r="A8" s="172">
        <v>45502</v>
      </c>
      <c r="B8" s="147"/>
      <c r="C8" s="145"/>
      <c r="D8" s="197" t="s">
        <v>3608</v>
      </c>
      <c r="E8" s="124" t="s">
        <v>3593</v>
      </c>
      <c r="F8" s="89"/>
      <c r="G8" s="89"/>
      <c r="H8" s="87"/>
      <c r="I8" s="283">
        <v>8646000</v>
      </c>
      <c r="J8" s="146"/>
      <c r="K8" s="145"/>
    </row>
    <row r="9" spans="1:11" ht="15" x14ac:dyDescent="0.25">
      <c r="A9" s="172">
        <v>45497</v>
      </c>
      <c r="B9" s="147"/>
      <c r="C9" s="145"/>
      <c r="D9" s="197" t="s">
        <v>3609</v>
      </c>
      <c r="E9" s="124" t="s">
        <v>3593</v>
      </c>
      <c r="F9" s="89"/>
      <c r="G9" s="89"/>
      <c r="H9" s="87"/>
      <c r="I9" s="283">
        <v>11528000</v>
      </c>
      <c r="J9" s="146"/>
      <c r="K9" s="145"/>
    </row>
    <row r="10" spans="1:11" ht="15" x14ac:dyDescent="0.25">
      <c r="A10" s="172">
        <v>45498</v>
      </c>
      <c r="B10" s="147"/>
      <c r="C10" s="145"/>
      <c r="D10" s="197" t="s">
        <v>3610</v>
      </c>
      <c r="E10" s="124" t="s">
        <v>3593</v>
      </c>
      <c r="F10" s="89"/>
      <c r="G10" s="89"/>
      <c r="H10" s="87"/>
      <c r="I10" s="283">
        <v>11528000</v>
      </c>
      <c r="J10" s="146"/>
      <c r="K10" s="145"/>
    </row>
    <row r="11" spans="1:11" ht="15" x14ac:dyDescent="0.25">
      <c r="A11" s="172">
        <v>45498</v>
      </c>
      <c r="B11" s="147"/>
      <c r="C11" s="145"/>
      <c r="D11" s="197" t="s">
        <v>3611</v>
      </c>
      <c r="E11" s="124" t="s">
        <v>3593</v>
      </c>
      <c r="F11" s="89"/>
      <c r="G11" s="89"/>
      <c r="H11" s="87"/>
      <c r="I11" s="283">
        <v>11528000</v>
      </c>
      <c r="J11" s="146"/>
      <c r="K11" s="145"/>
    </row>
    <row r="12" spans="1:11" ht="15" x14ac:dyDescent="0.25">
      <c r="A12" s="172">
        <v>45498</v>
      </c>
      <c r="B12" s="147"/>
      <c r="C12" s="145"/>
      <c r="D12" s="197" t="s">
        <v>3612</v>
      </c>
      <c r="E12" s="124" t="s">
        <v>3593</v>
      </c>
      <c r="F12" s="89"/>
      <c r="G12" s="89"/>
      <c r="H12" s="87"/>
      <c r="I12" s="283">
        <v>11528000</v>
      </c>
      <c r="J12" s="146"/>
      <c r="K12" s="145"/>
    </row>
    <row r="13" spans="1:11" ht="15" x14ac:dyDescent="0.25">
      <c r="A13" s="172">
        <v>45502</v>
      </c>
      <c r="B13" s="147"/>
      <c r="C13" s="145"/>
      <c r="D13" s="197" t="s">
        <v>3613</v>
      </c>
      <c r="E13" s="124" t="s">
        <v>3593</v>
      </c>
      <c r="F13" s="89"/>
      <c r="G13" s="89"/>
      <c r="H13" s="87"/>
      <c r="I13" s="283">
        <v>11528000</v>
      </c>
      <c r="J13" s="146"/>
      <c r="K13" s="145"/>
    </row>
    <row r="14" spans="1:11" ht="15" x14ac:dyDescent="0.25">
      <c r="A14" s="172">
        <v>45502</v>
      </c>
      <c r="B14" s="147"/>
      <c r="C14" s="145"/>
      <c r="D14" s="197" t="s">
        <v>3614</v>
      </c>
      <c r="E14" s="124" t="s">
        <v>3594</v>
      </c>
      <c r="F14" s="89"/>
      <c r="G14" s="89"/>
      <c r="H14" s="87"/>
      <c r="I14" s="283">
        <v>11528000</v>
      </c>
      <c r="J14" s="146"/>
      <c r="K14" s="145"/>
    </row>
    <row r="15" spans="1:11" ht="15" x14ac:dyDescent="0.25">
      <c r="A15" s="172">
        <v>45502</v>
      </c>
      <c r="B15" s="147"/>
      <c r="C15" s="145"/>
      <c r="D15" s="197" t="s">
        <v>3615</v>
      </c>
      <c r="E15" s="124" t="s">
        <v>3594</v>
      </c>
      <c r="F15" s="89"/>
      <c r="G15" s="89"/>
      <c r="H15" s="87"/>
      <c r="I15" s="283">
        <v>11528000</v>
      </c>
      <c r="J15" s="146"/>
      <c r="K15" s="145"/>
    </row>
    <row r="16" spans="1:11" ht="15" x14ac:dyDescent="0.25">
      <c r="A16" s="172">
        <v>45495</v>
      </c>
      <c r="B16" s="147"/>
      <c r="C16" s="145"/>
      <c r="D16" s="197" t="s">
        <v>3616</v>
      </c>
      <c r="E16" s="124" t="s">
        <v>3593</v>
      </c>
      <c r="F16" s="89"/>
      <c r="G16" s="89"/>
      <c r="H16" s="87"/>
      <c r="I16" s="283">
        <v>14410000</v>
      </c>
      <c r="J16" s="146"/>
      <c r="K16" s="145"/>
    </row>
    <row r="17" spans="1:11" ht="15" x14ac:dyDescent="0.25">
      <c r="A17" s="172">
        <v>45495</v>
      </c>
      <c r="B17" s="147"/>
      <c r="C17" s="145"/>
      <c r="D17" s="197" t="s">
        <v>3617</v>
      </c>
      <c r="E17" s="124" t="s">
        <v>3593</v>
      </c>
      <c r="F17" s="89"/>
      <c r="G17" s="89"/>
      <c r="H17" s="87"/>
      <c r="I17" s="283">
        <v>14410000</v>
      </c>
      <c r="J17" s="146"/>
      <c r="K17" s="145"/>
    </row>
    <row r="18" spans="1:11" ht="15" x14ac:dyDescent="0.25">
      <c r="A18" s="172">
        <v>45495</v>
      </c>
      <c r="B18" s="147"/>
      <c r="C18" s="145"/>
      <c r="D18" s="197" t="s">
        <v>3618</v>
      </c>
      <c r="E18" s="124" t="s">
        <v>3594</v>
      </c>
      <c r="F18" s="89"/>
      <c r="G18" s="89"/>
      <c r="H18" s="87"/>
      <c r="I18" s="283">
        <v>14410000</v>
      </c>
      <c r="J18" s="146"/>
      <c r="K18" s="145"/>
    </row>
    <row r="19" spans="1:11" ht="15" x14ac:dyDescent="0.25">
      <c r="A19" s="172">
        <v>45495</v>
      </c>
      <c r="B19" s="147"/>
      <c r="C19" s="145"/>
      <c r="D19" s="197" t="s">
        <v>3619</v>
      </c>
      <c r="E19" s="124" t="s">
        <v>3593</v>
      </c>
      <c r="F19" s="89"/>
      <c r="G19" s="89"/>
      <c r="H19" s="87"/>
      <c r="I19" s="283">
        <v>14410000</v>
      </c>
      <c r="J19" s="146"/>
      <c r="K19" s="145"/>
    </row>
    <row r="20" spans="1:11" ht="15" x14ac:dyDescent="0.25">
      <c r="A20" s="172">
        <v>45495</v>
      </c>
      <c r="B20" s="147"/>
      <c r="C20" s="145"/>
      <c r="D20" s="197" t="s">
        <v>3620</v>
      </c>
      <c r="E20" s="124" t="s">
        <v>3594</v>
      </c>
      <c r="F20" s="89"/>
      <c r="G20" s="89"/>
      <c r="H20" s="87"/>
      <c r="I20" s="283">
        <v>14410000</v>
      </c>
      <c r="J20" s="146"/>
      <c r="K20" s="145"/>
    </row>
    <row r="21" spans="1:11" ht="15" x14ac:dyDescent="0.25">
      <c r="A21" s="172">
        <v>45495</v>
      </c>
      <c r="B21" s="147"/>
      <c r="C21" s="145"/>
      <c r="D21" s="197" t="s">
        <v>3621</v>
      </c>
      <c r="E21" s="124" t="s">
        <v>3593</v>
      </c>
      <c r="F21" s="89"/>
      <c r="G21" s="89"/>
      <c r="H21" s="87"/>
      <c r="I21" s="283">
        <v>14410000</v>
      </c>
      <c r="J21" s="146"/>
      <c r="K21" s="145"/>
    </row>
    <row r="22" spans="1:11" ht="15" x14ac:dyDescent="0.25">
      <c r="A22" s="172">
        <v>45495</v>
      </c>
      <c r="B22" s="147"/>
      <c r="C22" s="145"/>
      <c r="D22" s="197" t="s">
        <v>3622</v>
      </c>
      <c r="E22" s="124" t="s">
        <v>3594</v>
      </c>
      <c r="F22" s="89"/>
      <c r="G22" s="89"/>
      <c r="H22" s="87"/>
      <c r="I22" s="283">
        <v>14410000</v>
      </c>
      <c r="J22" s="146"/>
      <c r="K22" s="145"/>
    </row>
    <row r="23" spans="1:11" ht="15" x14ac:dyDescent="0.25">
      <c r="A23" s="172">
        <v>45502</v>
      </c>
      <c r="B23" s="147"/>
      <c r="C23" s="145"/>
      <c r="D23" s="197" t="s">
        <v>3623</v>
      </c>
      <c r="E23" s="124" t="s">
        <v>3595</v>
      </c>
      <c r="F23" s="89"/>
      <c r="G23" s="89"/>
      <c r="H23" s="87"/>
      <c r="I23" s="283">
        <v>15050733</v>
      </c>
      <c r="J23" s="146"/>
      <c r="K23" s="145"/>
    </row>
    <row r="24" spans="1:11" ht="15" x14ac:dyDescent="0.25">
      <c r="A24" s="172">
        <v>45497</v>
      </c>
      <c r="B24" s="147"/>
      <c r="C24" s="145"/>
      <c r="D24" s="197" t="s">
        <v>3624</v>
      </c>
      <c r="E24" s="124" t="s">
        <v>3596</v>
      </c>
      <c r="F24" s="89"/>
      <c r="G24" s="89"/>
      <c r="H24" s="87"/>
      <c r="I24" s="283">
        <v>23581833</v>
      </c>
      <c r="J24" s="146"/>
      <c r="K24" s="145"/>
    </row>
    <row r="25" spans="1:11" ht="15" x14ac:dyDescent="0.25">
      <c r="A25" s="172">
        <v>45497</v>
      </c>
      <c r="B25" s="147"/>
      <c r="C25" s="145"/>
      <c r="D25" s="197" t="s">
        <v>3625</v>
      </c>
      <c r="E25" s="124" t="s">
        <v>3596</v>
      </c>
      <c r="F25" s="89"/>
      <c r="G25" s="89"/>
      <c r="H25" s="87"/>
      <c r="I25" s="283">
        <v>24844200</v>
      </c>
      <c r="J25" s="146"/>
      <c r="K25" s="145"/>
    </row>
    <row r="26" spans="1:11" ht="15" x14ac:dyDescent="0.25">
      <c r="A26" s="172">
        <v>45499</v>
      </c>
      <c r="B26" s="147"/>
      <c r="C26" s="145"/>
      <c r="D26" s="197" t="s">
        <v>3626</v>
      </c>
      <c r="E26" s="124" t="s">
        <v>3597</v>
      </c>
      <c r="F26" s="89"/>
      <c r="G26" s="89"/>
      <c r="H26" s="87"/>
      <c r="I26" s="283">
        <v>26764800</v>
      </c>
      <c r="J26" s="146"/>
      <c r="K26" s="145"/>
    </row>
    <row r="27" spans="1:11" ht="15" x14ac:dyDescent="0.25">
      <c r="A27" s="172">
        <v>45492</v>
      </c>
      <c r="B27" s="147"/>
      <c r="C27" s="145"/>
      <c r="D27" s="197" t="s">
        <v>3627</v>
      </c>
      <c r="E27" s="124" t="s">
        <v>3598</v>
      </c>
      <c r="F27" s="89"/>
      <c r="G27" s="89"/>
      <c r="H27" s="87"/>
      <c r="I27" s="283">
        <v>5927500</v>
      </c>
      <c r="J27" s="146"/>
      <c r="K27" s="145"/>
    </row>
    <row r="28" spans="1:11" ht="15" x14ac:dyDescent="0.25">
      <c r="A28" s="172">
        <v>45492</v>
      </c>
      <c r="B28" s="147"/>
      <c r="C28" s="145"/>
      <c r="D28" s="197" t="s">
        <v>3628</v>
      </c>
      <c r="E28" s="124" t="s">
        <v>3599</v>
      </c>
      <c r="F28" s="89"/>
      <c r="G28" s="89"/>
      <c r="H28" s="87"/>
      <c r="I28" s="283">
        <v>5927500</v>
      </c>
      <c r="J28" s="146"/>
      <c r="K28" s="145"/>
    </row>
    <row r="29" spans="1:11" ht="15" x14ac:dyDescent="0.25">
      <c r="A29" s="172">
        <v>45483</v>
      </c>
      <c r="B29" s="147"/>
      <c r="C29" s="145"/>
      <c r="D29" s="197" t="s">
        <v>3629</v>
      </c>
      <c r="E29" s="124" t="s">
        <v>3600</v>
      </c>
      <c r="F29" s="89"/>
      <c r="G29" s="89"/>
      <c r="H29" s="87"/>
      <c r="I29" s="283">
        <v>11258430</v>
      </c>
      <c r="J29" s="146"/>
      <c r="K29" s="145"/>
    </row>
    <row r="30" spans="1:11" ht="15" x14ac:dyDescent="0.25">
      <c r="A30" s="172">
        <v>45502</v>
      </c>
      <c r="B30" s="147"/>
      <c r="C30" s="145"/>
      <c r="D30" s="197" t="s">
        <v>3630</v>
      </c>
      <c r="E30" s="124" t="s">
        <v>3601</v>
      </c>
      <c r="F30" s="89"/>
      <c r="G30" s="89"/>
      <c r="H30" s="87"/>
      <c r="I30" s="283">
        <v>23865000</v>
      </c>
      <c r="J30" s="146"/>
      <c r="K30" s="145"/>
    </row>
    <row r="31" spans="1:11" ht="15" x14ac:dyDescent="0.25">
      <c r="A31" s="172">
        <v>45498</v>
      </c>
      <c r="B31" s="147"/>
      <c r="C31" s="145"/>
      <c r="D31" s="197" t="s">
        <v>3631</v>
      </c>
      <c r="E31" s="124" t="s">
        <v>3602</v>
      </c>
      <c r="F31" s="89"/>
      <c r="G31" s="89"/>
      <c r="H31" s="87"/>
      <c r="I31" s="283">
        <v>33046000</v>
      </c>
      <c r="J31" s="146"/>
      <c r="K31" s="145"/>
    </row>
    <row r="32" spans="1:11" ht="15" x14ac:dyDescent="0.25">
      <c r="A32" s="172">
        <v>45502</v>
      </c>
      <c r="B32" s="147"/>
      <c r="C32" s="145"/>
      <c r="D32" s="197" t="s">
        <v>3632</v>
      </c>
      <c r="E32" s="124" t="s">
        <v>3603</v>
      </c>
      <c r="F32" s="89"/>
      <c r="G32" s="89"/>
      <c r="H32" s="87"/>
      <c r="I32" s="283">
        <v>34818133</v>
      </c>
      <c r="J32" s="146"/>
      <c r="K32" s="145"/>
    </row>
    <row r="33" spans="1:11" ht="15" x14ac:dyDescent="0.25">
      <c r="A33" s="172">
        <v>45498</v>
      </c>
      <c r="B33" s="147"/>
      <c r="C33" s="145"/>
      <c r="D33" s="197" t="s">
        <v>3633</v>
      </c>
      <c r="E33" s="124" t="s">
        <v>3604</v>
      </c>
      <c r="F33" s="89"/>
      <c r="G33" s="89"/>
      <c r="H33" s="87"/>
      <c r="I33" s="283">
        <v>43699667</v>
      </c>
      <c r="J33" s="146"/>
      <c r="K33" s="145"/>
    </row>
    <row r="34" spans="1:11" ht="15" x14ac:dyDescent="0.25">
      <c r="A34" s="172">
        <v>45498</v>
      </c>
      <c r="B34" s="147"/>
      <c r="C34" s="145"/>
      <c r="D34" s="197" t="s">
        <v>3634</v>
      </c>
      <c r="E34" s="124" t="s">
        <v>3605</v>
      </c>
      <c r="F34" s="89"/>
      <c r="G34" s="89"/>
      <c r="H34" s="87"/>
      <c r="I34" s="283">
        <v>44688000</v>
      </c>
      <c r="J34" s="146"/>
      <c r="K34" s="145"/>
    </row>
    <row r="35" spans="1:11" ht="15" x14ac:dyDescent="0.25">
      <c r="A35" s="172">
        <v>45502</v>
      </c>
      <c r="B35" s="147"/>
      <c r="C35" s="145"/>
      <c r="D35" s="197" t="s">
        <v>3635</v>
      </c>
      <c r="E35" s="124" t="s">
        <v>3606</v>
      </c>
      <c r="F35" s="89"/>
      <c r="G35" s="89"/>
      <c r="H35" s="87"/>
      <c r="I35" s="283">
        <v>45000000</v>
      </c>
      <c r="J35" s="146"/>
      <c r="K35" s="145"/>
    </row>
    <row r="36" spans="1:11" ht="15" x14ac:dyDescent="0.25">
      <c r="A36" s="200"/>
      <c r="B36" s="147"/>
      <c r="C36" s="145"/>
      <c r="D36" s="200"/>
      <c r="E36" s="203"/>
      <c r="F36" s="89"/>
      <c r="G36" s="89"/>
      <c r="H36" s="87"/>
      <c r="I36" s="200"/>
      <c r="J36" s="146"/>
      <c r="K36" s="145"/>
    </row>
    <row r="37" spans="1:11" ht="15" x14ac:dyDescent="0.25">
      <c r="A37" s="14"/>
      <c r="B37" s="15"/>
      <c r="C37" s="15"/>
      <c r="D37" s="15"/>
      <c r="E37" s="260"/>
      <c r="F37" s="221"/>
      <c r="G37" s="321" t="s">
        <v>19</v>
      </c>
      <c r="H37" s="316"/>
      <c r="I37" s="16">
        <f>SUM(I7:I36)</f>
        <v>536635796</v>
      </c>
      <c r="J37" s="17"/>
      <c r="K37" s="18"/>
    </row>
    <row r="38" spans="1:11" ht="25.5" x14ac:dyDescent="0.25">
      <c r="A38" s="297" t="s">
        <v>5</v>
      </c>
      <c r="B38" s="29" t="s">
        <v>13</v>
      </c>
      <c r="C38" s="32" t="s">
        <v>20</v>
      </c>
      <c r="D38" s="254" t="s">
        <v>20</v>
      </c>
      <c r="E38" s="312" t="s">
        <v>15</v>
      </c>
      <c r="F38" s="313"/>
      <c r="G38" s="313"/>
      <c r="H38" s="314"/>
      <c r="I38" s="297" t="s">
        <v>7</v>
      </c>
      <c r="J38" s="297" t="s">
        <v>6</v>
      </c>
      <c r="K38" s="32" t="s">
        <v>0</v>
      </c>
    </row>
    <row r="39" spans="1:11" ht="15" x14ac:dyDescent="0.25">
      <c r="A39" s="298"/>
      <c r="B39" s="33" t="s">
        <v>14</v>
      </c>
      <c r="C39" s="33" t="s">
        <v>11</v>
      </c>
      <c r="D39" s="241" t="s">
        <v>10</v>
      </c>
      <c r="E39" s="319" t="s">
        <v>2</v>
      </c>
      <c r="F39" s="320"/>
      <c r="G39" s="312" t="s">
        <v>8</v>
      </c>
      <c r="H39" s="314"/>
      <c r="I39" s="298"/>
      <c r="J39" s="298"/>
      <c r="K39" s="33" t="s">
        <v>1</v>
      </c>
    </row>
    <row r="40" spans="1:11" ht="15" x14ac:dyDescent="0.25">
      <c r="A40" s="22">
        <v>45502</v>
      </c>
      <c r="B40" s="86" t="s">
        <v>2218</v>
      </c>
      <c r="C40" s="63" t="s">
        <v>3463</v>
      </c>
      <c r="D40" s="117" t="s">
        <v>3464</v>
      </c>
      <c r="E40" s="93" t="s">
        <v>1178</v>
      </c>
      <c r="F40" s="218"/>
      <c r="G40" s="169" t="s">
        <v>1706</v>
      </c>
      <c r="H40" s="8"/>
      <c r="I40" s="23">
        <v>14410000</v>
      </c>
      <c r="J40" s="199">
        <v>0</v>
      </c>
      <c r="K40" s="23">
        <f>+I40-J40</f>
        <v>14410000</v>
      </c>
    </row>
    <row r="41" spans="1:11" ht="15" x14ac:dyDescent="0.25">
      <c r="A41" s="22">
        <v>45502</v>
      </c>
      <c r="B41" s="25" t="s">
        <v>2041</v>
      </c>
      <c r="C41" s="64" t="s">
        <v>3465</v>
      </c>
      <c r="D41" s="118" t="s">
        <v>3466</v>
      </c>
      <c r="E41" s="93" t="s">
        <v>1178</v>
      </c>
      <c r="F41" s="95"/>
      <c r="G41" s="170" t="s">
        <v>1720</v>
      </c>
      <c r="H41" s="27"/>
      <c r="I41" s="23">
        <v>14410000</v>
      </c>
      <c r="J41" s="199">
        <v>0</v>
      </c>
      <c r="K41" s="23">
        <f t="shared" ref="K41:K109" si="0">+I41-J41</f>
        <v>14410000</v>
      </c>
    </row>
    <row r="42" spans="1:11" ht="15" x14ac:dyDescent="0.25">
      <c r="A42" s="22">
        <v>45502</v>
      </c>
      <c r="B42" s="25" t="s">
        <v>1856</v>
      </c>
      <c r="C42" s="64" t="s">
        <v>3467</v>
      </c>
      <c r="D42" s="118" t="s">
        <v>3468</v>
      </c>
      <c r="E42" s="93" t="s">
        <v>1178</v>
      </c>
      <c r="F42" s="95"/>
      <c r="G42" s="170" t="s">
        <v>1714</v>
      </c>
      <c r="H42" s="27"/>
      <c r="I42" s="23">
        <v>14410000</v>
      </c>
      <c r="J42" s="199">
        <v>0</v>
      </c>
      <c r="K42" s="23">
        <f t="shared" si="0"/>
        <v>14410000</v>
      </c>
    </row>
    <row r="43" spans="1:11" ht="15" x14ac:dyDescent="0.25">
      <c r="A43" s="22">
        <v>45502</v>
      </c>
      <c r="B43" s="25" t="s">
        <v>2119</v>
      </c>
      <c r="C43" s="64" t="s">
        <v>3469</v>
      </c>
      <c r="D43" s="118" t="s">
        <v>3470</v>
      </c>
      <c r="E43" s="93" t="s">
        <v>1178</v>
      </c>
      <c r="F43" s="95"/>
      <c r="G43" s="170" t="s">
        <v>1717</v>
      </c>
      <c r="H43" s="27"/>
      <c r="I43" s="23">
        <v>14410000</v>
      </c>
      <c r="J43" s="199">
        <v>0</v>
      </c>
      <c r="K43" s="23">
        <f t="shared" si="0"/>
        <v>14410000</v>
      </c>
    </row>
    <row r="44" spans="1:11" ht="15" x14ac:dyDescent="0.25">
      <c r="A44" s="22">
        <v>45504</v>
      </c>
      <c r="B44" s="25" t="s">
        <v>2037</v>
      </c>
      <c r="C44" s="64" t="s">
        <v>3471</v>
      </c>
      <c r="D44" s="118" t="s">
        <v>3472</v>
      </c>
      <c r="E44" s="93" t="s">
        <v>1178</v>
      </c>
      <c r="F44" s="95"/>
      <c r="G44" s="170" t="s">
        <v>306</v>
      </c>
      <c r="H44" s="27"/>
      <c r="I44" s="23">
        <v>14410000</v>
      </c>
      <c r="J44" s="199">
        <v>0</v>
      </c>
      <c r="K44" s="23">
        <f t="shared" si="0"/>
        <v>14410000</v>
      </c>
    </row>
    <row r="45" spans="1:11" ht="15" x14ac:dyDescent="0.25">
      <c r="A45" s="22">
        <v>45484</v>
      </c>
      <c r="B45" s="25" t="s">
        <v>3425</v>
      </c>
      <c r="C45" s="64" t="s">
        <v>3132</v>
      </c>
      <c r="D45" s="118" t="s">
        <v>3473</v>
      </c>
      <c r="E45" s="93" t="s">
        <v>3461</v>
      </c>
      <c r="F45" s="95"/>
      <c r="G45" s="170" t="s">
        <v>722</v>
      </c>
      <c r="H45" s="27"/>
      <c r="I45" s="23">
        <v>1887000</v>
      </c>
      <c r="J45" s="199">
        <v>1887000</v>
      </c>
      <c r="K45" s="23">
        <f t="shared" si="0"/>
        <v>0</v>
      </c>
    </row>
    <row r="46" spans="1:11" ht="15" x14ac:dyDescent="0.25">
      <c r="A46" s="22">
        <v>45497</v>
      </c>
      <c r="B46" s="25" t="s">
        <v>2040</v>
      </c>
      <c r="C46" s="64" t="s">
        <v>3337</v>
      </c>
      <c r="D46" s="118" t="s">
        <v>3474</v>
      </c>
      <c r="E46" s="93" t="s">
        <v>1757</v>
      </c>
      <c r="F46" s="95"/>
      <c r="G46" s="170" t="s">
        <v>1719</v>
      </c>
      <c r="H46" s="27"/>
      <c r="I46" s="23">
        <v>36750500</v>
      </c>
      <c r="J46" s="199">
        <v>0</v>
      </c>
      <c r="K46" s="23">
        <f t="shared" si="0"/>
        <v>36750500</v>
      </c>
    </row>
    <row r="47" spans="1:11" ht="15" x14ac:dyDescent="0.25">
      <c r="A47" s="22">
        <v>45497</v>
      </c>
      <c r="B47" s="25" t="s">
        <v>1930</v>
      </c>
      <c r="C47" s="64" t="s">
        <v>3138</v>
      </c>
      <c r="D47" s="118" t="s">
        <v>3475</v>
      </c>
      <c r="E47" s="93" t="s">
        <v>3462</v>
      </c>
      <c r="F47" s="95"/>
      <c r="G47" s="170" t="s">
        <v>1723</v>
      </c>
      <c r="H47" s="27"/>
      <c r="I47" s="23">
        <v>36750500</v>
      </c>
      <c r="J47" s="199">
        <v>0</v>
      </c>
      <c r="K47" s="23">
        <f t="shared" si="0"/>
        <v>36750500</v>
      </c>
    </row>
    <row r="48" spans="1:11" ht="15" x14ac:dyDescent="0.25">
      <c r="A48" s="22"/>
      <c r="B48" s="25"/>
      <c r="C48" s="64"/>
      <c r="D48" s="118"/>
      <c r="E48" s="93"/>
      <c r="F48" s="95"/>
      <c r="G48" s="170"/>
      <c r="H48" s="27"/>
      <c r="I48" s="23"/>
      <c r="J48" s="199"/>
      <c r="K48" s="23">
        <f t="shared" si="0"/>
        <v>0</v>
      </c>
    </row>
    <row r="49" spans="1:11" ht="15" x14ac:dyDescent="0.25">
      <c r="A49" s="22"/>
      <c r="B49" s="25"/>
      <c r="C49" s="64"/>
      <c r="D49" s="118"/>
      <c r="E49" s="93"/>
      <c r="F49" s="95"/>
      <c r="G49" s="170"/>
      <c r="H49" s="27"/>
      <c r="I49" s="23"/>
      <c r="J49" s="199"/>
      <c r="K49" s="23">
        <f t="shared" si="0"/>
        <v>0</v>
      </c>
    </row>
    <row r="50" spans="1:11" ht="15" x14ac:dyDescent="0.25">
      <c r="A50" s="22"/>
      <c r="B50" s="25"/>
      <c r="C50" s="64"/>
      <c r="D50" s="118"/>
      <c r="E50" s="93"/>
      <c r="F50" s="95"/>
      <c r="G50" s="170"/>
      <c r="H50" s="27"/>
      <c r="I50" s="23"/>
      <c r="J50" s="199"/>
      <c r="K50" s="23">
        <f t="shared" si="0"/>
        <v>0</v>
      </c>
    </row>
    <row r="51" spans="1:11" ht="15" x14ac:dyDescent="0.25">
      <c r="A51" s="22"/>
      <c r="B51" s="25"/>
      <c r="C51" s="64"/>
      <c r="D51" s="118"/>
      <c r="E51" s="93"/>
      <c r="F51" s="95"/>
      <c r="G51" s="170"/>
      <c r="H51" s="27"/>
      <c r="I51" s="23"/>
      <c r="J51" s="199"/>
      <c r="K51" s="23">
        <f t="shared" si="0"/>
        <v>0</v>
      </c>
    </row>
    <row r="52" spans="1:11" ht="15" x14ac:dyDescent="0.25">
      <c r="A52" s="22"/>
      <c r="B52" s="25"/>
      <c r="C52" s="64"/>
      <c r="D52" s="118"/>
      <c r="E52" s="93"/>
      <c r="F52" s="95"/>
      <c r="G52" s="170"/>
      <c r="H52" s="27"/>
      <c r="I52" s="23"/>
      <c r="J52" s="199"/>
      <c r="K52" s="23">
        <f t="shared" si="0"/>
        <v>0</v>
      </c>
    </row>
    <row r="53" spans="1:11" ht="15" x14ac:dyDescent="0.25">
      <c r="A53" s="22"/>
      <c r="B53" s="25"/>
      <c r="C53" s="64"/>
      <c r="D53" s="118"/>
      <c r="E53" s="93"/>
      <c r="F53" s="95"/>
      <c r="G53" s="170"/>
      <c r="H53" s="27"/>
      <c r="I53" s="23"/>
      <c r="J53" s="199"/>
      <c r="K53" s="23">
        <f t="shared" si="0"/>
        <v>0</v>
      </c>
    </row>
    <row r="54" spans="1:11" ht="15" x14ac:dyDescent="0.25">
      <c r="A54" s="22"/>
      <c r="B54" s="25"/>
      <c r="C54" s="64"/>
      <c r="D54" s="118"/>
      <c r="E54" s="93"/>
      <c r="F54" s="95"/>
      <c r="G54" s="170"/>
      <c r="H54" s="27"/>
      <c r="I54" s="23"/>
      <c r="J54" s="199"/>
      <c r="K54" s="23">
        <f t="shared" si="0"/>
        <v>0</v>
      </c>
    </row>
    <row r="55" spans="1:11" ht="15" x14ac:dyDescent="0.25">
      <c r="A55" s="22"/>
      <c r="B55" s="25"/>
      <c r="C55" s="64"/>
      <c r="D55" s="118"/>
      <c r="E55" s="93"/>
      <c r="F55" s="95"/>
      <c r="G55" s="170"/>
      <c r="H55" s="27"/>
      <c r="I55" s="23"/>
      <c r="J55" s="199"/>
      <c r="K55" s="23">
        <f t="shared" si="0"/>
        <v>0</v>
      </c>
    </row>
    <row r="56" spans="1:11" ht="15" x14ac:dyDescent="0.25">
      <c r="A56" s="22"/>
      <c r="B56" s="25"/>
      <c r="C56" s="64"/>
      <c r="D56" s="118"/>
      <c r="E56" s="93"/>
      <c r="F56" s="95"/>
      <c r="G56" s="170"/>
      <c r="H56" s="27"/>
      <c r="I56" s="23"/>
      <c r="J56" s="199"/>
      <c r="K56" s="23">
        <f t="shared" si="0"/>
        <v>0</v>
      </c>
    </row>
    <row r="57" spans="1:11" ht="15" x14ac:dyDescent="0.25">
      <c r="A57" s="22"/>
      <c r="B57" s="25"/>
      <c r="C57" s="64"/>
      <c r="D57" s="118"/>
      <c r="E57" s="93"/>
      <c r="F57" s="95"/>
      <c r="G57" s="170"/>
      <c r="H57" s="27"/>
      <c r="I57" s="23"/>
      <c r="J57" s="199"/>
      <c r="K57" s="23">
        <f t="shared" si="0"/>
        <v>0</v>
      </c>
    </row>
    <row r="58" spans="1:11" ht="15" x14ac:dyDescent="0.25">
      <c r="A58" s="22"/>
      <c r="B58" s="25"/>
      <c r="C58" s="64"/>
      <c r="D58" s="118"/>
      <c r="E58" s="93"/>
      <c r="F58" s="95"/>
      <c r="G58" s="170"/>
      <c r="H58" s="27"/>
      <c r="I58" s="23"/>
      <c r="J58" s="199"/>
      <c r="K58" s="23">
        <f t="shared" si="0"/>
        <v>0</v>
      </c>
    </row>
    <row r="59" spans="1:11" ht="15" x14ac:dyDescent="0.25">
      <c r="A59" s="22"/>
      <c r="B59" s="25"/>
      <c r="C59" s="64"/>
      <c r="D59" s="118"/>
      <c r="E59" s="93"/>
      <c r="F59" s="95"/>
      <c r="G59" s="170"/>
      <c r="H59" s="27"/>
      <c r="I59" s="23"/>
      <c r="J59" s="199"/>
      <c r="K59" s="23">
        <f t="shared" si="0"/>
        <v>0</v>
      </c>
    </row>
    <row r="60" spans="1:11" ht="15" x14ac:dyDescent="0.25">
      <c r="A60" s="22"/>
      <c r="B60" s="25"/>
      <c r="C60" s="64"/>
      <c r="D60" s="118"/>
      <c r="E60" s="93"/>
      <c r="F60" s="95"/>
      <c r="G60" s="170"/>
      <c r="H60" s="27"/>
      <c r="I60" s="23"/>
      <c r="J60" s="199"/>
      <c r="K60" s="23">
        <f t="shared" si="0"/>
        <v>0</v>
      </c>
    </row>
    <row r="61" spans="1:11" ht="15" x14ac:dyDescent="0.25">
      <c r="A61" s="22"/>
      <c r="B61" s="25"/>
      <c r="C61" s="64"/>
      <c r="D61" s="118"/>
      <c r="E61" s="93"/>
      <c r="F61" s="95"/>
      <c r="G61" s="170"/>
      <c r="H61" s="27"/>
      <c r="I61" s="23"/>
      <c r="J61" s="199"/>
      <c r="K61" s="23">
        <f t="shared" si="0"/>
        <v>0</v>
      </c>
    </row>
    <row r="62" spans="1:11" ht="15" x14ac:dyDescent="0.25">
      <c r="A62" s="22"/>
      <c r="B62" s="25"/>
      <c r="C62" s="64"/>
      <c r="D62" s="118"/>
      <c r="E62" s="93"/>
      <c r="F62" s="95"/>
      <c r="G62" s="170"/>
      <c r="H62" s="27"/>
      <c r="I62" s="23"/>
      <c r="J62" s="199"/>
      <c r="K62" s="23">
        <f t="shared" si="0"/>
        <v>0</v>
      </c>
    </row>
    <row r="63" spans="1:11" ht="15" x14ac:dyDescent="0.25">
      <c r="A63" s="22"/>
      <c r="B63" s="25"/>
      <c r="C63" s="64"/>
      <c r="D63" s="118"/>
      <c r="E63" s="93"/>
      <c r="F63" s="95"/>
      <c r="G63" s="170"/>
      <c r="H63" s="27"/>
      <c r="I63" s="23"/>
      <c r="J63" s="199"/>
      <c r="K63" s="23">
        <f t="shared" si="0"/>
        <v>0</v>
      </c>
    </row>
    <row r="64" spans="1:11" ht="15" x14ac:dyDescent="0.25">
      <c r="A64" s="22"/>
      <c r="B64" s="25"/>
      <c r="C64" s="64"/>
      <c r="D64" s="118"/>
      <c r="E64" s="93"/>
      <c r="F64" s="95"/>
      <c r="G64" s="170"/>
      <c r="H64" s="27"/>
      <c r="I64" s="23"/>
      <c r="J64" s="199"/>
      <c r="K64" s="23">
        <f t="shared" si="0"/>
        <v>0</v>
      </c>
    </row>
    <row r="65" spans="1:11" ht="15" x14ac:dyDescent="0.25">
      <c r="A65" s="22"/>
      <c r="B65" s="25"/>
      <c r="C65" s="64"/>
      <c r="D65" s="118"/>
      <c r="E65" s="93"/>
      <c r="F65" s="95"/>
      <c r="G65" s="170"/>
      <c r="H65" s="27"/>
      <c r="I65" s="23"/>
      <c r="J65" s="199"/>
      <c r="K65" s="23">
        <f t="shared" si="0"/>
        <v>0</v>
      </c>
    </row>
    <row r="66" spans="1:11" ht="15" x14ac:dyDescent="0.25">
      <c r="A66" s="22"/>
      <c r="B66" s="25"/>
      <c r="C66" s="64"/>
      <c r="D66" s="118"/>
      <c r="E66" s="93"/>
      <c r="F66" s="95"/>
      <c r="G66" s="170"/>
      <c r="H66" s="27"/>
      <c r="I66" s="23"/>
      <c r="J66" s="199"/>
      <c r="K66" s="23">
        <f t="shared" si="0"/>
        <v>0</v>
      </c>
    </row>
    <row r="67" spans="1:11" ht="15" x14ac:dyDescent="0.25">
      <c r="A67" s="22"/>
      <c r="B67" s="25"/>
      <c r="C67" s="64"/>
      <c r="D67" s="118"/>
      <c r="E67" s="93"/>
      <c r="F67" s="95"/>
      <c r="G67" s="170"/>
      <c r="H67" s="27"/>
      <c r="I67" s="23"/>
      <c r="J67" s="199"/>
      <c r="K67" s="23">
        <f t="shared" si="0"/>
        <v>0</v>
      </c>
    </row>
    <row r="68" spans="1:11" ht="15" x14ac:dyDescent="0.25">
      <c r="A68" s="22"/>
      <c r="B68" s="25"/>
      <c r="C68" s="64"/>
      <c r="D68" s="118"/>
      <c r="E68" s="93"/>
      <c r="F68" s="95"/>
      <c r="G68" s="170"/>
      <c r="H68" s="27"/>
      <c r="I68" s="23"/>
      <c r="J68" s="199"/>
      <c r="K68" s="23">
        <f t="shared" si="0"/>
        <v>0</v>
      </c>
    </row>
    <row r="69" spans="1:11" ht="15" x14ac:dyDescent="0.25">
      <c r="A69" s="22"/>
      <c r="B69" s="25"/>
      <c r="C69" s="64"/>
      <c r="D69" s="118"/>
      <c r="E69" s="93"/>
      <c r="F69" s="95"/>
      <c r="G69" s="170"/>
      <c r="H69" s="27"/>
      <c r="I69" s="23"/>
      <c r="J69" s="199"/>
      <c r="K69" s="23">
        <f t="shared" si="0"/>
        <v>0</v>
      </c>
    </row>
    <row r="70" spans="1:11" ht="15" x14ac:dyDescent="0.25">
      <c r="A70" s="22"/>
      <c r="B70" s="25"/>
      <c r="C70" s="64"/>
      <c r="D70" s="118"/>
      <c r="E70" s="93"/>
      <c r="F70" s="95"/>
      <c r="G70" s="170"/>
      <c r="H70" s="27"/>
      <c r="I70" s="23"/>
      <c r="J70" s="199"/>
      <c r="K70" s="23">
        <f t="shared" si="0"/>
        <v>0</v>
      </c>
    </row>
    <row r="71" spans="1:11" ht="15" x14ac:dyDescent="0.25">
      <c r="A71" s="22"/>
      <c r="B71" s="25"/>
      <c r="C71" s="64"/>
      <c r="D71" s="118"/>
      <c r="E71" s="93"/>
      <c r="F71" s="95"/>
      <c r="G71" s="170"/>
      <c r="H71" s="27"/>
      <c r="I71" s="23"/>
      <c r="J71" s="199"/>
      <c r="K71" s="23">
        <f t="shared" si="0"/>
        <v>0</v>
      </c>
    </row>
    <row r="72" spans="1:11" ht="15" x14ac:dyDescent="0.25">
      <c r="A72" s="22"/>
      <c r="B72" s="25"/>
      <c r="C72" s="64"/>
      <c r="D72" s="118"/>
      <c r="E72" s="93"/>
      <c r="F72" s="95"/>
      <c r="G72" s="170"/>
      <c r="H72" s="27"/>
      <c r="I72" s="23"/>
      <c r="J72" s="199"/>
      <c r="K72" s="23">
        <f t="shared" si="0"/>
        <v>0</v>
      </c>
    </row>
    <row r="73" spans="1:11" ht="15" x14ac:dyDescent="0.25">
      <c r="A73" s="22"/>
      <c r="B73" s="25"/>
      <c r="C73" s="64"/>
      <c r="D73" s="118"/>
      <c r="E73" s="93"/>
      <c r="F73" s="95"/>
      <c r="G73" s="170"/>
      <c r="H73" s="27"/>
      <c r="I73" s="23"/>
      <c r="J73" s="199"/>
      <c r="K73" s="23">
        <f t="shared" si="0"/>
        <v>0</v>
      </c>
    </row>
    <row r="74" spans="1:11" ht="15" x14ac:dyDescent="0.25">
      <c r="A74" s="22"/>
      <c r="B74" s="25"/>
      <c r="C74" s="64"/>
      <c r="D74" s="118"/>
      <c r="E74" s="93"/>
      <c r="F74" s="95"/>
      <c r="G74" s="170"/>
      <c r="H74" s="27"/>
      <c r="I74" s="23"/>
      <c r="J74" s="199"/>
      <c r="K74" s="23">
        <f t="shared" si="0"/>
        <v>0</v>
      </c>
    </row>
    <row r="75" spans="1:11" ht="15" x14ac:dyDescent="0.25">
      <c r="A75" s="22"/>
      <c r="B75" s="25"/>
      <c r="C75" s="64"/>
      <c r="D75" s="118"/>
      <c r="E75" s="93"/>
      <c r="F75" s="95"/>
      <c r="G75" s="170"/>
      <c r="H75" s="27"/>
      <c r="I75" s="23"/>
      <c r="J75" s="199"/>
      <c r="K75" s="23">
        <f t="shared" si="0"/>
        <v>0</v>
      </c>
    </row>
    <row r="76" spans="1:11" ht="15" x14ac:dyDescent="0.25">
      <c r="A76" s="22"/>
      <c r="B76" s="25"/>
      <c r="C76" s="64"/>
      <c r="D76" s="118"/>
      <c r="E76" s="93"/>
      <c r="F76" s="95"/>
      <c r="G76" s="170"/>
      <c r="H76" s="27"/>
      <c r="I76" s="23"/>
      <c r="J76" s="199"/>
      <c r="K76" s="23">
        <f t="shared" si="0"/>
        <v>0</v>
      </c>
    </row>
    <row r="77" spans="1:11" ht="15" x14ac:dyDescent="0.25">
      <c r="A77" s="22"/>
      <c r="B77" s="25"/>
      <c r="C77" s="64"/>
      <c r="D77" s="118"/>
      <c r="E77" s="93"/>
      <c r="F77" s="95"/>
      <c r="G77" s="170"/>
      <c r="H77" s="27"/>
      <c r="I77" s="23"/>
      <c r="J77" s="199"/>
      <c r="K77" s="23">
        <f t="shared" si="0"/>
        <v>0</v>
      </c>
    </row>
    <row r="78" spans="1:11" ht="15" x14ac:dyDescent="0.25">
      <c r="A78" s="22"/>
      <c r="B78" s="25"/>
      <c r="C78" s="64"/>
      <c r="D78" s="118"/>
      <c r="E78" s="93"/>
      <c r="F78" s="95"/>
      <c r="G78" s="170"/>
      <c r="H78" s="27"/>
      <c r="I78" s="23"/>
      <c r="J78" s="199"/>
      <c r="K78" s="23">
        <f t="shared" si="0"/>
        <v>0</v>
      </c>
    </row>
    <row r="79" spans="1:11" ht="15" x14ac:dyDescent="0.25">
      <c r="A79" s="22"/>
      <c r="B79" s="25"/>
      <c r="C79" s="64"/>
      <c r="D79" s="118"/>
      <c r="E79" s="93"/>
      <c r="F79" s="95"/>
      <c r="G79" s="170"/>
      <c r="H79" s="27"/>
      <c r="I79" s="23"/>
      <c r="J79" s="199"/>
      <c r="K79" s="23">
        <f t="shared" si="0"/>
        <v>0</v>
      </c>
    </row>
    <row r="80" spans="1:11" ht="15" x14ac:dyDescent="0.25">
      <c r="A80" s="22"/>
      <c r="B80" s="25"/>
      <c r="C80" s="64"/>
      <c r="D80" s="118"/>
      <c r="E80" s="93"/>
      <c r="F80" s="95"/>
      <c r="G80" s="170"/>
      <c r="H80" s="27"/>
      <c r="I80" s="23"/>
      <c r="J80" s="199"/>
      <c r="K80" s="23">
        <f t="shared" si="0"/>
        <v>0</v>
      </c>
    </row>
    <row r="81" spans="1:11" ht="15" x14ac:dyDescent="0.25">
      <c r="A81" s="22"/>
      <c r="B81" s="25"/>
      <c r="C81" s="64"/>
      <c r="D81" s="118"/>
      <c r="E81" s="93"/>
      <c r="F81" s="95"/>
      <c r="G81" s="170"/>
      <c r="H81" s="27"/>
      <c r="I81" s="23"/>
      <c r="J81" s="199"/>
      <c r="K81" s="23">
        <f t="shared" si="0"/>
        <v>0</v>
      </c>
    </row>
    <row r="82" spans="1:11" ht="15" x14ac:dyDescent="0.25">
      <c r="A82" s="22"/>
      <c r="B82" s="25"/>
      <c r="C82" s="64"/>
      <c r="D82" s="118"/>
      <c r="E82" s="93"/>
      <c r="F82" s="95"/>
      <c r="G82" s="170"/>
      <c r="H82" s="27"/>
      <c r="I82" s="23"/>
      <c r="J82" s="199"/>
      <c r="K82" s="23">
        <f t="shared" si="0"/>
        <v>0</v>
      </c>
    </row>
    <row r="83" spans="1:11" ht="15" x14ac:dyDescent="0.25">
      <c r="A83" s="22"/>
      <c r="B83" s="25"/>
      <c r="C83" s="64"/>
      <c r="D83" s="118"/>
      <c r="E83" s="93"/>
      <c r="F83" s="95"/>
      <c r="G83" s="170"/>
      <c r="H83" s="27"/>
      <c r="I83" s="23"/>
      <c r="J83" s="199"/>
      <c r="K83" s="23">
        <f t="shared" si="0"/>
        <v>0</v>
      </c>
    </row>
    <row r="84" spans="1:11" ht="15" x14ac:dyDescent="0.25">
      <c r="A84" s="22"/>
      <c r="B84" s="25"/>
      <c r="C84" s="64"/>
      <c r="D84" s="118"/>
      <c r="E84" s="93"/>
      <c r="F84" s="95"/>
      <c r="G84" s="170"/>
      <c r="H84" s="27"/>
      <c r="I84" s="23"/>
      <c r="J84" s="199"/>
      <c r="K84" s="23">
        <f t="shared" si="0"/>
        <v>0</v>
      </c>
    </row>
    <row r="85" spans="1:11" ht="15" x14ac:dyDescent="0.25">
      <c r="A85" s="22"/>
      <c r="B85" s="25"/>
      <c r="C85" s="64"/>
      <c r="D85" s="118"/>
      <c r="E85" s="93"/>
      <c r="F85" s="95"/>
      <c r="G85" s="170"/>
      <c r="H85" s="27"/>
      <c r="I85" s="23"/>
      <c r="J85" s="199"/>
      <c r="K85" s="23">
        <f t="shared" si="0"/>
        <v>0</v>
      </c>
    </row>
    <row r="86" spans="1:11" ht="15" x14ac:dyDescent="0.25">
      <c r="A86" s="22"/>
      <c r="B86" s="25"/>
      <c r="C86" s="64"/>
      <c r="D86" s="118"/>
      <c r="E86" s="93"/>
      <c r="F86" s="95"/>
      <c r="G86" s="170"/>
      <c r="H86" s="27"/>
      <c r="I86" s="23"/>
      <c r="J86" s="199"/>
      <c r="K86" s="23">
        <f t="shared" si="0"/>
        <v>0</v>
      </c>
    </row>
    <row r="87" spans="1:11" ht="15" x14ac:dyDescent="0.25">
      <c r="A87" s="22"/>
      <c r="B87" s="25"/>
      <c r="C87" s="64"/>
      <c r="D87" s="118"/>
      <c r="E87" s="93"/>
      <c r="F87" s="95"/>
      <c r="G87" s="170"/>
      <c r="H87" s="27"/>
      <c r="I87" s="23"/>
      <c r="J87" s="199"/>
      <c r="K87" s="23">
        <f t="shared" si="0"/>
        <v>0</v>
      </c>
    </row>
    <row r="88" spans="1:11" ht="15" x14ac:dyDescent="0.25">
      <c r="A88" s="22"/>
      <c r="B88" s="25"/>
      <c r="C88" s="64"/>
      <c r="D88" s="118"/>
      <c r="E88" s="93"/>
      <c r="F88" s="95"/>
      <c r="G88" s="170"/>
      <c r="H88" s="27"/>
      <c r="I88" s="23"/>
      <c r="J88" s="199"/>
      <c r="K88" s="23">
        <f t="shared" si="0"/>
        <v>0</v>
      </c>
    </row>
    <row r="89" spans="1:11" ht="15" x14ac:dyDescent="0.25">
      <c r="A89" s="22"/>
      <c r="B89" s="25"/>
      <c r="C89" s="64"/>
      <c r="D89" s="118"/>
      <c r="E89" s="93"/>
      <c r="F89" s="95"/>
      <c r="G89" s="170"/>
      <c r="H89" s="27"/>
      <c r="I89" s="23"/>
      <c r="J89" s="199"/>
      <c r="K89" s="23">
        <f t="shared" si="0"/>
        <v>0</v>
      </c>
    </row>
    <row r="90" spans="1:11" ht="15" x14ac:dyDescent="0.25">
      <c r="A90" s="22"/>
      <c r="B90" s="25"/>
      <c r="C90" s="64"/>
      <c r="D90" s="118"/>
      <c r="E90" s="93"/>
      <c r="F90" s="95"/>
      <c r="G90" s="170"/>
      <c r="H90" s="27"/>
      <c r="I90" s="23"/>
      <c r="J90" s="199"/>
      <c r="K90" s="23">
        <f t="shared" si="0"/>
        <v>0</v>
      </c>
    </row>
    <row r="91" spans="1:11" ht="15" x14ac:dyDescent="0.25">
      <c r="A91" s="22"/>
      <c r="B91" s="25"/>
      <c r="C91" s="64"/>
      <c r="D91" s="118"/>
      <c r="E91" s="93"/>
      <c r="F91" s="95"/>
      <c r="G91" s="170"/>
      <c r="H91" s="27"/>
      <c r="I91" s="23"/>
      <c r="J91" s="199"/>
      <c r="K91" s="23">
        <f t="shared" si="0"/>
        <v>0</v>
      </c>
    </row>
    <row r="92" spans="1:11" ht="15" x14ac:dyDescent="0.25">
      <c r="A92" s="22"/>
      <c r="B92" s="25"/>
      <c r="C92" s="64"/>
      <c r="D92" s="118"/>
      <c r="E92" s="93"/>
      <c r="F92" s="95"/>
      <c r="G92" s="170"/>
      <c r="H92" s="27"/>
      <c r="I92" s="23"/>
      <c r="J92" s="199"/>
      <c r="K92" s="23">
        <f t="shared" si="0"/>
        <v>0</v>
      </c>
    </row>
    <row r="93" spans="1:11" ht="15" x14ac:dyDescent="0.25">
      <c r="A93" s="22"/>
      <c r="B93" s="25"/>
      <c r="C93" s="64"/>
      <c r="D93" s="118"/>
      <c r="E93" s="93"/>
      <c r="F93" s="95"/>
      <c r="G93" s="170"/>
      <c r="H93" s="27"/>
      <c r="I93" s="23"/>
      <c r="J93" s="199"/>
      <c r="K93" s="23">
        <f t="shared" si="0"/>
        <v>0</v>
      </c>
    </row>
    <row r="94" spans="1:11" ht="15" x14ac:dyDescent="0.25">
      <c r="A94" s="22"/>
      <c r="B94" s="25"/>
      <c r="C94" s="64"/>
      <c r="D94" s="118"/>
      <c r="E94" s="93"/>
      <c r="F94" s="95"/>
      <c r="G94" s="170"/>
      <c r="H94" s="27"/>
      <c r="I94" s="23"/>
      <c r="J94" s="199"/>
      <c r="K94" s="23">
        <f t="shared" si="0"/>
        <v>0</v>
      </c>
    </row>
    <row r="95" spans="1:11" ht="15" x14ac:dyDescent="0.25">
      <c r="A95" s="22"/>
      <c r="B95" s="25"/>
      <c r="C95" s="64"/>
      <c r="D95" s="118"/>
      <c r="E95" s="93"/>
      <c r="F95" s="95"/>
      <c r="G95" s="170"/>
      <c r="H95" s="27"/>
      <c r="I95" s="23"/>
      <c r="J95" s="199"/>
      <c r="K95" s="23">
        <f t="shared" si="0"/>
        <v>0</v>
      </c>
    </row>
    <row r="96" spans="1:11" ht="15" x14ac:dyDescent="0.25">
      <c r="A96" s="22"/>
      <c r="B96" s="25"/>
      <c r="C96" s="64"/>
      <c r="D96" s="118"/>
      <c r="E96" s="93"/>
      <c r="F96" s="95"/>
      <c r="G96" s="170"/>
      <c r="H96" s="27"/>
      <c r="I96" s="23"/>
      <c r="J96" s="199"/>
      <c r="K96" s="23">
        <f t="shared" si="0"/>
        <v>0</v>
      </c>
    </row>
    <row r="97" spans="1:11" ht="15" x14ac:dyDescent="0.25">
      <c r="A97" s="22"/>
      <c r="B97" s="25"/>
      <c r="C97" s="64"/>
      <c r="D97" s="118"/>
      <c r="E97" s="93"/>
      <c r="F97" s="95"/>
      <c r="G97" s="170"/>
      <c r="H97" s="27"/>
      <c r="I97" s="23"/>
      <c r="J97" s="199"/>
      <c r="K97" s="23">
        <f t="shared" si="0"/>
        <v>0</v>
      </c>
    </row>
    <row r="98" spans="1:11" ht="15" x14ac:dyDescent="0.25">
      <c r="A98" s="22"/>
      <c r="B98" s="25"/>
      <c r="C98" s="64"/>
      <c r="D98" s="118"/>
      <c r="E98" s="93"/>
      <c r="F98" s="95"/>
      <c r="G98" s="170"/>
      <c r="H98" s="27"/>
      <c r="I98" s="23"/>
      <c r="J98" s="199"/>
      <c r="K98" s="23">
        <f t="shared" si="0"/>
        <v>0</v>
      </c>
    </row>
    <row r="99" spans="1:11" ht="15" x14ac:dyDescent="0.25">
      <c r="A99" s="22"/>
      <c r="B99" s="25"/>
      <c r="C99" s="64"/>
      <c r="D99" s="118"/>
      <c r="E99" s="93"/>
      <c r="F99" s="95"/>
      <c r="G99" s="170"/>
      <c r="H99" s="27"/>
      <c r="I99" s="23"/>
      <c r="J99" s="199"/>
      <c r="K99" s="23">
        <f t="shared" si="0"/>
        <v>0</v>
      </c>
    </row>
    <row r="100" spans="1:11" ht="15" x14ac:dyDescent="0.25">
      <c r="A100" s="22"/>
      <c r="B100" s="25"/>
      <c r="C100" s="64"/>
      <c r="D100" s="118"/>
      <c r="E100" s="93"/>
      <c r="F100" s="95"/>
      <c r="G100" s="170"/>
      <c r="H100" s="27"/>
      <c r="I100" s="23"/>
      <c r="J100" s="199"/>
      <c r="K100" s="23">
        <f t="shared" si="0"/>
        <v>0</v>
      </c>
    </row>
    <row r="101" spans="1:11" ht="15" x14ac:dyDescent="0.25">
      <c r="A101" s="22"/>
      <c r="B101" s="25"/>
      <c r="C101" s="64"/>
      <c r="D101" s="118"/>
      <c r="E101" s="93"/>
      <c r="F101" s="95"/>
      <c r="G101" s="170"/>
      <c r="H101" s="27"/>
      <c r="I101" s="23"/>
      <c r="J101" s="199"/>
      <c r="K101" s="23">
        <f t="shared" si="0"/>
        <v>0</v>
      </c>
    </row>
    <row r="102" spans="1:11" ht="15" x14ac:dyDescent="0.25">
      <c r="A102" s="22"/>
      <c r="B102" s="25"/>
      <c r="C102" s="64"/>
      <c r="D102" s="118"/>
      <c r="E102" s="93"/>
      <c r="F102" s="95"/>
      <c r="G102" s="170"/>
      <c r="H102" s="27"/>
      <c r="I102" s="23"/>
      <c r="J102" s="199"/>
      <c r="K102" s="23">
        <f t="shared" si="0"/>
        <v>0</v>
      </c>
    </row>
    <row r="103" spans="1:11" ht="15" x14ac:dyDescent="0.25">
      <c r="A103" s="22"/>
      <c r="B103" s="25"/>
      <c r="C103" s="64"/>
      <c r="D103" s="118"/>
      <c r="E103" s="93"/>
      <c r="F103" s="95"/>
      <c r="G103" s="170"/>
      <c r="H103" s="27"/>
      <c r="I103" s="23"/>
      <c r="J103" s="199"/>
      <c r="K103" s="23">
        <f t="shared" si="0"/>
        <v>0</v>
      </c>
    </row>
    <row r="104" spans="1:11" ht="15" x14ac:dyDescent="0.25">
      <c r="A104" s="22"/>
      <c r="B104" s="25"/>
      <c r="C104" s="64"/>
      <c r="D104" s="118"/>
      <c r="E104" s="93"/>
      <c r="F104" s="95"/>
      <c r="G104" s="170"/>
      <c r="H104" s="27"/>
      <c r="I104" s="23"/>
      <c r="J104" s="199"/>
      <c r="K104" s="23">
        <f t="shared" si="0"/>
        <v>0</v>
      </c>
    </row>
    <row r="105" spans="1:11" ht="15" x14ac:dyDescent="0.25">
      <c r="A105" s="22"/>
      <c r="B105" s="25"/>
      <c r="C105" s="64"/>
      <c r="D105" s="118"/>
      <c r="E105" s="93"/>
      <c r="F105" s="95"/>
      <c r="G105" s="170"/>
      <c r="H105" s="27"/>
      <c r="I105" s="23"/>
      <c r="J105" s="199"/>
      <c r="K105" s="23">
        <f t="shared" si="0"/>
        <v>0</v>
      </c>
    </row>
    <row r="106" spans="1:11" ht="15" x14ac:dyDescent="0.25">
      <c r="A106" s="22"/>
      <c r="B106" s="25"/>
      <c r="C106" s="64"/>
      <c r="D106" s="118"/>
      <c r="E106" s="93"/>
      <c r="F106" s="95"/>
      <c r="G106" s="170"/>
      <c r="H106" s="27"/>
      <c r="I106" s="23"/>
      <c r="J106" s="199"/>
      <c r="K106" s="23">
        <f t="shared" si="0"/>
        <v>0</v>
      </c>
    </row>
    <row r="107" spans="1:11" ht="15" x14ac:dyDescent="0.25">
      <c r="A107" s="22"/>
      <c r="B107" s="25"/>
      <c r="C107" s="64"/>
      <c r="D107" s="118"/>
      <c r="E107" s="93"/>
      <c r="F107" s="95"/>
      <c r="G107" s="170"/>
      <c r="H107" s="27"/>
      <c r="I107" s="23"/>
      <c r="J107" s="199"/>
      <c r="K107" s="23">
        <f t="shared" si="0"/>
        <v>0</v>
      </c>
    </row>
    <row r="108" spans="1:11" ht="15" x14ac:dyDescent="0.25">
      <c r="A108" s="22"/>
      <c r="B108" s="25"/>
      <c r="C108" s="64"/>
      <c r="D108" s="118"/>
      <c r="E108" s="93"/>
      <c r="F108" s="95"/>
      <c r="G108" s="170"/>
      <c r="H108" s="27"/>
      <c r="I108" s="23"/>
      <c r="J108" s="199"/>
      <c r="K108" s="23">
        <f t="shared" si="0"/>
        <v>0</v>
      </c>
    </row>
    <row r="109" spans="1:11" ht="15" x14ac:dyDescent="0.25">
      <c r="A109" s="22"/>
      <c r="B109" s="25"/>
      <c r="C109" s="64"/>
      <c r="D109" s="118"/>
      <c r="E109" s="93"/>
      <c r="F109" s="95"/>
      <c r="G109" s="170"/>
      <c r="H109" s="27"/>
      <c r="I109" s="23"/>
      <c r="J109" s="199"/>
      <c r="K109" s="23">
        <f t="shared" si="0"/>
        <v>0</v>
      </c>
    </row>
    <row r="110" spans="1:11" ht="15" x14ac:dyDescent="0.25">
      <c r="A110" s="22"/>
      <c r="B110" s="25"/>
      <c r="C110" s="64"/>
      <c r="D110" s="118"/>
      <c r="E110" s="93"/>
      <c r="F110" s="95"/>
      <c r="G110" s="170"/>
      <c r="H110" s="27"/>
      <c r="I110" s="23"/>
      <c r="J110" s="127"/>
      <c r="K110" s="23">
        <f t="shared" ref="K110:K144" si="1">+I110-J110</f>
        <v>0</v>
      </c>
    </row>
    <row r="111" spans="1:11" ht="15" x14ac:dyDescent="0.25">
      <c r="A111" s="22"/>
      <c r="B111" s="25"/>
      <c r="C111" s="64"/>
      <c r="D111" s="118"/>
      <c r="E111" s="93"/>
      <c r="F111" s="95"/>
      <c r="G111" s="170"/>
      <c r="H111" s="27"/>
      <c r="I111" s="23"/>
      <c r="J111" s="127"/>
      <c r="K111" s="23">
        <f t="shared" si="1"/>
        <v>0</v>
      </c>
    </row>
    <row r="112" spans="1:11" ht="15" x14ac:dyDescent="0.25">
      <c r="A112" s="22"/>
      <c r="B112" s="181"/>
      <c r="C112" s="181"/>
      <c r="D112" s="181"/>
      <c r="E112" s="234"/>
      <c r="F112" s="95"/>
      <c r="G112" s="124"/>
      <c r="H112" s="27"/>
      <c r="I112" s="127"/>
      <c r="J112" s="127"/>
      <c r="K112" s="23">
        <f t="shared" si="1"/>
        <v>0</v>
      </c>
    </row>
    <row r="113" spans="1:11" ht="15" x14ac:dyDescent="0.25">
      <c r="A113" s="248"/>
      <c r="B113" s="184"/>
      <c r="C113" s="184"/>
      <c r="D113" s="184"/>
      <c r="E113" s="234"/>
      <c r="F113" s="95"/>
      <c r="G113" s="124"/>
      <c r="H113" s="27"/>
      <c r="I113" s="127"/>
      <c r="J113" s="127"/>
      <c r="K113" s="23">
        <f t="shared" si="1"/>
        <v>0</v>
      </c>
    </row>
    <row r="114" spans="1:11" ht="15" x14ac:dyDescent="0.25">
      <c r="A114" s="248"/>
      <c r="B114" s="184"/>
      <c r="C114" s="184"/>
      <c r="D114" s="184"/>
      <c r="E114" s="234"/>
      <c r="F114" s="95"/>
      <c r="G114" s="124"/>
      <c r="H114" s="27"/>
      <c r="I114" s="127"/>
      <c r="J114" s="127"/>
      <c r="K114" s="23">
        <f t="shared" si="1"/>
        <v>0</v>
      </c>
    </row>
    <row r="115" spans="1:11" ht="15" x14ac:dyDescent="0.25">
      <c r="A115" s="248"/>
      <c r="B115" s="184"/>
      <c r="C115" s="184"/>
      <c r="D115" s="184"/>
      <c r="E115" s="234"/>
      <c r="F115" s="95"/>
      <c r="G115" s="124"/>
      <c r="H115" s="27"/>
      <c r="I115" s="127"/>
      <c r="J115" s="127"/>
      <c r="K115" s="23">
        <f t="shared" si="1"/>
        <v>0</v>
      </c>
    </row>
    <row r="116" spans="1:11" ht="15" x14ac:dyDescent="0.25">
      <c r="A116" s="248"/>
      <c r="B116" s="184"/>
      <c r="C116" s="184"/>
      <c r="D116" s="184"/>
      <c r="E116" s="234"/>
      <c r="F116" s="95"/>
      <c r="G116" s="124"/>
      <c r="H116" s="27"/>
      <c r="I116" s="127"/>
      <c r="J116" s="127"/>
      <c r="K116" s="23">
        <f t="shared" si="1"/>
        <v>0</v>
      </c>
    </row>
    <row r="117" spans="1:11" ht="15" x14ac:dyDescent="0.25">
      <c r="A117" s="248"/>
      <c r="B117" s="184"/>
      <c r="C117" s="184"/>
      <c r="D117" s="184"/>
      <c r="E117" s="234"/>
      <c r="F117" s="95"/>
      <c r="G117" s="124"/>
      <c r="H117" s="27"/>
      <c r="I117" s="127"/>
      <c r="J117" s="127"/>
      <c r="K117" s="23">
        <f t="shared" si="1"/>
        <v>0</v>
      </c>
    </row>
    <row r="118" spans="1:11" ht="15" x14ac:dyDescent="0.25">
      <c r="A118" s="248"/>
      <c r="B118" s="184"/>
      <c r="C118" s="184"/>
      <c r="D118" s="184"/>
      <c r="E118" s="234"/>
      <c r="F118" s="95"/>
      <c r="G118" s="124"/>
      <c r="H118" s="27"/>
      <c r="I118" s="127"/>
      <c r="J118" s="127"/>
      <c r="K118" s="23">
        <f t="shared" si="1"/>
        <v>0</v>
      </c>
    </row>
    <row r="119" spans="1:11" ht="15" x14ac:dyDescent="0.25">
      <c r="A119" s="248"/>
      <c r="B119" s="184"/>
      <c r="C119" s="184"/>
      <c r="D119" s="184"/>
      <c r="E119" s="234"/>
      <c r="F119" s="95"/>
      <c r="G119" s="124"/>
      <c r="H119" s="27"/>
      <c r="I119" s="127"/>
      <c r="J119" s="127"/>
      <c r="K119" s="23">
        <f t="shared" si="1"/>
        <v>0</v>
      </c>
    </row>
    <row r="120" spans="1:11" ht="15" x14ac:dyDescent="0.25">
      <c r="A120" s="248"/>
      <c r="B120" s="184"/>
      <c r="C120" s="184"/>
      <c r="D120" s="184"/>
      <c r="E120" s="234"/>
      <c r="F120" s="95"/>
      <c r="G120" s="124"/>
      <c r="H120" s="27"/>
      <c r="I120" s="127"/>
      <c r="J120" s="127"/>
      <c r="K120" s="23">
        <f t="shared" si="1"/>
        <v>0</v>
      </c>
    </row>
    <row r="121" spans="1:11" ht="15" x14ac:dyDescent="0.25">
      <c r="A121" s="248"/>
      <c r="B121" s="184"/>
      <c r="C121" s="184"/>
      <c r="D121" s="184"/>
      <c r="E121" s="234"/>
      <c r="F121" s="95"/>
      <c r="G121" s="124"/>
      <c r="H121" s="27"/>
      <c r="I121" s="127"/>
      <c r="J121" s="127"/>
      <c r="K121" s="23">
        <f t="shared" si="1"/>
        <v>0</v>
      </c>
    </row>
    <row r="122" spans="1:11" ht="15" x14ac:dyDescent="0.25">
      <c r="A122" s="248"/>
      <c r="B122" s="184"/>
      <c r="C122" s="184"/>
      <c r="D122" s="184"/>
      <c r="E122" s="234"/>
      <c r="F122" s="95"/>
      <c r="G122" s="124"/>
      <c r="H122" s="27"/>
      <c r="I122" s="127"/>
      <c r="J122" s="127"/>
      <c r="K122" s="23">
        <f t="shared" si="1"/>
        <v>0</v>
      </c>
    </row>
    <row r="123" spans="1:11" ht="15" x14ac:dyDescent="0.25">
      <c r="A123" s="248"/>
      <c r="B123" s="184"/>
      <c r="C123" s="184"/>
      <c r="D123" s="184"/>
      <c r="E123" s="234"/>
      <c r="F123" s="95"/>
      <c r="G123" s="124"/>
      <c r="H123" s="27"/>
      <c r="I123" s="127"/>
      <c r="J123" s="127"/>
      <c r="K123" s="23">
        <f t="shared" si="1"/>
        <v>0</v>
      </c>
    </row>
    <row r="124" spans="1:11" ht="15" x14ac:dyDescent="0.25">
      <c r="A124" s="248"/>
      <c r="B124" s="184"/>
      <c r="C124" s="184"/>
      <c r="D124" s="184"/>
      <c r="E124" s="234"/>
      <c r="F124" s="95"/>
      <c r="G124" s="124"/>
      <c r="H124" s="27"/>
      <c r="I124" s="127"/>
      <c r="J124" s="127"/>
      <c r="K124" s="23">
        <f t="shared" si="1"/>
        <v>0</v>
      </c>
    </row>
    <row r="125" spans="1:11" ht="15" x14ac:dyDescent="0.25">
      <c r="A125" s="248"/>
      <c r="B125" s="184"/>
      <c r="C125" s="184"/>
      <c r="D125" s="184"/>
      <c r="E125" s="234"/>
      <c r="F125" s="95"/>
      <c r="G125" s="124"/>
      <c r="H125" s="27"/>
      <c r="I125" s="127"/>
      <c r="J125" s="127"/>
      <c r="K125" s="23">
        <f t="shared" si="1"/>
        <v>0</v>
      </c>
    </row>
    <row r="126" spans="1:11" ht="15" x14ac:dyDescent="0.25">
      <c r="A126" s="248"/>
      <c r="B126" s="184"/>
      <c r="C126" s="184"/>
      <c r="D126" s="184"/>
      <c r="E126" s="234"/>
      <c r="F126" s="95"/>
      <c r="G126" s="124"/>
      <c r="H126" s="27"/>
      <c r="I126" s="127"/>
      <c r="J126" s="127"/>
      <c r="K126" s="23">
        <f t="shared" si="1"/>
        <v>0</v>
      </c>
    </row>
    <row r="127" spans="1:11" ht="15" x14ac:dyDescent="0.25">
      <c r="A127" s="248"/>
      <c r="B127" s="184"/>
      <c r="C127" s="184"/>
      <c r="D127" s="184"/>
      <c r="E127" s="234"/>
      <c r="F127" s="95"/>
      <c r="G127" s="124"/>
      <c r="H127" s="27"/>
      <c r="I127" s="127"/>
      <c r="J127" s="127"/>
      <c r="K127" s="23">
        <f t="shared" si="1"/>
        <v>0</v>
      </c>
    </row>
    <row r="128" spans="1:11" ht="15" x14ac:dyDescent="0.25">
      <c r="A128" s="248"/>
      <c r="B128" s="184"/>
      <c r="C128" s="184"/>
      <c r="D128" s="184"/>
      <c r="E128" s="234"/>
      <c r="F128" s="95"/>
      <c r="G128" s="124"/>
      <c r="H128" s="27"/>
      <c r="I128" s="127"/>
      <c r="J128" s="127"/>
      <c r="K128" s="23">
        <f t="shared" si="1"/>
        <v>0</v>
      </c>
    </row>
    <row r="129" spans="1:11" ht="15" x14ac:dyDescent="0.25">
      <c r="A129" s="248"/>
      <c r="B129" s="184"/>
      <c r="C129" s="184"/>
      <c r="D129" s="184"/>
      <c r="E129" s="234"/>
      <c r="F129" s="95"/>
      <c r="G129" s="124"/>
      <c r="H129" s="27"/>
      <c r="I129" s="127"/>
      <c r="J129" s="127"/>
      <c r="K129" s="23">
        <f t="shared" si="1"/>
        <v>0</v>
      </c>
    </row>
    <row r="130" spans="1:11" ht="15" x14ac:dyDescent="0.25">
      <c r="A130" s="248"/>
      <c r="B130" s="184"/>
      <c r="C130" s="184"/>
      <c r="D130" s="184"/>
      <c r="E130" s="234"/>
      <c r="F130" s="95"/>
      <c r="G130" s="124"/>
      <c r="H130" s="27"/>
      <c r="I130" s="127"/>
      <c r="J130" s="127"/>
      <c r="K130" s="23">
        <f t="shared" si="1"/>
        <v>0</v>
      </c>
    </row>
    <row r="131" spans="1:11" ht="15" x14ac:dyDescent="0.25">
      <c r="A131" s="248"/>
      <c r="B131" s="184"/>
      <c r="C131" s="184"/>
      <c r="D131" s="184"/>
      <c r="E131" s="234"/>
      <c r="F131" s="95"/>
      <c r="G131" s="124"/>
      <c r="H131" s="27"/>
      <c r="I131" s="127"/>
      <c r="J131" s="127"/>
      <c r="K131" s="23">
        <f t="shared" si="1"/>
        <v>0</v>
      </c>
    </row>
    <row r="132" spans="1:11" ht="15" x14ac:dyDescent="0.25">
      <c r="A132" s="248"/>
      <c r="B132" s="184"/>
      <c r="C132" s="184"/>
      <c r="D132" s="184"/>
      <c r="E132" s="234"/>
      <c r="F132" s="95"/>
      <c r="G132" s="124"/>
      <c r="H132" s="27"/>
      <c r="I132" s="127"/>
      <c r="J132" s="127"/>
      <c r="K132" s="23">
        <f t="shared" si="1"/>
        <v>0</v>
      </c>
    </row>
    <row r="133" spans="1:11" ht="15" x14ac:dyDescent="0.25">
      <c r="A133" s="248"/>
      <c r="B133" s="184"/>
      <c r="C133" s="184"/>
      <c r="D133" s="184"/>
      <c r="E133" s="234"/>
      <c r="F133" s="95"/>
      <c r="G133" s="124"/>
      <c r="H133" s="27"/>
      <c r="I133" s="127"/>
      <c r="J133" s="127"/>
      <c r="K133" s="23">
        <f t="shared" si="1"/>
        <v>0</v>
      </c>
    </row>
    <row r="134" spans="1:11" ht="15" x14ac:dyDescent="0.25">
      <c r="A134" s="248"/>
      <c r="B134" s="184"/>
      <c r="C134" s="184"/>
      <c r="D134" s="184"/>
      <c r="E134" s="234"/>
      <c r="F134" s="95"/>
      <c r="G134" s="124"/>
      <c r="H134" s="27"/>
      <c r="I134" s="127"/>
      <c r="J134" s="127"/>
      <c r="K134" s="23">
        <f t="shared" si="1"/>
        <v>0</v>
      </c>
    </row>
    <row r="135" spans="1:11" ht="15" x14ac:dyDescent="0.25">
      <c r="A135" s="248"/>
      <c r="B135" s="184"/>
      <c r="C135" s="184"/>
      <c r="D135" s="184"/>
      <c r="E135" s="234"/>
      <c r="F135" s="95"/>
      <c r="G135" s="124"/>
      <c r="H135" s="27"/>
      <c r="I135" s="127"/>
      <c r="J135" s="127"/>
      <c r="K135" s="23">
        <f t="shared" si="1"/>
        <v>0</v>
      </c>
    </row>
    <row r="136" spans="1:11" ht="15" x14ac:dyDescent="0.25">
      <c r="A136" s="248"/>
      <c r="B136" s="184"/>
      <c r="C136" s="184"/>
      <c r="D136" s="184"/>
      <c r="E136" s="234"/>
      <c r="F136" s="95"/>
      <c r="G136" s="124"/>
      <c r="H136" s="27"/>
      <c r="I136" s="127"/>
      <c r="J136" s="127"/>
      <c r="K136" s="23">
        <f t="shared" si="1"/>
        <v>0</v>
      </c>
    </row>
    <row r="137" spans="1:11" ht="15" x14ac:dyDescent="0.25">
      <c r="A137" s="248"/>
      <c r="B137" s="184"/>
      <c r="C137" s="184"/>
      <c r="D137" s="184"/>
      <c r="E137" s="234"/>
      <c r="F137" s="95"/>
      <c r="G137" s="124"/>
      <c r="H137" s="27"/>
      <c r="I137" s="127"/>
      <c r="J137" s="127"/>
      <c r="K137" s="23">
        <f t="shared" si="1"/>
        <v>0</v>
      </c>
    </row>
    <row r="138" spans="1:11" ht="15" x14ac:dyDescent="0.25">
      <c r="A138" s="248"/>
      <c r="B138" s="184"/>
      <c r="C138" s="184"/>
      <c r="D138" s="184"/>
      <c r="E138" s="234"/>
      <c r="F138" s="95"/>
      <c r="G138" s="124"/>
      <c r="H138" s="27"/>
      <c r="I138" s="127"/>
      <c r="J138" s="127"/>
      <c r="K138" s="23">
        <f t="shared" si="1"/>
        <v>0</v>
      </c>
    </row>
    <row r="139" spans="1:11" ht="15" x14ac:dyDescent="0.25">
      <c r="A139" s="248"/>
      <c r="B139" s="184"/>
      <c r="C139" s="184"/>
      <c r="D139" s="184"/>
      <c r="E139" s="234"/>
      <c r="F139" s="95"/>
      <c r="G139" s="124"/>
      <c r="H139" s="27"/>
      <c r="I139" s="127"/>
      <c r="J139" s="127"/>
      <c r="K139" s="23">
        <f t="shared" si="1"/>
        <v>0</v>
      </c>
    </row>
    <row r="140" spans="1:11" ht="15" x14ac:dyDescent="0.25">
      <c r="A140" s="248"/>
      <c r="B140" s="184"/>
      <c r="C140" s="184"/>
      <c r="D140" s="184"/>
      <c r="E140" s="234"/>
      <c r="F140" s="95"/>
      <c r="G140" s="124"/>
      <c r="H140" s="27"/>
      <c r="I140" s="127"/>
      <c r="J140" s="23"/>
      <c r="K140" s="23">
        <f t="shared" si="1"/>
        <v>0</v>
      </c>
    </row>
    <row r="141" spans="1:11" ht="15" x14ac:dyDescent="0.25">
      <c r="A141" s="248"/>
      <c r="B141" s="184"/>
      <c r="C141" s="184"/>
      <c r="D141" s="184"/>
      <c r="E141" s="234"/>
      <c r="F141" s="95"/>
      <c r="G141" s="124"/>
      <c r="H141" s="27"/>
      <c r="I141" s="127"/>
      <c r="J141" s="23"/>
      <c r="K141" s="23">
        <f t="shared" si="1"/>
        <v>0</v>
      </c>
    </row>
    <row r="142" spans="1:11" ht="15" x14ac:dyDescent="0.25">
      <c r="A142" s="248"/>
      <c r="B142" s="184"/>
      <c r="C142" s="184"/>
      <c r="D142" s="184"/>
      <c r="E142" s="234"/>
      <c r="F142" s="95"/>
      <c r="G142" s="124"/>
      <c r="H142" s="27"/>
      <c r="I142" s="127"/>
      <c r="J142" s="23"/>
      <c r="K142" s="23">
        <f t="shared" si="1"/>
        <v>0</v>
      </c>
    </row>
    <row r="143" spans="1:11" ht="15" x14ac:dyDescent="0.25">
      <c r="A143" s="248"/>
      <c r="B143" s="184"/>
      <c r="C143" s="184"/>
      <c r="D143" s="184"/>
      <c r="E143" s="234"/>
      <c r="F143" s="95"/>
      <c r="G143" s="124"/>
      <c r="H143" s="27"/>
      <c r="I143" s="127"/>
      <c r="J143" s="23"/>
      <c r="K143" s="23">
        <f t="shared" si="1"/>
        <v>0</v>
      </c>
    </row>
    <row r="144" spans="1:11" ht="15" x14ac:dyDescent="0.25">
      <c r="A144" s="248"/>
      <c r="B144" s="269"/>
      <c r="C144" s="269"/>
      <c r="D144" s="269"/>
      <c r="E144" s="234"/>
      <c r="F144" s="95"/>
      <c r="G144" s="124"/>
      <c r="H144" s="27"/>
      <c r="I144" s="127"/>
      <c r="J144" s="23"/>
      <c r="K144" s="23">
        <f t="shared" si="1"/>
        <v>0</v>
      </c>
    </row>
    <row r="145" spans="1:11" ht="15" x14ac:dyDescent="0.25">
      <c r="A145" s="14"/>
      <c r="B145" s="15"/>
      <c r="C145" s="15"/>
      <c r="D145" s="15"/>
      <c r="E145" s="260"/>
      <c r="F145" s="221"/>
      <c r="G145" s="321" t="s">
        <v>19</v>
      </c>
      <c r="H145" s="316"/>
      <c r="I145" s="28">
        <f>SUM(I40:I144)</f>
        <v>147438000</v>
      </c>
      <c r="J145" s="28">
        <f>SUM(J40:J144)</f>
        <v>1887000</v>
      </c>
      <c r="K145" s="28">
        <f>SUM(K40:K144)</f>
        <v>145551000</v>
      </c>
    </row>
    <row r="146" spans="1:11" ht="15" x14ac:dyDescent="0.25">
      <c r="A146" s="14"/>
      <c r="B146" s="15"/>
      <c r="C146" s="15"/>
      <c r="D146" s="15"/>
      <c r="E146" s="260"/>
      <c r="F146" s="252"/>
      <c r="G146" s="267"/>
      <c r="H146" s="15"/>
      <c r="I146" s="19"/>
      <c r="J146" s="19"/>
      <c r="K146" s="20"/>
    </row>
    <row r="147" spans="1:11" ht="51" x14ac:dyDescent="0.2">
      <c r="A147" s="69" t="s">
        <v>37</v>
      </c>
      <c r="B147" s="70" t="s">
        <v>39</v>
      </c>
      <c r="C147" s="69" t="s">
        <v>40</v>
      </c>
      <c r="D147" s="255" t="s">
        <v>38</v>
      </c>
      <c r="E147" s="70" t="s">
        <v>15</v>
      </c>
      <c r="F147" s="262" t="s">
        <v>33</v>
      </c>
      <c r="G147" s="164" t="s">
        <v>16</v>
      </c>
      <c r="H147" s="69" t="s">
        <v>22</v>
      </c>
      <c r="I147" s="69" t="s">
        <v>12</v>
      </c>
      <c r="J147" s="69" t="s">
        <v>23</v>
      </c>
      <c r="K147" s="69" t="s">
        <v>4</v>
      </c>
    </row>
    <row r="148" spans="1:11" ht="15" x14ac:dyDescent="0.2">
      <c r="A148" s="72"/>
      <c r="B148" s="72">
        <v>1132842980</v>
      </c>
      <c r="C148" s="72">
        <v>0</v>
      </c>
      <c r="D148" s="256">
        <f>+A148+B148-C148</f>
        <v>1132842980</v>
      </c>
      <c r="E148" s="253">
        <f>+I145</f>
        <v>147438000</v>
      </c>
      <c r="F148" s="263">
        <f>+E148/D148</f>
        <v>0.13014866367446618</v>
      </c>
      <c r="G148" s="165">
        <f>+I37</f>
        <v>536635796</v>
      </c>
      <c r="H148" s="73">
        <f>+D148-E148-G148</f>
        <v>448769184</v>
      </c>
      <c r="I148" s="73">
        <f>+J145</f>
        <v>1887000</v>
      </c>
      <c r="J148" s="74">
        <f>+I148/D148</f>
        <v>1.665720698556123E-3</v>
      </c>
      <c r="K148" s="73">
        <f>+K145</f>
        <v>145551000</v>
      </c>
    </row>
    <row r="149" spans="1:11" ht="15" x14ac:dyDescent="0.25">
      <c r="A149" s="75">
        <v>1</v>
      </c>
      <c r="B149" s="75">
        <v>2</v>
      </c>
      <c r="C149" s="75">
        <v>3</v>
      </c>
      <c r="D149" s="257" t="s">
        <v>3</v>
      </c>
      <c r="E149" s="228">
        <v>5</v>
      </c>
      <c r="F149" s="264" t="s">
        <v>18</v>
      </c>
      <c r="G149" s="167">
        <v>7</v>
      </c>
      <c r="H149" s="75" t="s">
        <v>9</v>
      </c>
      <c r="I149" s="75">
        <v>9</v>
      </c>
      <c r="J149" s="75" t="s">
        <v>24</v>
      </c>
      <c r="K149" s="75" t="s">
        <v>25</v>
      </c>
    </row>
  </sheetData>
  <mergeCells count="16">
    <mergeCell ref="J38:J39"/>
    <mergeCell ref="E39:F39"/>
    <mergeCell ref="G39:H39"/>
    <mergeCell ref="A3:J3"/>
    <mergeCell ref="A5:A6"/>
    <mergeCell ref="B5:B6"/>
    <mergeCell ref="D5:D6"/>
    <mergeCell ref="E5:H5"/>
    <mergeCell ref="I5:I6"/>
    <mergeCell ref="J5:K6"/>
    <mergeCell ref="E6:H6"/>
    <mergeCell ref="G145:H145"/>
    <mergeCell ref="G37:H37"/>
    <mergeCell ref="A38:A39"/>
    <mergeCell ref="E38:H38"/>
    <mergeCell ref="I38:I3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5FB72-D752-474E-95EF-4D3ED104DF34}">
  <dimension ref="A1:K124"/>
  <sheetViews>
    <sheetView workbookViewId="0">
      <selection activeCell="A7" sqref="A7"/>
    </sheetView>
  </sheetViews>
  <sheetFormatPr baseColWidth="10" defaultRowHeight="12.75" x14ac:dyDescent="0.2"/>
  <cols>
    <col min="2" max="2" width="12.5703125" bestFit="1" customWidth="1"/>
    <col min="4" max="4" width="12.5703125" bestFit="1" customWidth="1"/>
    <col min="8" max="8" width="12.5703125" bestFit="1" customWidth="1"/>
  </cols>
  <sheetData>
    <row r="1" spans="1:11" ht="15" x14ac:dyDescent="0.25">
      <c r="A1" s="1" t="s">
        <v>34</v>
      </c>
      <c r="B1" s="1"/>
      <c r="C1" s="1"/>
      <c r="D1" s="1"/>
      <c r="E1" s="93"/>
      <c r="F1" s="217"/>
      <c r="G1" s="156"/>
      <c r="H1" s="2"/>
      <c r="I1" s="2"/>
      <c r="J1" s="2"/>
      <c r="K1" s="2"/>
    </row>
    <row r="2" spans="1:11" ht="15" x14ac:dyDescent="0.25">
      <c r="A2" s="2"/>
      <c r="B2" s="2"/>
      <c r="C2" s="2"/>
      <c r="D2" s="2"/>
      <c r="E2" s="93"/>
      <c r="F2" s="218"/>
      <c r="G2" s="156"/>
      <c r="H2" s="2"/>
      <c r="I2" s="2"/>
      <c r="J2" s="2"/>
      <c r="K2" s="65"/>
    </row>
    <row r="3" spans="1:11" ht="15" x14ac:dyDescent="0.2">
      <c r="A3" s="294" t="s">
        <v>3385</v>
      </c>
      <c r="B3" s="294"/>
      <c r="C3" s="294"/>
      <c r="D3" s="294"/>
      <c r="E3" s="294"/>
      <c r="F3" s="294"/>
      <c r="G3" s="294"/>
      <c r="H3" s="294"/>
      <c r="I3" s="294"/>
      <c r="J3" s="294"/>
      <c r="K3" s="67" t="s">
        <v>3377</v>
      </c>
    </row>
    <row r="4" spans="1:11" ht="15" x14ac:dyDescent="0.25">
      <c r="A4" s="4"/>
      <c r="B4" s="4"/>
      <c r="C4" s="4"/>
      <c r="D4" s="4"/>
      <c r="E4" s="258"/>
      <c r="F4" s="219"/>
      <c r="G4" s="265"/>
      <c r="H4" s="4"/>
      <c r="I4" s="4"/>
      <c r="J4" s="4"/>
      <c r="K4" s="5"/>
    </row>
    <row r="5" spans="1:11" ht="15" x14ac:dyDescent="0.25">
      <c r="A5" s="297" t="s">
        <v>5</v>
      </c>
      <c r="B5" s="310" t="s">
        <v>26</v>
      </c>
      <c r="C5" s="30"/>
      <c r="D5" s="304" t="s">
        <v>17</v>
      </c>
      <c r="E5" s="312" t="s">
        <v>16</v>
      </c>
      <c r="F5" s="313"/>
      <c r="G5" s="313"/>
      <c r="H5" s="314"/>
      <c r="I5" s="297" t="s">
        <v>7</v>
      </c>
      <c r="J5" s="304" t="s">
        <v>21</v>
      </c>
      <c r="K5" s="305"/>
    </row>
    <row r="6" spans="1:11" ht="15" x14ac:dyDescent="0.25">
      <c r="A6" s="298"/>
      <c r="B6" s="311"/>
      <c r="C6" s="31"/>
      <c r="D6" s="306"/>
      <c r="E6" s="312" t="s">
        <v>2</v>
      </c>
      <c r="F6" s="313"/>
      <c r="G6" s="313"/>
      <c r="H6" s="314"/>
      <c r="I6" s="298"/>
      <c r="J6" s="306"/>
      <c r="K6" s="307"/>
    </row>
    <row r="7" spans="1:11" ht="15" x14ac:dyDescent="0.25">
      <c r="A7" s="172">
        <v>45502</v>
      </c>
      <c r="B7" s="147"/>
      <c r="C7" s="145"/>
      <c r="D7" s="162" t="s">
        <v>3637</v>
      </c>
      <c r="E7" s="289" t="s">
        <v>3636</v>
      </c>
      <c r="F7" s="259"/>
      <c r="G7" s="203"/>
      <c r="H7" s="87"/>
      <c r="I7" s="177">
        <v>34801067</v>
      </c>
      <c r="J7" s="146"/>
      <c r="K7" s="145"/>
    </row>
    <row r="8" spans="1:11" ht="15" x14ac:dyDescent="0.25">
      <c r="A8" s="174"/>
      <c r="B8" s="147"/>
      <c r="C8" s="145"/>
      <c r="D8" s="176"/>
      <c r="E8" s="234"/>
      <c r="F8" s="259"/>
      <c r="G8" s="203"/>
      <c r="H8" s="87"/>
      <c r="I8" s="177"/>
      <c r="J8" s="146"/>
      <c r="K8" s="145"/>
    </row>
    <row r="9" spans="1:11" ht="15" x14ac:dyDescent="0.25">
      <c r="A9" s="174"/>
      <c r="B9" s="147"/>
      <c r="C9" s="145"/>
      <c r="D9" s="176"/>
      <c r="E9" s="234"/>
      <c r="F9" s="259"/>
      <c r="G9" s="203"/>
      <c r="H9" s="87"/>
      <c r="I9" s="177"/>
      <c r="J9" s="146"/>
      <c r="K9" s="145"/>
    </row>
    <row r="10" spans="1:11" ht="15" x14ac:dyDescent="0.25">
      <c r="A10" s="174"/>
      <c r="B10" s="147"/>
      <c r="C10" s="145"/>
      <c r="D10" s="176"/>
      <c r="E10" s="234"/>
      <c r="F10" s="259"/>
      <c r="G10" s="203"/>
      <c r="H10" s="87"/>
      <c r="I10" s="177"/>
      <c r="J10" s="146"/>
      <c r="K10" s="145"/>
    </row>
    <row r="11" spans="1:11" ht="15" x14ac:dyDescent="0.25">
      <c r="A11" s="174"/>
      <c r="B11" s="7"/>
      <c r="C11" s="8"/>
      <c r="D11" s="176"/>
      <c r="E11" s="251"/>
      <c r="F11" s="219"/>
      <c r="G11" s="266"/>
      <c r="H11" s="10"/>
      <c r="I11" s="177"/>
      <c r="J11" s="7"/>
      <c r="K11" s="8"/>
    </row>
    <row r="12" spans="1:11" ht="15" x14ac:dyDescent="0.25">
      <c r="A12" s="14"/>
      <c r="B12" s="15"/>
      <c r="C12" s="15"/>
      <c r="D12" s="15"/>
      <c r="E12" s="260"/>
      <c r="F12" s="221"/>
      <c r="G12" s="321" t="s">
        <v>19</v>
      </c>
      <c r="H12" s="316"/>
      <c r="I12" s="16">
        <f>SUM(I7:I11)</f>
        <v>34801067</v>
      </c>
      <c r="J12" s="17"/>
      <c r="K12" s="18"/>
    </row>
    <row r="13" spans="1:11" ht="25.5" x14ac:dyDescent="0.25">
      <c r="A13" s="297" t="s">
        <v>5</v>
      </c>
      <c r="B13" s="29" t="s">
        <v>13</v>
      </c>
      <c r="C13" s="32" t="s">
        <v>20</v>
      </c>
      <c r="D13" s="254" t="s">
        <v>20</v>
      </c>
      <c r="E13" s="312" t="s">
        <v>15</v>
      </c>
      <c r="F13" s="313"/>
      <c r="G13" s="313"/>
      <c r="H13" s="314"/>
      <c r="I13" s="297" t="s">
        <v>7</v>
      </c>
      <c r="J13" s="297" t="s">
        <v>6</v>
      </c>
      <c r="K13" s="32" t="s">
        <v>0</v>
      </c>
    </row>
    <row r="14" spans="1:11" ht="15" x14ac:dyDescent="0.25">
      <c r="A14" s="298"/>
      <c r="B14" s="33" t="s">
        <v>14</v>
      </c>
      <c r="C14" s="33" t="s">
        <v>11</v>
      </c>
      <c r="D14" s="241" t="s">
        <v>10</v>
      </c>
      <c r="E14" s="319" t="s">
        <v>2</v>
      </c>
      <c r="F14" s="320"/>
      <c r="G14" s="312" t="s">
        <v>8</v>
      </c>
      <c r="H14" s="314"/>
      <c r="I14" s="298"/>
      <c r="J14" s="298"/>
      <c r="K14" s="33" t="s">
        <v>1</v>
      </c>
    </row>
    <row r="15" spans="1:11" ht="15" x14ac:dyDescent="0.25">
      <c r="A15" s="22"/>
      <c r="B15" s="86"/>
      <c r="C15" s="63"/>
      <c r="D15" s="117"/>
      <c r="E15" s="93"/>
      <c r="F15" s="218"/>
      <c r="G15" s="169"/>
      <c r="H15" s="8"/>
      <c r="I15" s="23"/>
      <c r="J15" s="199"/>
      <c r="K15" s="23">
        <f>+I15-J15</f>
        <v>0</v>
      </c>
    </row>
    <row r="16" spans="1:11" ht="15" x14ac:dyDescent="0.25">
      <c r="A16" s="22"/>
      <c r="B16" s="25"/>
      <c r="C16" s="64"/>
      <c r="D16" s="118"/>
      <c r="E16" s="93"/>
      <c r="F16" s="95"/>
      <c r="G16" s="170"/>
      <c r="H16" s="27"/>
      <c r="I16" s="23"/>
      <c r="J16" s="199"/>
      <c r="K16" s="23">
        <f t="shared" ref="K16:K84" si="0">+I16-J16</f>
        <v>0</v>
      </c>
    </row>
    <row r="17" spans="1:11" ht="15" x14ac:dyDescent="0.25">
      <c r="A17" s="22"/>
      <c r="B17" s="25"/>
      <c r="C17" s="64"/>
      <c r="D17" s="118"/>
      <c r="E17" s="93"/>
      <c r="F17" s="95"/>
      <c r="G17" s="170"/>
      <c r="H17" s="27"/>
      <c r="I17" s="23"/>
      <c r="J17" s="199"/>
      <c r="K17" s="23">
        <f t="shared" si="0"/>
        <v>0</v>
      </c>
    </row>
    <row r="18" spans="1:11" ht="15" x14ac:dyDescent="0.25">
      <c r="A18" s="22"/>
      <c r="B18" s="25"/>
      <c r="C18" s="64"/>
      <c r="D18" s="118"/>
      <c r="E18" s="93"/>
      <c r="F18" s="95"/>
      <c r="G18" s="170"/>
      <c r="H18" s="27"/>
      <c r="I18" s="23"/>
      <c r="J18" s="199"/>
      <c r="K18" s="23">
        <f t="shared" si="0"/>
        <v>0</v>
      </c>
    </row>
    <row r="19" spans="1:11" ht="15" x14ac:dyDescent="0.25">
      <c r="A19" s="22"/>
      <c r="B19" s="25"/>
      <c r="C19" s="64"/>
      <c r="D19" s="118"/>
      <c r="E19" s="93"/>
      <c r="F19" s="95"/>
      <c r="G19" s="170"/>
      <c r="H19" s="27"/>
      <c r="I19" s="23"/>
      <c r="J19" s="199"/>
      <c r="K19" s="23">
        <f t="shared" si="0"/>
        <v>0</v>
      </c>
    </row>
    <row r="20" spans="1:11" ht="15" x14ac:dyDescent="0.25">
      <c r="A20" s="22"/>
      <c r="B20" s="25"/>
      <c r="C20" s="64"/>
      <c r="D20" s="118"/>
      <c r="E20" s="93"/>
      <c r="F20" s="95"/>
      <c r="G20" s="170"/>
      <c r="H20" s="27"/>
      <c r="I20" s="23"/>
      <c r="J20" s="199"/>
      <c r="K20" s="23">
        <f t="shared" si="0"/>
        <v>0</v>
      </c>
    </row>
    <row r="21" spans="1:11" ht="15" x14ac:dyDescent="0.25">
      <c r="A21" s="22"/>
      <c r="B21" s="25"/>
      <c r="C21" s="64"/>
      <c r="D21" s="118"/>
      <c r="E21" s="93"/>
      <c r="F21" s="95"/>
      <c r="G21" s="170"/>
      <c r="H21" s="27"/>
      <c r="I21" s="23"/>
      <c r="J21" s="199"/>
      <c r="K21" s="23">
        <f t="shared" si="0"/>
        <v>0</v>
      </c>
    </row>
    <row r="22" spans="1:11" ht="15" x14ac:dyDescent="0.25">
      <c r="A22" s="22"/>
      <c r="B22" s="25"/>
      <c r="C22" s="64"/>
      <c r="D22" s="118"/>
      <c r="E22" s="93"/>
      <c r="F22" s="95"/>
      <c r="G22" s="170"/>
      <c r="H22" s="27"/>
      <c r="I22" s="23"/>
      <c r="J22" s="199"/>
      <c r="K22" s="23">
        <f t="shared" si="0"/>
        <v>0</v>
      </c>
    </row>
    <row r="23" spans="1:11" ht="15" x14ac:dyDescent="0.25">
      <c r="A23" s="22"/>
      <c r="B23" s="25"/>
      <c r="C23" s="64"/>
      <c r="D23" s="118"/>
      <c r="E23" s="93"/>
      <c r="F23" s="95"/>
      <c r="G23" s="170"/>
      <c r="H23" s="27"/>
      <c r="I23" s="23"/>
      <c r="J23" s="199"/>
      <c r="K23" s="23">
        <f t="shared" si="0"/>
        <v>0</v>
      </c>
    </row>
    <row r="24" spans="1:11" ht="15" x14ac:dyDescent="0.25">
      <c r="A24" s="22"/>
      <c r="B24" s="25"/>
      <c r="C24" s="64"/>
      <c r="D24" s="118"/>
      <c r="E24" s="93"/>
      <c r="F24" s="95"/>
      <c r="G24" s="170"/>
      <c r="H24" s="27"/>
      <c r="I24" s="23"/>
      <c r="J24" s="199"/>
      <c r="K24" s="23">
        <f t="shared" si="0"/>
        <v>0</v>
      </c>
    </row>
    <row r="25" spans="1:11" ht="15" x14ac:dyDescent="0.25">
      <c r="A25" s="22"/>
      <c r="B25" s="25"/>
      <c r="C25" s="64"/>
      <c r="D25" s="118"/>
      <c r="E25" s="93"/>
      <c r="F25" s="95"/>
      <c r="G25" s="170"/>
      <c r="H25" s="27"/>
      <c r="I25" s="23"/>
      <c r="J25" s="199"/>
      <c r="K25" s="23">
        <f t="shared" si="0"/>
        <v>0</v>
      </c>
    </row>
    <row r="26" spans="1:11" ht="15" x14ac:dyDescent="0.25">
      <c r="A26" s="22"/>
      <c r="B26" s="25"/>
      <c r="C26" s="64"/>
      <c r="D26" s="118"/>
      <c r="E26" s="93"/>
      <c r="F26" s="95"/>
      <c r="G26" s="170"/>
      <c r="H26" s="27"/>
      <c r="I26" s="23"/>
      <c r="J26" s="199"/>
      <c r="K26" s="23">
        <f t="shared" si="0"/>
        <v>0</v>
      </c>
    </row>
    <row r="27" spans="1:11" ht="15" x14ac:dyDescent="0.25">
      <c r="A27" s="22"/>
      <c r="B27" s="25"/>
      <c r="C27" s="64"/>
      <c r="D27" s="118"/>
      <c r="E27" s="93"/>
      <c r="F27" s="95"/>
      <c r="G27" s="170"/>
      <c r="H27" s="27"/>
      <c r="I27" s="23"/>
      <c r="J27" s="199"/>
      <c r="K27" s="23">
        <f t="shared" si="0"/>
        <v>0</v>
      </c>
    </row>
    <row r="28" spans="1:11" ht="15" x14ac:dyDescent="0.25">
      <c r="A28" s="22"/>
      <c r="B28" s="25"/>
      <c r="C28" s="64"/>
      <c r="D28" s="118"/>
      <c r="E28" s="93"/>
      <c r="F28" s="95"/>
      <c r="G28" s="170"/>
      <c r="H28" s="27"/>
      <c r="I28" s="23"/>
      <c r="J28" s="199"/>
      <c r="K28" s="23">
        <f t="shared" si="0"/>
        <v>0</v>
      </c>
    </row>
    <row r="29" spans="1:11" ht="15" x14ac:dyDescent="0.25">
      <c r="A29" s="22"/>
      <c r="B29" s="25"/>
      <c r="C29" s="64"/>
      <c r="D29" s="118"/>
      <c r="E29" s="93"/>
      <c r="F29" s="95"/>
      <c r="G29" s="170"/>
      <c r="H29" s="27"/>
      <c r="I29" s="23"/>
      <c r="J29" s="199"/>
      <c r="K29" s="23">
        <f t="shared" si="0"/>
        <v>0</v>
      </c>
    </row>
    <row r="30" spans="1:11" ht="15" x14ac:dyDescent="0.25">
      <c r="A30" s="22"/>
      <c r="B30" s="25"/>
      <c r="C30" s="64"/>
      <c r="D30" s="118"/>
      <c r="E30" s="93"/>
      <c r="F30" s="95"/>
      <c r="G30" s="170"/>
      <c r="H30" s="27"/>
      <c r="I30" s="23"/>
      <c r="J30" s="199"/>
      <c r="K30" s="23">
        <f t="shared" si="0"/>
        <v>0</v>
      </c>
    </row>
    <row r="31" spans="1:11" ht="15" x14ac:dyDescent="0.25">
      <c r="A31" s="22"/>
      <c r="B31" s="25"/>
      <c r="C31" s="64"/>
      <c r="D31" s="118"/>
      <c r="E31" s="93"/>
      <c r="F31" s="95"/>
      <c r="G31" s="170"/>
      <c r="H31" s="27"/>
      <c r="I31" s="23"/>
      <c r="J31" s="199"/>
      <c r="K31" s="23">
        <f t="shared" si="0"/>
        <v>0</v>
      </c>
    </row>
    <row r="32" spans="1:11" ht="15" x14ac:dyDescent="0.25">
      <c r="A32" s="22"/>
      <c r="B32" s="25"/>
      <c r="C32" s="64"/>
      <c r="D32" s="118"/>
      <c r="E32" s="93"/>
      <c r="F32" s="95"/>
      <c r="G32" s="170"/>
      <c r="H32" s="27"/>
      <c r="I32" s="23"/>
      <c r="J32" s="199"/>
      <c r="K32" s="23">
        <f t="shared" si="0"/>
        <v>0</v>
      </c>
    </row>
    <row r="33" spans="1:11" ht="15" x14ac:dyDescent="0.25">
      <c r="A33" s="22"/>
      <c r="B33" s="25"/>
      <c r="C33" s="64"/>
      <c r="D33" s="118"/>
      <c r="E33" s="93"/>
      <c r="F33" s="95"/>
      <c r="G33" s="170"/>
      <c r="H33" s="27"/>
      <c r="I33" s="23"/>
      <c r="J33" s="199"/>
      <c r="K33" s="23">
        <f t="shared" si="0"/>
        <v>0</v>
      </c>
    </row>
    <row r="34" spans="1:11" ht="15" x14ac:dyDescent="0.25">
      <c r="A34" s="22"/>
      <c r="B34" s="25"/>
      <c r="C34" s="64"/>
      <c r="D34" s="118"/>
      <c r="E34" s="93"/>
      <c r="F34" s="95"/>
      <c r="G34" s="170"/>
      <c r="H34" s="27"/>
      <c r="I34" s="23"/>
      <c r="J34" s="199"/>
      <c r="K34" s="23">
        <f t="shared" si="0"/>
        <v>0</v>
      </c>
    </row>
    <row r="35" spans="1:11" ht="15" x14ac:dyDescent="0.25">
      <c r="A35" s="22"/>
      <c r="B35" s="25"/>
      <c r="C35" s="64"/>
      <c r="D35" s="118"/>
      <c r="E35" s="93"/>
      <c r="F35" s="95"/>
      <c r="G35" s="170"/>
      <c r="H35" s="27"/>
      <c r="I35" s="23"/>
      <c r="J35" s="199"/>
      <c r="K35" s="23">
        <f t="shared" si="0"/>
        <v>0</v>
      </c>
    </row>
    <row r="36" spans="1:11" ht="15" x14ac:dyDescent="0.25">
      <c r="A36" s="22"/>
      <c r="B36" s="25"/>
      <c r="C36" s="64"/>
      <c r="D36" s="118"/>
      <c r="E36" s="93"/>
      <c r="F36" s="95"/>
      <c r="G36" s="170"/>
      <c r="H36" s="27"/>
      <c r="I36" s="23"/>
      <c r="J36" s="199"/>
      <c r="K36" s="23">
        <f t="shared" si="0"/>
        <v>0</v>
      </c>
    </row>
    <row r="37" spans="1:11" ht="15" x14ac:dyDescent="0.25">
      <c r="A37" s="22"/>
      <c r="B37" s="25"/>
      <c r="C37" s="64"/>
      <c r="D37" s="118"/>
      <c r="E37" s="93"/>
      <c r="F37" s="95"/>
      <c r="G37" s="170"/>
      <c r="H37" s="27"/>
      <c r="I37" s="23"/>
      <c r="J37" s="199"/>
      <c r="K37" s="23">
        <f t="shared" si="0"/>
        <v>0</v>
      </c>
    </row>
    <row r="38" spans="1:11" ht="15" x14ac:dyDescent="0.25">
      <c r="A38" s="22"/>
      <c r="B38" s="25"/>
      <c r="C38" s="64"/>
      <c r="D38" s="118"/>
      <c r="E38" s="93"/>
      <c r="F38" s="95"/>
      <c r="G38" s="170"/>
      <c r="H38" s="27"/>
      <c r="I38" s="23"/>
      <c r="J38" s="199"/>
      <c r="K38" s="23">
        <f t="shared" si="0"/>
        <v>0</v>
      </c>
    </row>
    <row r="39" spans="1:11" ht="15" x14ac:dyDescent="0.25">
      <c r="A39" s="22"/>
      <c r="B39" s="25"/>
      <c r="C39" s="64"/>
      <c r="D39" s="118"/>
      <c r="E39" s="93"/>
      <c r="F39" s="95"/>
      <c r="G39" s="170"/>
      <c r="H39" s="27"/>
      <c r="I39" s="23"/>
      <c r="J39" s="199"/>
      <c r="K39" s="23">
        <f t="shared" si="0"/>
        <v>0</v>
      </c>
    </row>
    <row r="40" spans="1:11" ht="15" x14ac:dyDescent="0.25">
      <c r="A40" s="22"/>
      <c r="B40" s="25"/>
      <c r="C40" s="64"/>
      <c r="D40" s="118"/>
      <c r="E40" s="93"/>
      <c r="F40" s="95"/>
      <c r="G40" s="170"/>
      <c r="H40" s="27"/>
      <c r="I40" s="23"/>
      <c r="J40" s="199"/>
      <c r="K40" s="23">
        <f t="shared" si="0"/>
        <v>0</v>
      </c>
    </row>
    <row r="41" spans="1:11" ht="15" x14ac:dyDescent="0.25">
      <c r="A41" s="22"/>
      <c r="B41" s="25"/>
      <c r="C41" s="64"/>
      <c r="D41" s="118"/>
      <c r="E41" s="93"/>
      <c r="F41" s="95"/>
      <c r="G41" s="170"/>
      <c r="H41" s="27"/>
      <c r="I41" s="23"/>
      <c r="J41" s="199"/>
      <c r="K41" s="23">
        <f t="shared" si="0"/>
        <v>0</v>
      </c>
    </row>
    <row r="42" spans="1:11" ht="15" x14ac:dyDescent="0.25">
      <c r="A42" s="22"/>
      <c r="B42" s="25"/>
      <c r="C42" s="64"/>
      <c r="D42" s="118"/>
      <c r="E42" s="93"/>
      <c r="F42" s="95"/>
      <c r="G42" s="170"/>
      <c r="H42" s="27"/>
      <c r="I42" s="23"/>
      <c r="J42" s="199"/>
      <c r="K42" s="23">
        <f t="shared" si="0"/>
        <v>0</v>
      </c>
    </row>
    <row r="43" spans="1:11" ht="15" x14ac:dyDescent="0.25">
      <c r="A43" s="22"/>
      <c r="B43" s="25"/>
      <c r="C43" s="64"/>
      <c r="D43" s="118"/>
      <c r="E43" s="93"/>
      <c r="F43" s="95"/>
      <c r="G43" s="170"/>
      <c r="H43" s="27"/>
      <c r="I43" s="23"/>
      <c r="J43" s="199"/>
      <c r="K43" s="23">
        <f t="shared" si="0"/>
        <v>0</v>
      </c>
    </row>
    <row r="44" spans="1:11" ht="15" x14ac:dyDescent="0.25">
      <c r="A44" s="22"/>
      <c r="B44" s="25"/>
      <c r="C44" s="64"/>
      <c r="D44" s="118"/>
      <c r="E44" s="93"/>
      <c r="F44" s="95"/>
      <c r="G44" s="170"/>
      <c r="H44" s="27"/>
      <c r="I44" s="23"/>
      <c r="J44" s="199"/>
      <c r="K44" s="23">
        <f t="shared" si="0"/>
        <v>0</v>
      </c>
    </row>
    <row r="45" spans="1:11" ht="15" x14ac:dyDescent="0.25">
      <c r="A45" s="22"/>
      <c r="B45" s="25"/>
      <c r="C45" s="64"/>
      <c r="D45" s="118"/>
      <c r="E45" s="93"/>
      <c r="F45" s="95"/>
      <c r="G45" s="170"/>
      <c r="H45" s="27"/>
      <c r="I45" s="23"/>
      <c r="J45" s="199"/>
      <c r="K45" s="23">
        <f t="shared" si="0"/>
        <v>0</v>
      </c>
    </row>
    <row r="46" spans="1:11" ht="15" x14ac:dyDescent="0.25">
      <c r="A46" s="22"/>
      <c r="B46" s="25"/>
      <c r="C46" s="64"/>
      <c r="D46" s="118"/>
      <c r="E46" s="93"/>
      <c r="F46" s="95"/>
      <c r="G46" s="170"/>
      <c r="H46" s="27"/>
      <c r="I46" s="23"/>
      <c r="J46" s="199"/>
      <c r="K46" s="23">
        <f t="shared" si="0"/>
        <v>0</v>
      </c>
    </row>
    <row r="47" spans="1:11" ht="15" x14ac:dyDescent="0.25">
      <c r="A47" s="22"/>
      <c r="B47" s="25"/>
      <c r="C47" s="64"/>
      <c r="D47" s="118"/>
      <c r="E47" s="93"/>
      <c r="F47" s="95"/>
      <c r="G47" s="170"/>
      <c r="H47" s="27"/>
      <c r="I47" s="23"/>
      <c r="J47" s="199"/>
      <c r="K47" s="23">
        <f t="shared" si="0"/>
        <v>0</v>
      </c>
    </row>
    <row r="48" spans="1:11" ht="15" x14ac:dyDescent="0.25">
      <c r="A48" s="22"/>
      <c r="B48" s="25"/>
      <c r="C48" s="64"/>
      <c r="D48" s="118"/>
      <c r="E48" s="93"/>
      <c r="F48" s="95"/>
      <c r="G48" s="170"/>
      <c r="H48" s="27"/>
      <c r="I48" s="23"/>
      <c r="J48" s="199"/>
      <c r="K48" s="23">
        <f t="shared" si="0"/>
        <v>0</v>
      </c>
    </row>
    <row r="49" spans="1:11" ht="15" x14ac:dyDescent="0.25">
      <c r="A49" s="22"/>
      <c r="B49" s="25"/>
      <c r="C49" s="64"/>
      <c r="D49" s="118"/>
      <c r="E49" s="93"/>
      <c r="F49" s="95"/>
      <c r="G49" s="170"/>
      <c r="H49" s="27"/>
      <c r="I49" s="23"/>
      <c r="J49" s="199"/>
      <c r="K49" s="23">
        <f t="shared" si="0"/>
        <v>0</v>
      </c>
    </row>
    <row r="50" spans="1:11" ht="15" x14ac:dyDescent="0.25">
      <c r="A50" s="22"/>
      <c r="B50" s="25"/>
      <c r="C50" s="64"/>
      <c r="D50" s="118"/>
      <c r="E50" s="93"/>
      <c r="F50" s="95"/>
      <c r="G50" s="170"/>
      <c r="H50" s="27"/>
      <c r="I50" s="23"/>
      <c r="J50" s="199"/>
      <c r="K50" s="23">
        <f t="shared" si="0"/>
        <v>0</v>
      </c>
    </row>
    <row r="51" spans="1:11" ht="15" x14ac:dyDescent="0.25">
      <c r="A51" s="22"/>
      <c r="B51" s="25"/>
      <c r="C51" s="64"/>
      <c r="D51" s="118"/>
      <c r="E51" s="93"/>
      <c r="F51" s="95"/>
      <c r="G51" s="170"/>
      <c r="H51" s="27"/>
      <c r="I51" s="23"/>
      <c r="J51" s="199"/>
      <c r="K51" s="23">
        <f t="shared" si="0"/>
        <v>0</v>
      </c>
    </row>
    <row r="52" spans="1:11" ht="15" x14ac:dyDescent="0.25">
      <c r="A52" s="22"/>
      <c r="B52" s="25"/>
      <c r="C52" s="64"/>
      <c r="D52" s="118"/>
      <c r="E52" s="93"/>
      <c r="F52" s="95"/>
      <c r="G52" s="170"/>
      <c r="H52" s="27"/>
      <c r="I52" s="23"/>
      <c r="J52" s="199"/>
      <c r="K52" s="23">
        <f t="shared" si="0"/>
        <v>0</v>
      </c>
    </row>
    <row r="53" spans="1:11" ht="15" x14ac:dyDescent="0.25">
      <c r="A53" s="22"/>
      <c r="B53" s="25"/>
      <c r="C53" s="64"/>
      <c r="D53" s="118"/>
      <c r="E53" s="93"/>
      <c r="F53" s="95"/>
      <c r="G53" s="170"/>
      <c r="H53" s="27"/>
      <c r="I53" s="23"/>
      <c r="J53" s="199"/>
      <c r="K53" s="23">
        <f t="shared" si="0"/>
        <v>0</v>
      </c>
    </row>
    <row r="54" spans="1:11" ht="15" x14ac:dyDescent="0.25">
      <c r="A54" s="22"/>
      <c r="B54" s="25"/>
      <c r="C54" s="64"/>
      <c r="D54" s="118"/>
      <c r="E54" s="93"/>
      <c r="F54" s="95"/>
      <c r="G54" s="170"/>
      <c r="H54" s="27"/>
      <c r="I54" s="23"/>
      <c r="J54" s="199"/>
      <c r="K54" s="23">
        <f t="shared" si="0"/>
        <v>0</v>
      </c>
    </row>
    <row r="55" spans="1:11" ht="15" x14ac:dyDescent="0.25">
      <c r="A55" s="22"/>
      <c r="B55" s="25"/>
      <c r="C55" s="64"/>
      <c r="D55" s="118"/>
      <c r="E55" s="93"/>
      <c r="F55" s="95"/>
      <c r="G55" s="170"/>
      <c r="H55" s="27"/>
      <c r="I55" s="23"/>
      <c r="J55" s="199"/>
      <c r="K55" s="23">
        <f t="shared" si="0"/>
        <v>0</v>
      </c>
    </row>
    <row r="56" spans="1:11" ht="15" x14ac:dyDescent="0.25">
      <c r="A56" s="22"/>
      <c r="B56" s="25"/>
      <c r="C56" s="64"/>
      <c r="D56" s="118"/>
      <c r="E56" s="93"/>
      <c r="F56" s="95"/>
      <c r="G56" s="170"/>
      <c r="H56" s="27"/>
      <c r="I56" s="23"/>
      <c r="J56" s="199"/>
      <c r="K56" s="23">
        <f t="shared" si="0"/>
        <v>0</v>
      </c>
    </row>
    <row r="57" spans="1:11" ht="15" x14ac:dyDescent="0.25">
      <c r="A57" s="22"/>
      <c r="B57" s="25"/>
      <c r="C57" s="64"/>
      <c r="D57" s="118"/>
      <c r="E57" s="93"/>
      <c r="F57" s="95"/>
      <c r="G57" s="170"/>
      <c r="H57" s="27"/>
      <c r="I57" s="23"/>
      <c r="J57" s="199"/>
      <c r="K57" s="23">
        <f t="shared" si="0"/>
        <v>0</v>
      </c>
    </row>
    <row r="58" spans="1:11" ht="15" x14ac:dyDescent="0.25">
      <c r="A58" s="22"/>
      <c r="B58" s="25"/>
      <c r="C58" s="64"/>
      <c r="D58" s="118"/>
      <c r="E58" s="93"/>
      <c r="F58" s="95"/>
      <c r="G58" s="170"/>
      <c r="H58" s="27"/>
      <c r="I58" s="23"/>
      <c r="J58" s="199"/>
      <c r="K58" s="23">
        <f t="shared" si="0"/>
        <v>0</v>
      </c>
    </row>
    <row r="59" spans="1:11" ht="15" x14ac:dyDescent="0.25">
      <c r="A59" s="22"/>
      <c r="B59" s="25"/>
      <c r="C59" s="64"/>
      <c r="D59" s="118"/>
      <c r="E59" s="93"/>
      <c r="F59" s="95"/>
      <c r="G59" s="170"/>
      <c r="H59" s="27"/>
      <c r="I59" s="23"/>
      <c r="J59" s="199"/>
      <c r="K59" s="23">
        <f t="shared" si="0"/>
        <v>0</v>
      </c>
    </row>
    <row r="60" spans="1:11" ht="15" x14ac:dyDescent="0.25">
      <c r="A60" s="22"/>
      <c r="B60" s="25"/>
      <c r="C60" s="64"/>
      <c r="D60" s="118"/>
      <c r="E60" s="93"/>
      <c r="F60" s="95"/>
      <c r="G60" s="170"/>
      <c r="H60" s="27"/>
      <c r="I60" s="23"/>
      <c r="J60" s="199"/>
      <c r="K60" s="23">
        <f t="shared" si="0"/>
        <v>0</v>
      </c>
    </row>
    <row r="61" spans="1:11" ht="15" x14ac:dyDescent="0.25">
      <c r="A61" s="22"/>
      <c r="B61" s="25"/>
      <c r="C61" s="64"/>
      <c r="D61" s="118"/>
      <c r="E61" s="93"/>
      <c r="F61" s="95"/>
      <c r="G61" s="170"/>
      <c r="H61" s="27"/>
      <c r="I61" s="23"/>
      <c r="J61" s="199"/>
      <c r="K61" s="23">
        <f t="shared" si="0"/>
        <v>0</v>
      </c>
    </row>
    <row r="62" spans="1:11" ht="15" x14ac:dyDescent="0.25">
      <c r="A62" s="22"/>
      <c r="B62" s="25"/>
      <c r="C62" s="64"/>
      <c r="D62" s="118"/>
      <c r="E62" s="93"/>
      <c r="F62" s="95"/>
      <c r="G62" s="170"/>
      <c r="H62" s="27"/>
      <c r="I62" s="23"/>
      <c r="J62" s="199"/>
      <c r="K62" s="23">
        <f t="shared" si="0"/>
        <v>0</v>
      </c>
    </row>
    <row r="63" spans="1:11" ht="15" x14ac:dyDescent="0.25">
      <c r="A63" s="22"/>
      <c r="B63" s="25"/>
      <c r="C63" s="64"/>
      <c r="D63" s="118"/>
      <c r="E63" s="93"/>
      <c r="F63" s="95"/>
      <c r="G63" s="170"/>
      <c r="H63" s="27"/>
      <c r="I63" s="23"/>
      <c r="J63" s="199"/>
      <c r="K63" s="23">
        <f t="shared" si="0"/>
        <v>0</v>
      </c>
    </row>
    <row r="64" spans="1:11" ht="15" x14ac:dyDescent="0.25">
      <c r="A64" s="22"/>
      <c r="B64" s="25"/>
      <c r="C64" s="64"/>
      <c r="D64" s="118"/>
      <c r="E64" s="93"/>
      <c r="F64" s="95"/>
      <c r="G64" s="170"/>
      <c r="H64" s="27"/>
      <c r="I64" s="23"/>
      <c r="J64" s="199"/>
      <c r="K64" s="23">
        <f t="shared" si="0"/>
        <v>0</v>
      </c>
    </row>
    <row r="65" spans="1:11" ht="15" x14ac:dyDescent="0.25">
      <c r="A65" s="22"/>
      <c r="B65" s="25"/>
      <c r="C65" s="64"/>
      <c r="D65" s="118"/>
      <c r="E65" s="93"/>
      <c r="F65" s="95"/>
      <c r="G65" s="170"/>
      <c r="H65" s="27"/>
      <c r="I65" s="23"/>
      <c r="J65" s="199"/>
      <c r="K65" s="23">
        <f t="shared" si="0"/>
        <v>0</v>
      </c>
    </row>
    <row r="66" spans="1:11" ht="15" x14ac:dyDescent="0.25">
      <c r="A66" s="22"/>
      <c r="B66" s="25"/>
      <c r="C66" s="64"/>
      <c r="D66" s="118"/>
      <c r="E66" s="93"/>
      <c r="F66" s="95"/>
      <c r="G66" s="170"/>
      <c r="H66" s="27"/>
      <c r="I66" s="23"/>
      <c r="J66" s="199"/>
      <c r="K66" s="23">
        <f t="shared" si="0"/>
        <v>0</v>
      </c>
    </row>
    <row r="67" spans="1:11" ht="15" x14ac:dyDescent="0.25">
      <c r="A67" s="22"/>
      <c r="B67" s="25"/>
      <c r="C67" s="64"/>
      <c r="D67" s="118"/>
      <c r="E67" s="93"/>
      <c r="F67" s="95"/>
      <c r="G67" s="170"/>
      <c r="H67" s="27"/>
      <c r="I67" s="23"/>
      <c r="J67" s="199"/>
      <c r="K67" s="23">
        <f t="shared" si="0"/>
        <v>0</v>
      </c>
    </row>
    <row r="68" spans="1:11" ht="15" x14ac:dyDescent="0.25">
      <c r="A68" s="22"/>
      <c r="B68" s="25"/>
      <c r="C68" s="64"/>
      <c r="D68" s="118"/>
      <c r="E68" s="93"/>
      <c r="F68" s="95"/>
      <c r="G68" s="170"/>
      <c r="H68" s="27"/>
      <c r="I68" s="23"/>
      <c r="J68" s="199"/>
      <c r="K68" s="23">
        <f t="shared" si="0"/>
        <v>0</v>
      </c>
    </row>
    <row r="69" spans="1:11" ht="15" x14ac:dyDescent="0.25">
      <c r="A69" s="22"/>
      <c r="B69" s="25"/>
      <c r="C69" s="64"/>
      <c r="D69" s="118"/>
      <c r="E69" s="93"/>
      <c r="F69" s="95"/>
      <c r="G69" s="170"/>
      <c r="H69" s="27"/>
      <c r="I69" s="23"/>
      <c r="J69" s="199"/>
      <c r="K69" s="23">
        <f t="shared" si="0"/>
        <v>0</v>
      </c>
    </row>
    <row r="70" spans="1:11" ht="15" x14ac:dyDescent="0.25">
      <c r="A70" s="22"/>
      <c r="B70" s="25"/>
      <c r="C70" s="64"/>
      <c r="D70" s="118"/>
      <c r="E70" s="93"/>
      <c r="F70" s="95"/>
      <c r="G70" s="170"/>
      <c r="H70" s="27"/>
      <c r="I70" s="23"/>
      <c r="J70" s="199"/>
      <c r="K70" s="23">
        <f t="shared" si="0"/>
        <v>0</v>
      </c>
    </row>
    <row r="71" spans="1:11" ht="15" x14ac:dyDescent="0.25">
      <c r="A71" s="22"/>
      <c r="B71" s="25"/>
      <c r="C71" s="64"/>
      <c r="D71" s="118"/>
      <c r="E71" s="93"/>
      <c r="F71" s="95"/>
      <c r="G71" s="170"/>
      <c r="H71" s="27"/>
      <c r="I71" s="23"/>
      <c r="J71" s="199"/>
      <c r="K71" s="23">
        <f t="shared" si="0"/>
        <v>0</v>
      </c>
    </row>
    <row r="72" spans="1:11" ht="15" x14ac:dyDescent="0.25">
      <c r="A72" s="22"/>
      <c r="B72" s="25"/>
      <c r="C72" s="64"/>
      <c r="D72" s="118"/>
      <c r="E72" s="93"/>
      <c r="F72" s="95"/>
      <c r="G72" s="170"/>
      <c r="H72" s="27"/>
      <c r="I72" s="23"/>
      <c r="J72" s="199"/>
      <c r="K72" s="23">
        <f t="shared" si="0"/>
        <v>0</v>
      </c>
    </row>
    <row r="73" spans="1:11" ht="15" x14ac:dyDescent="0.25">
      <c r="A73" s="22"/>
      <c r="B73" s="25"/>
      <c r="C73" s="64"/>
      <c r="D73" s="118"/>
      <c r="E73" s="93"/>
      <c r="F73" s="95"/>
      <c r="G73" s="170"/>
      <c r="H73" s="27"/>
      <c r="I73" s="23"/>
      <c r="J73" s="199"/>
      <c r="K73" s="23">
        <f t="shared" si="0"/>
        <v>0</v>
      </c>
    </row>
    <row r="74" spans="1:11" ht="15" x14ac:dyDescent="0.25">
      <c r="A74" s="22"/>
      <c r="B74" s="25"/>
      <c r="C74" s="64"/>
      <c r="D74" s="118"/>
      <c r="E74" s="93"/>
      <c r="F74" s="95"/>
      <c r="G74" s="170"/>
      <c r="H74" s="27"/>
      <c r="I74" s="23"/>
      <c r="J74" s="199"/>
      <c r="K74" s="23">
        <f t="shared" si="0"/>
        <v>0</v>
      </c>
    </row>
    <row r="75" spans="1:11" ht="15" x14ac:dyDescent="0.25">
      <c r="A75" s="22"/>
      <c r="B75" s="25"/>
      <c r="C75" s="64"/>
      <c r="D75" s="118"/>
      <c r="E75" s="93"/>
      <c r="F75" s="95"/>
      <c r="G75" s="170"/>
      <c r="H75" s="27"/>
      <c r="I75" s="23"/>
      <c r="J75" s="199"/>
      <c r="K75" s="23">
        <f t="shared" si="0"/>
        <v>0</v>
      </c>
    </row>
    <row r="76" spans="1:11" ht="15" x14ac:dyDescent="0.25">
      <c r="A76" s="22"/>
      <c r="B76" s="25"/>
      <c r="C76" s="64"/>
      <c r="D76" s="118"/>
      <c r="E76" s="93"/>
      <c r="F76" s="95"/>
      <c r="G76" s="170"/>
      <c r="H76" s="27"/>
      <c r="I76" s="23"/>
      <c r="J76" s="199"/>
      <c r="K76" s="23">
        <f t="shared" si="0"/>
        <v>0</v>
      </c>
    </row>
    <row r="77" spans="1:11" ht="15" x14ac:dyDescent="0.25">
      <c r="A77" s="22"/>
      <c r="B77" s="25"/>
      <c r="C77" s="64"/>
      <c r="D77" s="118"/>
      <c r="E77" s="93"/>
      <c r="F77" s="95"/>
      <c r="G77" s="170"/>
      <c r="H77" s="27"/>
      <c r="I77" s="23"/>
      <c r="J77" s="199"/>
      <c r="K77" s="23">
        <f t="shared" si="0"/>
        <v>0</v>
      </c>
    </row>
    <row r="78" spans="1:11" ht="15" x14ac:dyDescent="0.25">
      <c r="A78" s="22"/>
      <c r="B78" s="25"/>
      <c r="C78" s="64"/>
      <c r="D78" s="118"/>
      <c r="E78" s="93"/>
      <c r="F78" s="95"/>
      <c r="G78" s="170"/>
      <c r="H78" s="27"/>
      <c r="I78" s="23"/>
      <c r="J78" s="199"/>
      <c r="K78" s="23">
        <f t="shared" si="0"/>
        <v>0</v>
      </c>
    </row>
    <row r="79" spans="1:11" ht="15" x14ac:dyDescent="0.25">
      <c r="A79" s="22"/>
      <c r="B79" s="25"/>
      <c r="C79" s="64"/>
      <c r="D79" s="118"/>
      <c r="E79" s="93"/>
      <c r="F79" s="95"/>
      <c r="G79" s="170"/>
      <c r="H79" s="27"/>
      <c r="I79" s="23"/>
      <c r="J79" s="199"/>
      <c r="K79" s="23">
        <f t="shared" si="0"/>
        <v>0</v>
      </c>
    </row>
    <row r="80" spans="1:11" ht="15" x14ac:dyDescent="0.25">
      <c r="A80" s="22"/>
      <c r="B80" s="25"/>
      <c r="C80" s="64"/>
      <c r="D80" s="118"/>
      <c r="E80" s="93"/>
      <c r="F80" s="95"/>
      <c r="G80" s="170"/>
      <c r="H80" s="27"/>
      <c r="I80" s="23"/>
      <c r="J80" s="199"/>
      <c r="K80" s="23">
        <f t="shared" si="0"/>
        <v>0</v>
      </c>
    </row>
    <row r="81" spans="1:11" ht="15" x14ac:dyDescent="0.25">
      <c r="A81" s="22"/>
      <c r="B81" s="25"/>
      <c r="C81" s="64"/>
      <c r="D81" s="118"/>
      <c r="E81" s="93"/>
      <c r="F81" s="95"/>
      <c r="G81" s="170"/>
      <c r="H81" s="27"/>
      <c r="I81" s="23"/>
      <c r="J81" s="199"/>
      <c r="K81" s="23">
        <f t="shared" si="0"/>
        <v>0</v>
      </c>
    </row>
    <row r="82" spans="1:11" ht="15" x14ac:dyDescent="0.25">
      <c r="A82" s="22"/>
      <c r="B82" s="25"/>
      <c r="C82" s="64"/>
      <c r="D82" s="118"/>
      <c r="E82" s="93"/>
      <c r="F82" s="95"/>
      <c r="G82" s="170"/>
      <c r="H82" s="27"/>
      <c r="I82" s="23"/>
      <c r="J82" s="199"/>
      <c r="K82" s="23">
        <f t="shared" si="0"/>
        <v>0</v>
      </c>
    </row>
    <row r="83" spans="1:11" ht="15" x14ac:dyDescent="0.25">
      <c r="A83" s="22"/>
      <c r="B83" s="25"/>
      <c r="C83" s="64"/>
      <c r="D83" s="118"/>
      <c r="E83" s="93"/>
      <c r="F83" s="95"/>
      <c r="G83" s="170"/>
      <c r="H83" s="27"/>
      <c r="I83" s="23"/>
      <c r="J83" s="199"/>
      <c r="K83" s="23">
        <f t="shared" si="0"/>
        <v>0</v>
      </c>
    </row>
    <row r="84" spans="1:11" ht="15" x14ac:dyDescent="0.25">
      <c r="A84" s="22"/>
      <c r="B84" s="25"/>
      <c r="C84" s="64"/>
      <c r="D84" s="118"/>
      <c r="E84" s="93"/>
      <c r="F84" s="95"/>
      <c r="G84" s="170"/>
      <c r="H84" s="27"/>
      <c r="I84" s="23"/>
      <c r="J84" s="199"/>
      <c r="K84" s="23">
        <f t="shared" si="0"/>
        <v>0</v>
      </c>
    </row>
    <row r="85" spans="1:11" ht="15" x14ac:dyDescent="0.25">
      <c r="A85" s="22"/>
      <c r="B85" s="25"/>
      <c r="C85" s="64"/>
      <c r="D85" s="118"/>
      <c r="E85" s="93"/>
      <c r="F85" s="95"/>
      <c r="G85" s="170"/>
      <c r="H85" s="27"/>
      <c r="I85" s="23"/>
      <c r="J85" s="127"/>
      <c r="K85" s="23">
        <f t="shared" ref="K85:K119" si="1">+I85-J85</f>
        <v>0</v>
      </c>
    </row>
    <row r="86" spans="1:11" ht="15" x14ac:dyDescent="0.25">
      <c r="A86" s="22"/>
      <c r="B86" s="25"/>
      <c r="C86" s="64"/>
      <c r="D86" s="118"/>
      <c r="E86" s="93"/>
      <c r="F86" s="95"/>
      <c r="G86" s="170"/>
      <c r="H86" s="27"/>
      <c r="I86" s="23"/>
      <c r="J86" s="127"/>
      <c r="K86" s="23">
        <f t="shared" si="1"/>
        <v>0</v>
      </c>
    </row>
    <row r="87" spans="1:11" ht="15" x14ac:dyDescent="0.25">
      <c r="A87" s="22"/>
      <c r="B87" s="181"/>
      <c r="C87" s="181"/>
      <c r="D87" s="181"/>
      <c r="E87" s="234"/>
      <c r="F87" s="95"/>
      <c r="G87" s="124"/>
      <c r="H87" s="27"/>
      <c r="I87" s="127"/>
      <c r="J87" s="127"/>
      <c r="K87" s="23">
        <f t="shared" si="1"/>
        <v>0</v>
      </c>
    </row>
    <row r="88" spans="1:11" ht="15" x14ac:dyDescent="0.25">
      <c r="A88" s="248"/>
      <c r="B88" s="184"/>
      <c r="C88" s="184"/>
      <c r="D88" s="184"/>
      <c r="E88" s="234"/>
      <c r="F88" s="95"/>
      <c r="G88" s="124"/>
      <c r="H88" s="27"/>
      <c r="I88" s="127"/>
      <c r="J88" s="127"/>
      <c r="K88" s="23">
        <f t="shared" si="1"/>
        <v>0</v>
      </c>
    </row>
    <row r="89" spans="1:11" ht="15" x14ac:dyDescent="0.25">
      <c r="A89" s="248"/>
      <c r="B89" s="184"/>
      <c r="C89" s="184"/>
      <c r="D89" s="184"/>
      <c r="E89" s="234"/>
      <c r="F89" s="95"/>
      <c r="G89" s="124"/>
      <c r="H89" s="27"/>
      <c r="I89" s="127"/>
      <c r="J89" s="127"/>
      <c r="K89" s="23">
        <f t="shared" si="1"/>
        <v>0</v>
      </c>
    </row>
    <row r="90" spans="1:11" ht="15" x14ac:dyDescent="0.25">
      <c r="A90" s="248"/>
      <c r="B90" s="184"/>
      <c r="C90" s="184"/>
      <c r="D90" s="184"/>
      <c r="E90" s="234"/>
      <c r="F90" s="95"/>
      <c r="G90" s="124"/>
      <c r="H90" s="27"/>
      <c r="I90" s="127"/>
      <c r="J90" s="127"/>
      <c r="K90" s="23">
        <f t="shared" si="1"/>
        <v>0</v>
      </c>
    </row>
    <row r="91" spans="1:11" ht="15" x14ac:dyDescent="0.25">
      <c r="A91" s="248"/>
      <c r="B91" s="184"/>
      <c r="C91" s="184"/>
      <c r="D91" s="184"/>
      <c r="E91" s="234"/>
      <c r="F91" s="95"/>
      <c r="G91" s="124"/>
      <c r="H91" s="27"/>
      <c r="I91" s="127"/>
      <c r="J91" s="127"/>
      <c r="K91" s="23">
        <f t="shared" si="1"/>
        <v>0</v>
      </c>
    </row>
    <row r="92" spans="1:11" ht="15" x14ac:dyDescent="0.25">
      <c r="A92" s="248"/>
      <c r="B92" s="184"/>
      <c r="C92" s="184"/>
      <c r="D92" s="184"/>
      <c r="E92" s="234"/>
      <c r="F92" s="95"/>
      <c r="G92" s="124"/>
      <c r="H92" s="27"/>
      <c r="I92" s="127"/>
      <c r="J92" s="127"/>
      <c r="K92" s="23">
        <f t="shared" si="1"/>
        <v>0</v>
      </c>
    </row>
    <row r="93" spans="1:11" ht="15" x14ac:dyDescent="0.25">
      <c r="A93" s="248"/>
      <c r="B93" s="184"/>
      <c r="C93" s="184"/>
      <c r="D93" s="184"/>
      <c r="E93" s="234"/>
      <c r="F93" s="95"/>
      <c r="G93" s="124"/>
      <c r="H93" s="27"/>
      <c r="I93" s="127"/>
      <c r="J93" s="127"/>
      <c r="K93" s="23">
        <f t="shared" si="1"/>
        <v>0</v>
      </c>
    </row>
    <row r="94" spans="1:11" ht="15" x14ac:dyDescent="0.25">
      <c r="A94" s="248"/>
      <c r="B94" s="184"/>
      <c r="C94" s="184"/>
      <c r="D94" s="184"/>
      <c r="E94" s="234"/>
      <c r="F94" s="95"/>
      <c r="G94" s="124"/>
      <c r="H94" s="27"/>
      <c r="I94" s="127"/>
      <c r="J94" s="127"/>
      <c r="K94" s="23">
        <f t="shared" si="1"/>
        <v>0</v>
      </c>
    </row>
    <row r="95" spans="1:11" ht="15" x14ac:dyDescent="0.25">
      <c r="A95" s="248"/>
      <c r="B95" s="184"/>
      <c r="C95" s="184"/>
      <c r="D95" s="184"/>
      <c r="E95" s="234"/>
      <c r="F95" s="95"/>
      <c r="G95" s="124"/>
      <c r="H95" s="27"/>
      <c r="I95" s="127"/>
      <c r="J95" s="127"/>
      <c r="K95" s="23">
        <f t="shared" si="1"/>
        <v>0</v>
      </c>
    </row>
    <row r="96" spans="1:11" ht="15" x14ac:dyDescent="0.25">
      <c r="A96" s="248"/>
      <c r="B96" s="184"/>
      <c r="C96" s="184"/>
      <c r="D96" s="184"/>
      <c r="E96" s="234"/>
      <c r="F96" s="95"/>
      <c r="G96" s="124"/>
      <c r="H96" s="27"/>
      <c r="I96" s="127"/>
      <c r="J96" s="127"/>
      <c r="K96" s="23">
        <f t="shared" si="1"/>
        <v>0</v>
      </c>
    </row>
    <row r="97" spans="1:11" ht="15" x14ac:dyDescent="0.25">
      <c r="A97" s="248"/>
      <c r="B97" s="184"/>
      <c r="C97" s="184"/>
      <c r="D97" s="184"/>
      <c r="E97" s="234"/>
      <c r="F97" s="95"/>
      <c r="G97" s="124"/>
      <c r="H97" s="27"/>
      <c r="I97" s="127"/>
      <c r="J97" s="127"/>
      <c r="K97" s="23">
        <f t="shared" si="1"/>
        <v>0</v>
      </c>
    </row>
    <row r="98" spans="1:11" ht="15" x14ac:dyDescent="0.25">
      <c r="A98" s="248"/>
      <c r="B98" s="184"/>
      <c r="C98" s="184"/>
      <c r="D98" s="184"/>
      <c r="E98" s="234"/>
      <c r="F98" s="95"/>
      <c r="G98" s="124"/>
      <c r="H98" s="27"/>
      <c r="I98" s="127"/>
      <c r="J98" s="127"/>
      <c r="K98" s="23">
        <f t="shared" si="1"/>
        <v>0</v>
      </c>
    </row>
    <row r="99" spans="1:11" ht="15" x14ac:dyDescent="0.25">
      <c r="A99" s="248"/>
      <c r="B99" s="184"/>
      <c r="C99" s="184"/>
      <c r="D99" s="184"/>
      <c r="E99" s="234"/>
      <c r="F99" s="95"/>
      <c r="G99" s="124"/>
      <c r="H99" s="27"/>
      <c r="I99" s="127"/>
      <c r="J99" s="127"/>
      <c r="K99" s="23">
        <f t="shared" si="1"/>
        <v>0</v>
      </c>
    </row>
    <row r="100" spans="1:11" ht="15" x14ac:dyDescent="0.25">
      <c r="A100" s="248"/>
      <c r="B100" s="184"/>
      <c r="C100" s="184"/>
      <c r="D100" s="184"/>
      <c r="E100" s="234"/>
      <c r="F100" s="95"/>
      <c r="G100" s="124"/>
      <c r="H100" s="27"/>
      <c r="I100" s="127"/>
      <c r="J100" s="127"/>
      <c r="K100" s="23">
        <f t="shared" si="1"/>
        <v>0</v>
      </c>
    </row>
    <row r="101" spans="1:11" ht="15" x14ac:dyDescent="0.25">
      <c r="A101" s="248"/>
      <c r="B101" s="184"/>
      <c r="C101" s="184"/>
      <c r="D101" s="184"/>
      <c r="E101" s="234"/>
      <c r="F101" s="95"/>
      <c r="G101" s="124"/>
      <c r="H101" s="27"/>
      <c r="I101" s="127"/>
      <c r="J101" s="127"/>
      <c r="K101" s="23">
        <f t="shared" si="1"/>
        <v>0</v>
      </c>
    </row>
    <row r="102" spans="1:11" ht="15" x14ac:dyDescent="0.25">
      <c r="A102" s="248"/>
      <c r="B102" s="184"/>
      <c r="C102" s="184"/>
      <c r="D102" s="184"/>
      <c r="E102" s="234"/>
      <c r="F102" s="95"/>
      <c r="G102" s="124"/>
      <c r="H102" s="27"/>
      <c r="I102" s="127"/>
      <c r="J102" s="127"/>
      <c r="K102" s="23">
        <f t="shared" si="1"/>
        <v>0</v>
      </c>
    </row>
    <row r="103" spans="1:11" ht="15" x14ac:dyDescent="0.25">
      <c r="A103" s="248"/>
      <c r="B103" s="184"/>
      <c r="C103" s="184"/>
      <c r="D103" s="184"/>
      <c r="E103" s="234"/>
      <c r="F103" s="95"/>
      <c r="G103" s="124"/>
      <c r="H103" s="27"/>
      <c r="I103" s="127"/>
      <c r="J103" s="127"/>
      <c r="K103" s="23">
        <f t="shared" si="1"/>
        <v>0</v>
      </c>
    </row>
    <row r="104" spans="1:11" ht="15" x14ac:dyDescent="0.25">
      <c r="A104" s="248"/>
      <c r="B104" s="184"/>
      <c r="C104" s="184"/>
      <c r="D104" s="184"/>
      <c r="E104" s="234"/>
      <c r="F104" s="95"/>
      <c r="G104" s="124"/>
      <c r="H104" s="27"/>
      <c r="I104" s="127"/>
      <c r="J104" s="127"/>
      <c r="K104" s="23">
        <f t="shared" si="1"/>
        <v>0</v>
      </c>
    </row>
    <row r="105" spans="1:11" ht="15" x14ac:dyDescent="0.25">
      <c r="A105" s="248"/>
      <c r="B105" s="184"/>
      <c r="C105" s="184"/>
      <c r="D105" s="184"/>
      <c r="E105" s="234"/>
      <c r="F105" s="95"/>
      <c r="G105" s="124"/>
      <c r="H105" s="27"/>
      <c r="I105" s="127"/>
      <c r="J105" s="127"/>
      <c r="K105" s="23">
        <f t="shared" si="1"/>
        <v>0</v>
      </c>
    </row>
    <row r="106" spans="1:11" ht="15" x14ac:dyDescent="0.25">
      <c r="A106" s="248"/>
      <c r="B106" s="184"/>
      <c r="C106" s="184"/>
      <c r="D106" s="184"/>
      <c r="E106" s="234"/>
      <c r="F106" s="95"/>
      <c r="G106" s="124"/>
      <c r="H106" s="27"/>
      <c r="I106" s="127"/>
      <c r="J106" s="127"/>
      <c r="K106" s="23">
        <f t="shared" si="1"/>
        <v>0</v>
      </c>
    </row>
    <row r="107" spans="1:11" ht="15" x14ac:dyDescent="0.25">
      <c r="A107" s="248"/>
      <c r="B107" s="184"/>
      <c r="C107" s="184"/>
      <c r="D107" s="184"/>
      <c r="E107" s="234"/>
      <c r="F107" s="95"/>
      <c r="G107" s="124"/>
      <c r="H107" s="27"/>
      <c r="I107" s="127"/>
      <c r="J107" s="127"/>
      <c r="K107" s="23">
        <f t="shared" si="1"/>
        <v>0</v>
      </c>
    </row>
    <row r="108" spans="1:11" ht="15" x14ac:dyDescent="0.25">
      <c r="A108" s="248"/>
      <c r="B108" s="184"/>
      <c r="C108" s="184"/>
      <c r="D108" s="184"/>
      <c r="E108" s="234"/>
      <c r="F108" s="95"/>
      <c r="G108" s="124"/>
      <c r="H108" s="27"/>
      <c r="I108" s="127"/>
      <c r="J108" s="127"/>
      <c r="K108" s="23">
        <f t="shared" si="1"/>
        <v>0</v>
      </c>
    </row>
    <row r="109" spans="1:11" ht="15" x14ac:dyDescent="0.25">
      <c r="A109" s="248"/>
      <c r="B109" s="184"/>
      <c r="C109" s="184"/>
      <c r="D109" s="184"/>
      <c r="E109" s="234"/>
      <c r="F109" s="95"/>
      <c r="G109" s="124"/>
      <c r="H109" s="27"/>
      <c r="I109" s="127"/>
      <c r="J109" s="127"/>
      <c r="K109" s="23">
        <f t="shared" si="1"/>
        <v>0</v>
      </c>
    </row>
    <row r="110" spans="1:11" ht="15" x14ac:dyDescent="0.25">
      <c r="A110" s="248"/>
      <c r="B110" s="184"/>
      <c r="C110" s="184"/>
      <c r="D110" s="184"/>
      <c r="E110" s="234"/>
      <c r="F110" s="95"/>
      <c r="G110" s="124"/>
      <c r="H110" s="27"/>
      <c r="I110" s="127"/>
      <c r="J110" s="127"/>
      <c r="K110" s="23">
        <f t="shared" si="1"/>
        <v>0</v>
      </c>
    </row>
    <row r="111" spans="1:11" ht="15" x14ac:dyDescent="0.25">
      <c r="A111" s="248"/>
      <c r="B111" s="184"/>
      <c r="C111" s="184"/>
      <c r="D111" s="184"/>
      <c r="E111" s="234"/>
      <c r="F111" s="95"/>
      <c r="G111" s="124"/>
      <c r="H111" s="27"/>
      <c r="I111" s="127"/>
      <c r="J111" s="127"/>
      <c r="K111" s="23">
        <f t="shared" si="1"/>
        <v>0</v>
      </c>
    </row>
    <row r="112" spans="1:11" ht="15" x14ac:dyDescent="0.25">
      <c r="A112" s="248"/>
      <c r="B112" s="184"/>
      <c r="C112" s="184"/>
      <c r="D112" s="184"/>
      <c r="E112" s="234"/>
      <c r="F112" s="95"/>
      <c r="G112" s="124"/>
      <c r="H112" s="27"/>
      <c r="I112" s="127"/>
      <c r="J112" s="127"/>
      <c r="K112" s="23">
        <f t="shared" si="1"/>
        <v>0</v>
      </c>
    </row>
    <row r="113" spans="1:11" ht="15" x14ac:dyDescent="0.25">
      <c r="A113" s="248"/>
      <c r="B113" s="184"/>
      <c r="C113" s="184"/>
      <c r="D113" s="184"/>
      <c r="E113" s="234"/>
      <c r="F113" s="95"/>
      <c r="G113" s="124"/>
      <c r="H113" s="27"/>
      <c r="I113" s="127"/>
      <c r="J113" s="127"/>
      <c r="K113" s="23">
        <f t="shared" si="1"/>
        <v>0</v>
      </c>
    </row>
    <row r="114" spans="1:11" ht="15" x14ac:dyDescent="0.25">
      <c r="A114" s="248"/>
      <c r="B114" s="184"/>
      <c r="C114" s="184"/>
      <c r="D114" s="184"/>
      <c r="E114" s="234"/>
      <c r="F114" s="95"/>
      <c r="G114" s="124"/>
      <c r="H114" s="27"/>
      <c r="I114" s="127"/>
      <c r="J114" s="127"/>
      <c r="K114" s="23">
        <f t="shared" si="1"/>
        <v>0</v>
      </c>
    </row>
    <row r="115" spans="1:11" ht="15" x14ac:dyDescent="0.25">
      <c r="A115" s="248"/>
      <c r="B115" s="184"/>
      <c r="C115" s="184"/>
      <c r="D115" s="184"/>
      <c r="E115" s="234"/>
      <c r="F115" s="95"/>
      <c r="G115" s="124"/>
      <c r="H115" s="27"/>
      <c r="I115" s="127"/>
      <c r="J115" s="23"/>
      <c r="K115" s="23">
        <f t="shared" si="1"/>
        <v>0</v>
      </c>
    </row>
    <row r="116" spans="1:11" ht="15" x14ac:dyDescent="0.25">
      <c r="A116" s="248"/>
      <c r="B116" s="184"/>
      <c r="C116" s="184"/>
      <c r="D116" s="184"/>
      <c r="E116" s="234"/>
      <c r="F116" s="95"/>
      <c r="G116" s="124"/>
      <c r="H116" s="27"/>
      <c r="I116" s="127"/>
      <c r="J116" s="23"/>
      <c r="K116" s="23">
        <f t="shared" si="1"/>
        <v>0</v>
      </c>
    </row>
    <row r="117" spans="1:11" ht="15" x14ac:dyDescent="0.25">
      <c r="A117" s="248"/>
      <c r="B117" s="184"/>
      <c r="C117" s="184"/>
      <c r="D117" s="184"/>
      <c r="E117" s="234"/>
      <c r="F117" s="95"/>
      <c r="G117" s="124"/>
      <c r="H117" s="27"/>
      <c r="I117" s="127"/>
      <c r="J117" s="23"/>
      <c r="K117" s="23">
        <f t="shared" si="1"/>
        <v>0</v>
      </c>
    </row>
    <row r="118" spans="1:11" ht="15" x14ac:dyDescent="0.25">
      <c r="A118" s="248"/>
      <c r="B118" s="184"/>
      <c r="C118" s="184"/>
      <c r="D118" s="184"/>
      <c r="E118" s="234"/>
      <c r="F118" s="95"/>
      <c r="G118" s="124"/>
      <c r="H118" s="27"/>
      <c r="I118" s="127"/>
      <c r="J118" s="23"/>
      <c r="K118" s="23">
        <f t="shared" si="1"/>
        <v>0</v>
      </c>
    </row>
    <row r="119" spans="1:11" ht="15" x14ac:dyDescent="0.25">
      <c r="A119" s="248"/>
      <c r="B119" s="269"/>
      <c r="C119" s="269"/>
      <c r="D119" s="269"/>
      <c r="E119" s="234"/>
      <c r="F119" s="95"/>
      <c r="G119" s="124"/>
      <c r="H119" s="27"/>
      <c r="I119" s="127"/>
      <c r="J119" s="23"/>
      <c r="K119" s="23">
        <f t="shared" si="1"/>
        <v>0</v>
      </c>
    </row>
    <row r="120" spans="1:11" ht="15" x14ac:dyDescent="0.25">
      <c r="A120" s="14"/>
      <c r="B120" s="15"/>
      <c r="C120" s="15"/>
      <c r="D120" s="15"/>
      <c r="E120" s="260"/>
      <c r="F120" s="221"/>
      <c r="G120" s="321" t="s">
        <v>19</v>
      </c>
      <c r="H120" s="316"/>
      <c r="I120" s="28">
        <f>SUM(I15:I119)</f>
        <v>0</v>
      </c>
      <c r="J120" s="28">
        <f>SUM(J15:J119)</f>
        <v>0</v>
      </c>
      <c r="K120" s="28">
        <f>SUM(K15:K119)</f>
        <v>0</v>
      </c>
    </row>
    <row r="121" spans="1:11" ht="15" x14ac:dyDescent="0.25">
      <c r="A121" s="14"/>
      <c r="B121" s="15"/>
      <c r="C121" s="15"/>
      <c r="D121" s="15"/>
      <c r="E121" s="260"/>
      <c r="F121" s="252"/>
      <c r="G121" s="267"/>
      <c r="H121" s="15"/>
      <c r="I121" s="19"/>
      <c r="J121" s="19"/>
      <c r="K121" s="20"/>
    </row>
    <row r="122" spans="1:11" ht="51" x14ac:dyDescent="0.2">
      <c r="A122" s="69" t="s">
        <v>37</v>
      </c>
      <c r="B122" s="70" t="s">
        <v>39</v>
      </c>
      <c r="C122" s="69" t="s">
        <v>40</v>
      </c>
      <c r="D122" s="255" t="s">
        <v>38</v>
      </c>
      <c r="E122" s="70" t="s">
        <v>15</v>
      </c>
      <c r="F122" s="262" t="s">
        <v>33</v>
      </c>
      <c r="G122" s="164" t="s">
        <v>16</v>
      </c>
      <c r="H122" s="69" t="s">
        <v>22</v>
      </c>
      <c r="I122" s="69" t="s">
        <v>12</v>
      </c>
      <c r="J122" s="69" t="s">
        <v>23</v>
      </c>
      <c r="K122" s="69" t="s">
        <v>4</v>
      </c>
    </row>
    <row r="123" spans="1:11" ht="15" x14ac:dyDescent="0.2">
      <c r="A123" s="72"/>
      <c r="B123" s="72">
        <v>4924864214</v>
      </c>
      <c r="C123" s="72">
        <v>0</v>
      </c>
      <c r="D123" s="256">
        <f>+A123+B123-C123</f>
        <v>4924864214</v>
      </c>
      <c r="E123" s="253">
        <f>+I120</f>
        <v>0</v>
      </c>
      <c r="F123" s="263">
        <f>+E123/D123</f>
        <v>0</v>
      </c>
      <c r="G123" s="165">
        <f>+I12</f>
        <v>34801067</v>
      </c>
      <c r="H123" s="73">
        <f>+D123-E123-G123</f>
        <v>4890063147</v>
      </c>
      <c r="I123" s="73">
        <f>+J120</f>
        <v>0</v>
      </c>
      <c r="J123" s="74">
        <f>+I123/D123</f>
        <v>0</v>
      </c>
      <c r="K123" s="73">
        <f>+K120</f>
        <v>0</v>
      </c>
    </row>
    <row r="124" spans="1:11" ht="15" x14ac:dyDescent="0.25">
      <c r="A124" s="75">
        <v>1</v>
      </c>
      <c r="B124" s="75">
        <v>2</v>
      </c>
      <c r="C124" s="75">
        <v>3</v>
      </c>
      <c r="D124" s="257" t="s">
        <v>3</v>
      </c>
      <c r="E124" s="228">
        <v>5</v>
      </c>
      <c r="F124" s="264" t="s">
        <v>18</v>
      </c>
      <c r="G124" s="167">
        <v>7</v>
      </c>
      <c r="H124" s="75" t="s">
        <v>9</v>
      </c>
      <c r="I124" s="75">
        <v>9</v>
      </c>
      <c r="J124" s="75" t="s">
        <v>24</v>
      </c>
      <c r="K124" s="75" t="s">
        <v>25</v>
      </c>
    </row>
  </sheetData>
  <mergeCells count="16">
    <mergeCell ref="J13:J14"/>
    <mergeCell ref="E14:F14"/>
    <mergeCell ref="G14:H14"/>
    <mergeCell ref="A3:J3"/>
    <mergeCell ref="A5:A6"/>
    <mergeCell ref="B5:B6"/>
    <mergeCell ref="D5:D6"/>
    <mergeCell ref="E5:H5"/>
    <mergeCell ref="I5:I6"/>
    <mergeCell ref="J5:K6"/>
    <mergeCell ref="E6:H6"/>
    <mergeCell ref="G120:H120"/>
    <mergeCell ref="G12:H12"/>
    <mergeCell ref="A13:A14"/>
    <mergeCell ref="E13:H13"/>
    <mergeCell ref="I13:I1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6DD4C-4E41-40D6-AE7E-EED8BE1A9661}">
  <dimension ref="A1:K139"/>
  <sheetViews>
    <sheetView topLeftCell="A52" workbookViewId="0">
      <selection activeCell="I87" sqref="I87"/>
    </sheetView>
  </sheetViews>
  <sheetFormatPr baseColWidth="10" defaultRowHeight="12.75" x14ac:dyDescent="0.2"/>
  <cols>
    <col min="2" max="2" width="12.5703125" bestFit="1" customWidth="1"/>
    <col min="4" max="4" width="12.5703125" bestFit="1" customWidth="1"/>
    <col min="8" max="8" width="12.5703125" bestFit="1" customWidth="1"/>
    <col min="9" max="9" width="17.85546875" bestFit="1" customWidth="1"/>
  </cols>
  <sheetData>
    <row r="1" spans="1:11" ht="15" x14ac:dyDescent="0.25">
      <c r="A1" s="1" t="s">
        <v>34</v>
      </c>
      <c r="B1" s="1"/>
      <c r="C1" s="1"/>
      <c r="D1" s="1"/>
      <c r="E1" s="93"/>
      <c r="F1" s="217"/>
      <c r="G1" s="156"/>
      <c r="H1" s="2"/>
      <c r="I1" s="2"/>
      <c r="J1" s="2"/>
      <c r="K1" s="2"/>
    </row>
    <row r="2" spans="1:11" ht="15" x14ac:dyDescent="0.25">
      <c r="A2" s="2"/>
      <c r="B2" s="2"/>
      <c r="C2" s="2"/>
      <c r="D2" s="2"/>
      <c r="E2" s="93"/>
      <c r="F2" s="218"/>
      <c r="G2" s="156"/>
      <c r="H2" s="2"/>
      <c r="I2" s="2"/>
      <c r="J2" s="2"/>
      <c r="K2" s="65"/>
    </row>
    <row r="3" spans="1:11" ht="15" x14ac:dyDescent="0.2">
      <c r="A3" s="294" t="s">
        <v>3386</v>
      </c>
      <c r="B3" s="294"/>
      <c r="C3" s="294"/>
      <c r="D3" s="294"/>
      <c r="E3" s="294"/>
      <c r="F3" s="294"/>
      <c r="G3" s="294"/>
      <c r="H3" s="294"/>
      <c r="I3" s="294"/>
      <c r="J3" s="294"/>
      <c r="K3" s="67" t="s">
        <v>3377</v>
      </c>
    </row>
    <row r="4" spans="1:11" ht="15" x14ac:dyDescent="0.25">
      <c r="A4" s="4"/>
      <c r="B4" s="4"/>
      <c r="C4" s="4"/>
      <c r="D4" s="4"/>
      <c r="E4" s="258"/>
      <c r="F4" s="219"/>
      <c r="G4" s="265"/>
      <c r="H4" s="4"/>
      <c r="I4" s="4"/>
      <c r="J4" s="4"/>
      <c r="K4" s="5"/>
    </row>
    <row r="5" spans="1:11" ht="15" x14ac:dyDescent="0.25">
      <c r="A5" s="297" t="s">
        <v>5</v>
      </c>
      <c r="B5" s="310" t="s">
        <v>26</v>
      </c>
      <c r="C5" s="30"/>
      <c r="D5" s="304" t="s">
        <v>17</v>
      </c>
      <c r="E5" s="312" t="s">
        <v>16</v>
      </c>
      <c r="F5" s="313"/>
      <c r="G5" s="313"/>
      <c r="H5" s="314"/>
      <c r="I5" s="297" t="s">
        <v>7</v>
      </c>
      <c r="J5" s="304" t="s">
        <v>21</v>
      </c>
      <c r="K5" s="305"/>
    </row>
    <row r="6" spans="1:11" ht="15" x14ac:dyDescent="0.25">
      <c r="A6" s="298"/>
      <c r="B6" s="311"/>
      <c r="C6" s="31"/>
      <c r="D6" s="306"/>
      <c r="E6" s="312" t="s">
        <v>2</v>
      </c>
      <c r="F6" s="313"/>
      <c r="G6" s="313"/>
      <c r="H6" s="314"/>
      <c r="I6" s="298"/>
      <c r="J6" s="306"/>
      <c r="K6" s="307"/>
    </row>
    <row r="7" spans="1:11" ht="15" x14ac:dyDescent="0.25">
      <c r="A7" s="172">
        <v>45484</v>
      </c>
      <c r="B7" s="147"/>
      <c r="C7" s="145"/>
      <c r="D7" s="197" t="s">
        <v>3657</v>
      </c>
      <c r="E7" s="290" t="s">
        <v>3638</v>
      </c>
      <c r="F7" s="89"/>
      <c r="G7" s="89"/>
      <c r="H7" s="87"/>
      <c r="I7" s="283">
        <v>931000</v>
      </c>
      <c r="J7" s="146"/>
      <c r="K7" s="145"/>
    </row>
    <row r="8" spans="1:11" ht="15" x14ac:dyDescent="0.25">
      <c r="A8" s="172">
        <v>45490</v>
      </c>
      <c r="B8" s="147"/>
      <c r="C8" s="145"/>
      <c r="D8" s="197" t="s">
        <v>3658</v>
      </c>
      <c r="E8" s="234" t="s">
        <v>3639</v>
      </c>
      <c r="F8" s="89"/>
      <c r="G8" s="89"/>
      <c r="H8" s="87"/>
      <c r="I8" s="283">
        <v>11100000</v>
      </c>
      <c r="J8" s="146"/>
      <c r="K8" s="145"/>
    </row>
    <row r="9" spans="1:11" ht="15" x14ac:dyDescent="0.25">
      <c r="A9" s="172">
        <v>45502</v>
      </c>
      <c r="B9" s="147"/>
      <c r="C9" s="145"/>
      <c r="D9" s="197" t="s">
        <v>3659</v>
      </c>
      <c r="E9" s="234" t="s">
        <v>3640</v>
      </c>
      <c r="F9" s="89"/>
      <c r="G9" s="89"/>
      <c r="H9" s="87"/>
      <c r="I9" s="283">
        <v>49333333</v>
      </c>
      <c r="J9" s="146"/>
      <c r="K9" s="145"/>
    </row>
    <row r="10" spans="1:11" ht="15" x14ac:dyDescent="0.25">
      <c r="A10" s="172">
        <v>45503</v>
      </c>
      <c r="B10" s="147"/>
      <c r="C10" s="145"/>
      <c r="D10" s="197" t="s">
        <v>3660</v>
      </c>
      <c r="E10" s="234" t="s">
        <v>3641</v>
      </c>
      <c r="F10" s="89"/>
      <c r="G10" s="89"/>
      <c r="H10" s="87"/>
      <c r="I10" s="283">
        <v>50000000</v>
      </c>
      <c r="J10" s="146"/>
      <c r="K10" s="145"/>
    </row>
    <row r="11" spans="1:11" ht="15" x14ac:dyDescent="0.25">
      <c r="A11" s="172">
        <v>45503</v>
      </c>
      <c r="B11" s="147"/>
      <c r="C11" s="145"/>
      <c r="D11" s="197" t="s">
        <v>3661</v>
      </c>
      <c r="E11" s="234" t="s">
        <v>3642</v>
      </c>
      <c r="F11" s="89"/>
      <c r="G11" s="89"/>
      <c r="H11" s="87"/>
      <c r="I11" s="283">
        <v>60000000</v>
      </c>
      <c r="J11" s="146"/>
      <c r="K11" s="145"/>
    </row>
    <row r="12" spans="1:11" ht="15" x14ac:dyDescent="0.25">
      <c r="A12" s="172">
        <v>45484</v>
      </c>
      <c r="B12" s="147"/>
      <c r="C12" s="145"/>
      <c r="D12" s="197" t="s">
        <v>3662</v>
      </c>
      <c r="E12" s="234" t="s">
        <v>3643</v>
      </c>
      <c r="F12" s="89"/>
      <c r="G12" s="89"/>
      <c r="H12" s="87"/>
      <c r="I12" s="283">
        <v>494660000</v>
      </c>
      <c r="J12" s="146"/>
      <c r="K12" s="145"/>
    </row>
    <row r="13" spans="1:11" ht="15" x14ac:dyDescent="0.25">
      <c r="A13" s="172">
        <v>45484</v>
      </c>
      <c r="B13" s="147"/>
      <c r="C13" s="145"/>
      <c r="D13" s="197" t="s">
        <v>3662</v>
      </c>
      <c r="E13" s="234" t="s">
        <v>3643</v>
      </c>
      <c r="F13" s="89"/>
      <c r="G13" s="89"/>
      <c r="H13" s="87"/>
      <c r="I13" s="283">
        <v>869017045</v>
      </c>
      <c r="J13" s="146"/>
      <c r="K13" s="145"/>
    </row>
    <row r="14" spans="1:11" ht="15" x14ac:dyDescent="0.25">
      <c r="A14" s="172">
        <v>45492</v>
      </c>
      <c r="B14" s="147"/>
      <c r="C14" s="145"/>
      <c r="D14" s="197" t="s">
        <v>3663</v>
      </c>
      <c r="E14" s="124" t="s">
        <v>3644</v>
      </c>
      <c r="F14" s="89"/>
      <c r="G14" s="89"/>
      <c r="H14" s="87"/>
      <c r="I14" s="283">
        <v>11474500</v>
      </c>
      <c r="J14" s="146"/>
      <c r="K14" s="145"/>
    </row>
    <row r="15" spans="1:11" ht="15" x14ac:dyDescent="0.25">
      <c r="A15" s="172">
        <v>45497</v>
      </c>
      <c r="B15" s="147"/>
      <c r="C15" s="145"/>
      <c r="D15" s="197" t="s">
        <v>3664</v>
      </c>
      <c r="E15" s="124" t="s">
        <v>3645</v>
      </c>
      <c r="F15" s="89"/>
      <c r="G15" s="89"/>
      <c r="H15" s="87"/>
      <c r="I15" s="283">
        <v>22910400</v>
      </c>
      <c r="J15" s="146"/>
      <c r="K15" s="145"/>
    </row>
    <row r="16" spans="1:11" ht="15" x14ac:dyDescent="0.25">
      <c r="A16" s="172">
        <v>45499</v>
      </c>
      <c r="B16" s="147"/>
      <c r="C16" s="145"/>
      <c r="D16" s="197" t="s">
        <v>3665</v>
      </c>
      <c r="E16" s="124" t="s">
        <v>3646</v>
      </c>
      <c r="F16" s="89"/>
      <c r="G16" s="89"/>
      <c r="H16" s="87"/>
      <c r="I16" s="283">
        <v>23250000</v>
      </c>
      <c r="J16" s="146"/>
      <c r="K16" s="145"/>
    </row>
    <row r="17" spans="1:11" ht="15" x14ac:dyDescent="0.25">
      <c r="A17" s="172">
        <v>45492</v>
      </c>
      <c r="B17" s="147"/>
      <c r="C17" s="145"/>
      <c r="D17" s="197" t="s">
        <v>3666</v>
      </c>
      <c r="E17" s="124" t="s">
        <v>3647</v>
      </c>
      <c r="F17" s="89"/>
      <c r="G17" s="89"/>
      <c r="H17" s="87"/>
      <c r="I17" s="283">
        <v>25604800</v>
      </c>
      <c r="J17" s="146"/>
      <c r="K17" s="145"/>
    </row>
    <row r="18" spans="1:11" ht="15" x14ac:dyDescent="0.25">
      <c r="A18" s="172">
        <v>45492</v>
      </c>
      <c r="B18" s="147"/>
      <c r="C18" s="145"/>
      <c r="D18" s="197" t="s">
        <v>3667</v>
      </c>
      <c r="E18" s="124" t="s">
        <v>3648</v>
      </c>
      <c r="F18" s="89"/>
      <c r="G18" s="89"/>
      <c r="H18" s="87"/>
      <c r="I18" s="283">
        <v>26595400</v>
      </c>
      <c r="J18" s="146"/>
      <c r="K18" s="145"/>
    </row>
    <row r="19" spans="1:11" ht="15" x14ac:dyDescent="0.25">
      <c r="A19" s="172">
        <v>45492</v>
      </c>
      <c r="B19" s="147"/>
      <c r="C19" s="145"/>
      <c r="D19" s="197" t="s">
        <v>3668</v>
      </c>
      <c r="E19" s="124" t="s">
        <v>3649</v>
      </c>
      <c r="F19" s="89"/>
      <c r="G19" s="89"/>
      <c r="H19" s="87"/>
      <c r="I19" s="283">
        <v>27432900</v>
      </c>
      <c r="J19" s="146"/>
      <c r="K19" s="145"/>
    </row>
    <row r="20" spans="1:11" ht="15" x14ac:dyDescent="0.25">
      <c r="A20" s="172">
        <v>45497</v>
      </c>
      <c r="B20" s="147"/>
      <c r="C20" s="145"/>
      <c r="D20" s="197" t="s">
        <v>3669</v>
      </c>
      <c r="E20" s="124" t="s">
        <v>3650</v>
      </c>
      <c r="F20" s="89"/>
      <c r="G20" s="89"/>
      <c r="H20" s="87"/>
      <c r="I20" s="283">
        <v>27665800</v>
      </c>
      <c r="J20" s="146"/>
      <c r="K20" s="145"/>
    </row>
    <row r="21" spans="1:11" ht="15" x14ac:dyDescent="0.25">
      <c r="A21" s="172">
        <v>45492</v>
      </c>
      <c r="B21" s="147"/>
      <c r="C21" s="145"/>
      <c r="D21" s="197" t="s">
        <v>3670</v>
      </c>
      <c r="E21" s="124" t="s">
        <v>3651</v>
      </c>
      <c r="F21" s="89"/>
      <c r="G21" s="89"/>
      <c r="H21" s="87"/>
      <c r="I21" s="283">
        <v>28192000</v>
      </c>
      <c r="J21" s="146"/>
      <c r="K21" s="145"/>
    </row>
    <row r="22" spans="1:11" ht="15" x14ac:dyDescent="0.25">
      <c r="A22" s="172">
        <v>45492</v>
      </c>
      <c r="B22" s="147"/>
      <c r="C22" s="145"/>
      <c r="D22" s="197" t="s">
        <v>3671</v>
      </c>
      <c r="E22" s="124" t="s">
        <v>3652</v>
      </c>
      <c r="F22" s="89"/>
      <c r="G22" s="89"/>
      <c r="H22" s="87"/>
      <c r="I22" s="283">
        <v>29001600</v>
      </c>
      <c r="J22" s="146"/>
      <c r="K22" s="145"/>
    </row>
    <row r="23" spans="1:11" ht="15" x14ac:dyDescent="0.25">
      <c r="A23" s="172">
        <v>45497</v>
      </c>
      <c r="B23" s="147"/>
      <c r="C23" s="145"/>
      <c r="D23" s="197" t="s">
        <v>3672</v>
      </c>
      <c r="E23" s="124" t="s">
        <v>3653</v>
      </c>
      <c r="F23" s="89"/>
      <c r="G23" s="89"/>
      <c r="H23" s="87"/>
      <c r="I23" s="283">
        <v>29600000</v>
      </c>
      <c r="J23" s="146"/>
      <c r="K23" s="145"/>
    </row>
    <row r="24" spans="1:11" ht="15" x14ac:dyDescent="0.25">
      <c r="A24" s="172">
        <v>45492</v>
      </c>
      <c r="B24" s="147"/>
      <c r="C24" s="145"/>
      <c r="D24" s="197" t="s">
        <v>3673</v>
      </c>
      <c r="E24" s="124" t="s">
        <v>3654</v>
      </c>
      <c r="F24" s="89"/>
      <c r="G24" s="89"/>
      <c r="H24" s="87"/>
      <c r="I24" s="283">
        <v>31013333</v>
      </c>
      <c r="J24" s="146"/>
      <c r="K24" s="145"/>
    </row>
    <row r="25" spans="1:11" ht="15" x14ac:dyDescent="0.25">
      <c r="A25" s="172">
        <v>45497</v>
      </c>
      <c r="B25" s="147"/>
      <c r="C25" s="145"/>
      <c r="D25" s="197" t="s">
        <v>3674</v>
      </c>
      <c r="E25" s="124" t="s">
        <v>3655</v>
      </c>
      <c r="F25" s="89"/>
      <c r="G25" s="89"/>
      <c r="H25" s="87"/>
      <c r="I25" s="283">
        <v>37117333</v>
      </c>
      <c r="J25" s="146"/>
      <c r="K25" s="145"/>
    </row>
    <row r="26" spans="1:11" ht="15" x14ac:dyDescent="0.25">
      <c r="A26" s="172">
        <v>45492</v>
      </c>
      <c r="B26" s="147"/>
      <c r="C26" s="145"/>
      <c r="D26" s="197" t="s">
        <v>3675</v>
      </c>
      <c r="E26" s="125" t="s">
        <v>3656</v>
      </c>
      <c r="F26" s="89"/>
      <c r="G26" s="89"/>
      <c r="H26" s="87"/>
      <c r="I26" s="283">
        <v>45012000</v>
      </c>
      <c r="J26" s="146"/>
      <c r="K26" s="145"/>
    </row>
    <row r="27" spans="1:11" ht="15" x14ac:dyDescent="0.25">
      <c r="A27" s="14"/>
      <c r="B27" s="15"/>
      <c r="C27" s="15"/>
      <c r="D27" s="15"/>
      <c r="E27" s="260"/>
      <c r="F27" s="221"/>
      <c r="G27" s="321" t="s">
        <v>19</v>
      </c>
      <c r="H27" s="316"/>
      <c r="I27" s="16">
        <f>SUM(I7:I26)</f>
        <v>1899911444</v>
      </c>
      <c r="J27" s="17"/>
      <c r="K27" s="18"/>
    </row>
    <row r="28" spans="1:11" ht="25.5" x14ac:dyDescent="0.25">
      <c r="A28" s="297" t="s">
        <v>5</v>
      </c>
      <c r="B28" s="29" t="s">
        <v>13</v>
      </c>
      <c r="C28" s="32" t="s">
        <v>20</v>
      </c>
      <c r="D28" s="254" t="s">
        <v>20</v>
      </c>
      <c r="E28" s="312" t="s">
        <v>15</v>
      </c>
      <c r="F28" s="313"/>
      <c r="G28" s="313"/>
      <c r="H28" s="314"/>
      <c r="I28" s="297" t="s">
        <v>7</v>
      </c>
      <c r="J28" s="297" t="s">
        <v>6</v>
      </c>
      <c r="K28" s="32" t="s">
        <v>0</v>
      </c>
    </row>
    <row r="29" spans="1:11" ht="15" x14ac:dyDescent="0.25">
      <c r="A29" s="298"/>
      <c r="B29" s="33" t="s">
        <v>14</v>
      </c>
      <c r="C29" s="33" t="s">
        <v>11</v>
      </c>
      <c r="D29" s="241" t="s">
        <v>10</v>
      </c>
      <c r="E29" s="319" t="s">
        <v>2</v>
      </c>
      <c r="F29" s="320"/>
      <c r="G29" s="312" t="s">
        <v>8</v>
      </c>
      <c r="H29" s="314"/>
      <c r="I29" s="298"/>
      <c r="J29" s="298"/>
      <c r="K29" s="33" t="s">
        <v>1</v>
      </c>
    </row>
    <row r="30" spans="1:11" ht="15" x14ac:dyDescent="0.25">
      <c r="A30" s="22">
        <v>45492</v>
      </c>
      <c r="B30" s="86" t="s">
        <v>1861</v>
      </c>
      <c r="C30" s="63" t="s">
        <v>2441</v>
      </c>
      <c r="D30" s="117" t="s">
        <v>3480</v>
      </c>
      <c r="E30" s="93" t="s">
        <v>339</v>
      </c>
      <c r="F30" s="218"/>
      <c r="G30" s="169" t="s">
        <v>292</v>
      </c>
      <c r="H30" s="8"/>
      <c r="I30" s="23">
        <v>44400000</v>
      </c>
      <c r="J30" s="199"/>
      <c r="K30" s="23">
        <f>+I30-J30</f>
        <v>44400000</v>
      </c>
    </row>
    <row r="31" spans="1:11" ht="15" x14ac:dyDescent="0.25">
      <c r="A31" s="22">
        <v>45492</v>
      </c>
      <c r="B31" s="25" t="s">
        <v>1939</v>
      </c>
      <c r="C31" s="64" t="s">
        <v>2443</v>
      </c>
      <c r="D31" s="118" t="s">
        <v>3453</v>
      </c>
      <c r="E31" s="93" t="s">
        <v>339</v>
      </c>
      <c r="F31" s="95"/>
      <c r="G31" s="170" t="s">
        <v>291</v>
      </c>
      <c r="H31" s="27"/>
      <c r="I31" s="23">
        <v>44400000</v>
      </c>
      <c r="J31" s="199"/>
      <c r="K31" s="23">
        <f t="shared" ref="K31:K99" si="0">+I31-J31</f>
        <v>44400000</v>
      </c>
    </row>
    <row r="32" spans="1:11" ht="15" x14ac:dyDescent="0.25">
      <c r="A32" s="22">
        <v>45492</v>
      </c>
      <c r="B32" s="25" t="s">
        <v>1849</v>
      </c>
      <c r="C32" s="64" t="s">
        <v>3335</v>
      </c>
      <c r="D32" s="118" t="s">
        <v>3481</v>
      </c>
      <c r="E32" s="93" t="s">
        <v>339</v>
      </c>
      <c r="F32" s="95"/>
      <c r="G32" s="170" t="s">
        <v>297</v>
      </c>
      <c r="H32" s="27"/>
      <c r="I32" s="23">
        <v>40700000</v>
      </c>
      <c r="J32" s="199"/>
      <c r="K32" s="23">
        <f t="shared" si="0"/>
        <v>40700000</v>
      </c>
    </row>
    <row r="33" spans="1:11" ht="15" x14ac:dyDescent="0.25">
      <c r="A33" s="22">
        <v>45492</v>
      </c>
      <c r="B33" s="25" t="s">
        <v>2036</v>
      </c>
      <c r="C33" s="64" t="s">
        <v>3136</v>
      </c>
      <c r="D33" s="118" t="s">
        <v>3482</v>
      </c>
      <c r="E33" s="93" t="s">
        <v>339</v>
      </c>
      <c r="F33" s="95"/>
      <c r="G33" s="170" t="s">
        <v>294</v>
      </c>
      <c r="H33" s="27"/>
      <c r="I33" s="23">
        <v>29600000</v>
      </c>
      <c r="J33" s="199"/>
      <c r="K33" s="23">
        <f t="shared" si="0"/>
        <v>29600000</v>
      </c>
    </row>
    <row r="34" spans="1:11" ht="15" x14ac:dyDescent="0.25">
      <c r="A34" s="22">
        <v>45495</v>
      </c>
      <c r="B34" s="25" t="s">
        <v>1840</v>
      </c>
      <c r="C34" s="64" t="s">
        <v>3137</v>
      </c>
      <c r="D34" s="118" t="s">
        <v>3483</v>
      </c>
      <c r="E34" s="93" t="s">
        <v>339</v>
      </c>
      <c r="F34" s="95"/>
      <c r="G34" s="170" t="s">
        <v>293</v>
      </c>
      <c r="H34" s="27"/>
      <c r="I34" s="23">
        <v>40453333</v>
      </c>
      <c r="J34" s="199"/>
      <c r="K34" s="23">
        <f t="shared" si="0"/>
        <v>40453333</v>
      </c>
    </row>
    <row r="35" spans="1:11" ht="15" x14ac:dyDescent="0.25">
      <c r="A35" s="22">
        <v>45502</v>
      </c>
      <c r="B35" s="25" t="s">
        <v>1852</v>
      </c>
      <c r="C35" s="64" t="s">
        <v>3448</v>
      </c>
      <c r="D35" s="118" t="s">
        <v>3484</v>
      </c>
      <c r="E35" s="93" t="s">
        <v>339</v>
      </c>
      <c r="F35" s="95"/>
      <c r="G35" s="170" t="s">
        <v>311</v>
      </c>
      <c r="H35" s="27"/>
      <c r="I35" s="23">
        <v>37000000</v>
      </c>
      <c r="J35" s="199"/>
      <c r="K35" s="23">
        <f t="shared" si="0"/>
        <v>37000000</v>
      </c>
    </row>
    <row r="36" spans="1:11" ht="15" x14ac:dyDescent="0.25">
      <c r="A36" s="22">
        <v>45502</v>
      </c>
      <c r="B36" s="25" t="s">
        <v>2042</v>
      </c>
      <c r="C36" s="64" t="s">
        <v>3449</v>
      </c>
      <c r="D36" s="118" t="s">
        <v>3485</v>
      </c>
      <c r="E36" s="93" t="s">
        <v>3477</v>
      </c>
      <c r="F36" s="95"/>
      <c r="G36" s="170" t="s">
        <v>3476</v>
      </c>
      <c r="H36" s="27"/>
      <c r="I36" s="23">
        <v>31500000</v>
      </c>
      <c r="J36" s="199"/>
      <c r="K36" s="23">
        <f t="shared" si="0"/>
        <v>31500000</v>
      </c>
    </row>
    <row r="37" spans="1:11" ht="15" x14ac:dyDescent="0.25">
      <c r="A37" s="22">
        <v>45502</v>
      </c>
      <c r="B37" s="25" t="s">
        <v>2035</v>
      </c>
      <c r="C37" s="64" t="s">
        <v>3486</v>
      </c>
      <c r="D37" s="118" t="s">
        <v>3487</v>
      </c>
      <c r="E37" s="93" t="s">
        <v>3478</v>
      </c>
      <c r="F37" s="95"/>
      <c r="G37" s="170" t="s">
        <v>300</v>
      </c>
      <c r="H37" s="27"/>
      <c r="I37" s="23">
        <v>31500000</v>
      </c>
      <c r="J37" s="199"/>
      <c r="K37" s="23">
        <f t="shared" si="0"/>
        <v>31500000</v>
      </c>
    </row>
    <row r="38" spans="1:11" ht="15" x14ac:dyDescent="0.25">
      <c r="A38" s="22">
        <v>45502</v>
      </c>
      <c r="B38" s="25" t="s">
        <v>1944</v>
      </c>
      <c r="C38" s="64" t="s">
        <v>3480</v>
      </c>
      <c r="D38" s="118" t="s">
        <v>3488</v>
      </c>
      <c r="E38" s="93" t="s">
        <v>3479</v>
      </c>
      <c r="F38" s="95"/>
      <c r="G38" s="170" t="s">
        <v>299</v>
      </c>
      <c r="H38" s="27"/>
      <c r="I38" s="23">
        <v>36000000</v>
      </c>
      <c r="J38" s="199"/>
      <c r="K38" s="23">
        <f t="shared" si="0"/>
        <v>36000000</v>
      </c>
    </row>
    <row r="39" spans="1:11" ht="15" x14ac:dyDescent="0.25">
      <c r="A39" s="22"/>
      <c r="B39" s="25"/>
      <c r="C39" s="64"/>
      <c r="D39" s="118"/>
      <c r="E39" s="93"/>
      <c r="F39" s="95"/>
      <c r="G39" s="170"/>
      <c r="H39" s="27"/>
      <c r="I39" s="23"/>
      <c r="J39" s="199"/>
      <c r="K39" s="23">
        <f t="shared" si="0"/>
        <v>0</v>
      </c>
    </row>
    <row r="40" spans="1:11" ht="15" x14ac:dyDescent="0.25">
      <c r="A40" s="22"/>
      <c r="B40" s="25"/>
      <c r="C40" s="64"/>
      <c r="D40" s="118"/>
      <c r="E40" s="93"/>
      <c r="F40" s="95"/>
      <c r="G40" s="170"/>
      <c r="H40" s="27"/>
      <c r="I40" s="23"/>
      <c r="J40" s="199"/>
      <c r="K40" s="23">
        <f t="shared" si="0"/>
        <v>0</v>
      </c>
    </row>
    <row r="41" spans="1:11" ht="15" x14ac:dyDescent="0.25">
      <c r="A41" s="22"/>
      <c r="B41" s="25"/>
      <c r="C41" s="64"/>
      <c r="D41" s="118"/>
      <c r="E41" s="93"/>
      <c r="F41" s="95"/>
      <c r="G41" s="170"/>
      <c r="H41" s="27"/>
      <c r="I41" s="23"/>
      <c r="J41" s="199"/>
      <c r="K41" s="23">
        <f t="shared" si="0"/>
        <v>0</v>
      </c>
    </row>
    <row r="42" spans="1:11" ht="15" x14ac:dyDescent="0.25">
      <c r="A42" s="22"/>
      <c r="B42" s="25"/>
      <c r="C42" s="64"/>
      <c r="D42" s="118"/>
      <c r="E42" s="93"/>
      <c r="F42" s="95"/>
      <c r="G42" s="170"/>
      <c r="H42" s="27"/>
      <c r="I42" s="23"/>
      <c r="J42" s="199"/>
      <c r="K42" s="23">
        <f t="shared" si="0"/>
        <v>0</v>
      </c>
    </row>
    <row r="43" spans="1:11" ht="15" x14ac:dyDescent="0.25">
      <c r="A43" s="22"/>
      <c r="B43" s="25"/>
      <c r="C43" s="64"/>
      <c r="D43" s="118"/>
      <c r="E43" s="93"/>
      <c r="F43" s="95"/>
      <c r="G43" s="170"/>
      <c r="H43" s="27"/>
      <c r="I43" s="23"/>
      <c r="J43" s="199"/>
      <c r="K43" s="23">
        <f t="shared" si="0"/>
        <v>0</v>
      </c>
    </row>
    <row r="44" spans="1:11" ht="15" x14ac:dyDescent="0.25">
      <c r="A44" s="22"/>
      <c r="B44" s="25"/>
      <c r="C44" s="64"/>
      <c r="D44" s="118"/>
      <c r="E44" s="93"/>
      <c r="F44" s="95"/>
      <c r="G44" s="170"/>
      <c r="H44" s="27"/>
      <c r="I44" s="23"/>
      <c r="J44" s="199"/>
      <c r="K44" s="23">
        <f t="shared" si="0"/>
        <v>0</v>
      </c>
    </row>
    <row r="45" spans="1:11" ht="15" x14ac:dyDescent="0.25">
      <c r="A45" s="22"/>
      <c r="B45" s="25"/>
      <c r="C45" s="64"/>
      <c r="D45" s="118"/>
      <c r="E45" s="93"/>
      <c r="F45" s="95"/>
      <c r="G45" s="170"/>
      <c r="H45" s="27"/>
      <c r="I45" s="23"/>
      <c r="J45" s="199"/>
      <c r="K45" s="23">
        <f t="shared" si="0"/>
        <v>0</v>
      </c>
    </row>
    <row r="46" spans="1:11" ht="15" x14ac:dyDescent="0.25">
      <c r="A46" s="22"/>
      <c r="B46" s="25"/>
      <c r="C46" s="64"/>
      <c r="D46" s="118"/>
      <c r="E46" s="93"/>
      <c r="F46" s="95"/>
      <c r="G46" s="170"/>
      <c r="H46" s="27"/>
      <c r="I46" s="23"/>
      <c r="J46" s="199"/>
      <c r="K46" s="23">
        <f t="shared" si="0"/>
        <v>0</v>
      </c>
    </row>
    <row r="47" spans="1:11" ht="15" x14ac:dyDescent="0.25">
      <c r="A47" s="22"/>
      <c r="B47" s="25"/>
      <c r="C47" s="64"/>
      <c r="D47" s="118"/>
      <c r="E47" s="93"/>
      <c r="F47" s="95"/>
      <c r="G47" s="170"/>
      <c r="H47" s="27"/>
      <c r="I47" s="23"/>
      <c r="J47" s="199"/>
      <c r="K47" s="23">
        <f t="shared" si="0"/>
        <v>0</v>
      </c>
    </row>
    <row r="48" spans="1:11" ht="15" x14ac:dyDescent="0.25">
      <c r="A48" s="22"/>
      <c r="B48" s="25"/>
      <c r="C48" s="64"/>
      <c r="D48" s="118"/>
      <c r="E48" s="93"/>
      <c r="F48" s="95"/>
      <c r="G48" s="170"/>
      <c r="H48" s="27"/>
      <c r="I48" s="23"/>
      <c r="J48" s="199"/>
      <c r="K48" s="23">
        <f t="shared" si="0"/>
        <v>0</v>
      </c>
    </row>
    <row r="49" spans="1:11" ht="15" x14ac:dyDescent="0.25">
      <c r="A49" s="22"/>
      <c r="B49" s="25"/>
      <c r="C49" s="64"/>
      <c r="D49" s="118"/>
      <c r="E49" s="93"/>
      <c r="F49" s="95"/>
      <c r="G49" s="170"/>
      <c r="H49" s="27"/>
      <c r="I49" s="23"/>
      <c r="J49" s="199"/>
      <c r="K49" s="23">
        <f t="shared" si="0"/>
        <v>0</v>
      </c>
    </row>
    <row r="50" spans="1:11" ht="15" x14ac:dyDescent="0.25">
      <c r="A50" s="22"/>
      <c r="B50" s="25"/>
      <c r="C50" s="64"/>
      <c r="D50" s="118"/>
      <c r="E50" s="93"/>
      <c r="F50" s="95"/>
      <c r="G50" s="170"/>
      <c r="H50" s="27"/>
      <c r="I50" s="23"/>
      <c r="J50" s="199"/>
      <c r="K50" s="23">
        <f t="shared" si="0"/>
        <v>0</v>
      </c>
    </row>
    <row r="51" spans="1:11" ht="15" x14ac:dyDescent="0.25">
      <c r="A51" s="22"/>
      <c r="B51" s="25"/>
      <c r="C51" s="64"/>
      <c r="D51" s="118"/>
      <c r="E51" s="93"/>
      <c r="F51" s="95"/>
      <c r="G51" s="170"/>
      <c r="H51" s="27"/>
      <c r="I51" s="23"/>
      <c r="J51" s="199"/>
      <c r="K51" s="23">
        <f t="shared" si="0"/>
        <v>0</v>
      </c>
    </row>
    <row r="52" spans="1:11" ht="15" x14ac:dyDescent="0.25">
      <c r="A52" s="22"/>
      <c r="B52" s="25"/>
      <c r="C52" s="64"/>
      <c r="D52" s="118"/>
      <c r="E52" s="93"/>
      <c r="F52" s="95"/>
      <c r="G52" s="170"/>
      <c r="H52" s="27"/>
      <c r="I52" s="23"/>
      <c r="J52" s="199"/>
      <c r="K52" s="23">
        <f t="shared" si="0"/>
        <v>0</v>
      </c>
    </row>
    <row r="53" spans="1:11" ht="15" x14ac:dyDescent="0.25">
      <c r="A53" s="22"/>
      <c r="B53" s="25"/>
      <c r="C53" s="64"/>
      <c r="D53" s="118"/>
      <c r="E53" s="93"/>
      <c r="F53" s="95"/>
      <c r="G53" s="170"/>
      <c r="H53" s="27"/>
      <c r="I53" s="23"/>
      <c r="J53" s="199"/>
      <c r="K53" s="23">
        <f t="shared" si="0"/>
        <v>0</v>
      </c>
    </row>
    <row r="54" spans="1:11" ht="15" x14ac:dyDescent="0.25">
      <c r="A54" s="22"/>
      <c r="B54" s="25"/>
      <c r="C54" s="64"/>
      <c r="D54" s="118"/>
      <c r="E54" s="93"/>
      <c r="F54" s="95"/>
      <c r="G54" s="170"/>
      <c r="H54" s="27"/>
      <c r="I54" s="23"/>
      <c r="J54" s="199"/>
      <c r="K54" s="23">
        <f t="shared" si="0"/>
        <v>0</v>
      </c>
    </row>
    <row r="55" spans="1:11" ht="15" x14ac:dyDescent="0.25">
      <c r="A55" s="22"/>
      <c r="B55" s="25"/>
      <c r="C55" s="64"/>
      <c r="D55" s="118"/>
      <c r="E55" s="93"/>
      <c r="F55" s="95"/>
      <c r="G55" s="170"/>
      <c r="H55" s="27"/>
      <c r="I55" s="23"/>
      <c r="J55" s="199"/>
      <c r="K55" s="23">
        <f t="shared" si="0"/>
        <v>0</v>
      </c>
    </row>
    <row r="56" spans="1:11" ht="15" x14ac:dyDescent="0.25">
      <c r="A56" s="22"/>
      <c r="B56" s="25"/>
      <c r="C56" s="64"/>
      <c r="D56" s="118"/>
      <c r="E56" s="93"/>
      <c r="F56" s="95"/>
      <c r="G56" s="170"/>
      <c r="H56" s="27"/>
      <c r="I56" s="23"/>
      <c r="J56" s="199"/>
      <c r="K56" s="23">
        <f t="shared" si="0"/>
        <v>0</v>
      </c>
    </row>
    <row r="57" spans="1:11" ht="15" x14ac:dyDescent="0.25">
      <c r="A57" s="22"/>
      <c r="B57" s="25"/>
      <c r="C57" s="64"/>
      <c r="D57" s="118"/>
      <c r="E57" s="93"/>
      <c r="F57" s="95"/>
      <c r="G57" s="170"/>
      <c r="H57" s="27"/>
      <c r="I57" s="23"/>
      <c r="J57" s="199"/>
      <c r="K57" s="23">
        <f t="shared" si="0"/>
        <v>0</v>
      </c>
    </row>
    <row r="58" spans="1:11" ht="15" x14ac:dyDescent="0.25">
      <c r="A58" s="22"/>
      <c r="B58" s="25"/>
      <c r="C58" s="64"/>
      <c r="D58" s="118"/>
      <c r="E58" s="93"/>
      <c r="F58" s="95"/>
      <c r="G58" s="170"/>
      <c r="H58" s="27"/>
      <c r="I58" s="23"/>
      <c r="J58" s="199"/>
      <c r="K58" s="23">
        <f t="shared" si="0"/>
        <v>0</v>
      </c>
    </row>
    <row r="59" spans="1:11" ht="15" x14ac:dyDescent="0.25">
      <c r="A59" s="22"/>
      <c r="B59" s="25"/>
      <c r="C59" s="64"/>
      <c r="D59" s="118"/>
      <c r="E59" s="93"/>
      <c r="F59" s="95"/>
      <c r="G59" s="170"/>
      <c r="H59" s="27"/>
      <c r="I59" s="23"/>
      <c r="J59" s="199"/>
      <c r="K59" s="23">
        <f t="shared" si="0"/>
        <v>0</v>
      </c>
    </row>
    <row r="60" spans="1:11" ht="15" x14ac:dyDescent="0.25">
      <c r="A60" s="22"/>
      <c r="B60" s="25"/>
      <c r="C60" s="64"/>
      <c r="D60" s="118"/>
      <c r="E60" s="93"/>
      <c r="F60" s="95"/>
      <c r="G60" s="170"/>
      <c r="H60" s="27"/>
      <c r="I60" s="23"/>
      <c r="J60" s="199"/>
      <c r="K60" s="23">
        <f t="shared" si="0"/>
        <v>0</v>
      </c>
    </row>
    <row r="61" spans="1:11" ht="15" x14ac:dyDescent="0.25">
      <c r="A61" s="22"/>
      <c r="B61" s="25"/>
      <c r="C61" s="64"/>
      <c r="D61" s="118"/>
      <c r="E61" s="93"/>
      <c r="F61" s="95"/>
      <c r="G61" s="170"/>
      <c r="H61" s="27"/>
      <c r="I61" s="23"/>
      <c r="J61" s="199"/>
      <c r="K61" s="23">
        <f t="shared" si="0"/>
        <v>0</v>
      </c>
    </row>
    <row r="62" spans="1:11" ht="15" x14ac:dyDescent="0.25">
      <c r="A62" s="22"/>
      <c r="B62" s="25"/>
      <c r="C62" s="64"/>
      <c r="D62" s="118"/>
      <c r="E62" s="93"/>
      <c r="F62" s="95"/>
      <c r="G62" s="170"/>
      <c r="H62" s="27"/>
      <c r="I62" s="23"/>
      <c r="J62" s="199"/>
      <c r="K62" s="23">
        <f t="shared" si="0"/>
        <v>0</v>
      </c>
    </row>
    <row r="63" spans="1:11" ht="15" x14ac:dyDescent="0.25">
      <c r="A63" s="22"/>
      <c r="B63" s="25"/>
      <c r="C63" s="64"/>
      <c r="D63" s="118"/>
      <c r="E63" s="93"/>
      <c r="F63" s="95"/>
      <c r="G63" s="170"/>
      <c r="H63" s="27"/>
      <c r="I63" s="23"/>
      <c r="J63" s="199"/>
      <c r="K63" s="23">
        <f t="shared" si="0"/>
        <v>0</v>
      </c>
    </row>
    <row r="64" spans="1:11" ht="15" x14ac:dyDescent="0.25">
      <c r="A64" s="22"/>
      <c r="B64" s="25"/>
      <c r="C64" s="64"/>
      <c r="D64" s="118"/>
      <c r="E64" s="93"/>
      <c r="F64" s="95"/>
      <c r="G64" s="170"/>
      <c r="H64" s="27"/>
      <c r="I64" s="23"/>
      <c r="J64" s="199"/>
      <c r="K64" s="23">
        <f t="shared" si="0"/>
        <v>0</v>
      </c>
    </row>
    <row r="65" spans="1:11" ht="15" x14ac:dyDescent="0.25">
      <c r="A65" s="22"/>
      <c r="B65" s="25"/>
      <c r="C65" s="64"/>
      <c r="D65" s="118"/>
      <c r="E65" s="93"/>
      <c r="F65" s="95"/>
      <c r="G65" s="170"/>
      <c r="H65" s="27"/>
      <c r="I65" s="23"/>
      <c r="J65" s="199"/>
      <c r="K65" s="23">
        <f t="shared" si="0"/>
        <v>0</v>
      </c>
    </row>
    <row r="66" spans="1:11" ht="15" x14ac:dyDescent="0.25">
      <c r="A66" s="22"/>
      <c r="B66" s="25"/>
      <c r="C66" s="64"/>
      <c r="D66" s="118"/>
      <c r="E66" s="93"/>
      <c r="F66" s="95"/>
      <c r="G66" s="170"/>
      <c r="H66" s="27"/>
      <c r="I66" s="23"/>
      <c r="J66" s="199"/>
      <c r="K66" s="23">
        <f t="shared" si="0"/>
        <v>0</v>
      </c>
    </row>
    <row r="67" spans="1:11" ht="15" x14ac:dyDescent="0.25">
      <c r="A67" s="22"/>
      <c r="B67" s="25"/>
      <c r="C67" s="64"/>
      <c r="D67" s="118"/>
      <c r="E67" s="93"/>
      <c r="F67" s="95"/>
      <c r="G67" s="170"/>
      <c r="H67" s="27"/>
      <c r="I67" s="23"/>
      <c r="J67" s="199"/>
      <c r="K67" s="23">
        <f t="shared" si="0"/>
        <v>0</v>
      </c>
    </row>
    <row r="68" spans="1:11" ht="15" x14ac:dyDescent="0.25">
      <c r="A68" s="22"/>
      <c r="B68" s="25"/>
      <c r="C68" s="64"/>
      <c r="D68" s="118"/>
      <c r="E68" s="93"/>
      <c r="F68" s="95"/>
      <c r="G68" s="170"/>
      <c r="H68" s="27"/>
      <c r="I68" s="23"/>
      <c r="J68" s="199"/>
      <c r="K68" s="23">
        <f t="shared" si="0"/>
        <v>0</v>
      </c>
    </row>
    <row r="69" spans="1:11" ht="15" x14ac:dyDescent="0.25">
      <c r="A69" s="22"/>
      <c r="B69" s="25"/>
      <c r="C69" s="64"/>
      <c r="D69" s="118"/>
      <c r="E69" s="93"/>
      <c r="F69" s="95"/>
      <c r="G69" s="170"/>
      <c r="H69" s="27"/>
      <c r="I69" s="23"/>
      <c r="J69" s="199"/>
      <c r="K69" s="23">
        <f t="shared" si="0"/>
        <v>0</v>
      </c>
    </row>
    <row r="70" spans="1:11" ht="15" x14ac:dyDescent="0.25">
      <c r="A70" s="22"/>
      <c r="B70" s="25"/>
      <c r="C70" s="64"/>
      <c r="D70" s="118"/>
      <c r="E70" s="93"/>
      <c r="F70" s="95"/>
      <c r="G70" s="170"/>
      <c r="H70" s="27"/>
      <c r="I70" s="23"/>
      <c r="J70" s="199"/>
      <c r="K70" s="23">
        <f t="shared" si="0"/>
        <v>0</v>
      </c>
    </row>
    <row r="71" spans="1:11" ht="15" x14ac:dyDescent="0.25">
      <c r="A71" s="22"/>
      <c r="B71" s="25"/>
      <c r="C71" s="64"/>
      <c r="D71" s="118"/>
      <c r="E71" s="93"/>
      <c r="F71" s="95"/>
      <c r="G71" s="170"/>
      <c r="H71" s="27"/>
      <c r="I71" s="23"/>
      <c r="J71" s="199"/>
      <c r="K71" s="23">
        <f t="shared" si="0"/>
        <v>0</v>
      </c>
    </row>
    <row r="72" spans="1:11" ht="15" x14ac:dyDescent="0.25">
      <c r="A72" s="22"/>
      <c r="B72" s="25"/>
      <c r="C72" s="64"/>
      <c r="D72" s="118"/>
      <c r="E72" s="93"/>
      <c r="F72" s="95"/>
      <c r="G72" s="170"/>
      <c r="H72" s="27"/>
      <c r="I72" s="23"/>
      <c r="J72" s="199"/>
      <c r="K72" s="23">
        <f t="shared" si="0"/>
        <v>0</v>
      </c>
    </row>
    <row r="73" spans="1:11" ht="15" x14ac:dyDescent="0.25">
      <c r="A73" s="22"/>
      <c r="B73" s="25"/>
      <c r="C73" s="64"/>
      <c r="D73" s="118"/>
      <c r="E73" s="93"/>
      <c r="F73" s="95"/>
      <c r="G73" s="170"/>
      <c r="H73" s="27"/>
      <c r="I73" s="23"/>
      <c r="J73" s="199"/>
      <c r="K73" s="23">
        <f t="shared" si="0"/>
        <v>0</v>
      </c>
    </row>
    <row r="74" spans="1:11" ht="15" x14ac:dyDescent="0.25">
      <c r="A74" s="22"/>
      <c r="B74" s="25"/>
      <c r="C74" s="64"/>
      <c r="D74" s="118"/>
      <c r="E74" s="93"/>
      <c r="F74" s="95"/>
      <c r="G74" s="170"/>
      <c r="H74" s="27"/>
      <c r="I74" s="23"/>
      <c r="J74" s="199"/>
      <c r="K74" s="23">
        <f t="shared" si="0"/>
        <v>0</v>
      </c>
    </row>
    <row r="75" spans="1:11" ht="15" x14ac:dyDescent="0.25">
      <c r="A75" s="22"/>
      <c r="B75" s="25"/>
      <c r="C75" s="64"/>
      <c r="D75" s="118"/>
      <c r="E75" s="93"/>
      <c r="F75" s="95"/>
      <c r="G75" s="170"/>
      <c r="H75" s="27"/>
      <c r="I75" s="23"/>
      <c r="J75" s="199"/>
      <c r="K75" s="23">
        <f t="shared" si="0"/>
        <v>0</v>
      </c>
    </row>
    <row r="76" spans="1:11" ht="15" x14ac:dyDescent="0.25">
      <c r="A76" s="22"/>
      <c r="B76" s="25"/>
      <c r="C76" s="64"/>
      <c r="D76" s="118"/>
      <c r="E76" s="93"/>
      <c r="F76" s="95"/>
      <c r="G76" s="170"/>
      <c r="H76" s="27"/>
      <c r="I76" s="23"/>
      <c r="J76" s="199"/>
      <c r="K76" s="23">
        <f t="shared" si="0"/>
        <v>0</v>
      </c>
    </row>
    <row r="77" spans="1:11" ht="15" x14ac:dyDescent="0.25">
      <c r="A77" s="22"/>
      <c r="B77" s="25"/>
      <c r="C77" s="64"/>
      <c r="D77" s="118"/>
      <c r="E77" s="93"/>
      <c r="F77" s="95"/>
      <c r="G77" s="170"/>
      <c r="H77" s="27"/>
      <c r="I77" s="23"/>
      <c r="J77" s="199"/>
      <c r="K77" s="23">
        <f t="shared" si="0"/>
        <v>0</v>
      </c>
    </row>
    <row r="78" spans="1:11" ht="15" x14ac:dyDescent="0.25">
      <c r="A78" s="22"/>
      <c r="B78" s="25"/>
      <c r="C78" s="64"/>
      <c r="D78" s="118"/>
      <c r="E78" s="93"/>
      <c r="F78" s="95"/>
      <c r="G78" s="170"/>
      <c r="H78" s="27"/>
      <c r="I78" s="23"/>
      <c r="J78" s="199"/>
      <c r="K78" s="23">
        <f t="shared" si="0"/>
        <v>0</v>
      </c>
    </row>
    <row r="79" spans="1:11" ht="15" x14ac:dyDescent="0.25">
      <c r="A79" s="22"/>
      <c r="B79" s="25"/>
      <c r="C79" s="64"/>
      <c r="D79" s="118"/>
      <c r="E79" s="93"/>
      <c r="F79" s="95"/>
      <c r="G79" s="170"/>
      <c r="H79" s="27"/>
      <c r="I79" s="23"/>
      <c r="J79" s="199"/>
      <c r="K79" s="23">
        <f t="shared" si="0"/>
        <v>0</v>
      </c>
    </row>
    <row r="80" spans="1:11" ht="15" x14ac:dyDescent="0.25">
      <c r="A80" s="22"/>
      <c r="B80" s="25"/>
      <c r="C80" s="64"/>
      <c r="D80" s="118"/>
      <c r="E80" s="93"/>
      <c r="F80" s="95"/>
      <c r="G80" s="170"/>
      <c r="H80" s="27"/>
      <c r="I80" s="23"/>
      <c r="J80" s="199"/>
      <c r="K80" s="23">
        <f t="shared" si="0"/>
        <v>0</v>
      </c>
    </row>
    <row r="81" spans="1:11" ht="15" x14ac:dyDescent="0.25">
      <c r="A81" s="22"/>
      <c r="B81" s="25"/>
      <c r="C81" s="64"/>
      <c r="D81" s="118"/>
      <c r="E81" s="93"/>
      <c r="F81" s="95"/>
      <c r="G81" s="170"/>
      <c r="H81" s="27"/>
      <c r="I81" s="23"/>
      <c r="J81" s="199"/>
      <c r="K81" s="23">
        <f t="shared" si="0"/>
        <v>0</v>
      </c>
    </row>
    <row r="82" spans="1:11" ht="15" x14ac:dyDescent="0.25">
      <c r="A82" s="22"/>
      <c r="B82" s="25"/>
      <c r="C82" s="64"/>
      <c r="D82" s="118"/>
      <c r="E82" s="93"/>
      <c r="F82" s="95"/>
      <c r="G82" s="170"/>
      <c r="H82" s="27"/>
      <c r="I82" s="23"/>
      <c r="J82" s="199"/>
      <c r="K82" s="23">
        <f t="shared" si="0"/>
        <v>0</v>
      </c>
    </row>
    <row r="83" spans="1:11" ht="15" x14ac:dyDescent="0.25">
      <c r="A83" s="22"/>
      <c r="B83" s="25"/>
      <c r="C83" s="64"/>
      <c r="D83" s="118"/>
      <c r="E83" s="93"/>
      <c r="F83" s="95"/>
      <c r="G83" s="170"/>
      <c r="H83" s="27"/>
      <c r="I83" s="23"/>
      <c r="J83" s="199"/>
      <c r="K83" s="23">
        <f t="shared" si="0"/>
        <v>0</v>
      </c>
    </row>
    <row r="84" spans="1:11" ht="15" x14ac:dyDescent="0.25">
      <c r="A84" s="22"/>
      <c r="B84" s="25"/>
      <c r="C84" s="64"/>
      <c r="D84" s="118"/>
      <c r="E84" s="93"/>
      <c r="F84" s="95"/>
      <c r="G84" s="170"/>
      <c r="H84" s="27"/>
      <c r="I84" s="23"/>
      <c r="J84" s="199"/>
      <c r="K84" s="23">
        <f t="shared" si="0"/>
        <v>0</v>
      </c>
    </row>
    <row r="85" spans="1:11" ht="15" x14ac:dyDescent="0.25">
      <c r="A85" s="22"/>
      <c r="B85" s="25"/>
      <c r="C85" s="64"/>
      <c r="D85" s="118"/>
      <c r="E85" s="93"/>
      <c r="F85" s="95"/>
      <c r="G85" s="170"/>
      <c r="H85" s="27"/>
      <c r="I85" s="23"/>
      <c r="J85" s="199"/>
      <c r="K85" s="23">
        <f t="shared" si="0"/>
        <v>0</v>
      </c>
    </row>
    <row r="86" spans="1:11" ht="15" x14ac:dyDescent="0.25">
      <c r="A86" s="22"/>
      <c r="B86" s="25"/>
      <c r="C86" s="64"/>
      <c r="D86" s="118"/>
      <c r="E86" s="93"/>
      <c r="F86" s="95"/>
      <c r="G86" s="170"/>
      <c r="H86" s="27"/>
      <c r="I86" s="23"/>
      <c r="J86" s="199"/>
      <c r="K86" s="23">
        <f t="shared" si="0"/>
        <v>0</v>
      </c>
    </row>
    <row r="87" spans="1:11" ht="15" x14ac:dyDescent="0.25">
      <c r="A87" s="22"/>
      <c r="B87" s="25"/>
      <c r="C87" s="64"/>
      <c r="D87" s="118"/>
      <c r="E87" s="93"/>
      <c r="F87" s="95"/>
      <c r="G87" s="170"/>
      <c r="H87" s="27"/>
      <c r="I87" s="23"/>
      <c r="J87" s="199"/>
      <c r="K87" s="23">
        <f t="shared" si="0"/>
        <v>0</v>
      </c>
    </row>
    <row r="88" spans="1:11" ht="15" x14ac:dyDescent="0.25">
      <c r="A88" s="22"/>
      <c r="B88" s="25"/>
      <c r="C88" s="64"/>
      <c r="D88" s="118"/>
      <c r="E88" s="93"/>
      <c r="F88" s="95"/>
      <c r="G88" s="170"/>
      <c r="H88" s="27"/>
      <c r="I88" s="23"/>
      <c r="J88" s="199"/>
      <c r="K88" s="23">
        <f t="shared" si="0"/>
        <v>0</v>
      </c>
    </row>
    <row r="89" spans="1:11" ht="15" x14ac:dyDescent="0.25">
      <c r="A89" s="22"/>
      <c r="B89" s="25"/>
      <c r="C89" s="64"/>
      <c r="D89" s="118"/>
      <c r="E89" s="93"/>
      <c r="F89" s="95"/>
      <c r="G89" s="170"/>
      <c r="H89" s="27"/>
      <c r="I89" s="23"/>
      <c r="J89" s="199"/>
      <c r="K89" s="23">
        <f t="shared" si="0"/>
        <v>0</v>
      </c>
    </row>
    <row r="90" spans="1:11" ht="15" x14ac:dyDescent="0.25">
      <c r="A90" s="22"/>
      <c r="B90" s="25"/>
      <c r="C90" s="64"/>
      <c r="D90" s="118"/>
      <c r="E90" s="93"/>
      <c r="F90" s="95"/>
      <c r="G90" s="170"/>
      <c r="H90" s="27"/>
      <c r="I90" s="23"/>
      <c r="J90" s="199"/>
      <c r="K90" s="23">
        <f t="shared" si="0"/>
        <v>0</v>
      </c>
    </row>
    <row r="91" spans="1:11" ht="15" x14ac:dyDescent="0.25">
      <c r="A91" s="22"/>
      <c r="B91" s="25"/>
      <c r="C91" s="64"/>
      <c r="D91" s="118"/>
      <c r="E91" s="93"/>
      <c r="F91" s="95"/>
      <c r="G91" s="170"/>
      <c r="H91" s="27"/>
      <c r="I91" s="23"/>
      <c r="J91" s="199"/>
      <c r="K91" s="23">
        <f t="shared" si="0"/>
        <v>0</v>
      </c>
    </row>
    <row r="92" spans="1:11" ht="15" x14ac:dyDescent="0.25">
      <c r="A92" s="22"/>
      <c r="B92" s="25"/>
      <c r="C92" s="64"/>
      <c r="D92" s="118"/>
      <c r="E92" s="93"/>
      <c r="F92" s="95"/>
      <c r="G92" s="170"/>
      <c r="H92" s="27"/>
      <c r="I92" s="23"/>
      <c r="J92" s="199"/>
      <c r="K92" s="23">
        <f t="shared" si="0"/>
        <v>0</v>
      </c>
    </row>
    <row r="93" spans="1:11" ht="15" x14ac:dyDescent="0.25">
      <c r="A93" s="22"/>
      <c r="B93" s="25"/>
      <c r="C93" s="64"/>
      <c r="D93" s="118"/>
      <c r="E93" s="93"/>
      <c r="F93" s="95"/>
      <c r="G93" s="170"/>
      <c r="H93" s="27"/>
      <c r="I93" s="23"/>
      <c r="J93" s="199"/>
      <c r="K93" s="23">
        <f t="shared" si="0"/>
        <v>0</v>
      </c>
    </row>
    <row r="94" spans="1:11" ht="15" x14ac:dyDescent="0.25">
      <c r="A94" s="22"/>
      <c r="B94" s="25"/>
      <c r="C94" s="64"/>
      <c r="D94" s="118"/>
      <c r="E94" s="93"/>
      <c r="F94" s="95"/>
      <c r="G94" s="170"/>
      <c r="H94" s="27"/>
      <c r="I94" s="23"/>
      <c r="J94" s="199"/>
      <c r="K94" s="23">
        <f t="shared" si="0"/>
        <v>0</v>
      </c>
    </row>
    <row r="95" spans="1:11" ht="15" x14ac:dyDescent="0.25">
      <c r="A95" s="22"/>
      <c r="B95" s="25"/>
      <c r="C95" s="64"/>
      <c r="D95" s="118"/>
      <c r="E95" s="93"/>
      <c r="F95" s="95"/>
      <c r="G95" s="170"/>
      <c r="H95" s="27"/>
      <c r="I95" s="23"/>
      <c r="J95" s="199"/>
      <c r="K95" s="23">
        <f t="shared" si="0"/>
        <v>0</v>
      </c>
    </row>
    <row r="96" spans="1:11" ht="15" x14ac:dyDescent="0.25">
      <c r="A96" s="22"/>
      <c r="B96" s="25"/>
      <c r="C96" s="64"/>
      <c r="D96" s="118"/>
      <c r="E96" s="93"/>
      <c r="F96" s="95"/>
      <c r="G96" s="170"/>
      <c r="H96" s="27"/>
      <c r="I96" s="23"/>
      <c r="J96" s="199"/>
      <c r="K96" s="23">
        <f t="shared" si="0"/>
        <v>0</v>
      </c>
    </row>
    <row r="97" spans="1:11" ht="15" x14ac:dyDescent="0.25">
      <c r="A97" s="22"/>
      <c r="B97" s="25"/>
      <c r="C97" s="64"/>
      <c r="D97" s="118"/>
      <c r="E97" s="93"/>
      <c r="F97" s="95"/>
      <c r="G97" s="170"/>
      <c r="H97" s="27"/>
      <c r="I97" s="23"/>
      <c r="J97" s="199"/>
      <c r="K97" s="23">
        <f t="shared" si="0"/>
        <v>0</v>
      </c>
    </row>
    <row r="98" spans="1:11" ht="15" x14ac:dyDescent="0.25">
      <c r="A98" s="22"/>
      <c r="B98" s="25"/>
      <c r="C98" s="64"/>
      <c r="D98" s="118"/>
      <c r="E98" s="93"/>
      <c r="F98" s="95"/>
      <c r="G98" s="170"/>
      <c r="H98" s="27"/>
      <c r="I98" s="23"/>
      <c r="J98" s="199"/>
      <c r="K98" s="23">
        <f t="shared" si="0"/>
        <v>0</v>
      </c>
    </row>
    <row r="99" spans="1:11" ht="15" x14ac:dyDescent="0.25">
      <c r="A99" s="22"/>
      <c r="B99" s="25"/>
      <c r="C99" s="64"/>
      <c r="D99" s="118"/>
      <c r="E99" s="93"/>
      <c r="F99" s="95"/>
      <c r="G99" s="170"/>
      <c r="H99" s="27"/>
      <c r="I99" s="23"/>
      <c r="J99" s="199"/>
      <c r="K99" s="23">
        <f t="shared" si="0"/>
        <v>0</v>
      </c>
    </row>
    <row r="100" spans="1:11" ht="15" x14ac:dyDescent="0.25">
      <c r="A100" s="22"/>
      <c r="B100" s="25"/>
      <c r="C100" s="64"/>
      <c r="D100" s="118"/>
      <c r="E100" s="93"/>
      <c r="F100" s="95"/>
      <c r="G100" s="170"/>
      <c r="H100" s="27"/>
      <c r="I100" s="23"/>
      <c r="J100" s="127"/>
      <c r="K100" s="23">
        <f t="shared" ref="K100:K134" si="1">+I100-J100</f>
        <v>0</v>
      </c>
    </row>
    <row r="101" spans="1:11" ht="15" x14ac:dyDescent="0.25">
      <c r="A101" s="22"/>
      <c r="B101" s="25"/>
      <c r="C101" s="64"/>
      <c r="D101" s="118"/>
      <c r="E101" s="93"/>
      <c r="F101" s="95"/>
      <c r="G101" s="170"/>
      <c r="H101" s="27"/>
      <c r="I101" s="23"/>
      <c r="J101" s="127"/>
      <c r="K101" s="23">
        <f t="shared" si="1"/>
        <v>0</v>
      </c>
    </row>
    <row r="102" spans="1:11" ht="15" x14ac:dyDescent="0.25">
      <c r="A102" s="22"/>
      <c r="B102" s="181"/>
      <c r="C102" s="181"/>
      <c r="D102" s="181"/>
      <c r="E102" s="234"/>
      <c r="F102" s="95"/>
      <c r="G102" s="124"/>
      <c r="H102" s="27"/>
      <c r="I102" s="127"/>
      <c r="J102" s="127"/>
      <c r="K102" s="23">
        <f t="shared" si="1"/>
        <v>0</v>
      </c>
    </row>
    <row r="103" spans="1:11" ht="15" x14ac:dyDescent="0.25">
      <c r="A103" s="248"/>
      <c r="B103" s="184"/>
      <c r="C103" s="184"/>
      <c r="D103" s="184"/>
      <c r="E103" s="234"/>
      <c r="F103" s="95"/>
      <c r="G103" s="124"/>
      <c r="H103" s="27"/>
      <c r="I103" s="127"/>
      <c r="J103" s="127"/>
      <c r="K103" s="23">
        <f t="shared" si="1"/>
        <v>0</v>
      </c>
    </row>
    <row r="104" spans="1:11" ht="15" x14ac:dyDescent="0.25">
      <c r="A104" s="248"/>
      <c r="B104" s="184"/>
      <c r="C104" s="184"/>
      <c r="D104" s="184"/>
      <c r="E104" s="234"/>
      <c r="F104" s="95"/>
      <c r="G104" s="124"/>
      <c r="H104" s="27"/>
      <c r="I104" s="127"/>
      <c r="J104" s="127"/>
      <c r="K104" s="23">
        <f t="shared" si="1"/>
        <v>0</v>
      </c>
    </row>
    <row r="105" spans="1:11" ht="15" x14ac:dyDescent="0.25">
      <c r="A105" s="248"/>
      <c r="B105" s="184"/>
      <c r="C105" s="184"/>
      <c r="D105" s="184"/>
      <c r="E105" s="234"/>
      <c r="F105" s="95"/>
      <c r="G105" s="124"/>
      <c r="H105" s="27"/>
      <c r="I105" s="127"/>
      <c r="J105" s="127"/>
      <c r="K105" s="23">
        <f t="shared" si="1"/>
        <v>0</v>
      </c>
    </row>
    <row r="106" spans="1:11" ht="15" x14ac:dyDescent="0.25">
      <c r="A106" s="248"/>
      <c r="B106" s="184"/>
      <c r="C106" s="184"/>
      <c r="D106" s="184"/>
      <c r="E106" s="234"/>
      <c r="F106" s="95"/>
      <c r="G106" s="124"/>
      <c r="H106" s="27"/>
      <c r="I106" s="127"/>
      <c r="J106" s="127"/>
      <c r="K106" s="23">
        <f t="shared" si="1"/>
        <v>0</v>
      </c>
    </row>
    <row r="107" spans="1:11" ht="15" x14ac:dyDescent="0.25">
      <c r="A107" s="248"/>
      <c r="B107" s="184"/>
      <c r="C107" s="184"/>
      <c r="D107" s="184"/>
      <c r="E107" s="234"/>
      <c r="F107" s="95"/>
      <c r="G107" s="124"/>
      <c r="H107" s="27"/>
      <c r="I107" s="127"/>
      <c r="J107" s="127"/>
      <c r="K107" s="23">
        <f t="shared" si="1"/>
        <v>0</v>
      </c>
    </row>
    <row r="108" spans="1:11" ht="15" x14ac:dyDescent="0.25">
      <c r="A108" s="248"/>
      <c r="B108" s="184"/>
      <c r="C108" s="184"/>
      <c r="D108" s="184"/>
      <c r="E108" s="234"/>
      <c r="F108" s="95"/>
      <c r="G108" s="124"/>
      <c r="H108" s="27"/>
      <c r="I108" s="127"/>
      <c r="J108" s="127"/>
      <c r="K108" s="23">
        <f t="shared" si="1"/>
        <v>0</v>
      </c>
    </row>
    <row r="109" spans="1:11" ht="15" x14ac:dyDescent="0.25">
      <c r="A109" s="248"/>
      <c r="B109" s="184"/>
      <c r="C109" s="184"/>
      <c r="D109" s="184"/>
      <c r="E109" s="234"/>
      <c r="F109" s="95"/>
      <c r="G109" s="124"/>
      <c r="H109" s="27"/>
      <c r="I109" s="127"/>
      <c r="J109" s="127"/>
      <c r="K109" s="23">
        <f t="shared" si="1"/>
        <v>0</v>
      </c>
    </row>
    <row r="110" spans="1:11" ht="15" x14ac:dyDescent="0.25">
      <c r="A110" s="248"/>
      <c r="B110" s="184"/>
      <c r="C110" s="184"/>
      <c r="D110" s="184"/>
      <c r="E110" s="234"/>
      <c r="F110" s="95"/>
      <c r="G110" s="124"/>
      <c r="H110" s="27"/>
      <c r="I110" s="127"/>
      <c r="J110" s="127"/>
      <c r="K110" s="23">
        <f t="shared" si="1"/>
        <v>0</v>
      </c>
    </row>
    <row r="111" spans="1:11" ht="15" x14ac:dyDescent="0.25">
      <c r="A111" s="248"/>
      <c r="B111" s="184"/>
      <c r="C111" s="184"/>
      <c r="D111" s="184"/>
      <c r="E111" s="234"/>
      <c r="F111" s="95"/>
      <c r="G111" s="124"/>
      <c r="H111" s="27"/>
      <c r="I111" s="127"/>
      <c r="J111" s="127"/>
      <c r="K111" s="23">
        <f t="shared" si="1"/>
        <v>0</v>
      </c>
    </row>
    <row r="112" spans="1:11" ht="15" x14ac:dyDescent="0.25">
      <c r="A112" s="248"/>
      <c r="B112" s="184"/>
      <c r="C112" s="184"/>
      <c r="D112" s="184"/>
      <c r="E112" s="234"/>
      <c r="F112" s="95"/>
      <c r="G112" s="124"/>
      <c r="H112" s="27"/>
      <c r="I112" s="127"/>
      <c r="J112" s="127"/>
      <c r="K112" s="23">
        <f t="shared" si="1"/>
        <v>0</v>
      </c>
    </row>
    <row r="113" spans="1:11" ht="15" x14ac:dyDescent="0.25">
      <c r="A113" s="248"/>
      <c r="B113" s="184"/>
      <c r="C113" s="184"/>
      <c r="D113" s="184"/>
      <c r="E113" s="234"/>
      <c r="F113" s="95"/>
      <c r="G113" s="124"/>
      <c r="H113" s="27"/>
      <c r="I113" s="127"/>
      <c r="J113" s="127"/>
      <c r="K113" s="23">
        <f t="shared" si="1"/>
        <v>0</v>
      </c>
    </row>
    <row r="114" spans="1:11" ht="15" x14ac:dyDescent="0.25">
      <c r="A114" s="248"/>
      <c r="B114" s="184"/>
      <c r="C114" s="184"/>
      <c r="D114" s="184"/>
      <c r="E114" s="234"/>
      <c r="F114" s="95"/>
      <c r="G114" s="124"/>
      <c r="H114" s="27"/>
      <c r="I114" s="127"/>
      <c r="J114" s="127"/>
      <c r="K114" s="23">
        <f t="shared" si="1"/>
        <v>0</v>
      </c>
    </row>
    <row r="115" spans="1:11" ht="15" x14ac:dyDescent="0.25">
      <c r="A115" s="248"/>
      <c r="B115" s="184"/>
      <c r="C115" s="184"/>
      <c r="D115" s="184"/>
      <c r="E115" s="234"/>
      <c r="F115" s="95"/>
      <c r="G115" s="124"/>
      <c r="H115" s="27"/>
      <c r="I115" s="127"/>
      <c r="J115" s="127"/>
      <c r="K115" s="23">
        <f t="shared" si="1"/>
        <v>0</v>
      </c>
    </row>
    <row r="116" spans="1:11" ht="15" x14ac:dyDescent="0.25">
      <c r="A116" s="248"/>
      <c r="B116" s="184"/>
      <c r="C116" s="184"/>
      <c r="D116" s="184"/>
      <c r="E116" s="234"/>
      <c r="F116" s="95"/>
      <c r="G116" s="124"/>
      <c r="H116" s="27"/>
      <c r="I116" s="127"/>
      <c r="J116" s="127"/>
      <c r="K116" s="23">
        <f t="shared" si="1"/>
        <v>0</v>
      </c>
    </row>
    <row r="117" spans="1:11" ht="15" x14ac:dyDescent="0.25">
      <c r="A117" s="248"/>
      <c r="B117" s="184"/>
      <c r="C117" s="184"/>
      <c r="D117" s="184"/>
      <c r="E117" s="234"/>
      <c r="F117" s="95"/>
      <c r="G117" s="124"/>
      <c r="H117" s="27"/>
      <c r="I117" s="127"/>
      <c r="J117" s="127"/>
      <c r="K117" s="23">
        <f t="shared" si="1"/>
        <v>0</v>
      </c>
    </row>
    <row r="118" spans="1:11" ht="15" x14ac:dyDescent="0.25">
      <c r="A118" s="248"/>
      <c r="B118" s="184"/>
      <c r="C118" s="184"/>
      <c r="D118" s="184"/>
      <c r="E118" s="234"/>
      <c r="F118" s="95"/>
      <c r="G118" s="124"/>
      <c r="H118" s="27"/>
      <c r="I118" s="127"/>
      <c r="J118" s="127"/>
      <c r="K118" s="23">
        <f t="shared" si="1"/>
        <v>0</v>
      </c>
    </row>
    <row r="119" spans="1:11" ht="15" x14ac:dyDescent="0.25">
      <c r="A119" s="248"/>
      <c r="B119" s="184"/>
      <c r="C119" s="184"/>
      <c r="D119" s="184"/>
      <c r="E119" s="234"/>
      <c r="F119" s="95"/>
      <c r="G119" s="124"/>
      <c r="H119" s="27"/>
      <c r="I119" s="127"/>
      <c r="J119" s="127"/>
      <c r="K119" s="23">
        <f t="shared" si="1"/>
        <v>0</v>
      </c>
    </row>
    <row r="120" spans="1:11" ht="15" x14ac:dyDescent="0.25">
      <c r="A120" s="248"/>
      <c r="B120" s="184"/>
      <c r="C120" s="184"/>
      <c r="D120" s="184"/>
      <c r="E120" s="234"/>
      <c r="F120" s="95"/>
      <c r="G120" s="124"/>
      <c r="H120" s="27"/>
      <c r="I120" s="127"/>
      <c r="J120" s="127"/>
      <c r="K120" s="23">
        <f t="shared" si="1"/>
        <v>0</v>
      </c>
    </row>
    <row r="121" spans="1:11" ht="15" x14ac:dyDescent="0.25">
      <c r="A121" s="248"/>
      <c r="B121" s="184"/>
      <c r="C121" s="184"/>
      <c r="D121" s="184"/>
      <c r="E121" s="234"/>
      <c r="F121" s="95"/>
      <c r="G121" s="124"/>
      <c r="H121" s="27"/>
      <c r="I121" s="127"/>
      <c r="J121" s="127"/>
      <c r="K121" s="23">
        <f t="shared" si="1"/>
        <v>0</v>
      </c>
    </row>
    <row r="122" spans="1:11" ht="15" x14ac:dyDescent="0.25">
      <c r="A122" s="248"/>
      <c r="B122" s="184"/>
      <c r="C122" s="184"/>
      <c r="D122" s="184"/>
      <c r="E122" s="234"/>
      <c r="F122" s="95"/>
      <c r="G122" s="124"/>
      <c r="H122" s="27"/>
      <c r="I122" s="127"/>
      <c r="J122" s="127"/>
      <c r="K122" s="23">
        <f t="shared" si="1"/>
        <v>0</v>
      </c>
    </row>
    <row r="123" spans="1:11" ht="15" x14ac:dyDescent="0.25">
      <c r="A123" s="248"/>
      <c r="B123" s="184"/>
      <c r="C123" s="184"/>
      <c r="D123" s="184"/>
      <c r="E123" s="234"/>
      <c r="F123" s="95"/>
      <c r="G123" s="124"/>
      <c r="H123" s="27"/>
      <c r="I123" s="127"/>
      <c r="J123" s="127"/>
      <c r="K123" s="23">
        <f t="shared" si="1"/>
        <v>0</v>
      </c>
    </row>
    <row r="124" spans="1:11" ht="15" x14ac:dyDescent="0.25">
      <c r="A124" s="248"/>
      <c r="B124" s="184"/>
      <c r="C124" s="184"/>
      <c r="D124" s="184"/>
      <c r="E124" s="234"/>
      <c r="F124" s="95"/>
      <c r="G124" s="124"/>
      <c r="H124" s="27"/>
      <c r="I124" s="127"/>
      <c r="J124" s="127"/>
      <c r="K124" s="23">
        <f t="shared" si="1"/>
        <v>0</v>
      </c>
    </row>
    <row r="125" spans="1:11" ht="15" x14ac:dyDescent="0.25">
      <c r="A125" s="248"/>
      <c r="B125" s="184"/>
      <c r="C125" s="184"/>
      <c r="D125" s="184"/>
      <c r="E125" s="234"/>
      <c r="F125" s="95"/>
      <c r="G125" s="124"/>
      <c r="H125" s="27"/>
      <c r="I125" s="127"/>
      <c r="J125" s="127"/>
      <c r="K125" s="23">
        <f t="shared" si="1"/>
        <v>0</v>
      </c>
    </row>
    <row r="126" spans="1:11" ht="15" x14ac:dyDescent="0.25">
      <c r="A126" s="248"/>
      <c r="B126" s="184"/>
      <c r="C126" s="184"/>
      <c r="D126" s="184"/>
      <c r="E126" s="234"/>
      <c r="F126" s="95"/>
      <c r="G126" s="124"/>
      <c r="H126" s="27"/>
      <c r="I126" s="127"/>
      <c r="J126" s="127"/>
      <c r="K126" s="23">
        <f t="shared" si="1"/>
        <v>0</v>
      </c>
    </row>
    <row r="127" spans="1:11" ht="15" x14ac:dyDescent="0.25">
      <c r="A127" s="248"/>
      <c r="B127" s="184"/>
      <c r="C127" s="184"/>
      <c r="D127" s="184"/>
      <c r="E127" s="234"/>
      <c r="F127" s="95"/>
      <c r="G127" s="124"/>
      <c r="H127" s="27"/>
      <c r="I127" s="127"/>
      <c r="J127" s="127"/>
      <c r="K127" s="23">
        <f t="shared" si="1"/>
        <v>0</v>
      </c>
    </row>
    <row r="128" spans="1:11" ht="15" x14ac:dyDescent="0.25">
      <c r="A128" s="248"/>
      <c r="B128" s="184"/>
      <c r="C128" s="184"/>
      <c r="D128" s="184"/>
      <c r="E128" s="234"/>
      <c r="F128" s="95"/>
      <c r="G128" s="124"/>
      <c r="H128" s="27"/>
      <c r="I128" s="127"/>
      <c r="J128" s="127"/>
      <c r="K128" s="23">
        <f t="shared" si="1"/>
        <v>0</v>
      </c>
    </row>
    <row r="129" spans="1:11" ht="15" x14ac:dyDescent="0.25">
      <c r="A129" s="248"/>
      <c r="B129" s="184"/>
      <c r="C129" s="184"/>
      <c r="D129" s="184"/>
      <c r="E129" s="234"/>
      <c r="F129" s="95"/>
      <c r="G129" s="124"/>
      <c r="H129" s="27"/>
      <c r="I129" s="127"/>
      <c r="J129" s="127"/>
      <c r="K129" s="23">
        <f t="shared" si="1"/>
        <v>0</v>
      </c>
    </row>
    <row r="130" spans="1:11" ht="15" x14ac:dyDescent="0.25">
      <c r="A130" s="248"/>
      <c r="B130" s="184"/>
      <c r="C130" s="184"/>
      <c r="D130" s="184"/>
      <c r="E130" s="234"/>
      <c r="F130" s="95"/>
      <c r="G130" s="124"/>
      <c r="H130" s="27"/>
      <c r="I130" s="127"/>
      <c r="J130" s="23"/>
      <c r="K130" s="23">
        <f t="shared" si="1"/>
        <v>0</v>
      </c>
    </row>
    <row r="131" spans="1:11" ht="15" x14ac:dyDescent="0.25">
      <c r="A131" s="248"/>
      <c r="B131" s="184"/>
      <c r="C131" s="184"/>
      <c r="D131" s="184"/>
      <c r="E131" s="234"/>
      <c r="F131" s="95"/>
      <c r="G131" s="124"/>
      <c r="H131" s="27"/>
      <c r="I131" s="127"/>
      <c r="J131" s="23"/>
      <c r="K131" s="23">
        <f t="shared" si="1"/>
        <v>0</v>
      </c>
    </row>
    <row r="132" spans="1:11" ht="15" x14ac:dyDescent="0.25">
      <c r="A132" s="248"/>
      <c r="B132" s="184"/>
      <c r="C132" s="184"/>
      <c r="D132" s="184"/>
      <c r="E132" s="234"/>
      <c r="F132" s="95"/>
      <c r="G132" s="124"/>
      <c r="H132" s="27"/>
      <c r="I132" s="127"/>
      <c r="J132" s="23"/>
      <c r="K132" s="23">
        <f t="shared" si="1"/>
        <v>0</v>
      </c>
    </row>
    <row r="133" spans="1:11" ht="15" x14ac:dyDescent="0.25">
      <c r="A133" s="248"/>
      <c r="B133" s="184"/>
      <c r="C133" s="184"/>
      <c r="D133" s="184"/>
      <c r="E133" s="234"/>
      <c r="F133" s="95"/>
      <c r="G133" s="124"/>
      <c r="H133" s="27"/>
      <c r="I133" s="127"/>
      <c r="J133" s="23"/>
      <c r="K133" s="23">
        <f t="shared" si="1"/>
        <v>0</v>
      </c>
    </row>
    <row r="134" spans="1:11" ht="15" x14ac:dyDescent="0.25">
      <c r="A134" s="248"/>
      <c r="B134" s="269"/>
      <c r="C134" s="269"/>
      <c r="D134" s="269"/>
      <c r="E134" s="234"/>
      <c r="F134" s="95"/>
      <c r="G134" s="124"/>
      <c r="H134" s="27"/>
      <c r="I134" s="127"/>
      <c r="J134" s="23"/>
      <c r="K134" s="23">
        <f t="shared" si="1"/>
        <v>0</v>
      </c>
    </row>
    <row r="135" spans="1:11" ht="15" x14ac:dyDescent="0.25">
      <c r="A135" s="14"/>
      <c r="B135" s="15"/>
      <c r="C135" s="15"/>
      <c r="D135" s="15"/>
      <c r="E135" s="260"/>
      <c r="F135" s="221"/>
      <c r="G135" s="321" t="s">
        <v>19</v>
      </c>
      <c r="H135" s="316"/>
      <c r="I135" s="28">
        <f>SUM(I30:I134)</f>
        <v>335553333</v>
      </c>
      <c r="J135" s="28">
        <f>SUM(J30:J134)</f>
        <v>0</v>
      </c>
      <c r="K135" s="28">
        <f>SUM(K30:K134)</f>
        <v>335553333</v>
      </c>
    </row>
    <row r="136" spans="1:11" ht="15" x14ac:dyDescent="0.25">
      <c r="A136" s="14"/>
      <c r="B136" s="15"/>
      <c r="C136" s="15"/>
      <c r="D136" s="15"/>
      <c r="E136" s="260"/>
      <c r="F136" s="252"/>
      <c r="G136" s="267"/>
      <c r="H136" s="15"/>
      <c r="I136" s="19"/>
      <c r="J136" s="19"/>
      <c r="K136" s="20"/>
    </row>
    <row r="137" spans="1:11" ht="51" x14ac:dyDescent="0.2">
      <c r="A137" s="69" t="s">
        <v>37</v>
      </c>
      <c r="B137" s="70" t="s">
        <v>39</v>
      </c>
      <c r="C137" s="69" t="s">
        <v>40</v>
      </c>
      <c r="D137" s="255" t="s">
        <v>38</v>
      </c>
      <c r="E137" s="70" t="s">
        <v>15</v>
      </c>
      <c r="F137" s="262" t="s">
        <v>33</v>
      </c>
      <c r="G137" s="164" t="s">
        <v>16</v>
      </c>
      <c r="H137" s="69" t="s">
        <v>22</v>
      </c>
      <c r="I137" s="69" t="s">
        <v>12</v>
      </c>
      <c r="J137" s="69" t="s">
        <v>23</v>
      </c>
      <c r="K137" s="69" t="s">
        <v>4</v>
      </c>
    </row>
    <row r="138" spans="1:11" ht="15" x14ac:dyDescent="0.2">
      <c r="A138" s="72"/>
      <c r="B138" s="72">
        <v>7990414580</v>
      </c>
      <c r="C138" s="72">
        <v>0</v>
      </c>
      <c r="D138" s="256">
        <f>+A138+B138-C138</f>
        <v>7990414580</v>
      </c>
      <c r="E138" s="253">
        <f>+I135</f>
        <v>335553333</v>
      </c>
      <c r="F138" s="263">
        <f>+E138/D138</f>
        <v>4.1994483470218134E-2</v>
      </c>
      <c r="G138" s="165">
        <f>+I27</f>
        <v>1899911444</v>
      </c>
      <c r="H138" s="73">
        <f>+D138-E138-G138</f>
        <v>5754949803</v>
      </c>
      <c r="I138" s="73">
        <f>+J135</f>
        <v>0</v>
      </c>
      <c r="J138" s="74">
        <f>+I138/D138</f>
        <v>0</v>
      </c>
      <c r="K138" s="73">
        <f>+K135</f>
        <v>335553333</v>
      </c>
    </row>
    <row r="139" spans="1:11" ht="15" x14ac:dyDescent="0.25">
      <c r="A139" s="75">
        <v>1</v>
      </c>
      <c r="B139" s="75">
        <v>2</v>
      </c>
      <c r="C139" s="75">
        <v>3</v>
      </c>
      <c r="D139" s="257" t="s">
        <v>3</v>
      </c>
      <c r="E139" s="228">
        <v>5</v>
      </c>
      <c r="F139" s="264" t="s">
        <v>18</v>
      </c>
      <c r="G139" s="167">
        <v>7</v>
      </c>
      <c r="H139" s="75" t="s">
        <v>9</v>
      </c>
      <c r="I139" s="75">
        <v>9</v>
      </c>
      <c r="J139" s="75" t="s">
        <v>24</v>
      </c>
      <c r="K139" s="75" t="s">
        <v>25</v>
      </c>
    </row>
  </sheetData>
  <mergeCells count="16">
    <mergeCell ref="J28:J29"/>
    <mergeCell ref="E29:F29"/>
    <mergeCell ref="G29:H29"/>
    <mergeCell ref="A3:J3"/>
    <mergeCell ref="A5:A6"/>
    <mergeCell ref="B5:B6"/>
    <mergeCell ref="D5:D6"/>
    <mergeCell ref="E5:H5"/>
    <mergeCell ref="I5:I6"/>
    <mergeCell ref="J5:K6"/>
    <mergeCell ref="E6:H6"/>
    <mergeCell ref="G135:H135"/>
    <mergeCell ref="G27:H27"/>
    <mergeCell ref="A28:A29"/>
    <mergeCell ref="E28:H28"/>
    <mergeCell ref="I28:I29"/>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P30"/>
  <sheetViews>
    <sheetView tabSelected="1" topLeftCell="B3" workbookViewId="0">
      <pane ySplit="1" topLeftCell="A17" activePane="bottomLeft" state="frozen"/>
      <selection activeCell="C3" sqref="C3"/>
      <selection pane="bottomLeft" activeCell="J24" sqref="J24"/>
    </sheetView>
  </sheetViews>
  <sheetFormatPr baseColWidth="10" defaultRowHeight="23.1" customHeight="1" x14ac:dyDescent="0.2"/>
  <cols>
    <col min="1" max="1" width="20.5703125" style="34" customWidth="1"/>
    <col min="2" max="2" width="12.7109375" style="34" customWidth="1"/>
    <col min="3" max="3" width="40.7109375" style="34" customWidth="1"/>
    <col min="4" max="5" width="18.5703125" style="34" customWidth="1"/>
    <col min="6" max="6" width="16.42578125" style="34" customWidth="1"/>
    <col min="7" max="7" width="18.5703125" style="34" customWidth="1"/>
    <col min="8" max="8" width="19.42578125" style="34" customWidth="1"/>
    <col min="9" max="9" width="15.7109375" style="34" customWidth="1"/>
    <col min="10" max="10" width="18.5703125" style="34" customWidth="1"/>
    <col min="11" max="11" width="18.7109375" style="34" customWidth="1"/>
    <col min="12" max="12" width="16.7109375" style="34" customWidth="1"/>
    <col min="13" max="13" width="12.7109375" style="34" customWidth="1"/>
    <col min="14" max="14" width="16.7109375" style="34" customWidth="1"/>
    <col min="15" max="16" width="12.85546875" style="82" bestFit="1" customWidth="1"/>
    <col min="17" max="16384" width="11.42578125" style="34"/>
  </cols>
  <sheetData>
    <row r="1" spans="1:14" ht="12.75" hidden="1" customHeight="1" x14ac:dyDescent="0.2">
      <c r="B1" s="35"/>
      <c r="C1" s="36"/>
      <c r="D1" s="35"/>
      <c r="E1" s="36" t="s">
        <v>86</v>
      </c>
      <c r="F1" s="35"/>
      <c r="G1" s="35"/>
      <c r="H1" s="35"/>
      <c r="I1" s="35"/>
      <c r="J1" s="35"/>
      <c r="K1" s="35"/>
      <c r="L1" s="35"/>
      <c r="M1" s="35"/>
      <c r="N1" s="59"/>
    </row>
    <row r="2" spans="1:14" ht="12.75" hidden="1" customHeight="1" x14ac:dyDescent="0.2">
      <c r="B2" s="35"/>
      <c r="C2" s="35"/>
      <c r="D2" s="36"/>
      <c r="E2" s="36"/>
      <c r="F2" s="35"/>
      <c r="G2" s="35"/>
      <c r="H2" s="35"/>
      <c r="I2" s="35"/>
      <c r="J2" s="35"/>
      <c r="K2" s="35"/>
      <c r="L2" s="37"/>
      <c r="M2" s="35"/>
      <c r="N2" s="68" t="s">
        <v>3377</v>
      </c>
    </row>
    <row r="3" spans="1:14" ht="33.950000000000003" customHeight="1" x14ac:dyDescent="0.2">
      <c r="A3" s="38" t="s">
        <v>28</v>
      </c>
      <c r="B3" s="38" t="s">
        <v>36</v>
      </c>
      <c r="C3" s="38" t="s">
        <v>27</v>
      </c>
      <c r="D3" s="48" t="s">
        <v>37</v>
      </c>
      <c r="E3" s="38" t="s">
        <v>39</v>
      </c>
      <c r="F3" s="38" t="s">
        <v>40</v>
      </c>
      <c r="G3" s="48" t="s">
        <v>38</v>
      </c>
      <c r="H3" s="39" t="s">
        <v>15</v>
      </c>
      <c r="I3" s="48" t="s">
        <v>33</v>
      </c>
      <c r="J3" s="40" t="s">
        <v>16</v>
      </c>
      <c r="K3" s="48" t="s">
        <v>22</v>
      </c>
      <c r="L3" s="41" t="s">
        <v>6</v>
      </c>
      <c r="M3" s="48" t="s">
        <v>23</v>
      </c>
      <c r="N3" s="48" t="s">
        <v>4</v>
      </c>
    </row>
    <row r="4" spans="1:14" ht="38.25" customHeight="1" x14ac:dyDescent="0.2">
      <c r="A4" s="49"/>
      <c r="B4" s="85"/>
      <c r="C4" s="45" t="s">
        <v>56</v>
      </c>
      <c r="D4" s="46">
        <v>0</v>
      </c>
      <c r="E4" s="46">
        <f>SUM(E5:E11)</f>
        <v>-32977789809</v>
      </c>
      <c r="F4" s="46">
        <v>0</v>
      </c>
      <c r="G4" s="46">
        <f>SUM(G5:G11)</f>
        <v>46434199191</v>
      </c>
      <c r="H4" s="46">
        <f>SUM(H5:H11)</f>
        <v>46376898691</v>
      </c>
      <c r="I4" s="44">
        <f>+H4/G4</f>
        <v>0.99876598496370528</v>
      </c>
      <c r="J4" s="46">
        <f>SUM(J5:J11)</f>
        <v>57300500</v>
      </c>
      <c r="K4" s="46">
        <f>SUM(K5:K11)</f>
        <v>0</v>
      </c>
      <c r="L4" s="46">
        <f>SUM(L5:L11)</f>
        <v>31329057054</v>
      </c>
      <c r="M4" s="44">
        <f>+L4/G4</f>
        <v>0.67469790800381202</v>
      </c>
      <c r="N4" s="46">
        <f>SUM(N5:N11)</f>
        <v>15047841637</v>
      </c>
    </row>
    <row r="5" spans="1:14" ht="52.5" customHeight="1" x14ac:dyDescent="0.2">
      <c r="A5" s="48" t="s">
        <v>29</v>
      </c>
      <c r="B5" s="85" t="s">
        <v>43</v>
      </c>
      <c r="C5" s="42" t="s">
        <v>42</v>
      </c>
      <c r="D5" s="46">
        <f>+'7787'!A286</f>
        <v>8822313000</v>
      </c>
      <c r="E5" s="46">
        <f>+'7787'!B286</f>
        <v>-3986172016</v>
      </c>
      <c r="F5" s="46">
        <f>+'7787'!C286</f>
        <v>0</v>
      </c>
      <c r="G5" s="46">
        <f>+'7787'!D286</f>
        <v>4836140984</v>
      </c>
      <c r="H5" s="46">
        <f>+'7787'!E286</f>
        <v>4836140984</v>
      </c>
      <c r="I5" s="44">
        <f>+'7787'!F286</f>
        <v>1</v>
      </c>
      <c r="J5" s="46">
        <f>+'7787'!G286</f>
        <v>0</v>
      </c>
      <c r="K5" s="46">
        <f>+'7787'!H286</f>
        <v>0</v>
      </c>
      <c r="L5" s="46">
        <f>+'7787'!I286</f>
        <v>2834079847</v>
      </c>
      <c r="M5" s="44">
        <f>+'7787'!J286</f>
        <v>0.58602093205643402</v>
      </c>
      <c r="N5" s="46">
        <f>+'7787'!K286</f>
        <v>2002061137</v>
      </c>
    </row>
    <row r="6" spans="1:14" ht="38.25" customHeight="1" x14ac:dyDescent="0.2">
      <c r="A6" s="48" t="s">
        <v>31</v>
      </c>
      <c r="B6" s="85" t="s">
        <v>44</v>
      </c>
      <c r="C6" s="42" t="s">
        <v>45</v>
      </c>
      <c r="D6" s="46">
        <f>+'7795'!A354</f>
        <v>28174848000</v>
      </c>
      <c r="E6" s="46">
        <f>+'7795'!B354</f>
        <v>-3883063192</v>
      </c>
      <c r="F6" s="46"/>
      <c r="G6" s="46">
        <f>+'7795'!D354</f>
        <v>24291784808</v>
      </c>
      <c r="H6" s="46">
        <f>+'7795'!E354</f>
        <v>24291784808</v>
      </c>
      <c r="I6" s="44">
        <f>+'7795'!F354</f>
        <v>1</v>
      </c>
      <c r="J6" s="46">
        <f>+'7795'!G354</f>
        <v>0</v>
      </c>
      <c r="K6" s="46">
        <f>+'7795'!H354</f>
        <v>0</v>
      </c>
      <c r="L6" s="46">
        <f>+'7795'!I354</f>
        <v>17429916791</v>
      </c>
      <c r="M6" s="44">
        <f>+'7795'!J354</f>
        <v>0.71752310210074866</v>
      </c>
      <c r="N6" s="46">
        <f>+'7795'!K354</f>
        <v>6861868017</v>
      </c>
    </row>
    <row r="7" spans="1:14" ht="38.25" customHeight="1" x14ac:dyDescent="0.2">
      <c r="A7" s="48" t="s">
        <v>29</v>
      </c>
      <c r="B7" s="85" t="s">
        <v>46</v>
      </c>
      <c r="C7" s="42" t="s">
        <v>47</v>
      </c>
      <c r="D7" s="46">
        <f>+'7793'!A262</f>
        <v>7103000000</v>
      </c>
      <c r="E7" s="46">
        <f>+'7793'!B262</f>
        <v>-3698825770</v>
      </c>
      <c r="F7" s="46"/>
      <c r="G7" s="46">
        <f>+'7793'!D262</f>
        <v>3404174230</v>
      </c>
      <c r="H7" s="46">
        <f>+'7793'!E262</f>
        <v>3404174230</v>
      </c>
      <c r="I7" s="44">
        <f>+'7793'!F262</f>
        <v>1</v>
      </c>
      <c r="J7" s="46">
        <f>+'7793'!G262</f>
        <v>0</v>
      </c>
      <c r="K7" s="46">
        <f>+'7793'!H262</f>
        <v>0</v>
      </c>
      <c r="L7" s="46">
        <f>+'7793'!I262</f>
        <v>2346129039</v>
      </c>
      <c r="M7" s="44">
        <f>+'7793'!J262</f>
        <v>0.6891918217123687</v>
      </c>
      <c r="N7" s="46">
        <f>+'7793'!K262</f>
        <v>1058045191</v>
      </c>
    </row>
    <row r="8" spans="1:14" ht="38.25" customHeight="1" x14ac:dyDescent="0.2">
      <c r="A8" s="48" t="s">
        <v>29</v>
      </c>
      <c r="B8" s="85" t="s">
        <v>48</v>
      </c>
      <c r="C8" s="42" t="s">
        <v>49</v>
      </c>
      <c r="D8" s="46">
        <f>+'7803'!A73</f>
        <v>2774000000</v>
      </c>
      <c r="E8" s="46">
        <f>+'7803'!B73</f>
        <v>-1531224000</v>
      </c>
      <c r="F8" s="46"/>
      <c r="G8" s="46">
        <f>+'7803'!D73</f>
        <v>1242776000</v>
      </c>
      <c r="H8" s="46">
        <f>+'7803'!E73</f>
        <v>1242776000</v>
      </c>
      <c r="I8" s="44">
        <f>+'7803'!F73</f>
        <v>1</v>
      </c>
      <c r="J8" s="46">
        <f>+'7803'!G73</f>
        <v>0</v>
      </c>
      <c r="K8" s="46">
        <f>+'7803'!H73</f>
        <v>0</v>
      </c>
      <c r="L8" s="46">
        <f>+'7803'!I73</f>
        <v>873317931</v>
      </c>
      <c r="M8" s="44">
        <f>+'7803'!J73</f>
        <v>0.70271547809098345</v>
      </c>
      <c r="N8" s="46">
        <f>+'7803'!K73</f>
        <v>369458069</v>
      </c>
    </row>
    <row r="9" spans="1:14" ht="38.25" customHeight="1" x14ac:dyDescent="0.2">
      <c r="A9" s="48" t="s">
        <v>32</v>
      </c>
      <c r="B9" s="85" t="s">
        <v>50</v>
      </c>
      <c r="C9" s="42" t="s">
        <v>51</v>
      </c>
      <c r="D9" s="46">
        <f>+'7799'!A84</f>
        <v>2228708000</v>
      </c>
      <c r="E9" s="46">
        <f>+'7799'!B84</f>
        <v>-962168600</v>
      </c>
      <c r="F9" s="46"/>
      <c r="G9" s="46">
        <f>+'7799'!D84</f>
        <v>1266539400</v>
      </c>
      <c r="H9" s="46">
        <f>+'7799'!E84</f>
        <v>1243754400</v>
      </c>
      <c r="I9" s="44">
        <f>+'7799'!F84</f>
        <v>0.9820100345871593</v>
      </c>
      <c r="J9" s="46">
        <f>+'7799'!G84</f>
        <v>22785000</v>
      </c>
      <c r="K9" s="46">
        <f>+'7799'!H84</f>
        <v>0</v>
      </c>
      <c r="L9" s="46">
        <f>+'7799'!I84</f>
        <v>800512410</v>
      </c>
      <c r="M9" s="44">
        <f>+'7799'!J84</f>
        <v>0.63204698566819162</v>
      </c>
      <c r="N9" s="46">
        <f>+'7799'!K84</f>
        <v>443241990</v>
      </c>
    </row>
    <row r="10" spans="1:14" ht="38.25" customHeight="1" x14ac:dyDescent="0.2">
      <c r="A10" s="48" t="s">
        <v>30</v>
      </c>
      <c r="B10" s="85" t="s">
        <v>52</v>
      </c>
      <c r="C10" s="42" t="s">
        <v>53</v>
      </c>
      <c r="D10" s="46">
        <f>+'7800'!A405</f>
        <v>22810488000</v>
      </c>
      <c r="E10" s="46">
        <f>+'7800'!B405</f>
        <v>-15048121774</v>
      </c>
      <c r="F10" s="46"/>
      <c r="G10" s="46">
        <f>+'7800'!D405</f>
        <v>7762366226</v>
      </c>
      <c r="H10" s="46">
        <f>+'7800'!E405</f>
        <v>7727850726</v>
      </c>
      <c r="I10" s="44">
        <f>+'7800'!F405</f>
        <v>0.9955534821476999</v>
      </c>
      <c r="J10" s="46">
        <f>+'7800'!G405</f>
        <v>34515500</v>
      </c>
      <c r="K10" s="46">
        <f>+'7800'!H405</f>
        <v>0</v>
      </c>
      <c r="L10" s="46">
        <f>+'7800'!I405</f>
        <v>4934521724</v>
      </c>
      <c r="M10" s="44">
        <f>+'7800'!J405</f>
        <v>0.63569813383344997</v>
      </c>
      <c r="N10" s="46">
        <f>+'7800'!K405</f>
        <v>2793329002</v>
      </c>
    </row>
    <row r="11" spans="1:14" ht="38.25" customHeight="1" x14ac:dyDescent="0.2">
      <c r="A11" s="48" t="s">
        <v>31</v>
      </c>
      <c r="B11" s="85" t="s">
        <v>54</v>
      </c>
      <c r="C11" s="42" t="s">
        <v>55</v>
      </c>
      <c r="D11" s="46">
        <f>+'7801'!A123</f>
        <v>7498632000</v>
      </c>
      <c r="E11" s="46">
        <f>+'7801'!B123</f>
        <v>-3868214457</v>
      </c>
      <c r="F11" s="46"/>
      <c r="G11" s="46">
        <f>+'7801'!D123</f>
        <v>3630417543</v>
      </c>
      <c r="H11" s="46">
        <f>+'7801'!E123</f>
        <v>3630417543</v>
      </c>
      <c r="I11" s="44">
        <f>+'7801'!F123</f>
        <v>1</v>
      </c>
      <c r="J11" s="46">
        <f>+'7801'!G123</f>
        <v>0</v>
      </c>
      <c r="K11" s="46">
        <f>+G11-H11</f>
        <v>0</v>
      </c>
      <c r="L11" s="46">
        <f>+'7801'!I123</f>
        <v>2110579312</v>
      </c>
      <c r="M11" s="44">
        <f>+'7801'!J123</f>
        <v>0.58135993642646411</v>
      </c>
      <c r="N11" s="46">
        <f>+'7801'!K123</f>
        <v>1519838231</v>
      </c>
    </row>
    <row r="12" spans="1:14" ht="38.25" customHeight="1" x14ac:dyDescent="0.2">
      <c r="A12" s="49"/>
      <c r="B12" s="85"/>
      <c r="C12" s="270" t="s">
        <v>3387</v>
      </c>
      <c r="D12" s="46"/>
      <c r="E12" s="46">
        <f>SUM(E13:E23)</f>
        <v>32977789809</v>
      </c>
      <c r="F12" s="46"/>
      <c r="G12" s="46">
        <f>SUM(G13:G23)</f>
        <v>32977789809</v>
      </c>
      <c r="H12" s="46">
        <f>SUM(H13:H23)</f>
        <v>1712379323</v>
      </c>
      <c r="I12" s="44">
        <f>+H12/G12</f>
        <v>5.1925230069016719E-2</v>
      </c>
      <c r="J12" s="46">
        <f>SUM(J13:J23)</f>
        <v>6267946380</v>
      </c>
      <c r="K12" s="46">
        <f>+G12-H12</f>
        <v>31265410486</v>
      </c>
      <c r="L12" s="46">
        <f>SUM(L13:L23)</f>
        <v>30212130</v>
      </c>
      <c r="M12" s="44">
        <f>+L12/H12</f>
        <v>1.7643363006200001E-2</v>
      </c>
      <c r="N12" s="46">
        <f>+H12-L12</f>
        <v>1682167193</v>
      </c>
    </row>
    <row r="13" spans="1:14" ht="38.25" customHeight="1" x14ac:dyDescent="0.2">
      <c r="A13" s="48" t="s">
        <v>31</v>
      </c>
      <c r="B13" s="85">
        <v>69</v>
      </c>
      <c r="C13" s="42" t="s">
        <v>3388</v>
      </c>
      <c r="D13" s="46"/>
      <c r="E13" s="46">
        <f>+'0069'!B125</f>
        <v>3883063192</v>
      </c>
      <c r="F13" s="46"/>
      <c r="G13" s="46">
        <f>+E13</f>
        <v>3883063192</v>
      </c>
      <c r="H13" s="46">
        <f>+'0069'!E125</f>
        <v>228500000</v>
      </c>
      <c r="I13" s="44">
        <f t="shared" ref="I13:I24" si="0">+H13/G13</f>
        <v>5.8845295248030567E-2</v>
      </c>
      <c r="J13" s="46">
        <f>+'0069'!I14</f>
        <v>616000000</v>
      </c>
      <c r="K13" s="46">
        <f t="shared" ref="K13:K24" si="1">+G13-H13</f>
        <v>3654563192</v>
      </c>
      <c r="L13" s="46">
        <f>+'0069'!I125</f>
        <v>0</v>
      </c>
      <c r="M13" s="44">
        <f t="shared" ref="M13:M23" si="2">+L13/H13</f>
        <v>0</v>
      </c>
      <c r="N13" s="46">
        <f t="shared" ref="N13:N23" si="3">+H13-L13</f>
        <v>228500000</v>
      </c>
    </row>
    <row r="14" spans="1:14" ht="38.25" customHeight="1" x14ac:dyDescent="0.2">
      <c r="A14" s="48" t="s">
        <v>29</v>
      </c>
      <c r="B14" s="85">
        <v>120</v>
      </c>
      <c r="C14" s="42" t="s">
        <v>3389</v>
      </c>
      <c r="D14" s="46"/>
      <c r="E14" s="46">
        <f>+'0120'!B143</f>
        <v>3223000000</v>
      </c>
      <c r="F14" s="46"/>
      <c r="G14" s="46">
        <f t="shared" ref="G14:G23" si="4">+E14</f>
        <v>3223000000</v>
      </c>
      <c r="H14" s="46">
        <f>+'0120'!E143</f>
        <v>303381600</v>
      </c>
      <c r="I14" s="44">
        <f t="shared" si="0"/>
        <v>9.4130189264660255E-2</v>
      </c>
      <c r="J14" s="46">
        <f>+'0120'!I32</f>
        <v>909366000</v>
      </c>
      <c r="K14" s="46">
        <f t="shared" si="1"/>
        <v>2919618400</v>
      </c>
      <c r="L14" s="46">
        <f>+'0120'!I143</f>
        <v>20894000</v>
      </c>
      <c r="M14" s="44">
        <f t="shared" si="2"/>
        <v>6.8870359969095032E-2</v>
      </c>
      <c r="N14" s="46">
        <f t="shared" si="3"/>
        <v>282487600</v>
      </c>
    </row>
    <row r="15" spans="1:14" ht="38.25" customHeight="1" x14ac:dyDescent="0.2">
      <c r="A15" s="48" t="s">
        <v>29</v>
      </c>
      <c r="B15" s="85">
        <v>110</v>
      </c>
      <c r="C15" s="42" t="s">
        <v>3390</v>
      </c>
      <c r="D15" s="46"/>
      <c r="E15" s="46">
        <f>+'0110'!B136</f>
        <v>2740000000</v>
      </c>
      <c r="F15" s="46"/>
      <c r="G15" s="46">
        <f t="shared" si="4"/>
        <v>2740000000</v>
      </c>
      <c r="H15" s="46">
        <f>+'0110'!E136</f>
        <v>167670000</v>
      </c>
      <c r="I15" s="44">
        <f t="shared" si="0"/>
        <v>6.1193430656934306E-2</v>
      </c>
      <c r="J15" s="46">
        <f>+'0110'!I25</f>
        <v>686700000</v>
      </c>
      <c r="K15" s="46">
        <f t="shared" si="1"/>
        <v>2572330000</v>
      </c>
      <c r="L15" s="46">
        <f>+'0110'!I136</f>
        <v>5920000</v>
      </c>
      <c r="M15" s="44">
        <f t="shared" si="2"/>
        <v>3.5307449156080396E-2</v>
      </c>
      <c r="N15" s="46">
        <f t="shared" si="3"/>
        <v>161750000</v>
      </c>
    </row>
    <row r="16" spans="1:14" ht="38.25" customHeight="1" x14ac:dyDescent="0.2">
      <c r="A16" s="48" t="s">
        <v>29</v>
      </c>
      <c r="B16" s="85">
        <v>115</v>
      </c>
      <c r="C16" s="42" t="s">
        <v>3391</v>
      </c>
      <c r="D16" s="46"/>
      <c r="E16" s="46">
        <f>+'0115'!B123</f>
        <v>1050000000</v>
      </c>
      <c r="F16" s="46"/>
      <c r="G16" s="46">
        <f t="shared" si="4"/>
        <v>1050000000</v>
      </c>
      <c r="H16" s="46">
        <f>+'0115'!E123</f>
        <v>60000000</v>
      </c>
      <c r="I16" s="44">
        <f t="shared" si="0"/>
        <v>5.7142857142857141E-2</v>
      </c>
      <c r="J16" s="46">
        <f>+'0115'!I12</f>
        <v>261600000</v>
      </c>
      <c r="K16" s="46">
        <f t="shared" si="1"/>
        <v>990000000</v>
      </c>
      <c r="L16" s="46">
        <f>+'0115'!J120</f>
        <v>0</v>
      </c>
      <c r="M16" s="44">
        <f t="shared" si="2"/>
        <v>0</v>
      </c>
      <c r="N16" s="46">
        <f t="shared" si="3"/>
        <v>60000000</v>
      </c>
    </row>
    <row r="17" spans="1:15" ht="38.25" customHeight="1" x14ac:dyDescent="0.2">
      <c r="A17" s="48" t="s">
        <v>29</v>
      </c>
      <c r="B17" s="85">
        <v>145</v>
      </c>
      <c r="C17" s="42" t="s">
        <v>3392</v>
      </c>
      <c r="D17" s="46"/>
      <c r="E17" s="46">
        <f>+'0145'!B128</f>
        <v>1430086000</v>
      </c>
      <c r="F17" s="46"/>
      <c r="G17" s="46">
        <f t="shared" si="4"/>
        <v>1430086000</v>
      </c>
      <c r="H17" s="46">
        <f>+'0145'!E128</f>
        <v>30000000</v>
      </c>
      <c r="I17" s="44">
        <f t="shared" si="0"/>
        <v>2.0977759379505849E-2</v>
      </c>
      <c r="J17" s="46">
        <f>+'0145'!I17</f>
        <v>294000000</v>
      </c>
      <c r="K17" s="46">
        <f t="shared" si="1"/>
        <v>1400086000</v>
      </c>
      <c r="L17" s="46">
        <f>+'0145'!J125</f>
        <v>0</v>
      </c>
      <c r="M17" s="44">
        <f t="shared" si="2"/>
        <v>0</v>
      </c>
      <c r="N17" s="46">
        <f t="shared" si="3"/>
        <v>30000000</v>
      </c>
    </row>
    <row r="18" spans="1:15" ht="38.25" customHeight="1" x14ac:dyDescent="0.2">
      <c r="A18" s="48" t="s">
        <v>29</v>
      </c>
      <c r="B18" s="85">
        <v>148</v>
      </c>
      <c r="C18" s="42" t="s">
        <v>3393</v>
      </c>
      <c r="D18" s="46"/>
      <c r="E18" s="46">
        <f>+'0148'!B130</f>
        <v>1773135786</v>
      </c>
      <c r="F18" s="46"/>
      <c r="G18" s="46">
        <f t="shared" si="4"/>
        <v>1773135786</v>
      </c>
      <c r="H18" s="46">
        <f>+'0148'!E130</f>
        <v>228836390</v>
      </c>
      <c r="I18" s="44">
        <f t="shared" si="0"/>
        <v>0.12905745392248261</v>
      </c>
      <c r="J18" s="46">
        <f>+'0148'!I19</f>
        <v>184932878</v>
      </c>
      <c r="K18" s="46">
        <f t="shared" si="1"/>
        <v>1544299396</v>
      </c>
      <c r="L18" s="46">
        <f>+'0148'!J127</f>
        <v>1511130</v>
      </c>
      <c r="M18" s="44">
        <f t="shared" si="2"/>
        <v>6.6035388864507079E-3</v>
      </c>
      <c r="N18" s="46">
        <f t="shared" si="3"/>
        <v>227325260</v>
      </c>
    </row>
    <row r="19" spans="1:15" ht="38.25" customHeight="1" x14ac:dyDescent="0.2">
      <c r="A19" s="48" t="s">
        <v>31</v>
      </c>
      <c r="B19" s="85">
        <v>70</v>
      </c>
      <c r="C19" s="42" t="s">
        <v>3394</v>
      </c>
      <c r="D19" s="46"/>
      <c r="E19" s="46">
        <f>+'0070'!B128</f>
        <v>3868214457</v>
      </c>
      <c r="F19" s="46"/>
      <c r="G19" s="46">
        <f t="shared" si="4"/>
        <v>3868214457</v>
      </c>
      <c r="H19" s="46">
        <f>+'0070'!E128</f>
        <v>211000000</v>
      </c>
      <c r="I19" s="44">
        <f t="shared" si="0"/>
        <v>5.4547130813331741E-2</v>
      </c>
      <c r="J19" s="46">
        <f>+'0070'!I17</f>
        <v>671319341</v>
      </c>
      <c r="K19" s="46">
        <f t="shared" si="1"/>
        <v>3657214457</v>
      </c>
      <c r="L19" s="46">
        <f>+'0070'!J125</f>
        <v>0</v>
      </c>
      <c r="M19" s="44">
        <f t="shared" si="2"/>
        <v>0</v>
      </c>
      <c r="N19" s="46">
        <f t="shared" si="3"/>
        <v>211000000</v>
      </c>
    </row>
    <row r="20" spans="1:15" ht="38.25" customHeight="1" x14ac:dyDescent="0.2">
      <c r="A20" s="48" t="s">
        <v>32</v>
      </c>
      <c r="B20" s="85">
        <v>121</v>
      </c>
      <c r="C20" s="42" t="s">
        <v>3395</v>
      </c>
      <c r="D20" s="46"/>
      <c r="E20" s="46">
        <f>+'0121'!B123</f>
        <v>962168600</v>
      </c>
      <c r="F20" s="46"/>
      <c r="G20" s="46">
        <f t="shared" si="4"/>
        <v>962168600</v>
      </c>
      <c r="H20" s="46">
        <f>+'0121'!E123</f>
        <v>0</v>
      </c>
      <c r="I20" s="44">
        <f t="shared" si="0"/>
        <v>0</v>
      </c>
      <c r="J20" s="46">
        <f>+'0121'!I12</f>
        <v>172679854</v>
      </c>
      <c r="K20" s="46">
        <f t="shared" si="1"/>
        <v>962168600</v>
      </c>
      <c r="L20" s="46">
        <f>+'0121'!J120</f>
        <v>0</v>
      </c>
      <c r="M20" s="44">
        <v>0</v>
      </c>
      <c r="N20" s="46">
        <f t="shared" si="3"/>
        <v>0</v>
      </c>
    </row>
    <row r="21" spans="1:15" ht="38.25" customHeight="1" x14ac:dyDescent="0.2">
      <c r="A21" s="48" t="s">
        <v>30</v>
      </c>
      <c r="B21" s="85">
        <v>173</v>
      </c>
      <c r="C21" s="42" t="s">
        <v>3396</v>
      </c>
      <c r="D21" s="46"/>
      <c r="E21" s="46">
        <f>+'0173'!B148</f>
        <v>1132842980</v>
      </c>
      <c r="F21" s="46"/>
      <c r="G21" s="46">
        <f t="shared" si="4"/>
        <v>1132842980</v>
      </c>
      <c r="H21" s="46">
        <f>+'0173'!E148</f>
        <v>147438000</v>
      </c>
      <c r="I21" s="44">
        <f t="shared" si="0"/>
        <v>0.13014866367446618</v>
      </c>
      <c r="J21" s="46">
        <f>+'0173'!I37</f>
        <v>536635796</v>
      </c>
      <c r="K21" s="46">
        <f t="shared" si="1"/>
        <v>985404980</v>
      </c>
      <c r="L21" s="46">
        <f>+'0173'!J145</f>
        <v>1887000</v>
      </c>
      <c r="M21" s="44">
        <f t="shared" si="2"/>
        <v>1.2798600089529159E-2</v>
      </c>
      <c r="N21" s="46">
        <f t="shared" si="3"/>
        <v>145551000</v>
      </c>
    </row>
    <row r="22" spans="1:15" ht="38.25" customHeight="1" x14ac:dyDescent="0.2">
      <c r="A22" s="48" t="s">
        <v>30</v>
      </c>
      <c r="B22" s="85">
        <v>180</v>
      </c>
      <c r="C22" s="42" t="s">
        <v>3397</v>
      </c>
      <c r="D22" s="46"/>
      <c r="E22" s="46">
        <f>+'0180'!B123</f>
        <v>4924864214</v>
      </c>
      <c r="F22" s="46"/>
      <c r="G22" s="46">
        <f t="shared" si="4"/>
        <v>4924864214</v>
      </c>
      <c r="H22" s="46">
        <f>+'0180'!E123</f>
        <v>0</v>
      </c>
      <c r="I22" s="44">
        <f t="shared" si="0"/>
        <v>0</v>
      </c>
      <c r="J22" s="46">
        <f>+'0180'!I12</f>
        <v>34801067</v>
      </c>
      <c r="K22" s="46">
        <f t="shared" si="1"/>
        <v>4924864214</v>
      </c>
      <c r="L22" s="46">
        <f>+'0180'!J120</f>
        <v>0</v>
      </c>
      <c r="M22" s="44">
        <v>0</v>
      </c>
      <c r="N22" s="46">
        <f t="shared" si="3"/>
        <v>0</v>
      </c>
    </row>
    <row r="23" spans="1:15" ht="38.25" customHeight="1" x14ac:dyDescent="0.2">
      <c r="A23" s="48" t="s">
        <v>30</v>
      </c>
      <c r="B23" s="85">
        <v>262</v>
      </c>
      <c r="C23" s="42" t="s">
        <v>3398</v>
      </c>
      <c r="D23" s="46"/>
      <c r="E23" s="46">
        <f>+'0262'!B138</f>
        <v>7990414580</v>
      </c>
      <c r="F23" s="46"/>
      <c r="G23" s="46">
        <f t="shared" si="4"/>
        <v>7990414580</v>
      </c>
      <c r="H23" s="46">
        <f>+'0262'!E138</f>
        <v>335553333</v>
      </c>
      <c r="I23" s="44">
        <f t="shared" si="0"/>
        <v>4.1994483470218134E-2</v>
      </c>
      <c r="J23" s="46">
        <f>+'0262'!I27</f>
        <v>1899911444</v>
      </c>
      <c r="K23" s="46">
        <f t="shared" si="1"/>
        <v>7654861247</v>
      </c>
      <c r="L23" s="46">
        <f>+'0262'!J135</f>
        <v>0</v>
      </c>
      <c r="M23" s="44">
        <f t="shared" si="2"/>
        <v>0</v>
      </c>
      <c r="N23" s="46">
        <f t="shared" si="3"/>
        <v>335553333</v>
      </c>
    </row>
    <row r="24" spans="1:15" ht="38.25" customHeight="1" x14ac:dyDescent="0.2">
      <c r="A24" s="50"/>
      <c r="B24" s="51"/>
      <c r="C24" s="47" t="s">
        <v>35</v>
      </c>
      <c r="D24" s="43">
        <f>SUM(D4:D11)</f>
        <v>79411989000</v>
      </c>
      <c r="E24" s="43">
        <f>+E12+E4</f>
        <v>0</v>
      </c>
      <c r="F24" s="43">
        <f>+F5+F4</f>
        <v>0</v>
      </c>
      <c r="G24" s="43">
        <f>+G12+G4</f>
        <v>79411989000</v>
      </c>
      <c r="H24" s="43">
        <f>+H12+H4</f>
        <v>48089278014</v>
      </c>
      <c r="I24" s="44">
        <f t="shared" si="0"/>
        <v>0.60556697571194196</v>
      </c>
      <c r="J24" s="43">
        <f>+J12+J4</f>
        <v>6325246880</v>
      </c>
      <c r="K24" s="46">
        <f t="shared" si="1"/>
        <v>31322710986</v>
      </c>
      <c r="L24" s="43">
        <f>+L12+L4</f>
        <v>31359269184</v>
      </c>
      <c r="M24" s="44">
        <f>+L24/G24</f>
        <v>0.39489338548112679</v>
      </c>
      <c r="N24" s="66">
        <f>+H24-K24</f>
        <v>16766567028</v>
      </c>
    </row>
    <row r="25" spans="1:15" ht="27" customHeight="1" x14ac:dyDescent="0.2">
      <c r="A25" s="54"/>
      <c r="B25" s="55"/>
      <c r="C25" s="56"/>
      <c r="D25" s="57"/>
      <c r="E25" s="57"/>
      <c r="F25" s="57"/>
      <c r="G25" s="57"/>
      <c r="H25" s="57"/>
      <c r="I25" s="58"/>
      <c r="J25" s="57"/>
      <c r="K25" s="57"/>
      <c r="L25" s="57"/>
      <c r="M25" s="58"/>
      <c r="N25" s="57"/>
    </row>
    <row r="26" spans="1:15" ht="27" customHeight="1" x14ac:dyDescent="0.2">
      <c r="B26" s="52"/>
      <c r="C26" s="80"/>
      <c r="D26" s="53"/>
      <c r="E26" s="53"/>
      <c r="F26" s="53"/>
      <c r="G26" s="53"/>
      <c r="H26" s="53"/>
      <c r="I26" s="53"/>
      <c r="J26" s="53"/>
      <c r="K26" s="53"/>
      <c r="L26" s="53"/>
      <c r="M26" s="53"/>
      <c r="N26" s="53"/>
      <c r="O26" s="81"/>
    </row>
    <row r="27" spans="1:15" ht="27" customHeight="1" x14ac:dyDescent="0.2">
      <c r="B27" s="52"/>
      <c r="C27" s="35"/>
      <c r="D27" s="53"/>
      <c r="E27" s="53"/>
      <c r="F27" s="53"/>
      <c r="G27" s="53"/>
      <c r="H27" s="53"/>
      <c r="I27" s="53"/>
      <c r="J27" s="53"/>
      <c r="K27" s="53"/>
      <c r="L27" s="53"/>
      <c r="M27" s="53"/>
      <c r="N27" s="53"/>
    </row>
    <row r="28" spans="1:15" ht="23.1" customHeight="1" x14ac:dyDescent="0.2">
      <c r="E28" s="60"/>
      <c r="G28" s="60"/>
      <c r="H28" s="61"/>
      <c r="L28" s="60"/>
    </row>
    <row r="29" spans="1:15" ht="23.1" customHeight="1" x14ac:dyDescent="0.2">
      <c r="D29" s="60"/>
      <c r="E29" s="60"/>
      <c r="F29" s="60"/>
      <c r="G29" s="60"/>
      <c r="H29" s="60"/>
      <c r="I29" s="60"/>
      <c r="J29" s="60"/>
      <c r="K29" s="60"/>
      <c r="L29" s="60"/>
      <c r="M29" s="60"/>
      <c r="N29" s="60"/>
    </row>
    <row r="30" spans="1:15" ht="23.1" customHeight="1" x14ac:dyDescent="0.2">
      <c r="D30" s="60"/>
      <c r="E30" s="60"/>
      <c r="F30" s="60"/>
      <c r="G30" s="60"/>
      <c r="H30" s="60"/>
      <c r="I30" s="60"/>
      <c r="J30" s="60"/>
      <c r="K30" s="60"/>
      <c r="L30" s="60"/>
      <c r="M30" s="60"/>
      <c r="N30" s="60"/>
    </row>
  </sheetData>
  <printOptions horizontalCentered="1" verticalCentered="1"/>
  <pageMargins left="0.59055118110236227" right="0.19685039370078741" top="0.19685039370078741" bottom="0.19685039370078741" header="0" footer="0"/>
  <pageSetup paperSize="14" scale="60" orientation="landscape" r:id="rId1"/>
  <headerFooter>
    <oddHeader>&amp;L&amp;D&amp;R&amp;D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59"/>
  <sheetViews>
    <sheetView workbookViewId="0">
      <selection activeCell="K3" sqref="K3"/>
    </sheetView>
  </sheetViews>
  <sheetFormatPr baseColWidth="10" defaultRowHeight="15" x14ac:dyDescent="0.25"/>
  <cols>
    <col min="1" max="1" width="15.140625" style="3" customWidth="1"/>
    <col min="2" max="4" width="14.7109375" style="3" customWidth="1"/>
    <col min="5" max="5" width="15.7109375" style="168" customWidth="1"/>
    <col min="6" max="6" width="14.7109375" style="3" customWidth="1"/>
    <col min="7" max="7" width="15.7109375" style="168" customWidth="1"/>
    <col min="8" max="11" width="15.7109375" style="3" customWidth="1"/>
    <col min="12" max="16384" width="11.42578125" style="3"/>
  </cols>
  <sheetData>
    <row r="1" spans="1:11" ht="12.75" customHeight="1" x14ac:dyDescent="0.25">
      <c r="A1" s="1" t="s">
        <v>34</v>
      </c>
      <c r="B1" s="1"/>
      <c r="C1" s="1"/>
      <c r="D1" s="1"/>
      <c r="E1" s="149"/>
      <c r="F1" s="1"/>
      <c r="G1" s="149"/>
      <c r="H1" s="2"/>
      <c r="I1" s="2"/>
      <c r="J1" s="2"/>
      <c r="K1" s="2"/>
    </row>
    <row r="2" spans="1:11" ht="12.75" customHeight="1" x14ac:dyDescent="0.25">
      <c r="A2" s="2"/>
      <c r="B2" s="2"/>
      <c r="C2" s="2"/>
      <c r="D2" s="2"/>
      <c r="E2" s="149"/>
      <c r="F2" s="2"/>
      <c r="G2" s="149"/>
      <c r="H2" s="2"/>
      <c r="I2" s="2"/>
      <c r="J2" s="2"/>
      <c r="K2" s="65"/>
    </row>
    <row r="3" spans="1:11" ht="15" customHeight="1" x14ac:dyDescent="0.25">
      <c r="A3" s="294" t="s">
        <v>57</v>
      </c>
      <c r="B3" s="294"/>
      <c r="C3" s="294"/>
      <c r="D3" s="294"/>
      <c r="E3" s="294"/>
      <c r="F3" s="294"/>
      <c r="G3" s="294"/>
      <c r="H3" s="294"/>
      <c r="I3" s="294"/>
      <c r="J3" s="294"/>
      <c r="K3" s="67" t="s">
        <v>3377</v>
      </c>
    </row>
    <row r="4" spans="1:11" ht="12.75" customHeight="1" x14ac:dyDescent="0.25">
      <c r="A4" s="4"/>
      <c r="B4" s="4"/>
      <c r="C4" s="4"/>
      <c r="D4" s="4"/>
      <c r="E4" s="151"/>
      <c r="F4" s="4"/>
      <c r="G4" s="151"/>
      <c r="H4" s="4"/>
      <c r="I4" s="4"/>
      <c r="J4" s="4"/>
      <c r="K4" s="5"/>
    </row>
    <row r="5" spans="1:11" x14ac:dyDescent="0.25">
      <c r="A5" s="297" t="s">
        <v>5</v>
      </c>
      <c r="B5" s="310" t="s">
        <v>26</v>
      </c>
      <c r="C5" s="30"/>
      <c r="D5" s="297" t="s">
        <v>17</v>
      </c>
      <c r="E5" s="312" t="s">
        <v>16</v>
      </c>
      <c r="F5" s="313"/>
      <c r="G5" s="313"/>
      <c r="H5" s="314"/>
      <c r="I5" s="297" t="s">
        <v>7</v>
      </c>
      <c r="J5" s="304" t="s">
        <v>21</v>
      </c>
      <c r="K5" s="305"/>
    </row>
    <row r="6" spans="1:11" x14ac:dyDescent="0.25">
      <c r="A6" s="298"/>
      <c r="B6" s="311"/>
      <c r="C6" s="31"/>
      <c r="D6" s="298"/>
      <c r="E6" s="312" t="s">
        <v>2</v>
      </c>
      <c r="F6" s="313"/>
      <c r="G6" s="313"/>
      <c r="H6" s="314"/>
      <c r="I6" s="298"/>
      <c r="J6" s="306"/>
      <c r="K6" s="307"/>
    </row>
    <row r="7" spans="1:11" ht="15" customHeight="1" x14ac:dyDescent="0.25">
      <c r="A7" s="174"/>
      <c r="B7" s="7"/>
      <c r="C7" s="8"/>
      <c r="D7" s="195"/>
      <c r="E7" s="173"/>
      <c r="F7" s="149"/>
      <c r="G7" s="152"/>
      <c r="H7" s="153"/>
      <c r="I7" s="127"/>
      <c r="J7" s="7"/>
      <c r="K7" s="8"/>
    </row>
    <row r="8" spans="1:11" ht="15" customHeight="1" x14ac:dyDescent="0.25">
      <c r="A8" s="174"/>
      <c r="B8" s="7"/>
      <c r="C8" s="8"/>
      <c r="D8" s="195"/>
      <c r="E8" s="173"/>
      <c r="F8" s="149"/>
      <c r="G8" s="152"/>
      <c r="H8" s="153"/>
      <c r="I8" s="127"/>
      <c r="J8" s="7"/>
      <c r="K8" s="8"/>
    </row>
    <row r="9" spans="1:11" ht="15" customHeight="1" x14ac:dyDescent="0.25">
      <c r="A9" s="174"/>
      <c r="B9" s="7"/>
      <c r="C9" s="8"/>
      <c r="D9" s="195"/>
      <c r="E9" s="173"/>
      <c r="F9" s="149"/>
      <c r="G9" s="152"/>
      <c r="H9" s="153"/>
      <c r="I9" s="127"/>
      <c r="J9" s="7"/>
      <c r="K9" s="8"/>
    </row>
    <row r="10" spans="1:11" ht="15" customHeight="1" x14ac:dyDescent="0.25">
      <c r="A10" s="172"/>
      <c r="B10" s="7"/>
      <c r="C10" s="8"/>
      <c r="D10" s="181"/>
      <c r="E10" s="124"/>
      <c r="F10" s="2"/>
      <c r="G10" s="152"/>
      <c r="H10" s="10"/>
      <c r="I10" s="127"/>
      <c r="J10" s="7"/>
      <c r="K10" s="8"/>
    </row>
    <row r="11" spans="1:11" x14ac:dyDescent="0.25">
      <c r="A11" s="14"/>
      <c r="B11" s="15"/>
      <c r="C11" s="15"/>
      <c r="D11" s="15"/>
      <c r="E11" s="155"/>
      <c r="F11" s="15"/>
      <c r="G11" s="315" t="s">
        <v>19</v>
      </c>
      <c r="H11" s="316"/>
      <c r="I11" s="16">
        <f>SUM(I7:I10)</f>
        <v>0</v>
      </c>
      <c r="J11" s="17"/>
      <c r="K11" s="18"/>
    </row>
    <row r="12" spans="1:11" x14ac:dyDescent="0.25">
      <c r="A12" s="308" t="s">
        <v>5</v>
      </c>
      <c r="B12" s="205" t="s">
        <v>13</v>
      </c>
      <c r="C12" s="204" t="s">
        <v>20</v>
      </c>
      <c r="D12" s="205" t="s">
        <v>20</v>
      </c>
      <c r="E12" s="299" t="s">
        <v>15</v>
      </c>
      <c r="F12" s="300"/>
      <c r="G12" s="300"/>
      <c r="H12" s="301"/>
      <c r="I12" s="308" t="s">
        <v>7</v>
      </c>
      <c r="J12" s="308" t="s">
        <v>6</v>
      </c>
      <c r="K12" s="204" t="s">
        <v>0</v>
      </c>
    </row>
    <row r="13" spans="1:11" x14ac:dyDescent="0.25">
      <c r="A13" s="309"/>
      <c r="B13" s="206" t="s">
        <v>14</v>
      </c>
      <c r="C13" s="206" t="s">
        <v>11</v>
      </c>
      <c r="D13" s="206" t="s">
        <v>10</v>
      </c>
      <c r="E13" s="299" t="s">
        <v>2</v>
      </c>
      <c r="F13" s="301"/>
      <c r="G13" s="299" t="s">
        <v>8</v>
      </c>
      <c r="H13" s="301"/>
      <c r="I13" s="309"/>
      <c r="J13" s="309"/>
      <c r="K13" s="206" t="s">
        <v>1</v>
      </c>
    </row>
    <row r="14" spans="1:11" ht="12.75" customHeight="1" x14ac:dyDescent="0.25">
      <c r="A14" s="207">
        <v>45308</v>
      </c>
      <c r="B14" s="208" t="s">
        <v>129</v>
      </c>
      <c r="C14" s="209" t="s">
        <v>109</v>
      </c>
      <c r="D14" s="209" t="s">
        <v>74</v>
      </c>
      <c r="E14" s="162" t="s">
        <v>145</v>
      </c>
      <c r="F14" s="149"/>
      <c r="G14" s="169" t="s">
        <v>91</v>
      </c>
      <c r="H14" s="157"/>
      <c r="I14" s="243">
        <v>128914729</v>
      </c>
      <c r="J14" s="244">
        <v>128914729</v>
      </c>
      <c r="K14" s="210">
        <f>+I14-J14</f>
        <v>0</v>
      </c>
    </row>
    <row r="15" spans="1:11" x14ac:dyDescent="0.25">
      <c r="A15" s="207">
        <v>45313</v>
      </c>
      <c r="B15" s="211" t="s">
        <v>187</v>
      </c>
      <c r="C15" s="212" t="s">
        <v>163</v>
      </c>
      <c r="D15" s="212" t="s">
        <v>164</v>
      </c>
      <c r="E15" s="162" t="s">
        <v>199</v>
      </c>
      <c r="F15" s="158"/>
      <c r="G15" s="170" t="s">
        <v>154</v>
      </c>
      <c r="H15" s="159"/>
      <c r="I15" s="243">
        <v>176517637</v>
      </c>
      <c r="J15" s="245">
        <v>176517637</v>
      </c>
      <c r="K15" s="210">
        <f t="shared" ref="K15:K143" si="0">+I15-J15</f>
        <v>0</v>
      </c>
    </row>
    <row r="16" spans="1:11" x14ac:dyDescent="0.25">
      <c r="A16" s="207">
        <v>45313</v>
      </c>
      <c r="B16" s="211" t="s">
        <v>188</v>
      </c>
      <c r="C16" s="212" t="s">
        <v>165</v>
      </c>
      <c r="D16" s="212" t="s">
        <v>166</v>
      </c>
      <c r="E16" s="162" t="s">
        <v>200</v>
      </c>
      <c r="F16" s="158"/>
      <c r="G16" s="91" t="s">
        <v>154</v>
      </c>
      <c r="H16" s="159"/>
      <c r="I16" s="213">
        <v>848881818</v>
      </c>
      <c r="J16" s="245">
        <v>848881818</v>
      </c>
      <c r="K16" s="210">
        <f t="shared" si="0"/>
        <v>0</v>
      </c>
    </row>
    <row r="17" spans="1:11" x14ac:dyDescent="0.25">
      <c r="A17" s="207">
        <v>45313</v>
      </c>
      <c r="B17" s="211" t="s">
        <v>188</v>
      </c>
      <c r="C17" s="212" t="s">
        <v>165</v>
      </c>
      <c r="D17" s="212" t="s">
        <v>166</v>
      </c>
      <c r="E17" s="162" t="s">
        <v>200</v>
      </c>
      <c r="F17" s="158"/>
      <c r="G17" s="91" t="s">
        <v>154</v>
      </c>
      <c r="H17" s="159"/>
      <c r="I17" s="213">
        <v>11722880</v>
      </c>
      <c r="J17" s="245">
        <v>11722880</v>
      </c>
      <c r="K17" s="210">
        <f t="shared" si="0"/>
        <v>0</v>
      </c>
    </row>
    <row r="18" spans="1:11" x14ac:dyDescent="0.25">
      <c r="A18" s="207">
        <v>45313</v>
      </c>
      <c r="B18" s="211" t="s">
        <v>188</v>
      </c>
      <c r="C18" s="212" t="s">
        <v>165</v>
      </c>
      <c r="D18" s="212" t="s">
        <v>166</v>
      </c>
      <c r="E18" s="162" t="s">
        <v>200</v>
      </c>
      <c r="F18" s="158"/>
      <c r="G18" s="91" t="s">
        <v>154</v>
      </c>
      <c r="H18" s="159"/>
      <c r="I18" s="213">
        <v>2667826</v>
      </c>
      <c r="J18" s="245">
        <v>2667826</v>
      </c>
      <c r="K18" s="210">
        <f t="shared" si="0"/>
        <v>0</v>
      </c>
    </row>
    <row r="19" spans="1:11" x14ac:dyDescent="0.25">
      <c r="A19" s="207">
        <v>45313</v>
      </c>
      <c r="B19" s="211" t="s">
        <v>188</v>
      </c>
      <c r="C19" s="212" t="s">
        <v>165</v>
      </c>
      <c r="D19" s="212" t="s">
        <v>166</v>
      </c>
      <c r="E19" s="162" t="s">
        <v>200</v>
      </c>
      <c r="F19" s="158"/>
      <c r="G19" s="91" t="s">
        <v>154</v>
      </c>
      <c r="H19" s="159"/>
      <c r="I19" s="213">
        <v>21760398</v>
      </c>
      <c r="J19" s="245">
        <v>21760398</v>
      </c>
      <c r="K19" s="210">
        <f t="shared" si="0"/>
        <v>0</v>
      </c>
    </row>
    <row r="20" spans="1:11" x14ac:dyDescent="0.25">
      <c r="A20" s="207">
        <v>45313</v>
      </c>
      <c r="B20" s="211" t="s">
        <v>188</v>
      </c>
      <c r="C20" s="212" t="s">
        <v>165</v>
      </c>
      <c r="D20" s="212" t="s">
        <v>166</v>
      </c>
      <c r="E20" s="162" t="s">
        <v>200</v>
      </c>
      <c r="F20" s="158"/>
      <c r="G20" s="91" t="s">
        <v>154</v>
      </c>
      <c r="H20" s="159"/>
      <c r="I20" s="213">
        <v>50611250</v>
      </c>
      <c r="J20" s="245">
        <v>50611250</v>
      </c>
      <c r="K20" s="210">
        <f t="shared" si="0"/>
        <v>0</v>
      </c>
    </row>
    <row r="21" spans="1:11" x14ac:dyDescent="0.25">
      <c r="A21" s="207">
        <v>45313</v>
      </c>
      <c r="B21" s="211" t="s">
        <v>188</v>
      </c>
      <c r="C21" s="212" t="s">
        <v>165</v>
      </c>
      <c r="D21" s="212" t="s">
        <v>166</v>
      </c>
      <c r="E21" s="162" t="s">
        <v>200</v>
      </c>
      <c r="F21" s="158"/>
      <c r="G21" s="91" t="s">
        <v>154</v>
      </c>
      <c r="H21" s="159"/>
      <c r="I21" s="213">
        <v>548671</v>
      </c>
      <c r="J21" s="245">
        <v>548671</v>
      </c>
      <c r="K21" s="210">
        <f t="shared" si="0"/>
        <v>0</v>
      </c>
    </row>
    <row r="22" spans="1:11" x14ac:dyDescent="0.25">
      <c r="A22" s="207">
        <v>45313</v>
      </c>
      <c r="B22" s="211" t="s">
        <v>188</v>
      </c>
      <c r="C22" s="212" t="s">
        <v>165</v>
      </c>
      <c r="D22" s="212" t="s">
        <v>166</v>
      </c>
      <c r="E22" s="162" t="s">
        <v>200</v>
      </c>
      <c r="F22" s="158"/>
      <c r="G22" s="91" t="s">
        <v>154</v>
      </c>
      <c r="H22" s="159"/>
      <c r="I22" s="213">
        <v>181330311</v>
      </c>
      <c r="J22" s="245">
        <v>181330311</v>
      </c>
      <c r="K22" s="210">
        <f t="shared" si="0"/>
        <v>0</v>
      </c>
    </row>
    <row r="23" spans="1:11" x14ac:dyDescent="0.25">
      <c r="A23" s="207">
        <v>45314</v>
      </c>
      <c r="B23" s="211" t="s">
        <v>189</v>
      </c>
      <c r="C23" s="212" t="s">
        <v>167</v>
      </c>
      <c r="D23" s="212" t="s">
        <v>168</v>
      </c>
      <c r="E23" s="162" t="s">
        <v>201</v>
      </c>
      <c r="F23" s="158"/>
      <c r="G23" s="91" t="s">
        <v>154</v>
      </c>
      <c r="H23" s="159"/>
      <c r="I23" s="213">
        <v>1035756919</v>
      </c>
      <c r="J23" s="245">
        <v>1035756919</v>
      </c>
      <c r="K23" s="210">
        <f t="shared" si="0"/>
        <v>0</v>
      </c>
    </row>
    <row r="24" spans="1:11" x14ac:dyDescent="0.25">
      <c r="A24" s="207">
        <v>45317</v>
      </c>
      <c r="B24" s="211" t="s">
        <v>190</v>
      </c>
      <c r="C24" s="212" t="s">
        <v>169</v>
      </c>
      <c r="D24" s="212" t="s">
        <v>170</v>
      </c>
      <c r="E24" s="162" t="s">
        <v>202</v>
      </c>
      <c r="F24" s="158"/>
      <c r="G24" s="91" t="s">
        <v>154</v>
      </c>
      <c r="H24" s="159"/>
      <c r="I24" s="213">
        <v>3324864</v>
      </c>
      <c r="J24" s="245">
        <v>3324864</v>
      </c>
      <c r="K24" s="210">
        <f t="shared" si="0"/>
        <v>0</v>
      </c>
    </row>
    <row r="25" spans="1:11" x14ac:dyDescent="0.25">
      <c r="A25" s="207">
        <v>45317</v>
      </c>
      <c r="B25" s="211" t="s">
        <v>190</v>
      </c>
      <c r="C25" s="212" t="s">
        <v>169</v>
      </c>
      <c r="D25" s="212" t="s">
        <v>170</v>
      </c>
      <c r="E25" s="162" t="s">
        <v>202</v>
      </c>
      <c r="F25" s="158"/>
      <c r="G25" s="91" t="s">
        <v>154</v>
      </c>
      <c r="H25" s="159"/>
      <c r="I25" s="213">
        <v>652764</v>
      </c>
      <c r="J25" s="245">
        <v>652764</v>
      </c>
      <c r="K25" s="210">
        <f t="shared" si="0"/>
        <v>0</v>
      </c>
    </row>
    <row r="26" spans="1:11" x14ac:dyDescent="0.25">
      <c r="A26" s="207">
        <v>45317</v>
      </c>
      <c r="B26" s="211" t="s">
        <v>190</v>
      </c>
      <c r="C26" s="212" t="s">
        <v>169</v>
      </c>
      <c r="D26" s="212" t="s">
        <v>170</v>
      </c>
      <c r="E26" s="162" t="s">
        <v>202</v>
      </c>
      <c r="F26" s="158"/>
      <c r="G26" s="91" t="s">
        <v>154</v>
      </c>
      <c r="H26" s="159"/>
      <c r="I26" s="213">
        <v>440668</v>
      </c>
      <c r="J26" s="245">
        <v>440668</v>
      </c>
      <c r="K26" s="210">
        <f t="shared" si="0"/>
        <v>0</v>
      </c>
    </row>
    <row r="27" spans="1:11" x14ac:dyDescent="0.25">
      <c r="A27" s="207">
        <v>45317</v>
      </c>
      <c r="B27" s="211" t="s">
        <v>190</v>
      </c>
      <c r="C27" s="212" t="s">
        <v>169</v>
      </c>
      <c r="D27" s="212" t="s">
        <v>170</v>
      </c>
      <c r="E27" s="162" t="s">
        <v>202</v>
      </c>
      <c r="F27" s="158"/>
      <c r="G27" s="91" t="s">
        <v>154</v>
      </c>
      <c r="H27" s="159"/>
      <c r="I27" s="213">
        <v>2516212</v>
      </c>
      <c r="J27" s="245">
        <v>2516212</v>
      </c>
      <c r="K27" s="210">
        <f t="shared" si="0"/>
        <v>0</v>
      </c>
    </row>
    <row r="28" spans="1:11" x14ac:dyDescent="0.25">
      <c r="A28" s="207">
        <v>45317</v>
      </c>
      <c r="B28" s="211" t="s">
        <v>190</v>
      </c>
      <c r="C28" s="212" t="s">
        <v>169</v>
      </c>
      <c r="D28" s="212" t="s">
        <v>170</v>
      </c>
      <c r="E28" s="162" t="s">
        <v>202</v>
      </c>
      <c r="F28" s="158"/>
      <c r="G28" s="91" t="s">
        <v>154</v>
      </c>
      <c r="H28" s="159"/>
      <c r="I28" s="213">
        <v>9160927</v>
      </c>
      <c r="J28" s="245">
        <v>9160927</v>
      </c>
      <c r="K28" s="210">
        <f t="shared" si="0"/>
        <v>0</v>
      </c>
    </row>
    <row r="29" spans="1:11" x14ac:dyDescent="0.25">
      <c r="A29" s="207">
        <v>45321</v>
      </c>
      <c r="B29" s="211" t="s">
        <v>191</v>
      </c>
      <c r="C29" s="212" t="s">
        <v>171</v>
      </c>
      <c r="D29" s="212" t="s">
        <v>172</v>
      </c>
      <c r="E29" s="162" t="s">
        <v>203</v>
      </c>
      <c r="F29" s="158"/>
      <c r="G29" s="91" t="s">
        <v>155</v>
      </c>
      <c r="H29" s="159"/>
      <c r="I29" s="213">
        <v>3522000</v>
      </c>
      <c r="J29" s="245">
        <v>3522000</v>
      </c>
      <c r="K29" s="210">
        <f t="shared" si="0"/>
        <v>0</v>
      </c>
    </row>
    <row r="30" spans="1:11" x14ac:dyDescent="0.25">
      <c r="A30" s="207">
        <v>45321</v>
      </c>
      <c r="B30" s="211" t="s">
        <v>192</v>
      </c>
      <c r="C30" s="212" t="s">
        <v>173</v>
      </c>
      <c r="D30" s="212" t="s">
        <v>174</v>
      </c>
      <c r="E30" s="162" t="s">
        <v>204</v>
      </c>
      <c r="F30" s="158"/>
      <c r="G30" s="91" t="s">
        <v>156</v>
      </c>
      <c r="H30" s="159"/>
      <c r="I30" s="213">
        <v>9028000</v>
      </c>
      <c r="J30" s="245">
        <v>9028000</v>
      </c>
      <c r="K30" s="210">
        <f t="shared" si="0"/>
        <v>0</v>
      </c>
    </row>
    <row r="31" spans="1:11" x14ac:dyDescent="0.25">
      <c r="A31" s="207">
        <v>45321</v>
      </c>
      <c r="B31" s="211" t="s">
        <v>193</v>
      </c>
      <c r="C31" s="212" t="s">
        <v>175</v>
      </c>
      <c r="D31" s="212" t="s">
        <v>176</v>
      </c>
      <c r="E31" s="162" t="s">
        <v>205</v>
      </c>
      <c r="F31" s="158"/>
      <c r="G31" s="91" t="s">
        <v>157</v>
      </c>
      <c r="H31" s="159"/>
      <c r="I31" s="213">
        <v>5000000</v>
      </c>
      <c r="J31" s="245">
        <v>5000000</v>
      </c>
      <c r="K31" s="210">
        <f t="shared" si="0"/>
        <v>0</v>
      </c>
    </row>
    <row r="32" spans="1:11" x14ac:dyDescent="0.25">
      <c r="A32" s="207">
        <v>45321</v>
      </c>
      <c r="B32" s="211" t="s">
        <v>194</v>
      </c>
      <c r="C32" s="212" t="s">
        <v>177</v>
      </c>
      <c r="D32" s="212" t="s">
        <v>178</v>
      </c>
      <c r="E32" s="162" t="s">
        <v>206</v>
      </c>
      <c r="F32" s="158"/>
      <c r="G32" s="91" t="s">
        <v>158</v>
      </c>
      <c r="H32" s="159"/>
      <c r="I32" s="213">
        <v>13000000</v>
      </c>
      <c r="J32" s="245">
        <v>13000000</v>
      </c>
      <c r="K32" s="210">
        <f t="shared" si="0"/>
        <v>0</v>
      </c>
    </row>
    <row r="33" spans="1:11" x14ac:dyDescent="0.25">
      <c r="A33" s="207">
        <v>45321</v>
      </c>
      <c r="B33" s="211" t="s">
        <v>195</v>
      </c>
      <c r="C33" s="212" t="s">
        <v>179</v>
      </c>
      <c r="D33" s="212" t="s">
        <v>180</v>
      </c>
      <c r="E33" s="162" t="s">
        <v>207</v>
      </c>
      <c r="F33" s="158"/>
      <c r="G33" s="91" t="s">
        <v>159</v>
      </c>
      <c r="H33" s="159"/>
      <c r="I33" s="213">
        <v>2723124</v>
      </c>
      <c r="J33" s="245">
        <v>2632354</v>
      </c>
      <c r="K33" s="210">
        <f t="shared" si="0"/>
        <v>90770</v>
      </c>
    </row>
    <row r="34" spans="1:11" x14ac:dyDescent="0.25">
      <c r="A34" s="207">
        <v>45321</v>
      </c>
      <c r="B34" s="211" t="s">
        <v>196</v>
      </c>
      <c r="C34" s="212" t="s">
        <v>181</v>
      </c>
      <c r="D34" s="212" t="s">
        <v>182</v>
      </c>
      <c r="E34" s="162" t="s">
        <v>208</v>
      </c>
      <c r="F34" s="158"/>
      <c r="G34" s="91" t="s">
        <v>160</v>
      </c>
      <c r="H34" s="159"/>
      <c r="I34" s="213">
        <v>15200000</v>
      </c>
      <c r="J34" s="245">
        <v>15200000</v>
      </c>
      <c r="K34" s="210">
        <f t="shared" si="0"/>
        <v>0</v>
      </c>
    </row>
    <row r="35" spans="1:11" x14ac:dyDescent="0.25">
      <c r="A35" s="207">
        <v>45321</v>
      </c>
      <c r="B35" s="211" t="s">
        <v>197</v>
      </c>
      <c r="C35" s="212" t="s">
        <v>183</v>
      </c>
      <c r="D35" s="212" t="s">
        <v>184</v>
      </c>
      <c r="E35" s="162" t="s">
        <v>209</v>
      </c>
      <c r="F35" s="158"/>
      <c r="G35" s="91" t="s">
        <v>161</v>
      </c>
      <c r="H35" s="159"/>
      <c r="I35" s="213">
        <v>12000000</v>
      </c>
      <c r="J35" s="245">
        <v>12000000</v>
      </c>
      <c r="K35" s="210">
        <f t="shared" si="0"/>
        <v>0</v>
      </c>
    </row>
    <row r="36" spans="1:11" x14ac:dyDescent="0.25">
      <c r="A36" s="207">
        <v>45321</v>
      </c>
      <c r="B36" s="211" t="s">
        <v>198</v>
      </c>
      <c r="C36" s="212" t="s">
        <v>185</v>
      </c>
      <c r="D36" s="212" t="s">
        <v>186</v>
      </c>
      <c r="E36" s="162" t="s">
        <v>210</v>
      </c>
      <c r="F36" s="158"/>
      <c r="G36" s="91" t="s">
        <v>162</v>
      </c>
      <c r="H36" s="159"/>
      <c r="I36" s="213">
        <v>7700000</v>
      </c>
      <c r="J36" s="245">
        <v>7700000</v>
      </c>
      <c r="K36" s="210">
        <f t="shared" si="0"/>
        <v>0</v>
      </c>
    </row>
    <row r="37" spans="1:11" x14ac:dyDescent="0.25">
      <c r="A37" s="214">
        <v>45324</v>
      </c>
      <c r="B37" s="211" t="s">
        <v>221</v>
      </c>
      <c r="C37" s="211" t="s">
        <v>667</v>
      </c>
      <c r="D37" s="211" t="s">
        <v>432</v>
      </c>
      <c r="E37" s="162" t="s">
        <v>739</v>
      </c>
      <c r="F37" s="158"/>
      <c r="G37" s="91" t="s">
        <v>720</v>
      </c>
      <c r="H37" s="161"/>
      <c r="I37" s="213">
        <v>48000000</v>
      </c>
      <c r="J37" s="245">
        <v>48000000</v>
      </c>
      <c r="K37" s="210">
        <f t="shared" si="0"/>
        <v>0</v>
      </c>
    </row>
    <row r="38" spans="1:11" x14ac:dyDescent="0.25">
      <c r="A38" s="214">
        <v>45327</v>
      </c>
      <c r="B38" s="211" t="s">
        <v>227</v>
      </c>
      <c r="C38" s="211" t="s">
        <v>661</v>
      </c>
      <c r="D38" s="211" t="s">
        <v>681</v>
      </c>
      <c r="E38" s="162" t="s">
        <v>740</v>
      </c>
      <c r="F38" s="158"/>
      <c r="G38" s="91" t="s">
        <v>721</v>
      </c>
      <c r="H38" s="161"/>
      <c r="I38" s="213">
        <v>36000000</v>
      </c>
      <c r="J38" s="245">
        <v>36000000</v>
      </c>
      <c r="K38" s="210">
        <f t="shared" si="0"/>
        <v>0</v>
      </c>
    </row>
    <row r="39" spans="1:11" x14ac:dyDescent="0.25">
      <c r="A39" s="215">
        <v>45328</v>
      </c>
      <c r="B39" s="211" t="s">
        <v>712</v>
      </c>
      <c r="C39" s="216" t="s">
        <v>682</v>
      </c>
      <c r="D39" s="211" t="s">
        <v>683</v>
      </c>
      <c r="E39" s="162" t="s">
        <v>741</v>
      </c>
      <c r="F39" s="158"/>
      <c r="G39" s="91" t="s">
        <v>154</v>
      </c>
      <c r="H39" s="161"/>
      <c r="I39" s="213">
        <v>102500</v>
      </c>
      <c r="J39" s="245">
        <v>102500</v>
      </c>
      <c r="K39" s="210">
        <f t="shared" si="0"/>
        <v>0</v>
      </c>
    </row>
    <row r="40" spans="1:11" x14ac:dyDescent="0.25">
      <c r="A40" s="215">
        <v>45328</v>
      </c>
      <c r="B40" s="211" t="s">
        <v>712</v>
      </c>
      <c r="C40" s="216" t="s">
        <v>682</v>
      </c>
      <c r="D40" s="211" t="s">
        <v>683</v>
      </c>
      <c r="E40" s="162" t="s">
        <v>741</v>
      </c>
      <c r="F40" s="158"/>
      <c r="G40" s="91" t="s">
        <v>154</v>
      </c>
      <c r="H40" s="161"/>
      <c r="I40" s="213">
        <v>51300</v>
      </c>
      <c r="J40" s="245">
        <v>51300</v>
      </c>
      <c r="K40" s="210">
        <f t="shared" si="0"/>
        <v>0</v>
      </c>
    </row>
    <row r="41" spans="1:11" x14ac:dyDescent="0.25">
      <c r="A41" s="215">
        <v>45328</v>
      </c>
      <c r="B41" s="211" t="s">
        <v>712</v>
      </c>
      <c r="C41" s="216" t="s">
        <v>682</v>
      </c>
      <c r="D41" s="211" t="s">
        <v>683</v>
      </c>
      <c r="E41" s="162" t="s">
        <v>741</v>
      </c>
      <c r="F41" s="158"/>
      <c r="G41" s="91" t="s">
        <v>154</v>
      </c>
      <c r="H41" s="161"/>
      <c r="I41" s="213">
        <v>78389</v>
      </c>
      <c r="J41" s="245">
        <v>78389</v>
      </c>
      <c r="K41" s="210">
        <f t="shared" si="0"/>
        <v>0</v>
      </c>
    </row>
    <row r="42" spans="1:11" x14ac:dyDescent="0.25">
      <c r="A42" s="215">
        <v>45328</v>
      </c>
      <c r="B42" s="211" t="s">
        <v>712</v>
      </c>
      <c r="C42" s="216" t="s">
        <v>682</v>
      </c>
      <c r="D42" s="211" t="s">
        <v>683</v>
      </c>
      <c r="E42" s="162" t="s">
        <v>741</v>
      </c>
      <c r="F42" s="158"/>
      <c r="G42" s="91" t="s">
        <v>154</v>
      </c>
      <c r="H42" s="161"/>
      <c r="I42" s="213">
        <v>55489</v>
      </c>
      <c r="J42" s="245">
        <v>55489</v>
      </c>
      <c r="K42" s="210">
        <f t="shared" si="0"/>
        <v>0</v>
      </c>
    </row>
    <row r="43" spans="1:11" x14ac:dyDescent="0.25">
      <c r="A43" s="215">
        <v>45328</v>
      </c>
      <c r="B43" s="211" t="s">
        <v>712</v>
      </c>
      <c r="C43" s="216" t="s">
        <v>682</v>
      </c>
      <c r="D43" s="211" t="s">
        <v>683</v>
      </c>
      <c r="E43" s="162" t="s">
        <v>741</v>
      </c>
      <c r="F43" s="158"/>
      <c r="G43" s="91" t="s">
        <v>154</v>
      </c>
      <c r="H43" s="161"/>
      <c r="I43" s="213">
        <v>307700</v>
      </c>
      <c r="J43" s="245">
        <v>307700</v>
      </c>
      <c r="K43" s="210">
        <f t="shared" si="0"/>
        <v>0</v>
      </c>
    </row>
    <row r="44" spans="1:11" x14ac:dyDescent="0.25">
      <c r="A44" s="215">
        <v>45328</v>
      </c>
      <c r="B44" s="211" t="s">
        <v>712</v>
      </c>
      <c r="C44" s="216" t="s">
        <v>682</v>
      </c>
      <c r="D44" s="211" t="s">
        <v>683</v>
      </c>
      <c r="E44" s="162" t="s">
        <v>741</v>
      </c>
      <c r="F44" s="158"/>
      <c r="G44" s="91" t="s">
        <v>154</v>
      </c>
      <c r="H44" s="161"/>
      <c r="I44" s="213">
        <v>51300</v>
      </c>
      <c r="J44" s="245">
        <v>51300</v>
      </c>
      <c r="K44" s="210">
        <f t="shared" si="0"/>
        <v>0</v>
      </c>
    </row>
    <row r="45" spans="1:11" x14ac:dyDescent="0.25">
      <c r="A45" s="215">
        <v>45328</v>
      </c>
      <c r="B45" s="211" t="s">
        <v>712</v>
      </c>
      <c r="C45" s="216" t="s">
        <v>682</v>
      </c>
      <c r="D45" s="211" t="s">
        <v>683</v>
      </c>
      <c r="E45" s="162" t="s">
        <v>741</v>
      </c>
      <c r="F45" s="158"/>
      <c r="G45" s="91" t="s">
        <v>154</v>
      </c>
      <c r="H45" s="161"/>
      <c r="I45" s="213">
        <v>45400</v>
      </c>
      <c r="J45" s="245">
        <v>45400</v>
      </c>
      <c r="K45" s="210">
        <f t="shared" si="0"/>
        <v>0</v>
      </c>
    </row>
    <row r="46" spans="1:11" x14ac:dyDescent="0.25">
      <c r="A46" s="215">
        <v>45328</v>
      </c>
      <c r="B46" s="211" t="s">
        <v>712</v>
      </c>
      <c r="C46" s="216" t="s">
        <v>682</v>
      </c>
      <c r="D46" s="211" t="s">
        <v>683</v>
      </c>
      <c r="E46" s="162" t="s">
        <v>741</v>
      </c>
      <c r="F46" s="158"/>
      <c r="G46" s="91" t="s">
        <v>154</v>
      </c>
      <c r="H46" s="161"/>
      <c r="I46" s="213">
        <v>410200</v>
      </c>
      <c r="J46" s="245">
        <v>410200</v>
      </c>
      <c r="K46" s="210">
        <f t="shared" si="0"/>
        <v>0</v>
      </c>
    </row>
    <row r="47" spans="1:11" x14ac:dyDescent="0.25">
      <c r="A47" s="215">
        <v>45328</v>
      </c>
      <c r="B47" s="211" t="s">
        <v>713</v>
      </c>
      <c r="C47" s="216" t="s">
        <v>684</v>
      </c>
      <c r="D47" s="211" t="s">
        <v>661</v>
      </c>
      <c r="E47" s="162" t="s">
        <v>742</v>
      </c>
      <c r="F47" s="158"/>
      <c r="G47" s="91" t="s">
        <v>722</v>
      </c>
      <c r="H47" s="161"/>
      <c r="I47" s="213">
        <v>997000</v>
      </c>
      <c r="J47" s="245">
        <v>997000</v>
      </c>
      <c r="K47" s="210">
        <f t="shared" si="0"/>
        <v>0</v>
      </c>
    </row>
    <row r="48" spans="1:11" x14ac:dyDescent="0.25">
      <c r="A48" s="215">
        <v>45329</v>
      </c>
      <c r="B48" s="211" t="s">
        <v>398</v>
      </c>
      <c r="C48" s="216" t="s">
        <v>71</v>
      </c>
      <c r="D48" s="211" t="s">
        <v>685</v>
      </c>
      <c r="E48" s="162" t="s">
        <v>743</v>
      </c>
      <c r="F48" s="158"/>
      <c r="G48" s="91" t="s">
        <v>154</v>
      </c>
      <c r="H48" s="161"/>
      <c r="I48" s="213">
        <v>10895700</v>
      </c>
      <c r="J48" s="245">
        <v>10895700</v>
      </c>
      <c r="K48" s="210">
        <f t="shared" si="0"/>
        <v>0</v>
      </c>
    </row>
    <row r="49" spans="1:11" x14ac:dyDescent="0.25">
      <c r="A49" s="215">
        <v>45329</v>
      </c>
      <c r="B49" s="211" t="s">
        <v>398</v>
      </c>
      <c r="C49" s="216" t="s">
        <v>71</v>
      </c>
      <c r="D49" s="211" t="s">
        <v>685</v>
      </c>
      <c r="E49" s="162" t="s">
        <v>743</v>
      </c>
      <c r="F49" s="158"/>
      <c r="G49" s="91" t="s">
        <v>154</v>
      </c>
      <c r="H49" s="161"/>
      <c r="I49" s="213">
        <v>5452900</v>
      </c>
      <c r="J49" s="245">
        <v>5452900</v>
      </c>
      <c r="K49" s="210">
        <f t="shared" si="0"/>
        <v>0</v>
      </c>
    </row>
    <row r="50" spans="1:11" x14ac:dyDescent="0.25">
      <c r="A50" s="215">
        <v>45329</v>
      </c>
      <c r="B50" s="211" t="s">
        <v>398</v>
      </c>
      <c r="C50" s="216" t="s">
        <v>71</v>
      </c>
      <c r="D50" s="211" t="s">
        <v>685</v>
      </c>
      <c r="E50" s="162" t="s">
        <v>743</v>
      </c>
      <c r="F50" s="158"/>
      <c r="G50" s="91" t="s">
        <v>154</v>
      </c>
      <c r="H50" s="161"/>
      <c r="I50" s="213">
        <v>146043300</v>
      </c>
      <c r="J50" s="245">
        <v>146043300</v>
      </c>
      <c r="K50" s="210">
        <f t="shared" si="0"/>
        <v>0</v>
      </c>
    </row>
    <row r="51" spans="1:11" x14ac:dyDescent="0.25">
      <c r="A51" s="215">
        <v>45329</v>
      </c>
      <c r="B51" s="211" t="s">
        <v>398</v>
      </c>
      <c r="C51" s="216" t="s">
        <v>71</v>
      </c>
      <c r="D51" s="211" t="s">
        <v>685</v>
      </c>
      <c r="E51" s="162" t="s">
        <v>743</v>
      </c>
      <c r="F51" s="158"/>
      <c r="G51" s="91" t="s">
        <v>154</v>
      </c>
      <c r="H51" s="161"/>
      <c r="I51" s="213">
        <v>105086305</v>
      </c>
      <c r="J51" s="245">
        <v>105086305</v>
      </c>
      <c r="K51" s="210">
        <f t="shared" si="0"/>
        <v>0</v>
      </c>
    </row>
    <row r="52" spans="1:11" x14ac:dyDescent="0.25">
      <c r="A52" s="215">
        <v>45329</v>
      </c>
      <c r="B52" s="211" t="s">
        <v>398</v>
      </c>
      <c r="C52" s="216" t="s">
        <v>71</v>
      </c>
      <c r="D52" s="211" t="s">
        <v>685</v>
      </c>
      <c r="E52" s="162" t="s">
        <v>743</v>
      </c>
      <c r="F52" s="158"/>
      <c r="G52" s="91" t="s">
        <v>154</v>
      </c>
      <c r="H52" s="161"/>
      <c r="I52" s="213">
        <v>32648800</v>
      </c>
      <c r="J52" s="245">
        <v>32648800</v>
      </c>
      <c r="K52" s="210">
        <f t="shared" si="0"/>
        <v>0</v>
      </c>
    </row>
    <row r="53" spans="1:11" x14ac:dyDescent="0.25">
      <c r="A53" s="215">
        <v>45329</v>
      </c>
      <c r="B53" s="211" t="s">
        <v>398</v>
      </c>
      <c r="C53" s="216" t="s">
        <v>71</v>
      </c>
      <c r="D53" s="211" t="s">
        <v>685</v>
      </c>
      <c r="E53" s="162" t="s">
        <v>743</v>
      </c>
      <c r="F53" s="158"/>
      <c r="G53" s="124" t="s">
        <v>154</v>
      </c>
      <c r="H53" s="161"/>
      <c r="I53" s="213">
        <v>5452900</v>
      </c>
      <c r="J53" s="245">
        <v>5452900</v>
      </c>
      <c r="K53" s="210">
        <f t="shared" si="0"/>
        <v>0</v>
      </c>
    </row>
    <row r="54" spans="1:11" x14ac:dyDescent="0.25">
      <c r="A54" s="215">
        <v>45329</v>
      </c>
      <c r="B54" s="211" t="s">
        <v>398</v>
      </c>
      <c r="C54" s="216" t="s">
        <v>71</v>
      </c>
      <c r="D54" s="211" t="s">
        <v>685</v>
      </c>
      <c r="E54" s="162" t="s">
        <v>743</v>
      </c>
      <c r="F54" s="158"/>
      <c r="G54" s="124" t="s">
        <v>154</v>
      </c>
      <c r="H54" s="161"/>
      <c r="I54" s="213">
        <v>69491900</v>
      </c>
      <c r="J54" s="245">
        <v>69491900</v>
      </c>
      <c r="K54" s="210">
        <f t="shared" si="0"/>
        <v>0</v>
      </c>
    </row>
    <row r="55" spans="1:11" x14ac:dyDescent="0.25">
      <c r="A55" s="215">
        <v>45329</v>
      </c>
      <c r="B55" s="211" t="s">
        <v>398</v>
      </c>
      <c r="C55" s="216" t="s">
        <v>71</v>
      </c>
      <c r="D55" s="211" t="s">
        <v>685</v>
      </c>
      <c r="E55" s="162" t="s">
        <v>743</v>
      </c>
      <c r="F55" s="158"/>
      <c r="G55" s="124" t="s">
        <v>154</v>
      </c>
      <c r="H55" s="161"/>
      <c r="I55" s="213">
        <v>43524300</v>
      </c>
      <c r="J55" s="245">
        <v>43524300</v>
      </c>
      <c r="K55" s="210">
        <f t="shared" si="0"/>
        <v>0</v>
      </c>
    </row>
    <row r="56" spans="1:11" x14ac:dyDescent="0.25">
      <c r="A56" s="215">
        <v>45329</v>
      </c>
      <c r="B56" s="211" t="s">
        <v>687</v>
      </c>
      <c r="C56" s="216" t="s">
        <v>686</v>
      </c>
      <c r="D56" s="211" t="s">
        <v>447</v>
      </c>
      <c r="E56" s="162" t="s">
        <v>744</v>
      </c>
      <c r="F56" s="158"/>
      <c r="G56" s="124" t="s">
        <v>723</v>
      </c>
      <c r="H56" s="161"/>
      <c r="I56" s="213">
        <v>28000000</v>
      </c>
      <c r="J56" s="245">
        <v>26366667</v>
      </c>
      <c r="K56" s="210">
        <f t="shared" si="0"/>
        <v>1633333</v>
      </c>
    </row>
    <row r="57" spans="1:11" x14ac:dyDescent="0.25">
      <c r="A57" s="215">
        <v>45329</v>
      </c>
      <c r="B57" s="211" t="s">
        <v>64</v>
      </c>
      <c r="C57" s="216" t="s">
        <v>687</v>
      </c>
      <c r="D57" s="211" t="s">
        <v>688</v>
      </c>
      <c r="E57" s="162" t="s">
        <v>745</v>
      </c>
      <c r="F57" s="158"/>
      <c r="G57" s="124" t="s">
        <v>724</v>
      </c>
      <c r="H57" s="161"/>
      <c r="I57" s="213">
        <v>28000000</v>
      </c>
      <c r="J57" s="245">
        <v>28000000</v>
      </c>
      <c r="K57" s="210">
        <f t="shared" si="0"/>
        <v>0</v>
      </c>
    </row>
    <row r="58" spans="1:11" x14ac:dyDescent="0.25">
      <c r="A58" s="215">
        <v>45330</v>
      </c>
      <c r="B58" s="211" t="s">
        <v>694</v>
      </c>
      <c r="C58" s="216" t="s">
        <v>64</v>
      </c>
      <c r="D58" s="211" t="s">
        <v>660</v>
      </c>
      <c r="E58" s="162" t="s">
        <v>746</v>
      </c>
      <c r="F58" s="158"/>
      <c r="G58" s="124" t="s">
        <v>725</v>
      </c>
      <c r="H58" s="161"/>
      <c r="I58" s="213">
        <v>28000000</v>
      </c>
      <c r="J58" s="245">
        <v>28000000</v>
      </c>
      <c r="K58" s="210">
        <f t="shared" si="0"/>
        <v>0</v>
      </c>
    </row>
    <row r="59" spans="1:11" x14ac:dyDescent="0.25">
      <c r="A59" s="215">
        <v>45330</v>
      </c>
      <c r="B59" s="211" t="s">
        <v>371</v>
      </c>
      <c r="C59" s="216" t="s">
        <v>689</v>
      </c>
      <c r="D59" s="211" t="s">
        <v>690</v>
      </c>
      <c r="E59" s="162" t="s">
        <v>747</v>
      </c>
      <c r="F59" s="158"/>
      <c r="G59" s="124" t="s">
        <v>154</v>
      </c>
      <c r="H59" s="161"/>
      <c r="I59" s="213">
        <v>108079833</v>
      </c>
      <c r="J59" s="245">
        <v>108079833</v>
      </c>
      <c r="K59" s="210">
        <f t="shared" si="0"/>
        <v>0</v>
      </c>
    </row>
    <row r="60" spans="1:11" x14ac:dyDescent="0.25">
      <c r="A60" s="215">
        <v>45330</v>
      </c>
      <c r="B60" s="211" t="s">
        <v>371</v>
      </c>
      <c r="C60" s="216" t="s">
        <v>689</v>
      </c>
      <c r="D60" s="211" t="s">
        <v>690</v>
      </c>
      <c r="E60" s="162" t="s">
        <v>747</v>
      </c>
      <c r="F60" s="158"/>
      <c r="G60" s="124" t="s">
        <v>154</v>
      </c>
      <c r="H60" s="161"/>
      <c r="I60" s="213">
        <v>1218698</v>
      </c>
      <c r="J60" s="245">
        <v>1218698</v>
      </c>
      <c r="K60" s="210">
        <f t="shared" si="0"/>
        <v>0</v>
      </c>
    </row>
    <row r="61" spans="1:11" x14ac:dyDescent="0.25">
      <c r="A61" s="215">
        <v>45330</v>
      </c>
      <c r="B61" s="211" t="s">
        <v>371</v>
      </c>
      <c r="C61" s="216" t="s">
        <v>689</v>
      </c>
      <c r="D61" s="211" t="s">
        <v>690</v>
      </c>
      <c r="E61" s="162" t="s">
        <v>747</v>
      </c>
      <c r="F61" s="158"/>
      <c r="G61" s="124" t="s">
        <v>154</v>
      </c>
      <c r="H61" s="161"/>
      <c r="I61" s="213">
        <v>1047205</v>
      </c>
      <c r="J61" s="245">
        <v>1047205</v>
      </c>
      <c r="K61" s="210">
        <f t="shared" si="0"/>
        <v>0</v>
      </c>
    </row>
    <row r="62" spans="1:11" x14ac:dyDescent="0.25">
      <c r="A62" s="215">
        <v>45330</v>
      </c>
      <c r="B62" s="211" t="s">
        <v>371</v>
      </c>
      <c r="C62" s="216" t="s">
        <v>689</v>
      </c>
      <c r="D62" s="211" t="s">
        <v>690</v>
      </c>
      <c r="E62" s="162" t="s">
        <v>747</v>
      </c>
      <c r="F62" s="158"/>
      <c r="G62" s="124" t="s">
        <v>154</v>
      </c>
      <c r="H62" s="161"/>
      <c r="I62" s="213">
        <v>9636931</v>
      </c>
      <c r="J62" s="245">
        <v>9636931</v>
      </c>
      <c r="K62" s="210">
        <f t="shared" si="0"/>
        <v>0</v>
      </c>
    </row>
    <row r="63" spans="1:11" x14ac:dyDescent="0.25">
      <c r="A63" s="215">
        <v>45330</v>
      </c>
      <c r="B63" s="211" t="s">
        <v>371</v>
      </c>
      <c r="C63" s="216" t="s">
        <v>689</v>
      </c>
      <c r="D63" s="211" t="s">
        <v>690</v>
      </c>
      <c r="E63" s="162" t="s">
        <v>747</v>
      </c>
      <c r="F63" s="158"/>
      <c r="G63" s="124" t="s">
        <v>154</v>
      </c>
      <c r="H63" s="161"/>
      <c r="I63" s="213">
        <v>20225524</v>
      </c>
      <c r="J63" s="245">
        <v>20225524</v>
      </c>
      <c r="K63" s="210">
        <f t="shared" si="0"/>
        <v>0</v>
      </c>
    </row>
    <row r="64" spans="1:11" x14ac:dyDescent="0.25">
      <c r="A64" s="215">
        <v>45331</v>
      </c>
      <c r="B64" s="211" t="s">
        <v>714</v>
      </c>
      <c r="C64" s="216" t="s">
        <v>437</v>
      </c>
      <c r="D64" s="211" t="s">
        <v>684</v>
      </c>
      <c r="E64" s="162" t="s">
        <v>748</v>
      </c>
      <c r="F64" s="158"/>
      <c r="G64" s="124" t="s">
        <v>726</v>
      </c>
      <c r="H64" s="161"/>
      <c r="I64" s="213">
        <v>24000000</v>
      </c>
      <c r="J64" s="245">
        <v>24000000</v>
      </c>
      <c r="K64" s="210">
        <f t="shared" si="0"/>
        <v>0</v>
      </c>
    </row>
    <row r="65" spans="1:11" x14ac:dyDescent="0.25">
      <c r="A65" s="215">
        <v>45331</v>
      </c>
      <c r="B65" s="211" t="s">
        <v>696</v>
      </c>
      <c r="C65" s="216" t="s">
        <v>644</v>
      </c>
      <c r="D65" s="211" t="s">
        <v>691</v>
      </c>
      <c r="E65" s="162" t="s">
        <v>749</v>
      </c>
      <c r="F65" s="158"/>
      <c r="G65" s="124" t="s">
        <v>727</v>
      </c>
      <c r="H65" s="161"/>
      <c r="I65" s="213">
        <v>28000000</v>
      </c>
      <c r="J65" s="245">
        <v>28000000</v>
      </c>
      <c r="K65" s="210">
        <f t="shared" si="0"/>
        <v>0</v>
      </c>
    </row>
    <row r="66" spans="1:11" x14ac:dyDescent="0.25">
      <c r="A66" s="215">
        <v>45331</v>
      </c>
      <c r="B66" s="211" t="s">
        <v>435</v>
      </c>
      <c r="C66" s="216" t="s">
        <v>439</v>
      </c>
      <c r="D66" s="211" t="s">
        <v>692</v>
      </c>
      <c r="E66" s="162" t="s">
        <v>750</v>
      </c>
      <c r="F66" s="158"/>
      <c r="G66" s="124" t="s">
        <v>728</v>
      </c>
      <c r="H66" s="161"/>
      <c r="I66" s="213">
        <v>28000000</v>
      </c>
      <c r="J66" s="245">
        <v>28000000</v>
      </c>
      <c r="K66" s="210">
        <f t="shared" si="0"/>
        <v>0</v>
      </c>
    </row>
    <row r="67" spans="1:11" x14ac:dyDescent="0.25">
      <c r="A67" s="215">
        <v>45331</v>
      </c>
      <c r="B67" s="211" t="s">
        <v>437</v>
      </c>
      <c r="C67" s="216" t="s">
        <v>693</v>
      </c>
      <c r="D67" s="211" t="s">
        <v>665</v>
      </c>
      <c r="E67" s="162" t="s">
        <v>748</v>
      </c>
      <c r="F67" s="158"/>
      <c r="G67" s="124" t="s">
        <v>729</v>
      </c>
      <c r="H67" s="161"/>
      <c r="I67" s="213">
        <v>24000000</v>
      </c>
      <c r="J67" s="245">
        <v>24000000</v>
      </c>
      <c r="K67" s="210">
        <f t="shared" si="0"/>
        <v>0</v>
      </c>
    </row>
    <row r="68" spans="1:11" x14ac:dyDescent="0.25">
      <c r="A68" s="215">
        <v>45334</v>
      </c>
      <c r="B68" s="211" t="s">
        <v>444</v>
      </c>
      <c r="C68" s="216" t="s">
        <v>694</v>
      </c>
      <c r="D68" s="211" t="s">
        <v>695</v>
      </c>
      <c r="E68" s="162" t="s">
        <v>751</v>
      </c>
      <c r="F68" s="158"/>
      <c r="G68" s="124" t="s">
        <v>730</v>
      </c>
      <c r="H68" s="161"/>
      <c r="I68" s="213">
        <v>24000000</v>
      </c>
      <c r="J68" s="245">
        <v>24000000</v>
      </c>
      <c r="K68" s="210">
        <f t="shared" si="0"/>
        <v>0</v>
      </c>
    </row>
    <row r="69" spans="1:11" x14ac:dyDescent="0.25">
      <c r="A69" s="215">
        <v>45334</v>
      </c>
      <c r="B69" s="211" t="s">
        <v>715</v>
      </c>
      <c r="C69" s="216" t="s">
        <v>696</v>
      </c>
      <c r="D69" s="211" t="s">
        <v>662</v>
      </c>
      <c r="E69" s="162" t="s">
        <v>752</v>
      </c>
      <c r="F69" s="158"/>
      <c r="G69" s="124" t="s">
        <v>731</v>
      </c>
      <c r="H69" s="161"/>
      <c r="I69" s="213">
        <v>32000000</v>
      </c>
      <c r="J69" s="245">
        <v>32000000</v>
      </c>
      <c r="K69" s="210">
        <f t="shared" si="0"/>
        <v>0</v>
      </c>
    </row>
    <row r="70" spans="1:11" x14ac:dyDescent="0.25">
      <c r="A70" s="215">
        <v>45335</v>
      </c>
      <c r="B70" s="211" t="s">
        <v>716</v>
      </c>
      <c r="C70" s="216" t="s">
        <v>697</v>
      </c>
      <c r="D70" s="211" t="s">
        <v>682</v>
      </c>
      <c r="E70" s="162" t="s">
        <v>753</v>
      </c>
      <c r="F70" s="158"/>
      <c r="G70" s="124" t="s">
        <v>732</v>
      </c>
      <c r="H70" s="161"/>
      <c r="I70" s="213">
        <v>19092000</v>
      </c>
      <c r="J70" s="245">
        <v>17023700</v>
      </c>
      <c r="K70" s="210">
        <f t="shared" si="0"/>
        <v>2068300</v>
      </c>
    </row>
    <row r="71" spans="1:11" x14ac:dyDescent="0.25">
      <c r="A71" s="215">
        <v>45336</v>
      </c>
      <c r="B71" s="211" t="s">
        <v>717</v>
      </c>
      <c r="C71" s="216" t="s">
        <v>698</v>
      </c>
      <c r="D71" s="211" t="s">
        <v>699</v>
      </c>
      <c r="E71" s="162" t="s">
        <v>754</v>
      </c>
      <c r="F71" s="158"/>
      <c r="G71" s="124" t="s">
        <v>733</v>
      </c>
      <c r="H71" s="161"/>
      <c r="I71" s="213">
        <v>27482000</v>
      </c>
      <c r="J71" s="245">
        <v>27482000</v>
      </c>
      <c r="K71" s="210">
        <f t="shared" si="0"/>
        <v>0</v>
      </c>
    </row>
    <row r="72" spans="1:11" x14ac:dyDescent="0.25">
      <c r="A72" s="215">
        <v>45336</v>
      </c>
      <c r="B72" s="211" t="s">
        <v>446</v>
      </c>
      <c r="C72" s="216" t="s">
        <v>440</v>
      </c>
      <c r="D72" s="211" t="s">
        <v>700</v>
      </c>
      <c r="E72" s="162" t="s">
        <v>755</v>
      </c>
      <c r="F72" s="158"/>
      <c r="G72" s="124" t="s">
        <v>734</v>
      </c>
      <c r="H72" s="161"/>
      <c r="I72" s="213">
        <v>24000000</v>
      </c>
      <c r="J72" s="245">
        <v>24000000</v>
      </c>
      <c r="K72" s="210">
        <f t="shared" si="0"/>
        <v>0</v>
      </c>
    </row>
    <row r="73" spans="1:11" x14ac:dyDescent="0.25">
      <c r="A73" s="215">
        <v>45338</v>
      </c>
      <c r="B73" s="211" t="s">
        <v>449</v>
      </c>
      <c r="C73" s="216" t="s">
        <v>441</v>
      </c>
      <c r="D73" s="211" t="s">
        <v>701</v>
      </c>
      <c r="E73" s="162" t="s">
        <v>751</v>
      </c>
      <c r="F73" s="158"/>
      <c r="G73" s="124" t="s">
        <v>735</v>
      </c>
      <c r="H73" s="161"/>
      <c r="I73" s="213">
        <v>24000000</v>
      </c>
      <c r="J73" s="245">
        <v>24000000</v>
      </c>
      <c r="K73" s="210">
        <f t="shared" si="0"/>
        <v>0</v>
      </c>
    </row>
    <row r="74" spans="1:11" x14ac:dyDescent="0.25">
      <c r="A74" s="215">
        <v>45342</v>
      </c>
      <c r="B74" s="211" t="s">
        <v>397</v>
      </c>
      <c r="C74" s="216" t="s">
        <v>702</v>
      </c>
      <c r="D74" s="211" t="s">
        <v>703</v>
      </c>
      <c r="E74" s="162" t="s">
        <v>756</v>
      </c>
      <c r="F74" s="158"/>
      <c r="G74" s="124" t="s">
        <v>154</v>
      </c>
      <c r="H74" s="161"/>
      <c r="I74" s="213">
        <v>1048522191</v>
      </c>
      <c r="J74" s="245">
        <v>1048522191</v>
      </c>
      <c r="K74" s="210">
        <f t="shared" si="0"/>
        <v>0</v>
      </c>
    </row>
    <row r="75" spans="1:11" x14ac:dyDescent="0.25">
      <c r="A75" s="215">
        <v>45342</v>
      </c>
      <c r="B75" s="211" t="s">
        <v>397</v>
      </c>
      <c r="C75" s="216" t="s">
        <v>702</v>
      </c>
      <c r="D75" s="211" t="s">
        <v>703</v>
      </c>
      <c r="E75" s="162" t="s">
        <v>756</v>
      </c>
      <c r="F75" s="158"/>
      <c r="G75" s="124" t="s">
        <v>154</v>
      </c>
      <c r="H75" s="161"/>
      <c r="I75" s="213">
        <v>25865710</v>
      </c>
      <c r="J75" s="245">
        <v>25865710</v>
      </c>
      <c r="K75" s="210">
        <f t="shared" si="0"/>
        <v>0</v>
      </c>
    </row>
    <row r="76" spans="1:11" x14ac:dyDescent="0.25">
      <c r="A76" s="215">
        <v>45342</v>
      </c>
      <c r="B76" s="211" t="s">
        <v>397</v>
      </c>
      <c r="C76" s="216" t="s">
        <v>702</v>
      </c>
      <c r="D76" s="211" t="s">
        <v>703</v>
      </c>
      <c r="E76" s="162" t="s">
        <v>756</v>
      </c>
      <c r="F76" s="158"/>
      <c r="G76" s="124" t="s">
        <v>154</v>
      </c>
      <c r="H76" s="161"/>
      <c r="I76" s="213">
        <v>4645752</v>
      </c>
      <c r="J76" s="245">
        <v>4645752</v>
      </c>
      <c r="K76" s="210">
        <f t="shared" si="0"/>
        <v>0</v>
      </c>
    </row>
    <row r="77" spans="1:11" x14ac:dyDescent="0.25">
      <c r="A77" s="215">
        <v>45342</v>
      </c>
      <c r="B77" s="211" t="s">
        <v>397</v>
      </c>
      <c r="C77" s="216" t="s">
        <v>702</v>
      </c>
      <c r="D77" s="211" t="s">
        <v>703</v>
      </c>
      <c r="E77" s="162" t="s">
        <v>756</v>
      </c>
      <c r="F77" s="158"/>
      <c r="G77" s="124" t="s">
        <v>154</v>
      </c>
      <c r="H77" s="161"/>
      <c r="I77" s="213">
        <v>29325628</v>
      </c>
      <c r="J77" s="245">
        <v>29325628</v>
      </c>
      <c r="K77" s="210">
        <f t="shared" si="0"/>
        <v>0</v>
      </c>
    </row>
    <row r="78" spans="1:11" x14ac:dyDescent="0.25">
      <c r="A78" s="215">
        <v>45342</v>
      </c>
      <c r="B78" s="211" t="s">
        <v>397</v>
      </c>
      <c r="C78" s="216" t="s">
        <v>702</v>
      </c>
      <c r="D78" s="211" t="s">
        <v>703</v>
      </c>
      <c r="E78" s="162" t="s">
        <v>756</v>
      </c>
      <c r="F78" s="158"/>
      <c r="G78" s="124" t="s">
        <v>154</v>
      </c>
      <c r="H78" s="161"/>
      <c r="I78" s="213">
        <v>7478003</v>
      </c>
      <c r="J78" s="245">
        <v>7478003</v>
      </c>
      <c r="K78" s="210">
        <f t="shared" si="0"/>
        <v>0</v>
      </c>
    </row>
    <row r="79" spans="1:11" x14ac:dyDescent="0.25">
      <c r="A79" s="215">
        <v>45342</v>
      </c>
      <c r="B79" s="211" t="s">
        <v>397</v>
      </c>
      <c r="C79" s="216" t="s">
        <v>702</v>
      </c>
      <c r="D79" s="211" t="s">
        <v>703</v>
      </c>
      <c r="E79" s="162" t="s">
        <v>756</v>
      </c>
      <c r="F79" s="158"/>
      <c r="G79" s="124" t="s">
        <v>154</v>
      </c>
      <c r="H79" s="161"/>
      <c r="I79" s="213">
        <v>86768240</v>
      </c>
      <c r="J79" s="245">
        <v>86768240</v>
      </c>
      <c r="K79" s="210">
        <f t="shared" si="0"/>
        <v>0</v>
      </c>
    </row>
    <row r="80" spans="1:11" x14ac:dyDescent="0.25">
      <c r="A80" s="215">
        <v>45342</v>
      </c>
      <c r="B80" s="211" t="s">
        <v>397</v>
      </c>
      <c r="C80" s="216" t="s">
        <v>702</v>
      </c>
      <c r="D80" s="211" t="s">
        <v>703</v>
      </c>
      <c r="E80" s="162" t="s">
        <v>756</v>
      </c>
      <c r="F80" s="158"/>
      <c r="G80" s="124" t="s">
        <v>154</v>
      </c>
      <c r="H80" s="161"/>
      <c r="I80" s="213">
        <v>3774813</v>
      </c>
      <c r="J80" s="245">
        <v>3774813</v>
      </c>
      <c r="K80" s="210">
        <f t="shared" si="0"/>
        <v>0</v>
      </c>
    </row>
    <row r="81" spans="1:11" x14ac:dyDescent="0.25">
      <c r="A81" s="215">
        <v>45342</v>
      </c>
      <c r="B81" s="211" t="s">
        <v>397</v>
      </c>
      <c r="C81" s="216" t="s">
        <v>702</v>
      </c>
      <c r="D81" s="211" t="s">
        <v>703</v>
      </c>
      <c r="E81" s="162" t="s">
        <v>756</v>
      </c>
      <c r="F81" s="158"/>
      <c r="G81" s="124" t="s">
        <v>154</v>
      </c>
      <c r="H81" s="161"/>
      <c r="I81" s="213">
        <v>222700824</v>
      </c>
      <c r="J81" s="245">
        <v>222700824</v>
      </c>
      <c r="K81" s="210">
        <f t="shared" si="0"/>
        <v>0</v>
      </c>
    </row>
    <row r="82" spans="1:11" x14ac:dyDescent="0.25">
      <c r="A82" s="215">
        <v>45342</v>
      </c>
      <c r="B82" s="211" t="s">
        <v>74</v>
      </c>
      <c r="C82" s="216" t="s">
        <v>522</v>
      </c>
      <c r="D82" s="211" t="s">
        <v>704</v>
      </c>
      <c r="E82" s="162" t="s">
        <v>757</v>
      </c>
      <c r="F82" s="158"/>
      <c r="G82" s="124" t="s">
        <v>154</v>
      </c>
      <c r="H82" s="161"/>
      <c r="I82" s="213">
        <v>1751090</v>
      </c>
      <c r="J82" s="245">
        <v>1751090</v>
      </c>
      <c r="K82" s="210">
        <f t="shared" si="0"/>
        <v>0</v>
      </c>
    </row>
    <row r="83" spans="1:11" x14ac:dyDescent="0.25">
      <c r="A83" s="215">
        <v>45344</v>
      </c>
      <c r="B83" s="211" t="s">
        <v>278</v>
      </c>
      <c r="C83" s="216" t="s">
        <v>705</v>
      </c>
      <c r="D83" s="211" t="s">
        <v>706</v>
      </c>
      <c r="E83" s="162" t="s">
        <v>758</v>
      </c>
      <c r="F83" s="158"/>
      <c r="G83" s="124" t="s">
        <v>154</v>
      </c>
      <c r="H83" s="161"/>
      <c r="I83" s="213">
        <v>254577</v>
      </c>
      <c r="J83" s="245">
        <v>254577</v>
      </c>
      <c r="K83" s="210">
        <f t="shared" si="0"/>
        <v>0</v>
      </c>
    </row>
    <row r="84" spans="1:11" x14ac:dyDescent="0.25">
      <c r="A84" s="215">
        <v>45344</v>
      </c>
      <c r="B84" s="211" t="s">
        <v>278</v>
      </c>
      <c r="C84" s="216" t="s">
        <v>705</v>
      </c>
      <c r="D84" s="211" t="s">
        <v>706</v>
      </c>
      <c r="E84" s="162" t="s">
        <v>758</v>
      </c>
      <c r="F84" s="158"/>
      <c r="G84" s="124" t="s">
        <v>154</v>
      </c>
      <c r="H84" s="161"/>
      <c r="I84" s="213">
        <v>878820</v>
      </c>
      <c r="J84" s="245">
        <v>878820</v>
      </c>
      <c r="K84" s="210">
        <f t="shared" si="0"/>
        <v>0</v>
      </c>
    </row>
    <row r="85" spans="1:11" x14ac:dyDescent="0.25">
      <c r="A85" s="215">
        <v>45344</v>
      </c>
      <c r="B85" s="211" t="s">
        <v>278</v>
      </c>
      <c r="C85" s="216" t="s">
        <v>705</v>
      </c>
      <c r="D85" s="211" t="s">
        <v>706</v>
      </c>
      <c r="E85" s="162" t="s">
        <v>758</v>
      </c>
      <c r="F85" s="158"/>
      <c r="G85" s="124" t="s">
        <v>154</v>
      </c>
      <c r="H85" s="161"/>
      <c r="I85" s="213">
        <v>343085</v>
      </c>
      <c r="J85" s="245">
        <v>343085</v>
      </c>
      <c r="K85" s="210">
        <f t="shared" si="0"/>
        <v>0</v>
      </c>
    </row>
    <row r="86" spans="1:11" x14ac:dyDescent="0.25">
      <c r="A86" s="215">
        <v>45344</v>
      </c>
      <c r="B86" s="211" t="s">
        <v>278</v>
      </c>
      <c r="C86" s="216" t="s">
        <v>705</v>
      </c>
      <c r="D86" s="211" t="s">
        <v>706</v>
      </c>
      <c r="E86" s="162" t="s">
        <v>758</v>
      </c>
      <c r="F86" s="158"/>
      <c r="G86" s="124" t="s">
        <v>154</v>
      </c>
      <c r="H86" s="161"/>
      <c r="I86" s="213">
        <v>250317</v>
      </c>
      <c r="J86" s="245">
        <v>250317</v>
      </c>
      <c r="K86" s="210">
        <f t="shared" si="0"/>
        <v>0</v>
      </c>
    </row>
    <row r="87" spans="1:11" x14ac:dyDescent="0.25">
      <c r="A87" s="215">
        <v>45344</v>
      </c>
      <c r="B87" s="211" t="s">
        <v>278</v>
      </c>
      <c r="C87" s="216" t="s">
        <v>705</v>
      </c>
      <c r="D87" s="211" t="s">
        <v>706</v>
      </c>
      <c r="E87" s="162" t="s">
        <v>758</v>
      </c>
      <c r="F87" s="158"/>
      <c r="G87" s="124" t="s">
        <v>154</v>
      </c>
      <c r="H87" s="161"/>
      <c r="I87" s="213">
        <v>7080861</v>
      </c>
      <c r="J87" s="245">
        <v>7080861</v>
      </c>
      <c r="K87" s="210">
        <f t="shared" si="0"/>
        <v>0</v>
      </c>
    </row>
    <row r="88" spans="1:11" x14ac:dyDescent="0.25">
      <c r="A88" s="215">
        <v>45344</v>
      </c>
      <c r="B88" s="211" t="s">
        <v>278</v>
      </c>
      <c r="C88" s="216" t="s">
        <v>705</v>
      </c>
      <c r="D88" s="211" t="s">
        <v>706</v>
      </c>
      <c r="E88" s="162" t="s">
        <v>758</v>
      </c>
      <c r="F88" s="158"/>
      <c r="G88" s="124" t="s">
        <v>154</v>
      </c>
      <c r="H88" s="161"/>
      <c r="I88" s="213">
        <v>592250</v>
      </c>
      <c r="J88" s="245">
        <v>592250</v>
      </c>
      <c r="K88" s="210">
        <f t="shared" si="0"/>
        <v>0</v>
      </c>
    </row>
    <row r="89" spans="1:11" x14ac:dyDescent="0.25">
      <c r="A89" s="215">
        <v>45344</v>
      </c>
      <c r="B89" s="211" t="s">
        <v>67</v>
      </c>
      <c r="C89" s="216" t="s">
        <v>707</v>
      </c>
      <c r="D89" s="211" t="s">
        <v>708</v>
      </c>
      <c r="E89" s="162" t="s">
        <v>759</v>
      </c>
      <c r="F89" s="158"/>
      <c r="G89" s="124" t="s">
        <v>736</v>
      </c>
      <c r="H89" s="161"/>
      <c r="I89" s="213">
        <v>24000000</v>
      </c>
      <c r="J89" s="245">
        <v>24000000</v>
      </c>
      <c r="K89" s="210">
        <f t="shared" si="0"/>
        <v>0</v>
      </c>
    </row>
    <row r="90" spans="1:11" x14ac:dyDescent="0.25">
      <c r="A90" s="215">
        <v>45348</v>
      </c>
      <c r="B90" s="211" t="s">
        <v>718</v>
      </c>
      <c r="C90" s="216" t="s">
        <v>709</v>
      </c>
      <c r="D90" s="211" t="s">
        <v>710</v>
      </c>
      <c r="E90" s="162" t="s">
        <v>755</v>
      </c>
      <c r="F90" s="158"/>
      <c r="G90" s="124" t="s">
        <v>737</v>
      </c>
      <c r="H90" s="161"/>
      <c r="I90" s="213">
        <v>24000000</v>
      </c>
      <c r="J90" s="245">
        <v>24000000</v>
      </c>
      <c r="K90" s="210">
        <f t="shared" si="0"/>
        <v>0</v>
      </c>
    </row>
    <row r="91" spans="1:11" x14ac:dyDescent="0.25">
      <c r="A91" s="215">
        <v>45350</v>
      </c>
      <c r="B91" s="211" t="s">
        <v>719</v>
      </c>
      <c r="C91" s="216" t="s">
        <v>127</v>
      </c>
      <c r="D91" s="211" t="s">
        <v>711</v>
      </c>
      <c r="E91" s="162" t="s">
        <v>760</v>
      </c>
      <c r="F91" s="158"/>
      <c r="G91" s="124" t="s">
        <v>738</v>
      </c>
      <c r="H91" s="161"/>
      <c r="I91" s="213">
        <v>24000000</v>
      </c>
      <c r="J91" s="245">
        <v>24000000</v>
      </c>
      <c r="K91" s="210">
        <f t="shared" si="0"/>
        <v>0</v>
      </c>
    </row>
    <row r="92" spans="1:11" x14ac:dyDescent="0.25">
      <c r="A92" s="215">
        <v>45352</v>
      </c>
      <c r="B92" s="211" t="s">
        <v>509</v>
      </c>
      <c r="C92" s="216" t="s">
        <v>1362</v>
      </c>
      <c r="D92" s="211" t="s">
        <v>1363</v>
      </c>
      <c r="E92" s="162" t="s">
        <v>1480</v>
      </c>
      <c r="F92" s="158"/>
      <c r="G92" s="124" t="s">
        <v>1435</v>
      </c>
      <c r="H92" s="161"/>
      <c r="I92" s="213">
        <v>30000000</v>
      </c>
      <c r="J92" s="245">
        <v>29250000</v>
      </c>
      <c r="K92" s="210">
        <f t="shared" si="0"/>
        <v>750000</v>
      </c>
    </row>
    <row r="93" spans="1:11" x14ac:dyDescent="0.25">
      <c r="A93" s="215">
        <v>45352</v>
      </c>
      <c r="B93" s="211" t="s">
        <v>1059</v>
      </c>
      <c r="C93" s="216" t="s">
        <v>80</v>
      </c>
      <c r="D93" s="211" t="s">
        <v>1065</v>
      </c>
      <c r="E93" s="162" t="s">
        <v>1481</v>
      </c>
      <c r="F93" s="158"/>
      <c r="G93" s="124" t="s">
        <v>1436</v>
      </c>
      <c r="H93" s="161"/>
      <c r="I93" s="213">
        <v>30000000</v>
      </c>
      <c r="J93" s="245">
        <v>29250000</v>
      </c>
      <c r="K93" s="210">
        <f t="shared" si="0"/>
        <v>750000</v>
      </c>
    </row>
    <row r="94" spans="1:11" x14ac:dyDescent="0.25">
      <c r="A94" s="215">
        <v>45352</v>
      </c>
      <c r="B94" s="211" t="s">
        <v>810</v>
      </c>
      <c r="C94" s="216" t="s">
        <v>1266</v>
      </c>
      <c r="D94" s="211" t="s">
        <v>1364</v>
      </c>
      <c r="E94" s="162" t="s">
        <v>1482</v>
      </c>
      <c r="F94" s="158"/>
      <c r="G94" s="124" t="s">
        <v>1437</v>
      </c>
      <c r="H94" s="161"/>
      <c r="I94" s="213">
        <v>24000000</v>
      </c>
      <c r="J94" s="245">
        <v>23400000</v>
      </c>
      <c r="K94" s="210">
        <f t="shared" si="0"/>
        <v>600000</v>
      </c>
    </row>
    <row r="95" spans="1:11" x14ac:dyDescent="0.25">
      <c r="A95" s="215">
        <v>45355</v>
      </c>
      <c r="B95" s="211" t="s">
        <v>811</v>
      </c>
      <c r="C95" s="216" t="s">
        <v>810</v>
      </c>
      <c r="D95" s="211" t="s">
        <v>836</v>
      </c>
      <c r="E95" s="162" t="s">
        <v>1483</v>
      </c>
      <c r="F95" s="158"/>
      <c r="G95" s="124" t="s">
        <v>1438</v>
      </c>
      <c r="H95" s="161"/>
      <c r="I95" s="213">
        <v>24000000</v>
      </c>
      <c r="J95" s="245">
        <v>23200000</v>
      </c>
      <c r="K95" s="210">
        <f t="shared" si="0"/>
        <v>800000</v>
      </c>
    </row>
    <row r="96" spans="1:11" x14ac:dyDescent="0.25">
      <c r="A96" s="215">
        <v>45356</v>
      </c>
      <c r="B96" s="211" t="s">
        <v>816</v>
      </c>
      <c r="C96" s="216" t="s">
        <v>529</v>
      </c>
      <c r="D96" s="211" t="s">
        <v>1267</v>
      </c>
      <c r="E96" s="162" t="s">
        <v>1484</v>
      </c>
      <c r="F96" s="158"/>
      <c r="G96" s="124" t="s">
        <v>1439</v>
      </c>
      <c r="H96" s="161"/>
      <c r="I96" s="213">
        <v>24800000</v>
      </c>
      <c r="J96" s="245">
        <v>23766667</v>
      </c>
      <c r="K96" s="210">
        <f t="shared" si="0"/>
        <v>1033333</v>
      </c>
    </row>
    <row r="97" spans="1:11" x14ac:dyDescent="0.25">
      <c r="A97" s="215">
        <v>45356</v>
      </c>
      <c r="B97" s="211" t="s">
        <v>1524</v>
      </c>
      <c r="C97" s="216" t="s">
        <v>684</v>
      </c>
      <c r="D97" s="211" t="s">
        <v>1365</v>
      </c>
      <c r="E97" s="162" t="s">
        <v>1485</v>
      </c>
      <c r="F97" s="158"/>
      <c r="G97" s="124" t="s">
        <v>722</v>
      </c>
      <c r="H97" s="161"/>
      <c r="I97" s="213">
        <v>1796000</v>
      </c>
      <c r="J97" s="245">
        <v>1796000</v>
      </c>
      <c r="K97" s="210">
        <f t="shared" si="0"/>
        <v>0</v>
      </c>
    </row>
    <row r="98" spans="1:11" x14ac:dyDescent="0.25">
      <c r="A98" s="215">
        <v>45357</v>
      </c>
      <c r="B98" s="211" t="s">
        <v>70</v>
      </c>
      <c r="C98" s="216" t="s">
        <v>1366</v>
      </c>
      <c r="D98" s="211" t="s">
        <v>1367</v>
      </c>
      <c r="E98" s="162" t="s">
        <v>1486</v>
      </c>
      <c r="F98" s="158"/>
      <c r="G98" s="124" t="s">
        <v>154</v>
      </c>
      <c r="H98" s="161"/>
      <c r="I98" s="213">
        <v>13388000</v>
      </c>
      <c r="J98" s="245">
        <v>13388000</v>
      </c>
      <c r="K98" s="210">
        <f t="shared" si="0"/>
        <v>0</v>
      </c>
    </row>
    <row r="99" spans="1:11" x14ac:dyDescent="0.25">
      <c r="A99" s="215">
        <v>45357</v>
      </c>
      <c r="B99" s="211" t="s">
        <v>70</v>
      </c>
      <c r="C99" s="216" t="s">
        <v>1366</v>
      </c>
      <c r="D99" s="211" t="s">
        <v>1367</v>
      </c>
      <c r="E99" s="162" t="s">
        <v>1486</v>
      </c>
      <c r="F99" s="158"/>
      <c r="G99" s="124" t="s">
        <v>154</v>
      </c>
      <c r="H99" s="161"/>
      <c r="I99" s="213">
        <v>6698500</v>
      </c>
      <c r="J99" s="245">
        <v>6698500</v>
      </c>
      <c r="K99" s="210">
        <f t="shared" si="0"/>
        <v>0</v>
      </c>
    </row>
    <row r="100" spans="1:11" x14ac:dyDescent="0.25">
      <c r="A100" s="215">
        <v>45357</v>
      </c>
      <c r="B100" s="211" t="s">
        <v>70</v>
      </c>
      <c r="C100" s="216" t="s">
        <v>1366</v>
      </c>
      <c r="D100" s="211" t="s">
        <v>1367</v>
      </c>
      <c r="E100" s="162" t="s">
        <v>1486</v>
      </c>
      <c r="F100" s="158"/>
      <c r="G100" s="124" t="s">
        <v>154</v>
      </c>
      <c r="H100" s="161"/>
      <c r="I100" s="213">
        <v>154684498</v>
      </c>
      <c r="J100" s="245">
        <v>154684498</v>
      </c>
      <c r="K100" s="210">
        <f t="shared" si="0"/>
        <v>0</v>
      </c>
    </row>
    <row r="101" spans="1:11" x14ac:dyDescent="0.25">
      <c r="A101" s="215">
        <v>45357</v>
      </c>
      <c r="B101" s="211" t="s">
        <v>70</v>
      </c>
      <c r="C101" s="216" t="s">
        <v>1366</v>
      </c>
      <c r="D101" s="211" t="s">
        <v>1367</v>
      </c>
      <c r="E101" s="162" t="s">
        <v>1486</v>
      </c>
      <c r="F101" s="158"/>
      <c r="G101" s="124" t="s">
        <v>154</v>
      </c>
      <c r="H101" s="161"/>
      <c r="I101" s="213">
        <v>110251860</v>
      </c>
      <c r="J101" s="245">
        <v>110251860</v>
      </c>
      <c r="K101" s="210">
        <f t="shared" si="0"/>
        <v>0</v>
      </c>
    </row>
    <row r="102" spans="1:11" x14ac:dyDescent="0.25">
      <c r="A102" s="215">
        <v>45357</v>
      </c>
      <c r="B102" s="211" t="s">
        <v>70</v>
      </c>
      <c r="C102" s="216" t="s">
        <v>1366</v>
      </c>
      <c r="D102" s="211" t="s">
        <v>1367</v>
      </c>
      <c r="E102" s="162" t="s">
        <v>1486</v>
      </c>
      <c r="F102" s="158"/>
      <c r="G102" s="124" t="s">
        <v>154</v>
      </c>
      <c r="H102" s="161"/>
      <c r="I102" s="213">
        <v>40135300</v>
      </c>
      <c r="J102" s="245">
        <v>40135300</v>
      </c>
      <c r="K102" s="210">
        <f t="shared" si="0"/>
        <v>0</v>
      </c>
    </row>
    <row r="103" spans="1:11" x14ac:dyDescent="0.25">
      <c r="A103" s="215">
        <v>45357</v>
      </c>
      <c r="B103" s="211" t="s">
        <v>70</v>
      </c>
      <c r="C103" s="216" t="s">
        <v>1366</v>
      </c>
      <c r="D103" s="211" t="s">
        <v>1367</v>
      </c>
      <c r="E103" s="162" t="s">
        <v>1486</v>
      </c>
      <c r="F103" s="158"/>
      <c r="G103" s="124" t="s">
        <v>154</v>
      </c>
      <c r="H103" s="161"/>
      <c r="I103" s="213">
        <v>6698500</v>
      </c>
      <c r="J103" s="245">
        <v>6698500</v>
      </c>
      <c r="K103" s="210">
        <f t="shared" si="0"/>
        <v>0</v>
      </c>
    </row>
    <row r="104" spans="1:11" x14ac:dyDescent="0.25">
      <c r="A104" s="215">
        <v>45357</v>
      </c>
      <c r="B104" s="211" t="s">
        <v>70</v>
      </c>
      <c r="C104" s="216" t="s">
        <v>1366</v>
      </c>
      <c r="D104" s="211" t="s">
        <v>1367</v>
      </c>
      <c r="E104" s="162" t="s">
        <v>1486</v>
      </c>
      <c r="F104" s="158"/>
      <c r="G104" s="124" t="s">
        <v>154</v>
      </c>
      <c r="H104" s="161"/>
      <c r="I104" s="213">
        <v>84811400</v>
      </c>
      <c r="J104" s="245">
        <v>84811400</v>
      </c>
      <c r="K104" s="210">
        <f t="shared" si="0"/>
        <v>0</v>
      </c>
    </row>
    <row r="105" spans="1:11" x14ac:dyDescent="0.25">
      <c r="A105" s="215">
        <v>45357</v>
      </c>
      <c r="B105" s="211" t="s">
        <v>70</v>
      </c>
      <c r="C105" s="216" t="s">
        <v>1366</v>
      </c>
      <c r="D105" s="211" t="s">
        <v>1367</v>
      </c>
      <c r="E105" s="162" t="s">
        <v>1486</v>
      </c>
      <c r="F105" s="158"/>
      <c r="G105" s="124" t="s">
        <v>154</v>
      </c>
      <c r="H105" s="161"/>
      <c r="I105" s="213">
        <v>53516400</v>
      </c>
      <c r="J105" s="245">
        <v>53516400</v>
      </c>
      <c r="K105" s="210">
        <f t="shared" si="0"/>
        <v>0</v>
      </c>
    </row>
    <row r="106" spans="1:11" x14ac:dyDescent="0.25">
      <c r="A106" s="215">
        <v>45359</v>
      </c>
      <c r="B106" s="211" t="s">
        <v>710</v>
      </c>
      <c r="C106" s="216" t="s">
        <v>1368</v>
      </c>
      <c r="D106" s="211" t="s">
        <v>1369</v>
      </c>
      <c r="E106" s="162" t="s">
        <v>1487</v>
      </c>
      <c r="F106" s="158"/>
      <c r="G106" s="124" t="s">
        <v>1440</v>
      </c>
      <c r="H106" s="161"/>
      <c r="I106" s="213">
        <v>24000000</v>
      </c>
      <c r="J106" s="245">
        <v>21600000</v>
      </c>
      <c r="K106" s="210">
        <f t="shared" si="0"/>
        <v>2400000</v>
      </c>
    </row>
    <row r="107" spans="1:11" x14ac:dyDescent="0.25">
      <c r="A107" s="215">
        <v>45359</v>
      </c>
      <c r="B107" s="211" t="s">
        <v>524</v>
      </c>
      <c r="C107" s="216" t="s">
        <v>1370</v>
      </c>
      <c r="D107" s="211" t="s">
        <v>1371</v>
      </c>
      <c r="E107" s="162" t="s">
        <v>1488</v>
      </c>
      <c r="F107" s="158"/>
      <c r="G107" s="124" t="s">
        <v>1441</v>
      </c>
      <c r="H107" s="161"/>
      <c r="I107" s="213">
        <v>24000000</v>
      </c>
      <c r="J107" s="245">
        <v>22000000</v>
      </c>
      <c r="K107" s="210">
        <f t="shared" si="0"/>
        <v>2000000</v>
      </c>
    </row>
    <row r="108" spans="1:11" x14ac:dyDescent="0.25">
      <c r="A108" s="215">
        <v>45359</v>
      </c>
      <c r="B108" s="211" t="s">
        <v>947</v>
      </c>
      <c r="C108" s="216" t="s">
        <v>1372</v>
      </c>
      <c r="D108" s="211" t="s">
        <v>1373</v>
      </c>
      <c r="E108" s="162" t="s">
        <v>1489</v>
      </c>
      <c r="F108" s="158"/>
      <c r="G108" s="124" t="s">
        <v>1442</v>
      </c>
      <c r="H108" s="161"/>
      <c r="I108" s="213">
        <v>30000000</v>
      </c>
      <c r="J108" s="245">
        <v>26750000</v>
      </c>
      <c r="K108" s="210">
        <f t="shared" si="0"/>
        <v>3250000</v>
      </c>
    </row>
    <row r="109" spans="1:11" x14ac:dyDescent="0.25">
      <c r="A109" s="215">
        <v>45359</v>
      </c>
      <c r="B109" s="211" t="s">
        <v>515</v>
      </c>
      <c r="C109" s="216" t="s">
        <v>1298</v>
      </c>
      <c r="D109" s="211" t="s">
        <v>1374</v>
      </c>
      <c r="E109" s="162" t="s">
        <v>1490</v>
      </c>
      <c r="F109" s="158"/>
      <c r="G109" s="124" t="s">
        <v>1443</v>
      </c>
      <c r="H109" s="161"/>
      <c r="I109" s="213">
        <v>11532000</v>
      </c>
      <c r="J109" s="245">
        <v>10474900</v>
      </c>
      <c r="K109" s="210">
        <f t="shared" si="0"/>
        <v>1057100</v>
      </c>
    </row>
    <row r="110" spans="1:11" x14ac:dyDescent="0.25">
      <c r="A110" s="215">
        <v>45363</v>
      </c>
      <c r="B110" s="211" t="s">
        <v>1066</v>
      </c>
      <c r="C110" s="216" t="s">
        <v>1294</v>
      </c>
      <c r="D110" s="211" t="s">
        <v>1375</v>
      </c>
      <c r="E110" s="162" t="s">
        <v>1491</v>
      </c>
      <c r="F110" s="158"/>
      <c r="G110" s="124" t="s">
        <v>1444</v>
      </c>
      <c r="H110" s="161"/>
      <c r="I110" s="213">
        <v>28000000</v>
      </c>
      <c r="J110" s="245">
        <v>24500000</v>
      </c>
      <c r="K110" s="210">
        <f t="shared" si="0"/>
        <v>3500000</v>
      </c>
    </row>
    <row r="111" spans="1:11" x14ac:dyDescent="0.25">
      <c r="A111" s="215">
        <v>45363</v>
      </c>
      <c r="B111" s="211" t="s">
        <v>705</v>
      </c>
      <c r="C111" s="216" t="s">
        <v>1376</v>
      </c>
      <c r="D111" s="211" t="s">
        <v>1292</v>
      </c>
      <c r="E111" s="162" t="s">
        <v>1492</v>
      </c>
      <c r="F111" s="158"/>
      <c r="G111" s="124" t="s">
        <v>1445</v>
      </c>
      <c r="H111" s="161"/>
      <c r="I111" s="213">
        <v>24000000</v>
      </c>
      <c r="J111" s="245">
        <v>21600000</v>
      </c>
      <c r="K111" s="210">
        <f t="shared" si="0"/>
        <v>2400000</v>
      </c>
    </row>
    <row r="112" spans="1:11" x14ac:dyDescent="0.25">
      <c r="A112" s="215">
        <v>45363</v>
      </c>
      <c r="B112" s="211" t="s">
        <v>1525</v>
      </c>
      <c r="C112" s="216" t="s">
        <v>1377</v>
      </c>
      <c r="D112" s="211" t="s">
        <v>1372</v>
      </c>
      <c r="E112" s="162" t="s">
        <v>1493</v>
      </c>
      <c r="F112" s="158"/>
      <c r="G112" s="124" t="s">
        <v>1446</v>
      </c>
      <c r="H112" s="161"/>
      <c r="I112" s="213">
        <v>29792000</v>
      </c>
      <c r="J112" s="245">
        <v>26812800</v>
      </c>
      <c r="K112" s="210">
        <f t="shared" si="0"/>
        <v>2979200</v>
      </c>
    </row>
    <row r="113" spans="1:11" x14ac:dyDescent="0.25">
      <c r="A113" s="215">
        <v>45363</v>
      </c>
      <c r="B113" s="211" t="s">
        <v>531</v>
      </c>
      <c r="C113" s="216" t="s">
        <v>1378</v>
      </c>
      <c r="D113" s="211" t="s">
        <v>1376</v>
      </c>
      <c r="E113" s="162" t="s">
        <v>1494</v>
      </c>
      <c r="F113" s="158"/>
      <c r="G113" s="124" t="s">
        <v>1447</v>
      </c>
      <c r="H113" s="161"/>
      <c r="I113" s="213">
        <v>32000000</v>
      </c>
      <c r="J113" s="245">
        <v>28800000</v>
      </c>
      <c r="K113" s="210">
        <f t="shared" si="0"/>
        <v>3200000</v>
      </c>
    </row>
    <row r="114" spans="1:11" x14ac:dyDescent="0.25">
      <c r="A114" s="215">
        <v>45363</v>
      </c>
      <c r="B114" s="211" t="s">
        <v>1526</v>
      </c>
      <c r="C114" s="216" t="s">
        <v>1379</v>
      </c>
      <c r="D114" s="211" t="s">
        <v>1380</v>
      </c>
      <c r="E114" s="162" t="s">
        <v>1495</v>
      </c>
      <c r="F114" s="158"/>
      <c r="G114" s="124" t="s">
        <v>1448</v>
      </c>
      <c r="H114" s="161"/>
      <c r="I114" s="213">
        <v>32000000</v>
      </c>
      <c r="J114" s="245">
        <v>28800000</v>
      </c>
      <c r="K114" s="210">
        <f t="shared" si="0"/>
        <v>3200000</v>
      </c>
    </row>
    <row r="115" spans="1:11" x14ac:dyDescent="0.25">
      <c r="A115" s="215">
        <v>45363</v>
      </c>
      <c r="B115" s="211" t="s">
        <v>1067</v>
      </c>
      <c r="C115" s="216" t="s">
        <v>1381</v>
      </c>
      <c r="D115" s="211" t="s">
        <v>1319</v>
      </c>
      <c r="E115" s="162" t="s">
        <v>1496</v>
      </c>
      <c r="F115" s="158"/>
      <c r="G115" s="124" t="s">
        <v>1449</v>
      </c>
      <c r="H115" s="161"/>
      <c r="I115" s="213">
        <v>24000000</v>
      </c>
      <c r="J115" s="245">
        <v>21600000</v>
      </c>
      <c r="K115" s="210">
        <f t="shared" si="0"/>
        <v>2400000</v>
      </c>
    </row>
    <row r="116" spans="1:11" x14ac:dyDescent="0.25">
      <c r="A116" s="215">
        <v>45363</v>
      </c>
      <c r="B116" s="211" t="s">
        <v>985</v>
      </c>
      <c r="C116" s="216" t="s">
        <v>1369</v>
      </c>
      <c r="D116" s="211" t="s">
        <v>1382</v>
      </c>
      <c r="E116" s="162" t="s">
        <v>1497</v>
      </c>
      <c r="F116" s="158"/>
      <c r="G116" s="124" t="s">
        <v>1450</v>
      </c>
      <c r="H116" s="161"/>
      <c r="I116" s="213">
        <v>28000000</v>
      </c>
      <c r="J116" s="245">
        <v>25200000</v>
      </c>
      <c r="K116" s="210">
        <f t="shared" si="0"/>
        <v>2800000</v>
      </c>
    </row>
    <row r="117" spans="1:11" x14ac:dyDescent="0.25">
      <c r="A117" s="215">
        <v>45363</v>
      </c>
      <c r="B117" s="211" t="s">
        <v>1068</v>
      </c>
      <c r="C117" s="216" t="s">
        <v>1383</v>
      </c>
      <c r="D117" s="211" t="s">
        <v>1384</v>
      </c>
      <c r="E117" s="162" t="s">
        <v>1498</v>
      </c>
      <c r="F117" s="158"/>
      <c r="G117" s="124" t="s">
        <v>1451</v>
      </c>
      <c r="H117" s="161"/>
      <c r="I117" s="213">
        <v>24000000</v>
      </c>
      <c r="J117" s="245">
        <v>21400000</v>
      </c>
      <c r="K117" s="210">
        <f t="shared" si="0"/>
        <v>2600000</v>
      </c>
    </row>
    <row r="118" spans="1:11" x14ac:dyDescent="0.25">
      <c r="A118" s="215">
        <v>45364</v>
      </c>
      <c r="B118" s="211" t="s">
        <v>1363</v>
      </c>
      <c r="C118" s="216" t="s">
        <v>1385</v>
      </c>
      <c r="D118" s="211" t="s">
        <v>1386</v>
      </c>
      <c r="E118" s="162" t="s">
        <v>1499</v>
      </c>
      <c r="F118" s="158"/>
      <c r="G118" s="124" t="s">
        <v>1452</v>
      </c>
      <c r="H118" s="161"/>
      <c r="I118" s="213">
        <v>26000000</v>
      </c>
      <c r="J118" s="245">
        <v>23400000</v>
      </c>
      <c r="K118" s="210">
        <f t="shared" si="0"/>
        <v>2600000</v>
      </c>
    </row>
    <row r="119" spans="1:11" x14ac:dyDescent="0.25">
      <c r="A119" s="215">
        <v>45364</v>
      </c>
      <c r="B119" s="211" t="s">
        <v>1065</v>
      </c>
      <c r="C119" s="216" t="s">
        <v>1387</v>
      </c>
      <c r="D119" s="211" t="s">
        <v>1388</v>
      </c>
      <c r="E119" s="162" t="s">
        <v>1499</v>
      </c>
      <c r="F119" s="158"/>
      <c r="G119" s="124" t="s">
        <v>1453</v>
      </c>
      <c r="H119" s="161"/>
      <c r="I119" s="213">
        <v>26000000</v>
      </c>
      <c r="J119" s="245">
        <v>23400000</v>
      </c>
      <c r="K119" s="210">
        <f t="shared" si="0"/>
        <v>2600000</v>
      </c>
    </row>
    <row r="120" spans="1:11" x14ac:dyDescent="0.25">
      <c r="A120" s="215">
        <v>45364</v>
      </c>
      <c r="B120" s="211" t="s">
        <v>1364</v>
      </c>
      <c r="C120" s="216" t="s">
        <v>1389</v>
      </c>
      <c r="D120" s="211" t="s">
        <v>1366</v>
      </c>
      <c r="E120" s="162" t="s">
        <v>1500</v>
      </c>
      <c r="F120" s="158"/>
      <c r="G120" s="124" t="s">
        <v>1454</v>
      </c>
      <c r="H120" s="161"/>
      <c r="I120" s="213">
        <v>36000000</v>
      </c>
      <c r="J120" s="245">
        <v>32400000</v>
      </c>
      <c r="K120" s="210">
        <f t="shared" si="0"/>
        <v>3600000</v>
      </c>
    </row>
    <row r="121" spans="1:11" x14ac:dyDescent="0.25">
      <c r="A121" s="215">
        <v>45366</v>
      </c>
      <c r="B121" s="211" t="s">
        <v>166</v>
      </c>
      <c r="C121" s="216" t="s">
        <v>1390</v>
      </c>
      <c r="D121" s="211" t="s">
        <v>1391</v>
      </c>
      <c r="E121" s="162" t="s">
        <v>1501</v>
      </c>
      <c r="F121" s="158"/>
      <c r="G121" s="124" t="s">
        <v>154</v>
      </c>
      <c r="H121" s="161"/>
      <c r="I121" s="213">
        <v>1046985314</v>
      </c>
      <c r="J121" s="245">
        <v>1046985314</v>
      </c>
      <c r="K121" s="210">
        <f t="shared" si="0"/>
        <v>0</v>
      </c>
    </row>
    <row r="122" spans="1:11" x14ac:dyDescent="0.25">
      <c r="A122" s="215">
        <v>45366</v>
      </c>
      <c r="B122" s="211" t="s">
        <v>166</v>
      </c>
      <c r="C122" s="216" t="s">
        <v>1390</v>
      </c>
      <c r="D122" s="211" t="s">
        <v>1391</v>
      </c>
      <c r="E122" s="162" t="s">
        <v>1501</v>
      </c>
      <c r="F122" s="158"/>
      <c r="G122" s="124" t="s">
        <v>154</v>
      </c>
      <c r="H122" s="161"/>
      <c r="I122" s="213">
        <v>21331436</v>
      </c>
      <c r="J122" s="245">
        <v>21331436</v>
      </c>
      <c r="K122" s="210">
        <f t="shared" si="0"/>
        <v>0</v>
      </c>
    </row>
    <row r="123" spans="1:11" x14ac:dyDescent="0.25">
      <c r="A123" s="215">
        <v>45366</v>
      </c>
      <c r="B123" s="211" t="s">
        <v>166</v>
      </c>
      <c r="C123" s="216" t="s">
        <v>1390</v>
      </c>
      <c r="D123" s="211" t="s">
        <v>1391</v>
      </c>
      <c r="E123" s="162" t="s">
        <v>1501</v>
      </c>
      <c r="F123" s="158"/>
      <c r="G123" s="124" t="s">
        <v>154</v>
      </c>
      <c r="H123" s="161"/>
      <c r="I123" s="213">
        <v>6253631</v>
      </c>
      <c r="J123" s="245">
        <v>6253631</v>
      </c>
      <c r="K123" s="210">
        <f t="shared" si="0"/>
        <v>0</v>
      </c>
    </row>
    <row r="124" spans="1:11" x14ac:dyDescent="0.25">
      <c r="A124" s="215">
        <v>45366</v>
      </c>
      <c r="B124" s="211" t="s">
        <v>166</v>
      </c>
      <c r="C124" s="216" t="s">
        <v>1390</v>
      </c>
      <c r="D124" s="211" t="s">
        <v>1391</v>
      </c>
      <c r="E124" s="162" t="s">
        <v>1501</v>
      </c>
      <c r="F124" s="158"/>
      <c r="G124" s="124" t="s">
        <v>154</v>
      </c>
      <c r="H124" s="161"/>
      <c r="I124" s="213">
        <v>31602832</v>
      </c>
      <c r="J124" s="245">
        <v>31602832</v>
      </c>
      <c r="K124" s="210">
        <f t="shared" si="0"/>
        <v>0</v>
      </c>
    </row>
    <row r="125" spans="1:11" x14ac:dyDescent="0.25">
      <c r="A125" s="215">
        <v>45366</v>
      </c>
      <c r="B125" s="211" t="s">
        <v>166</v>
      </c>
      <c r="C125" s="216" t="s">
        <v>1390</v>
      </c>
      <c r="D125" s="211" t="s">
        <v>1391</v>
      </c>
      <c r="E125" s="162" t="s">
        <v>1501</v>
      </c>
      <c r="F125" s="158"/>
      <c r="G125" s="124" t="s">
        <v>154</v>
      </c>
      <c r="H125" s="161"/>
      <c r="I125" s="213">
        <v>3245800</v>
      </c>
      <c r="J125" s="245">
        <v>3245800</v>
      </c>
      <c r="K125" s="210">
        <f t="shared" si="0"/>
        <v>0</v>
      </c>
    </row>
    <row r="126" spans="1:11" x14ac:dyDescent="0.25">
      <c r="A126" s="215">
        <v>45366</v>
      </c>
      <c r="B126" s="211" t="s">
        <v>166</v>
      </c>
      <c r="C126" s="216" t="s">
        <v>1390</v>
      </c>
      <c r="D126" s="211" t="s">
        <v>1391</v>
      </c>
      <c r="E126" s="162" t="s">
        <v>1501</v>
      </c>
      <c r="F126" s="158"/>
      <c r="G126" s="124" t="s">
        <v>154</v>
      </c>
      <c r="H126" s="161"/>
      <c r="I126" s="213">
        <v>93112240</v>
      </c>
      <c r="J126" s="245">
        <v>93112240</v>
      </c>
      <c r="K126" s="210">
        <f t="shared" si="0"/>
        <v>0</v>
      </c>
    </row>
    <row r="127" spans="1:11" x14ac:dyDescent="0.25">
      <c r="A127" s="215">
        <v>45366</v>
      </c>
      <c r="B127" s="211" t="s">
        <v>166</v>
      </c>
      <c r="C127" s="216" t="s">
        <v>1390</v>
      </c>
      <c r="D127" s="211" t="s">
        <v>1391</v>
      </c>
      <c r="E127" s="162" t="s">
        <v>1501</v>
      </c>
      <c r="F127" s="158"/>
      <c r="G127" s="124" t="s">
        <v>154</v>
      </c>
      <c r="H127" s="161"/>
      <c r="I127" s="213">
        <v>7731635</v>
      </c>
      <c r="J127" s="245">
        <v>7731635</v>
      </c>
      <c r="K127" s="210">
        <f t="shared" si="0"/>
        <v>0</v>
      </c>
    </row>
    <row r="128" spans="1:11" x14ac:dyDescent="0.25">
      <c r="A128" s="215">
        <v>45366</v>
      </c>
      <c r="B128" s="211" t="s">
        <v>166</v>
      </c>
      <c r="C128" s="216" t="s">
        <v>1390</v>
      </c>
      <c r="D128" s="211" t="s">
        <v>1391</v>
      </c>
      <c r="E128" s="162" t="s">
        <v>1501</v>
      </c>
      <c r="F128" s="158"/>
      <c r="G128" s="124" t="s">
        <v>154</v>
      </c>
      <c r="H128" s="161"/>
      <c r="I128" s="213">
        <v>225147650</v>
      </c>
      <c r="J128" s="245">
        <v>225147650</v>
      </c>
      <c r="K128" s="210">
        <f t="shared" si="0"/>
        <v>0</v>
      </c>
    </row>
    <row r="129" spans="1:11" x14ac:dyDescent="0.25">
      <c r="A129" s="215">
        <v>45366</v>
      </c>
      <c r="B129" s="211" t="s">
        <v>381</v>
      </c>
      <c r="C129" s="216" t="s">
        <v>1392</v>
      </c>
      <c r="D129" s="211" t="s">
        <v>1393</v>
      </c>
      <c r="E129" s="162" t="s">
        <v>1502</v>
      </c>
      <c r="F129" s="158"/>
      <c r="G129" s="124" t="s">
        <v>154</v>
      </c>
      <c r="H129" s="161"/>
      <c r="I129" s="213">
        <v>3357379</v>
      </c>
      <c r="J129" s="245">
        <v>3357379</v>
      </c>
      <c r="K129" s="210">
        <f t="shared" si="0"/>
        <v>0</v>
      </c>
    </row>
    <row r="130" spans="1:11" x14ac:dyDescent="0.25">
      <c r="A130" s="215">
        <v>45369</v>
      </c>
      <c r="B130" s="211" t="s">
        <v>1278</v>
      </c>
      <c r="C130" s="216" t="s">
        <v>1394</v>
      </c>
      <c r="D130" s="211" t="s">
        <v>1395</v>
      </c>
      <c r="E130" s="162" t="s">
        <v>1503</v>
      </c>
      <c r="F130" s="158"/>
      <c r="G130" s="124" t="s">
        <v>1455</v>
      </c>
      <c r="H130" s="161"/>
      <c r="I130" s="213">
        <v>24000000</v>
      </c>
      <c r="J130" s="245">
        <v>20400000</v>
      </c>
      <c r="K130" s="210">
        <f t="shared" si="0"/>
        <v>3600000</v>
      </c>
    </row>
    <row r="131" spans="1:11" x14ac:dyDescent="0.25">
      <c r="A131" s="215">
        <v>45369</v>
      </c>
      <c r="B131" s="211" t="s">
        <v>1527</v>
      </c>
      <c r="C131" s="216" t="s">
        <v>1396</v>
      </c>
      <c r="D131" s="211" t="s">
        <v>1397</v>
      </c>
      <c r="E131" s="162" t="s">
        <v>1504</v>
      </c>
      <c r="F131" s="158"/>
      <c r="G131" s="124" t="s">
        <v>1456</v>
      </c>
      <c r="H131" s="161"/>
      <c r="I131" s="213">
        <v>10000000</v>
      </c>
      <c r="J131" s="245">
        <v>9995000</v>
      </c>
      <c r="K131" s="210">
        <f t="shared" si="0"/>
        <v>5000</v>
      </c>
    </row>
    <row r="132" spans="1:11" x14ac:dyDescent="0.25">
      <c r="A132" s="215">
        <v>45369</v>
      </c>
      <c r="B132" s="211" t="s">
        <v>1282</v>
      </c>
      <c r="C132" s="216" t="s">
        <v>1398</v>
      </c>
      <c r="D132" s="211" t="s">
        <v>1399</v>
      </c>
      <c r="E132" s="162" t="s">
        <v>755</v>
      </c>
      <c r="F132" s="158"/>
      <c r="G132" s="124" t="s">
        <v>1457</v>
      </c>
      <c r="H132" s="161"/>
      <c r="I132" s="213">
        <v>24000000</v>
      </c>
      <c r="J132" s="245">
        <v>20200000</v>
      </c>
      <c r="K132" s="210">
        <f t="shared" si="0"/>
        <v>3800000</v>
      </c>
    </row>
    <row r="133" spans="1:11" x14ac:dyDescent="0.25">
      <c r="A133" s="215">
        <v>45369</v>
      </c>
      <c r="B133" s="211" t="s">
        <v>1365</v>
      </c>
      <c r="C133" s="216" t="s">
        <v>1400</v>
      </c>
      <c r="D133" s="211" t="s">
        <v>1401</v>
      </c>
      <c r="E133" s="162" t="s">
        <v>1505</v>
      </c>
      <c r="F133" s="158"/>
      <c r="G133" s="124" t="s">
        <v>1458</v>
      </c>
      <c r="H133" s="161"/>
      <c r="I133" s="213">
        <v>22000000</v>
      </c>
      <c r="J133" s="245">
        <v>18150000</v>
      </c>
      <c r="K133" s="210">
        <f t="shared" si="0"/>
        <v>3850000</v>
      </c>
    </row>
    <row r="134" spans="1:11" x14ac:dyDescent="0.25">
      <c r="A134" s="215">
        <v>45370</v>
      </c>
      <c r="B134" s="211" t="s">
        <v>1281</v>
      </c>
      <c r="C134" s="216" t="s">
        <v>1402</v>
      </c>
      <c r="D134" s="211" t="s">
        <v>1394</v>
      </c>
      <c r="E134" s="162" t="s">
        <v>1506</v>
      </c>
      <c r="F134" s="158"/>
      <c r="G134" s="124" t="s">
        <v>1459</v>
      </c>
      <c r="H134" s="161"/>
      <c r="I134" s="213">
        <v>32000000</v>
      </c>
      <c r="J134" s="245">
        <v>26400000</v>
      </c>
      <c r="K134" s="210">
        <f t="shared" si="0"/>
        <v>5600000</v>
      </c>
    </row>
    <row r="135" spans="1:11" x14ac:dyDescent="0.25">
      <c r="A135" s="215">
        <v>45370</v>
      </c>
      <c r="B135" s="211" t="s">
        <v>1528</v>
      </c>
      <c r="C135" s="216" t="s">
        <v>1403</v>
      </c>
      <c r="D135" s="211" t="s">
        <v>1404</v>
      </c>
      <c r="E135" s="162" t="s">
        <v>1507</v>
      </c>
      <c r="F135" s="158"/>
      <c r="G135" s="124" t="s">
        <v>1460</v>
      </c>
      <c r="H135" s="161"/>
      <c r="I135" s="213">
        <v>24800000</v>
      </c>
      <c r="J135" s="245">
        <v>21080000</v>
      </c>
      <c r="K135" s="210">
        <f t="shared" si="0"/>
        <v>3720000</v>
      </c>
    </row>
    <row r="136" spans="1:11" x14ac:dyDescent="0.25">
      <c r="A136" s="215">
        <v>45370</v>
      </c>
      <c r="B136" s="211" t="s">
        <v>1529</v>
      </c>
      <c r="C136" s="216" t="s">
        <v>1391</v>
      </c>
      <c r="D136" s="211" t="s">
        <v>1405</v>
      </c>
      <c r="E136" s="162" t="s">
        <v>1508</v>
      </c>
      <c r="F136" s="158"/>
      <c r="G136" s="124" t="s">
        <v>1461</v>
      </c>
      <c r="H136" s="161"/>
      <c r="I136" s="213">
        <v>24000000</v>
      </c>
      <c r="J136" s="245">
        <v>20400000</v>
      </c>
      <c r="K136" s="210">
        <f t="shared" si="0"/>
        <v>3600000</v>
      </c>
    </row>
    <row r="137" spans="1:11" x14ac:dyDescent="0.25">
      <c r="A137" s="215">
        <v>45370</v>
      </c>
      <c r="B137" s="211" t="s">
        <v>1367</v>
      </c>
      <c r="C137" s="216" t="s">
        <v>1393</v>
      </c>
      <c r="D137" s="211" t="s">
        <v>1406</v>
      </c>
      <c r="E137" s="162" t="s">
        <v>1509</v>
      </c>
      <c r="F137" s="158"/>
      <c r="G137" s="124" t="s">
        <v>1462</v>
      </c>
      <c r="H137" s="161"/>
      <c r="I137" s="213">
        <v>23200000</v>
      </c>
      <c r="J137" s="245">
        <v>19526667</v>
      </c>
      <c r="K137" s="210">
        <f t="shared" si="0"/>
        <v>3673333</v>
      </c>
    </row>
    <row r="138" spans="1:11" x14ac:dyDescent="0.25">
      <c r="A138" s="215">
        <v>45370</v>
      </c>
      <c r="B138" s="211" t="s">
        <v>1268</v>
      </c>
      <c r="C138" s="216" t="s">
        <v>1407</v>
      </c>
      <c r="D138" s="211" t="s">
        <v>1408</v>
      </c>
      <c r="E138" s="162" t="s">
        <v>1510</v>
      </c>
      <c r="F138" s="158"/>
      <c r="G138" s="124" t="s">
        <v>1463</v>
      </c>
      <c r="H138" s="161"/>
      <c r="I138" s="213">
        <v>22000000</v>
      </c>
      <c r="J138" s="245">
        <v>18700000</v>
      </c>
      <c r="K138" s="210">
        <f t="shared" si="0"/>
        <v>3300000</v>
      </c>
    </row>
    <row r="139" spans="1:11" x14ac:dyDescent="0.25">
      <c r="A139" s="215">
        <v>45370</v>
      </c>
      <c r="B139" s="211" t="s">
        <v>1530</v>
      </c>
      <c r="C139" s="216" t="s">
        <v>1409</v>
      </c>
      <c r="D139" s="211" t="s">
        <v>1410</v>
      </c>
      <c r="E139" s="162" t="s">
        <v>1511</v>
      </c>
      <c r="F139" s="158"/>
      <c r="G139" s="124" t="s">
        <v>1464</v>
      </c>
      <c r="H139" s="161"/>
      <c r="I139" s="213">
        <v>24000000</v>
      </c>
      <c r="J139" s="245">
        <v>20000000</v>
      </c>
      <c r="K139" s="210">
        <f t="shared" si="0"/>
        <v>4000000</v>
      </c>
    </row>
    <row r="140" spans="1:11" x14ac:dyDescent="0.25">
      <c r="A140" s="215">
        <v>45371</v>
      </c>
      <c r="B140" s="211" t="s">
        <v>1531</v>
      </c>
      <c r="C140" s="216" t="s">
        <v>1411</v>
      </c>
      <c r="D140" s="211" t="s">
        <v>1412</v>
      </c>
      <c r="E140" s="162" t="s">
        <v>1512</v>
      </c>
      <c r="F140" s="158"/>
      <c r="G140" s="124" t="s">
        <v>1465</v>
      </c>
      <c r="H140" s="161"/>
      <c r="I140" s="213">
        <v>24000000</v>
      </c>
      <c r="J140" s="245">
        <v>20200000</v>
      </c>
      <c r="K140" s="210">
        <f t="shared" si="0"/>
        <v>3800000</v>
      </c>
    </row>
    <row r="141" spans="1:11" x14ac:dyDescent="0.25">
      <c r="A141" s="215">
        <v>45371</v>
      </c>
      <c r="B141" s="211" t="s">
        <v>1070</v>
      </c>
      <c r="C141" s="216" t="s">
        <v>1413</v>
      </c>
      <c r="D141" s="211" t="s">
        <v>1411</v>
      </c>
      <c r="E141" s="162" t="s">
        <v>1513</v>
      </c>
      <c r="F141" s="158"/>
      <c r="G141" s="124" t="s">
        <v>1466</v>
      </c>
      <c r="H141" s="161"/>
      <c r="I141" s="213">
        <v>21836000</v>
      </c>
      <c r="J141" s="245">
        <v>18196667</v>
      </c>
      <c r="K141" s="210">
        <f t="shared" si="0"/>
        <v>3639333</v>
      </c>
    </row>
    <row r="142" spans="1:11" x14ac:dyDescent="0.25">
      <c r="A142" s="215">
        <v>45371</v>
      </c>
      <c r="B142" s="211" t="s">
        <v>1284</v>
      </c>
      <c r="C142" s="216" t="s">
        <v>1414</v>
      </c>
      <c r="D142" s="211" t="s">
        <v>1415</v>
      </c>
      <c r="E142" s="162" t="s">
        <v>1514</v>
      </c>
      <c r="F142" s="158"/>
      <c r="G142" s="124" t="s">
        <v>1467</v>
      </c>
      <c r="H142" s="161"/>
      <c r="I142" s="213">
        <v>24000000</v>
      </c>
      <c r="J142" s="245">
        <v>19800000</v>
      </c>
      <c r="K142" s="210">
        <f t="shared" si="0"/>
        <v>4200000</v>
      </c>
    </row>
    <row r="143" spans="1:11" x14ac:dyDescent="0.25">
      <c r="A143" s="215">
        <v>45371</v>
      </c>
      <c r="B143" s="211" t="s">
        <v>1532</v>
      </c>
      <c r="C143" s="216" t="s">
        <v>1416</v>
      </c>
      <c r="D143" s="211" t="s">
        <v>1417</v>
      </c>
      <c r="E143" s="162" t="s">
        <v>1515</v>
      </c>
      <c r="F143" s="158"/>
      <c r="G143" s="124" t="s">
        <v>1468</v>
      </c>
      <c r="H143" s="161"/>
      <c r="I143" s="213">
        <v>28000000</v>
      </c>
      <c r="J143" s="245">
        <v>23333334</v>
      </c>
      <c r="K143" s="210">
        <f t="shared" si="0"/>
        <v>4666666</v>
      </c>
    </row>
    <row r="144" spans="1:11" x14ac:dyDescent="0.25">
      <c r="A144" s="215">
        <v>45371</v>
      </c>
      <c r="B144" s="211" t="s">
        <v>1533</v>
      </c>
      <c r="C144" s="216" t="s">
        <v>1418</v>
      </c>
      <c r="D144" s="211" t="s">
        <v>1419</v>
      </c>
      <c r="E144" s="91" t="s">
        <v>1516</v>
      </c>
      <c r="F144" s="158"/>
      <c r="G144" s="91" t="s">
        <v>1469</v>
      </c>
      <c r="H144" s="161"/>
      <c r="I144" s="213">
        <v>24000000</v>
      </c>
      <c r="J144" s="245">
        <v>19800000</v>
      </c>
      <c r="K144" s="210">
        <f t="shared" ref="K144:K207" si="1">+I144-J144</f>
        <v>4200000</v>
      </c>
    </row>
    <row r="145" spans="1:11" x14ac:dyDescent="0.25">
      <c r="A145" s="215">
        <v>45372</v>
      </c>
      <c r="B145" s="211" t="s">
        <v>1283</v>
      </c>
      <c r="C145" s="216" t="s">
        <v>1420</v>
      </c>
      <c r="D145" s="211" t="s">
        <v>1421</v>
      </c>
      <c r="E145" s="91" t="s">
        <v>1508</v>
      </c>
      <c r="F145" s="158"/>
      <c r="G145" s="91" t="s">
        <v>1470</v>
      </c>
      <c r="H145" s="161"/>
      <c r="I145" s="213">
        <v>24000000</v>
      </c>
      <c r="J145" s="245">
        <v>13800000</v>
      </c>
      <c r="K145" s="210">
        <f t="shared" si="1"/>
        <v>10200000</v>
      </c>
    </row>
    <row r="146" spans="1:11" x14ac:dyDescent="0.25">
      <c r="A146" s="215">
        <v>45372</v>
      </c>
      <c r="B146" s="211" t="s">
        <v>1534</v>
      </c>
      <c r="C146" s="216" t="s">
        <v>1422</v>
      </c>
      <c r="D146" s="211" t="s">
        <v>1423</v>
      </c>
      <c r="E146" s="91" t="s">
        <v>1517</v>
      </c>
      <c r="F146" s="158"/>
      <c r="G146" s="91" t="s">
        <v>1471</v>
      </c>
      <c r="H146" s="161"/>
      <c r="I146" s="213">
        <v>24000000</v>
      </c>
      <c r="J146" s="245">
        <v>19800000</v>
      </c>
      <c r="K146" s="210">
        <f t="shared" si="1"/>
        <v>4200000</v>
      </c>
    </row>
    <row r="147" spans="1:11" x14ac:dyDescent="0.25">
      <c r="A147" s="215">
        <v>45372</v>
      </c>
      <c r="B147" s="211" t="s">
        <v>1535</v>
      </c>
      <c r="C147" s="216" t="s">
        <v>1424</v>
      </c>
      <c r="D147" s="211" t="s">
        <v>1425</v>
      </c>
      <c r="E147" s="91" t="s">
        <v>1518</v>
      </c>
      <c r="F147" s="158"/>
      <c r="G147" s="91" t="s">
        <v>1472</v>
      </c>
      <c r="H147" s="161"/>
      <c r="I147" s="213">
        <v>24000000</v>
      </c>
      <c r="J147" s="245">
        <v>19800000</v>
      </c>
      <c r="K147" s="210">
        <f t="shared" si="1"/>
        <v>4200000</v>
      </c>
    </row>
    <row r="148" spans="1:11" x14ac:dyDescent="0.25">
      <c r="A148" s="215">
        <v>45372</v>
      </c>
      <c r="B148" s="211" t="s">
        <v>1369</v>
      </c>
      <c r="C148" s="216" t="s">
        <v>1426</v>
      </c>
      <c r="D148" s="211" t="s">
        <v>1427</v>
      </c>
      <c r="E148" s="91" t="s">
        <v>1508</v>
      </c>
      <c r="F148" s="158"/>
      <c r="G148" s="91" t="s">
        <v>1473</v>
      </c>
      <c r="H148" s="161"/>
      <c r="I148" s="213">
        <v>24000000</v>
      </c>
      <c r="J148" s="245">
        <v>19000000</v>
      </c>
      <c r="K148" s="210">
        <f t="shared" si="1"/>
        <v>5000000</v>
      </c>
    </row>
    <row r="149" spans="1:11" x14ac:dyDescent="0.25">
      <c r="A149" s="215">
        <v>45373</v>
      </c>
      <c r="B149" s="211" t="s">
        <v>1536</v>
      </c>
      <c r="C149" s="216" t="s">
        <v>1428</v>
      </c>
      <c r="D149" s="211" t="s">
        <v>1429</v>
      </c>
      <c r="E149" s="91" t="s">
        <v>1519</v>
      </c>
      <c r="F149" s="158"/>
      <c r="G149" s="91" t="s">
        <v>1474</v>
      </c>
      <c r="H149" s="161"/>
      <c r="I149" s="213">
        <v>22000000</v>
      </c>
      <c r="J149" s="245">
        <v>17233333</v>
      </c>
      <c r="K149" s="210">
        <f t="shared" si="1"/>
        <v>4766667</v>
      </c>
    </row>
    <row r="150" spans="1:11" x14ac:dyDescent="0.25">
      <c r="A150" s="215">
        <v>45373</v>
      </c>
      <c r="B150" s="211" t="s">
        <v>1368</v>
      </c>
      <c r="C150" s="216" t="s">
        <v>1430</v>
      </c>
      <c r="D150" s="211" t="s">
        <v>1426</v>
      </c>
      <c r="E150" s="91" t="s">
        <v>1520</v>
      </c>
      <c r="F150" s="158"/>
      <c r="G150" s="91" t="s">
        <v>1475</v>
      </c>
      <c r="H150" s="161"/>
      <c r="I150" s="213">
        <v>24000000</v>
      </c>
      <c r="J150" s="245">
        <v>17600000</v>
      </c>
      <c r="K150" s="210">
        <f t="shared" si="1"/>
        <v>6400000</v>
      </c>
    </row>
    <row r="151" spans="1:11" x14ac:dyDescent="0.25">
      <c r="A151" s="215">
        <v>45373</v>
      </c>
      <c r="B151" s="211" t="s">
        <v>1537</v>
      </c>
      <c r="C151" s="216" t="s">
        <v>1431</v>
      </c>
      <c r="D151" s="211" t="s">
        <v>1420</v>
      </c>
      <c r="E151" s="91" t="s">
        <v>1521</v>
      </c>
      <c r="F151" s="158"/>
      <c r="G151" s="91" t="s">
        <v>1476</v>
      </c>
      <c r="H151" s="161"/>
      <c r="I151" s="213">
        <v>24000000</v>
      </c>
      <c r="J151" s="245">
        <v>19800000</v>
      </c>
      <c r="K151" s="210">
        <f t="shared" si="1"/>
        <v>4200000</v>
      </c>
    </row>
    <row r="152" spans="1:11" x14ac:dyDescent="0.25">
      <c r="A152" s="215">
        <v>45373</v>
      </c>
      <c r="B152" s="211" t="s">
        <v>1370</v>
      </c>
      <c r="C152" s="216" t="s">
        <v>1432</v>
      </c>
      <c r="D152" s="211" t="s">
        <v>1418</v>
      </c>
      <c r="E152" s="91" t="s">
        <v>1522</v>
      </c>
      <c r="F152" s="158"/>
      <c r="G152" s="91" t="s">
        <v>1477</v>
      </c>
      <c r="H152" s="161"/>
      <c r="I152" s="213">
        <v>24000000</v>
      </c>
      <c r="J152" s="245">
        <v>19800000</v>
      </c>
      <c r="K152" s="210">
        <f t="shared" si="1"/>
        <v>4200000</v>
      </c>
    </row>
    <row r="153" spans="1:11" x14ac:dyDescent="0.25">
      <c r="A153" s="113">
        <v>45373</v>
      </c>
      <c r="B153" s="184" t="s">
        <v>1538</v>
      </c>
      <c r="C153" s="115" t="s">
        <v>1433</v>
      </c>
      <c r="D153" s="25" t="s">
        <v>1422</v>
      </c>
      <c r="E153" s="91" t="s">
        <v>1523</v>
      </c>
      <c r="F153" s="26"/>
      <c r="G153" s="91" t="s">
        <v>1478</v>
      </c>
      <c r="H153" s="13"/>
      <c r="I153" s="99">
        <v>24000000</v>
      </c>
      <c r="J153" s="245">
        <v>19800000</v>
      </c>
      <c r="K153" s="210">
        <f t="shared" si="1"/>
        <v>4200000</v>
      </c>
    </row>
    <row r="154" spans="1:11" x14ac:dyDescent="0.25">
      <c r="A154" s="113">
        <v>45373</v>
      </c>
      <c r="B154" s="184" t="s">
        <v>1287</v>
      </c>
      <c r="C154" s="115" t="s">
        <v>1434</v>
      </c>
      <c r="D154" s="25" t="s">
        <v>1430</v>
      </c>
      <c r="E154" s="91" t="s">
        <v>1514</v>
      </c>
      <c r="F154" s="26"/>
      <c r="G154" s="91" t="s">
        <v>1479</v>
      </c>
      <c r="H154" s="13"/>
      <c r="I154" s="99">
        <v>24000000</v>
      </c>
      <c r="J154" s="245">
        <v>19000000</v>
      </c>
      <c r="K154" s="210">
        <f t="shared" si="1"/>
        <v>5000000</v>
      </c>
    </row>
    <row r="155" spans="1:11" x14ac:dyDescent="0.25">
      <c r="A155" s="113">
        <v>45377</v>
      </c>
      <c r="B155" s="184" t="s">
        <v>1318</v>
      </c>
      <c r="C155" s="115" t="s">
        <v>1306</v>
      </c>
      <c r="D155" s="25" t="s">
        <v>1307</v>
      </c>
      <c r="E155" s="91" t="s">
        <v>1359</v>
      </c>
      <c r="F155" s="26"/>
      <c r="G155" s="91" t="s">
        <v>91</v>
      </c>
      <c r="H155" s="13"/>
      <c r="I155" s="99">
        <v>211188942</v>
      </c>
      <c r="J155" s="245">
        <v>211188942</v>
      </c>
      <c r="K155" s="210">
        <f t="shared" si="1"/>
        <v>0</v>
      </c>
    </row>
    <row r="156" spans="1:11" x14ac:dyDescent="0.25">
      <c r="A156" s="113">
        <v>45383</v>
      </c>
      <c r="B156" s="184" t="s">
        <v>1381</v>
      </c>
      <c r="C156" s="115" t="s">
        <v>1919</v>
      </c>
      <c r="D156" s="25" t="s">
        <v>1816</v>
      </c>
      <c r="E156" s="91" t="s">
        <v>1964</v>
      </c>
      <c r="F156" s="26"/>
      <c r="G156" s="91" t="s">
        <v>1991</v>
      </c>
      <c r="H156" s="13"/>
      <c r="I156" s="99">
        <v>23200000</v>
      </c>
      <c r="J156" s="245">
        <v>17013333</v>
      </c>
      <c r="K156" s="210">
        <f t="shared" si="1"/>
        <v>6186667</v>
      </c>
    </row>
    <row r="157" spans="1:11" x14ac:dyDescent="0.25">
      <c r="A157" s="113">
        <v>45383</v>
      </c>
      <c r="B157" s="184" t="s">
        <v>1386</v>
      </c>
      <c r="C157" s="115" t="s">
        <v>1920</v>
      </c>
      <c r="D157" s="25" t="s">
        <v>1432</v>
      </c>
      <c r="E157" s="91" t="s">
        <v>1965</v>
      </c>
      <c r="F157" s="26"/>
      <c r="G157" s="91" t="s">
        <v>1992</v>
      </c>
      <c r="H157" s="13"/>
      <c r="I157" s="99">
        <v>31200000</v>
      </c>
      <c r="J157" s="245">
        <v>23400000</v>
      </c>
      <c r="K157" s="210">
        <f t="shared" si="1"/>
        <v>7800000</v>
      </c>
    </row>
    <row r="158" spans="1:11" x14ac:dyDescent="0.25">
      <c r="A158" s="113">
        <v>45386</v>
      </c>
      <c r="B158" s="184" t="s">
        <v>2014</v>
      </c>
      <c r="C158" s="115" t="s">
        <v>684</v>
      </c>
      <c r="D158" s="25" t="s">
        <v>427</v>
      </c>
      <c r="E158" s="91" t="s">
        <v>1485</v>
      </c>
      <c r="F158" s="26"/>
      <c r="G158" s="91" t="s">
        <v>722</v>
      </c>
      <c r="H158" s="13"/>
      <c r="I158" s="99">
        <v>5520000</v>
      </c>
      <c r="J158" s="245">
        <v>5520000</v>
      </c>
      <c r="K158" s="210">
        <f t="shared" si="1"/>
        <v>0</v>
      </c>
    </row>
    <row r="159" spans="1:11" x14ac:dyDescent="0.25">
      <c r="A159" s="113">
        <v>45387</v>
      </c>
      <c r="B159" s="184" t="s">
        <v>168</v>
      </c>
      <c r="C159" s="115" t="s">
        <v>1921</v>
      </c>
      <c r="D159" s="25" t="s">
        <v>1922</v>
      </c>
      <c r="E159" s="91" t="s">
        <v>1966</v>
      </c>
      <c r="F159" s="26"/>
      <c r="G159" s="91" t="s">
        <v>154</v>
      </c>
      <c r="H159" s="13"/>
      <c r="I159" s="99">
        <v>13670600</v>
      </c>
      <c r="J159" s="245">
        <v>13670600</v>
      </c>
      <c r="K159" s="210">
        <f t="shared" si="1"/>
        <v>0</v>
      </c>
    </row>
    <row r="160" spans="1:11" x14ac:dyDescent="0.25">
      <c r="A160" s="113">
        <v>45387</v>
      </c>
      <c r="B160" s="184" t="s">
        <v>168</v>
      </c>
      <c r="C160" s="115" t="s">
        <v>1921</v>
      </c>
      <c r="D160" s="25" t="s">
        <v>1922</v>
      </c>
      <c r="E160" s="91" t="s">
        <v>1966</v>
      </c>
      <c r="F160" s="26"/>
      <c r="G160" s="91" t="s">
        <v>154</v>
      </c>
      <c r="H160" s="13"/>
      <c r="I160" s="99">
        <v>6839800</v>
      </c>
      <c r="J160" s="245">
        <v>6839800</v>
      </c>
      <c r="K160" s="210">
        <f t="shared" si="1"/>
        <v>0</v>
      </c>
    </row>
    <row r="161" spans="1:11" x14ac:dyDescent="0.25">
      <c r="A161" s="113">
        <v>45387</v>
      </c>
      <c r="B161" s="184" t="s">
        <v>168</v>
      </c>
      <c r="C161" s="115" t="s">
        <v>1921</v>
      </c>
      <c r="D161" s="25" t="s">
        <v>1922</v>
      </c>
      <c r="E161" s="91" t="s">
        <v>1966</v>
      </c>
      <c r="F161" s="26"/>
      <c r="G161" s="91" t="s">
        <v>154</v>
      </c>
      <c r="H161" s="13"/>
      <c r="I161" s="99">
        <v>153352860</v>
      </c>
      <c r="J161" s="245">
        <v>153352860</v>
      </c>
      <c r="K161" s="210">
        <f t="shared" si="1"/>
        <v>0</v>
      </c>
    </row>
    <row r="162" spans="1:11" x14ac:dyDescent="0.25">
      <c r="A162" s="113">
        <v>45387</v>
      </c>
      <c r="B162" s="184" t="s">
        <v>168</v>
      </c>
      <c r="C162" s="115" t="s">
        <v>1921</v>
      </c>
      <c r="D162" s="25" t="s">
        <v>1922</v>
      </c>
      <c r="E162" s="91" t="s">
        <v>1966</v>
      </c>
      <c r="F162" s="26"/>
      <c r="G162" s="91" t="s">
        <v>154</v>
      </c>
      <c r="H162" s="13"/>
      <c r="I162" s="99">
        <v>109136113</v>
      </c>
      <c r="J162" s="245">
        <v>109136113</v>
      </c>
      <c r="K162" s="210">
        <f t="shared" si="1"/>
        <v>0</v>
      </c>
    </row>
    <row r="163" spans="1:11" x14ac:dyDescent="0.25">
      <c r="A163" s="113">
        <v>45387</v>
      </c>
      <c r="B163" s="184" t="s">
        <v>168</v>
      </c>
      <c r="C163" s="115" t="s">
        <v>1921</v>
      </c>
      <c r="D163" s="25" t="s">
        <v>1922</v>
      </c>
      <c r="E163" s="91" t="s">
        <v>1966</v>
      </c>
      <c r="F163" s="26"/>
      <c r="G163" s="91" t="s">
        <v>154</v>
      </c>
      <c r="H163" s="13"/>
      <c r="I163" s="99">
        <v>40981000</v>
      </c>
      <c r="J163" s="245">
        <v>40981000</v>
      </c>
      <c r="K163" s="210">
        <f t="shared" si="1"/>
        <v>0</v>
      </c>
    </row>
    <row r="164" spans="1:11" x14ac:dyDescent="0.25">
      <c r="A164" s="113">
        <v>45387</v>
      </c>
      <c r="B164" s="184" t="s">
        <v>168</v>
      </c>
      <c r="C164" s="115" t="s">
        <v>1921</v>
      </c>
      <c r="D164" s="25" t="s">
        <v>1922</v>
      </c>
      <c r="E164" s="91" t="s">
        <v>1966</v>
      </c>
      <c r="F164" s="26"/>
      <c r="G164" s="91" t="s">
        <v>154</v>
      </c>
      <c r="H164" s="13"/>
      <c r="I164" s="99">
        <v>6839800</v>
      </c>
      <c r="J164" s="245">
        <v>6839800</v>
      </c>
      <c r="K164" s="210">
        <f t="shared" si="1"/>
        <v>0</v>
      </c>
    </row>
    <row r="165" spans="1:11" x14ac:dyDescent="0.25">
      <c r="A165" s="113">
        <v>45387</v>
      </c>
      <c r="B165" s="184" t="s">
        <v>168</v>
      </c>
      <c r="C165" s="115" t="s">
        <v>1921</v>
      </c>
      <c r="D165" s="25" t="s">
        <v>1922</v>
      </c>
      <c r="E165" s="91" t="s">
        <v>1966</v>
      </c>
      <c r="F165" s="26"/>
      <c r="G165" s="91" t="s">
        <v>154</v>
      </c>
      <c r="H165" s="13"/>
      <c r="I165" s="99">
        <v>82959400</v>
      </c>
      <c r="J165" s="245">
        <v>82959400</v>
      </c>
      <c r="K165" s="210">
        <f t="shared" si="1"/>
        <v>0</v>
      </c>
    </row>
    <row r="166" spans="1:11" x14ac:dyDescent="0.25">
      <c r="A166" s="113">
        <v>45387</v>
      </c>
      <c r="B166" s="184" t="s">
        <v>168</v>
      </c>
      <c r="C166" s="115" t="s">
        <v>1921</v>
      </c>
      <c r="D166" s="25" t="s">
        <v>1922</v>
      </c>
      <c r="E166" s="91" t="s">
        <v>1966</v>
      </c>
      <c r="F166" s="26"/>
      <c r="G166" s="91" t="s">
        <v>154</v>
      </c>
      <c r="H166" s="13"/>
      <c r="I166" s="99">
        <v>54642000</v>
      </c>
      <c r="J166" s="245">
        <v>54642000</v>
      </c>
      <c r="K166" s="210">
        <f t="shared" si="1"/>
        <v>0</v>
      </c>
    </row>
    <row r="167" spans="1:11" x14ac:dyDescent="0.25">
      <c r="A167" s="113">
        <v>45387</v>
      </c>
      <c r="B167" s="184" t="s">
        <v>1395</v>
      </c>
      <c r="C167" s="115" t="s">
        <v>1923</v>
      </c>
      <c r="D167" s="25" t="s">
        <v>1821</v>
      </c>
      <c r="E167" s="91" t="s">
        <v>1967</v>
      </c>
      <c r="F167" s="26"/>
      <c r="G167" s="91" t="s">
        <v>1993</v>
      </c>
      <c r="H167" s="13"/>
      <c r="I167" s="99">
        <v>960147263</v>
      </c>
      <c r="J167" s="245">
        <v>960147263</v>
      </c>
      <c r="K167" s="210">
        <f t="shared" si="1"/>
        <v>0</v>
      </c>
    </row>
    <row r="168" spans="1:11" x14ac:dyDescent="0.25">
      <c r="A168" s="113">
        <v>45387</v>
      </c>
      <c r="B168" s="184" t="s">
        <v>1379</v>
      </c>
      <c r="C168" s="115" t="s">
        <v>1924</v>
      </c>
      <c r="D168" s="25" t="s">
        <v>1925</v>
      </c>
      <c r="E168" s="91" t="s">
        <v>1968</v>
      </c>
      <c r="F168" s="26"/>
      <c r="G168" s="91" t="s">
        <v>1994</v>
      </c>
      <c r="H168" s="13"/>
      <c r="I168" s="99">
        <v>24000000</v>
      </c>
      <c r="J168" s="245">
        <v>16400000</v>
      </c>
      <c r="K168" s="210">
        <f t="shared" si="1"/>
        <v>7600000</v>
      </c>
    </row>
    <row r="169" spans="1:11" x14ac:dyDescent="0.25">
      <c r="A169" s="113">
        <v>45387</v>
      </c>
      <c r="B169" s="184" t="s">
        <v>1558</v>
      </c>
      <c r="C169" s="115" t="s">
        <v>1775</v>
      </c>
      <c r="D169" s="25" t="s">
        <v>1926</v>
      </c>
      <c r="E169" s="91" t="s">
        <v>1969</v>
      </c>
      <c r="F169" s="26"/>
      <c r="G169" s="91" t="s">
        <v>1995</v>
      </c>
      <c r="H169" s="13"/>
      <c r="I169" s="99">
        <v>28000000</v>
      </c>
      <c r="J169" s="245">
        <v>19366667</v>
      </c>
      <c r="K169" s="210">
        <f t="shared" si="1"/>
        <v>8633333</v>
      </c>
    </row>
    <row r="170" spans="1:11" x14ac:dyDescent="0.25">
      <c r="A170" s="113">
        <v>45390</v>
      </c>
      <c r="B170" s="184" t="s">
        <v>1393</v>
      </c>
      <c r="C170" s="115" t="s">
        <v>1927</v>
      </c>
      <c r="D170" s="25" t="s">
        <v>1306</v>
      </c>
      <c r="E170" s="91" t="s">
        <v>1514</v>
      </c>
      <c r="F170" s="26"/>
      <c r="G170" s="91" t="s">
        <v>1996</v>
      </c>
      <c r="H170" s="13"/>
      <c r="I170" s="99">
        <v>24000000</v>
      </c>
      <c r="J170" s="245">
        <v>16200000</v>
      </c>
      <c r="K170" s="210">
        <f t="shared" si="1"/>
        <v>7800000</v>
      </c>
    </row>
    <row r="171" spans="1:11" x14ac:dyDescent="0.25">
      <c r="A171" s="113">
        <v>45390</v>
      </c>
      <c r="B171" s="184" t="s">
        <v>1667</v>
      </c>
      <c r="C171" s="115" t="s">
        <v>1928</v>
      </c>
      <c r="D171" s="25" t="s">
        <v>1929</v>
      </c>
      <c r="E171" s="91" t="s">
        <v>1970</v>
      </c>
      <c r="F171" s="26"/>
      <c r="G171" s="91" t="s">
        <v>1997</v>
      </c>
      <c r="H171" s="13"/>
      <c r="I171" s="99">
        <v>24000000</v>
      </c>
      <c r="J171" s="245">
        <v>16400000</v>
      </c>
      <c r="K171" s="210">
        <f t="shared" si="1"/>
        <v>7600000</v>
      </c>
    </row>
    <row r="172" spans="1:11" x14ac:dyDescent="0.25">
      <c r="A172" s="113">
        <v>45390</v>
      </c>
      <c r="B172" s="184" t="s">
        <v>379</v>
      </c>
      <c r="C172" s="115" t="s">
        <v>1930</v>
      </c>
      <c r="D172" s="25" t="s">
        <v>1931</v>
      </c>
      <c r="E172" s="91" t="s">
        <v>1971</v>
      </c>
      <c r="F172" s="26"/>
      <c r="G172" s="91" t="s">
        <v>154</v>
      </c>
      <c r="H172" s="13"/>
      <c r="I172" s="99">
        <v>34800</v>
      </c>
      <c r="J172" s="245">
        <v>34800</v>
      </c>
      <c r="K172" s="210">
        <f t="shared" si="1"/>
        <v>0</v>
      </c>
    </row>
    <row r="173" spans="1:11" x14ac:dyDescent="0.25">
      <c r="A173" s="113">
        <v>45390</v>
      </c>
      <c r="B173" s="184" t="s">
        <v>379</v>
      </c>
      <c r="C173" s="115" t="s">
        <v>1930</v>
      </c>
      <c r="D173" s="25" t="s">
        <v>1931</v>
      </c>
      <c r="E173" s="91" t="s">
        <v>1971</v>
      </c>
      <c r="F173" s="26"/>
      <c r="G173" s="91" t="s">
        <v>154</v>
      </c>
      <c r="H173" s="13"/>
      <c r="I173" s="99">
        <v>17400</v>
      </c>
      <c r="J173" s="245">
        <v>17400</v>
      </c>
      <c r="K173" s="210">
        <f t="shared" si="1"/>
        <v>0</v>
      </c>
    </row>
    <row r="174" spans="1:11" x14ac:dyDescent="0.25">
      <c r="A174" s="113">
        <v>45390</v>
      </c>
      <c r="B174" s="184" t="s">
        <v>379</v>
      </c>
      <c r="C174" s="115" t="s">
        <v>1930</v>
      </c>
      <c r="D174" s="25" t="s">
        <v>1931</v>
      </c>
      <c r="E174" s="91" t="s">
        <v>1971</v>
      </c>
      <c r="F174" s="26"/>
      <c r="G174" s="91" t="s">
        <v>154</v>
      </c>
      <c r="H174" s="13"/>
      <c r="I174" s="99">
        <v>548500</v>
      </c>
      <c r="J174" s="245">
        <v>548500</v>
      </c>
      <c r="K174" s="210">
        <f t="shared" si="1"/>
        <v>0</v>
      </c>
    </row>
    <row r="175" spans="1:11" x14ac:dyDescent="0.25">
      <c r="A175" s="113">
        <v>45390</v>
      </c>
      <c r="B175" s="184" t="s">
        <v>379</v>
      </c>
      <c r="C175" s="115" t="s">
        <v>1930</v>
      </c>
      <c r="D175" s="25" t="s">
        <v>1931</v>
      </c>
      <c r="E175" s="91" t="s">
        <v>1971</v>
      </c>
      <c r="F175" s="26"/>
      <c r="G175" s="91" t="s">
        <v>154</v>
      </c>
      <c r="H175" s="13"/>
      <c r="I175" s="99">
        <v>428700</v>
      </c>
      <c r="J175" s="245">
        <v>428700</v>
      </c>
      <c r="K175" s="210">
        <f t="shared" si="1"/>
        <v>0</v>
      </c>
    </row>
    <row r="176" spans="1:11" x14ac:dyDescent="0.25">
      <c r="A176" s="113">
        <v>45390</v>
      </c>
      <c r="B176" s="184" t="s">
        <v>379</v>
      </c>
      <c r="C176" s="115" t="s">
        <v>1930</v>
      </c>
      <c r="D176" s="25" t="s">
        <v>1931</v>
      </c>
      <c r="E176" s="91" t="s">
        <v>1971</v>
      </c>
      <c r="F176" s="26"/>
      <c r="G176" s="91" t="s">
        <v>154</v>
      </c>
      <c r="H176" s="13"/>
      <c r="I176" s="99">
        <v>103200</v>
      </c>
      <c r="J176" s="245">
        <v>103200</v>
      </c>
      <c r="K176" s="210">
        <f t="shared" si="1"/>
        <v>0</v>
      </c>
    </row>
    <row r="177" spans="1:11" x14ac:dyDescent="0.25">
      <c r="A177" s="113">
        <v>45390</v>
      </c>
      <c r="B177" s="184" t="s">
        <v>379</v>
      </c>
      <c r="C177" s="115" t="s">
        <v>1930</v>
      </c>
      <c r="D177" s="25" t="s">
        <v>1931</v>
      </c>
      <c r="E177" s="91" t="s">
        <v>1971</v>
      </c>
      <c r="F177" s="26"/>
      <c r="G177" s="91" t="s">
        <v>154</v>
      </c>
      <c r="H177" s="13"/>
      <c r="I177" s="99">
        <v>17400</v>
      </c>
      <c r="J177" s="245">
        <v>17400</v>
      </c>
      <c r="K177" s="210">
        <f t="shared" si="1"/>
        <v>0</v>
      </c>
    </row>
    <row r="178" spans="1:11" x14ac:dyDescent="0.25">
      <c r="A178" s="113">
        <v>45390</v>
      </c>
      <c r="B178" s="184" t="s">
        <v>379</v>
      </c>
      <c r="C178" s="115" t="s">
        <v>1930</v>
      </c>
      <c r="D178" s="25" t="s">
        <v>1931</v>
      </c>
      <c r="E178" s="91" t="s">
        <v>1971</v>
      </c>
      <c r="F178" s="26"/>
      <c r="G178" s="91" t="s">
        <v>154</v>
      </c>
      <c r="H178" s="13"/>
      <c r="I178" s="99">
        <v>238800</v>
      </c>
      <c r="J178" s="245">
        <v>238800</v>
      </c>
      <c r="K178" s="210">
        <f t="shared" si="1"/>
        <v>0</v>
      </c>
    </row>
    <row r="179" spans="1:11" x14ac:dyDescent="0.25">
      <c r="A179" s="113">
        <v>45390</v>
      </c>
      <c r="B179" s="184" t="s">
        <v>379</v>
      </c>
      <c r="C179" s="115" t="s">
        <v>1930</v>
      </c>
      <c r="D179" s="25" t="s">
        <v>1931</v>
      </c>
      <c r="E179" s="91" t="s">
        <v>1971</v>
      </c>
      <c r="F179" s="26"/>
      <c r="G179" s="91" t="s">
        <v>154</v>
      </c>
      <c r="H179" s="13"/>
      <c r="I179" s="99">
        <v>137400</v>
      </c>
      <c r="J179" s="245">
        <v>137400</v>
      </c>
      <c r="K179" s="210">
        <f t="shared" si="1"/>
        <v>0</v>
      </c>
    </row>
    <row r="180" spans="1:11" x14ac:dyDescent="0.25">
      <c r="A180" s="113">
        <v>45390</v>
      </c>
      <c r="B180" s="184" t="s">
        <v>259</v>
      </c>
      <c r="C180" s="115" t="s">
        <v>1932</v>
      </c>
      <c r="D180" s="25" t="s">
        <v>1933</v>
      </c>
      <c r="E180" s="91" t="s">
        <v>1972</v>
      </c>
      <c r="F180" s="26"/>
      <c r="G180" s="91" t="s">
        <v>154</v>
      </c>
      <c r="H180" s="13"/>
      <c r="I180" s="99">
        <v>278500</v>
      </c>
      <c r="J180" s="245">
        <v>278500</v>
      </c>
      <c r="K180" s="210">
        <f t="shared" si="1"/>
        <v>0</v>
      </c>
    </row>
    <row r="181" spans="1:11" x14ac:dyDescent="0.25">
      <c r="A181" s="113">
        <v>45390</v>
      </c>
      <c r="B181" s="184" t="s">
        <v>259</v>
      </c>
      <c r="C181" s="115" t="s">
        <v>1932</v>
      </c>
      <c r="D181" s="25" t="s">
        <v>1933</v>
      </c>
      <c r="E181" s="91" t="s">
        <v>1972</v>
      </c>
      <c r="F181" s="26"/>
      <c r="G181" s="91" t="s">
        <v>154</v>
      </c>
      <c r="H181" s="13"/>
      <c r="I181" s="99">
        <v>139300</v>
      </c>
      <c r="J181" s="245">
        <v>139300</v>
      </c>
      <c r="K181" s="210">
        <f t="shared" si="1"/>
        <v>0</v>
      </c>
    </row>
    <row r="182" spans="1:11" x14ac:dyDescent="0.25">
      <c r="A182" s="113">
        <v>45390</v>
      </c>
      <c r="B182" s="184" t="s">
        <v>259</v>
      </c>
      <c r="C182" s="115" t="s">
        <v>1932</v>
      </c>
      <c r="D182" s="25" t="s">
        <v>1933</v>
      </c>
      <c r="E182" s="91" t="s">
        <v>1972</v>
      </c>
      <c r="F182" s="26"/>
      <c r="G182" s="91" t="s">
        <v>154</v>
      </c>
      <c r="H182" s="13"/>
      <c r="I182" s="99">
        <v>85500</v>
      </c>
      <c r="J182" s="245">
        <v>85500</v>
      </c>
      <c r="K182" s="210">
        <f t="shared" si="1"/>
        <v>0</v>
      </c>
    </row>
    <row r="183" spans="1:11" x14ac:dyDescent="0.25">
      <c r="A183" s="113">
        <v>45390</v>
      </c>
      <c r="B183" s="184" t="s">
        <v>259</v>
      </c>
      <c r="C183" s="115" t="s">
        <v>1932</v>
      </c>
      <c r="D183" s="25" t="s">
        <v>1933</v>
      </c>
      <c r="E183" s="91" t="s">
        <v>1972</v>
      </c>
      <c r="F183" s="26"/>
      <c r="G183" s="91" t="s">
        <v>154</v>
      </c>
      <c r="H183" s="13"/>
      <c r="I183" s="99">
        <v>90600</v>
      </c>
      <c r="J183" s="245">
        <v>90600</v>
      </c>
      <c r="K183" s="210">
        <f t="shared" si="1"/>
        <v>0</v>
      </c>
    </row>
    <row r="184" spans="1:11" x14ac:dyDescent="0.25">
      <c r="A184" s="113">
        <v>45390</v>
      </c>
      <c r="B184" s="184" t="s">
        <v>259</v>
      </c>
      <c r="C184" s="115" t="s">
        <v>1932</v>
      </c>
      <c r="D184" s="25" t="s">
        <v>1933</v>
      </c>
      <c r="E184" s="91" t="s">
        <v>1972</v>
      </c>
      <c r="F184" s="26"/>
      <c r="G184" s="91" t="s">
        <v>154</v>
      </c>
      <c r="H184" s="13"/>
      <c r="I184" s="99">
        <v>835400</v>
      </c>
      <c r="J184" s="245">
        <v>835400</v>
      </c>
      <c r="K184" s="210">
        <f t="shared" si="1"/>
        <v>0</v>
      </c>
    </row>
    <row r="185" spans="1:11" x14ac:dyDescent="0.25">
      <c r="A185" s="113">
        <v>45390</v>
      </c>
      <c r="B185" s="184" t="s">
        <v>259</v>
      </c>
      <c r="C185" s="115" t="s">
        <v>1932</v>
      </c>
      <c r="D185" s="25" t="s">
        <v>1933</v>
      </c>
      <c r="E185" s="91" t="s">
        <v>1972</v>
      </c>
      <c r="F185" s="26"/>
      <c r="G185" s="91" t="s">
        <v>154</v>
      </c>
      <c r="H185" s="13"/>
      <c r="I185" s="99">
        <v>139300</v>
      </c>
      <c r="J185" s="245">
        <v>139300</v>
      </c>
      <c r="K185" s="210">
        <f t="shared" si="1"/>
        <v>0</v>
      </c>
    </row>
    <row r="186" spans="1:11" x14ac:dyDescent="0.25">
      <c r="A186" s="113">
        <v>45390</v>
      </c>
      <c r="B186" s="184" t="s">
        <v>259</v>
      </c>
      <c r="C186" s="115" t="s">
        <v>1932</v>
      </c>
      <c r="D186" s="25" t="s">
        <v>1933</v>
      </c>
      <c r="E186" s="91" t="s">
        <v>1972</v>
      </c>
      <c r="F186" s="26"/>
      <c r="G186" s="91" t="s">
        <v>154</v>
      </c>
      <c r="H186" s="13"/>
      <c r="I186" s="99">
        <v>50300</v>
      </c>
      <c r="J186" s="245">
        <v>50300</v>
      </c>
      <c r="K186" s="210">
        <f t="shared" si="1"/>
        <v>0</v>
      </c>
    </row>
    <row r="187" spans="1:11" x14ac:dyDescent="0.25">
      <c r="A187" s="113">
        <v>45390</v>
      </c>
      <c r="B187" s="184" t="s">
        <v>259</v>
      </c>
      <c r="C187" s="115" t="s">
        <v>1932</v>
      </c>
      <c r="D187" s="25" t="s">
        <v>1933</v>
      </c>
      <c r="E187" s="91" t="s">
        <v>1972</v>
      </c>
      <c r="F187" s="26"/>
      <c r="G187" s="91" t="s">
        <v>154</v>
      </c>
      <c r="H187" s="13"/>
      <c r="I187" s="99">
        <v>1113800</v>
      </c>
      <c r="J187" s="245">
        <v>1113800</v>
      </c>
      <c r="K187" s="210">
        <f t="shared" si="1"/>
        <v>0</v>
      </c>
    </row>
    <row r="188" spans="1:11" x14ac:dyDescent="0.25">
      <c r="A188" s="113">
        <v>45390</v>
      </c>
      <c r="B188" s="184" t="s">
        <v>376</v>
      </c>
      <c r="C188" s="115" t="s">
        <v>1934</v>
      </c>
      <c r="D188" s="25" t="s">
        <v>1841</v>
      </c>
      <c r="E188" s="91" t="s">
        <v>1973</v>
      </c>
      <c r="F188" s="26"/>
      <c r="G188" s="91" t="s">
        <v>154</v>
      </c>
      <c r="H188" s="13"/>
      <c r="I188" s="99">
        <v>616300</v>
      </c>
      <c r="J188" s="245">
        <v>616300</v>
      </c>
      <c r="K188" s="210">
        <f t="shared" si="1"/>
        <v>0</v>
      </c>
    </row>
    <row r="189" spans="1:11" x14ac:dyDescent="0.25">
      <c r="A189" s="113">
        <v>45390</v>
      </c>
      <c r="B189" s="184" t="s">
        <v>376</v>
      </c>
      <c r="C189" s="115" t="s">
        <v>1934</v>
      </c>
      <c r="D189" s="25" t="s">
        <v>1841</v>
      </c>
      <c r="E189" s="91" t="s">
        <v>1973</v>
      </c>
      <c r="F189" s="26"/>
      <c r="G189" s="91" t="s">
        <v>154</v>
      </c>
      <c r="H189" s="13"/>
      <c r="I189" s="99">
        <v>308300</v>
      </c>
      <c r="J189" s="245">
        <v>308300</v>
      </c>
      <c r="K189" s="210">
        <f t="shared" si="1"/>
        <v>0</v>
      </c>
    </row>
    <row r="190" spans="1:11" x14ac:dyDescent="0.25">
      <c r="A190" s="113">
        <v>45390</v>
      </c>
      <c r="B190" s="184" t="s">
        <v>376</v>
      </c>
      <c r="C190" s="115" t="s">
        <v>1934</v>
      </c>
      <c r="D190" s="25" t="s">
        <v>1841</v>
      </c>
      <c r="E190" s="91" t="s">
        <v>1973</v>
      </c>
      <c r="F190" s="26"/>
      <c r="G190" s="91" t="s">
        <v>154</v>
      </c>
      <c r="H190" s="13"/>
      <c r="I190" s="99">
        <v>282761</v>
      </c>
      <c r="J190" s="245">
        <v>282761</v>
      </c>
      <c r="K190" s="210">
        <f t="shared" si="1"/>
        <v>0</v>
      </c>
    </row>
    <row r="191" spans="1:11" x14ac:dyDescent="0.25">
      <c r="A191" s="113">
        <v>45390</v>
      </c>
      <c r="B191" s="184" t="s">
        <v>376</v>
      </c>
      <c r="C191" s="115" t="s">
        <v>1934</v>
      </c>
      <c r="D191" s="25" t="s">
        <v>1841</v>
      </c>
      <c r="E191" s="91" t="s">
        <v>1973</v>
      </c>
      <c r="F191" s="26"/>
      <c r="G191" s="91" t="s">
        <v>154</v>
      </c>
      <c r="H191" s="13"/>
      <c r="I191" s="99">
        <v>203861</v>
      </c>
      <c r="J191" s="245">
        <v>203861</v>
      </c>
      <c r="K191" s="210">
        <f t="shared" si="1"/>
        <v>0</v>
      </c>
    </row>
    <row r="192" spans="1:11" x14ac:dyDescent="0.25">
      <c r="A192" s="113">
        <v>45390</v>
      </c>
      <c r="B192" s="184" t="s">
        <v>376</v>
      </c>
      <c r="C192" s="115" t="s">
        <v>1934</v>
      </c>
      <c r="D192" s="25" t="s">
        <v>1841</v>
      </c>
      <c r="E192" s="91" t="s">
        <v>1973</v>
      </c>
      <c r="F192" s="26"/>
      <c r="G192" s="91" t="s">
        <v>154</v>
      </c>
      <c r="H192" s="13"/>
      <c r="I192" s="99">
        <v>1849000</v>
      </c>
      <c r="J192" s="245">
        <v>1849000</v>
      </c>
      <c r="K192" s="210">
        <f t="shared" si="1"/>
        <v>0</v>
      </c>
    </row>
    <row r="193" spans="1:11" x14ac:dyDescent="0.25">
      <c r="A193" s="113">
        <v>45390</v>
      </c>
      <c r="B193" s="184" t="s">
        <v>376</v>
      </c>
      <c r="C193" s="115" t="s">
        <v>1934</v>
      </c>
      <c r="D193" s="25" t="s">
        <v>1841</v>
      </c>
      <c r="E193" s="91" t="s">
        <v>1973</v>
      </c>
      <c r="F193" s="26"/>
      <c r="G193" s="91" t="s">
        <v>154</v>
      </c>
      <c r="H193" s="13"/>
      <c r="I193" s="99">
        <v>308300</v>
      </c>
      <c r="J193" s="245">
        <v>308300</v>
      </c>
      <c r="K193" s="210">
        <f t="shared" si="1"/>
        <v>0</v>
      </c>
    </row>
    <row r="194" spans="1:11" x14ac:dyDescent="0.25">
      <c r="A194" s="113">
        <v>45390</v>
      </c>
      <c r="B194" s="184" t="s">
        <v>376</v>
      </c>
      <c r="C194" s="115" t="s">
        <v>1934</v>
      </c>
      <c r="D194" s="25" t="s">
        <v>1841</v>
      </c>
      <c r="E194" s="91" t="s">
        <v>1973</v>
      </c>
      <c r="F194" s="26"/>
      <c r="G194" s="91" t="s">
        <v>154</v>
      </c>
      <c r="H194" s="13"/>
      <c r="I194" s="99">
        <v>141400</v>
      </c>
      <c r="J194" s="245">
        <v>141400</v>
      </c>
      <c r="K194" s="210">
        <f t="shared" si="1"/>
        <v>0</v>
      </c>
    </row>
    <row r="195" spans="1:11" x14ac:dyDescent="0.25">
      <c r="A195" s="113">
        <v>45390</v>
      </c>
      <c r="B195" s="184" t="s">
        <v>376</v>
      </c>
      <c r="C195" s="115" t="s">
        <v>1934</v>
      </c>
      <c r="D195" s="25" t="s">
        <v>1841</v>
      </c>
      <c r="E195" s="91" t="s">
        <v>1973</v>
      </c>
      <c r="F195" s="26"/>
      <c r="G195" s="91" t="s">
        <v>154</v>
      </c>
      <c r="H195" s="13"/>
      <c r="I195" s="99">
        <v>2465500</v>
      </c>
      <c r="J195" s="245">
        <v>2465500</v>
      </c>
      <c r="K195" s="210">
        <f t="shared" si="1"/>
        <v>0</v>
      </c>
    </row>
    <row r="196" spans="1:11" x14ac:dyDescent="0.25">
      <c r="A196" s="113">
        <v>45391</v>
      </c>
      <c r="B196" s="184" t="s">
        <v>379</v>
      </c>
      <c r="C196" s="115" t="s">
        <v>1935</v>
      </c>
      <c r="D196" s="25" t="s">
        <v>1839</v>
      </c>
      <c r="E196" s="91" t="s">
        <v>1974</v>
      </c>
      <c r="F196" s="26"/>
      <c r="G196" s="91" t="s">
        <v>154</v>
      </c>
      <c r="H196" s="13"/>
      <c r="I196" s="99">
        <v>88900</v>
      </c>
      <c r="J196" s="245">
        <v>88900</v>
      </c>
      <c r="K196" s="210">
        <f t="shared" si="1"/>
        <v>0</v>
      </c>
    </row>
    <row r="197" spans="1:11" x14ac:dyDescent="0.25">
      <c r="A197" s="113">
        <v>45391</v>
      </c>
      <c r="B197" s="184" t="s">
        <v>379</v>
      </c>
      <c r="C197" s="115" t="s">
        <v>1935</v>
      </c>
      <c r="D197" s="25" t="s">
        <v>1839</v>
      </c>
      <c r="E197" s="91" t="s">
        <v>1974</v>
      </c>
      <c r="F197" s="26"/>
      <c r="G197" s="91" t="s">
        <v>154</v>
      </c>
      <c r="H197" s="13"/>
      <c r="I197" s="99">
        <v>44500</v>
      </c>
      <c r="J197" s="245">
        <v>44500</v>
      </c>
      <c r="K197" s="210">
        <f t="shared" si="1"/>
        <v>0</v>
      </c>
    </row>
    <row r="198" spans="1:11" x14ac:dyDescent="0.25">
      <c r="A198" s="113">
        <v>45391</v>
      </c>
      <c r="B198" s="184" t="s">
        <v>379</v>
      </c>
      <c r="C198" s="115" t="s">
        <v>1935</v>
      </c>
      <c r="D198" s="25" t="s">
        <v>1839</v>
      </c>
      <c r="E198" s="91" t="s">
        <v>1974</v>
      </c>
      <c r="F198" s="26"/>
      <c r="G198" s="91" t="s">
        <v>154</v>
      </c>
      <c r="H198" s="13"/>
      <c r="I198" s="99">
        <v>105547</v>
      </c>
      <c r="J198" s="245">
        <v>105547</v>
      </c>
      <c r="K198" s="210">
        <f t="shared" si="1"/>
        <v>0</v>
      </c>
    </row>
    <row r="199" spans="1:11" x14ac:dyDescent="0.25">
      <c r="A199" s="113">
        <v>45391</v>
      </c>
      <c r="B199" s="184" t="s">
        <v>379</v>
      </c>
      <c r="C199" s="115" t="s">
        <v>1935</v>
      </c>
      <c r="D199" s="25" t="s">
        <v>1839</v>
      </c>
      <c r="E199" s="91" t="s">
        <v>1974</v>
      </c>
      <c r="F199" s="26"/>
      <c r="G199" s="91" t="s">
        <v>154</v>
      </c>
      <c r="H199" s="13"/>
      <c r="I199" s="99">
        <v>74747</v>
      </c>
      <c r="J199" s="245">
        <v>74747</v>
      </c>
      <c r="K199" s="210">
        <f t="shared" si="1"/>
        <v>0</v>
      </c>
    </row>
    <row r="200" spans="1:11" x14ac:dyDescent="0.25">
      <c r="A200" s="113">
        <v>45391</v>
      </c>
      <c r="B200" s="184" t="s">
        <v>379</v>
      </c>
      <c r="C200" s="115" t="s">
        <v>1935</v>
      </c>
      <c r="D200" s="25" t="s">
        <v>1839</v>
      </c>
      <c r="E200" s="91" t="s">
        <v>1974</v>
      </c>
      <c r="F200" s="26"/>
      <c r="G200" s="91" t="s">
        <v>154</v>
      </c>
      <c r="H200" s="13"/>
      <c r="I200" s="99">
        <v>266900</v>
      </c>
      <c r="J200" s="245">
        <v>266900</v>
      </c>
      <c r="K200" s="210">
        <f t="shared" si="1"/>
        <v>0</v>
      </c>
    </row>
    <row r="201" spans="1:11" x14ac:dyDescent="0.25">
      <c r="A201" s="113">
        <v>45391</v>
      </c>
      <c r="B201" s="184" t="s">
        <v>379</v>
      </c>
      <c r="C201" s="115" t="s">
        <v>1935</v>
      </c>
      <c r="D201" s="25" t="s">
        <v>1839</v>
      </c>
      <c r="E201" s="91" t="s">
        <v>1974</v>
      </c>
      <c r="F201" s="26"/>
      <c r="G201" s="91" t="s">
        <v>154</v>
      </c>
      <c r="H201" s="13"/>
      <c r="I201" s="99">
        <v>44500</v>
      </c>
      <c r="J201" s="245">
        <v>44500</v>
      </c>
      <c r="K201" s="210">
        <f t="shared" si="1"/>
        <v>0</v>
      </c>
    </row>
    <row r="202" spans="1:11" x14ac:dyDescent="0.25">
      <c r="A202" s="113">
        <v>45391</v>
      </c>
      <c r="B202" s="184" t="s">
        <v>379</v>
      </c>
      <c r="C202" s="115" t="s">
        <v>1935</v>
      </c>
      <c r="D202" s="25" t="s">
        <v>1839</v>
      </c>
      <c r="E202" s="91" t="s">
        <v>1974</v>
      </c>
      <c r="F202" s="26"/>
      <c r="G202" s="91" t="s">
        <v>154</v>
      </c>
      <c r="H202" s="13"/>
      <c r="I202" s="99">
        <v>61100</v>
      </c>
      <c r="J202" s="245">
        <v>61100</v>
      </c>
      <c r="K202" s="210">
        <f t="shared" si="1"/>
        <v>0</v>
      </c>
    </row>
    <row r="203" spans="1:11" x14ac:dyDescent="0.25">
      <c r="A203" s="113">
        <v>45391</v>
      </c>
      <c r="B203" s="184" t="s">
        <v>379</v>
      </c>
      <c r="C203" s="115" t="s">
        <v>1935</v>
      </c>
      <c r="D203" s="25" t="s">
        <v>1839</v>
      </c>
      <c r="E203" s="91" t="s">
        <v>1974</v>
      </c>
      <c r="F203" s="26"/>
      <c r="G203" s="91" t="s">
        <v>154</v>
      </c>
      <c r="H203" s="13"/>
      <c r="I203" s="99">
        <v>355900</v>
      </c>
      <c r="J203" s="245">
        <v>355900</v>
      </c>
      <c r="K203" s="210">
        <f t="shared" si="1"/>
        <v>0</v>
      </c>
    </row>
    <row r="204" spans="1:11" x14ac:dyDescent="0.25">
      <c r="A204" s="113">
        <v>45393</v>
      </c>
      <c r="B204" s="184" t="s">
        <v>1302</v>
      </c>
      <c r="C204" s="115" t="s">
        <v>1936</v>
      </c>
      <c r="D204" s="25" t="s">
        <v>1937</v>
      </c>
      <c r="E204" s="91" t="s">
        <v>1975</v>
      </c>
      <c r="F204" s="26"/>
      <c r="G204" s="91" t="s">
        <v>1998</v>
      </c>
      <c r="H204" s="13"/>
      <c r="I204" s="99">
        <v>23200000</v>
      </c>
      <c r="J204" s="245">
        <v>15273333</v>
      </c>
      <c r="K204" s="210">
        <f t="shared" si="1"/>
        <v>7926667</v>
      </c>
    </row>
    <row r="205" spans="1:11" x14ac:dyDescent="0.25">
      <c r="A205" s="113">
        <v>45398</v>
      </c>
      <c r="B205" s="184" t="s">
        <v>1425</v>
      </c>
      <c r="C205" s="115" t="s">
        <v>1938</v>
      </c>
      <c r="D205" s="25" t="s">
        <v>1939</v>
      </c>
      <c r="E205" s="91" t="s">
        <v>1976</v>
      </c>
      <c r="F205" s="26"/>
      <c r="G205" s="91" t="s">
        <v>1999</v>
      </c>
      <c r="H205" s="13"/>
      <c r="I205" s="99">
        <v>24000000</v>
      </c>
      <c r="J205" s="245">
        <v>14800000</v>
      </c>
      <c r="K205" s="210">
        <f t="shared" si="1"/>
        <v>9200000</v>
      </c>
    </row>
    <row r="206" spans="1:11" x14ac:dyDescent="0.25">
      <c r="A206" s="113">
        <v>45398</v>
      </c>
      <c r="B206" s="184" t="s">
        <v>1427</v>
      </c>
      <c r="C206" s="115" t="s">
        <v>1829</v>
      </c>
      <c r="D206" s="25" t="s">
        <v>1940</v>
      </c>
      <c r="E206" s="91" t="s">
        <v>1520</v>
      </c>
      <c r="F206" s="26"/>
      <c r="G206" s="91" t="s">
        <v>2000</v>
      </c>
      <c r="H206" s="13"/>
      <c r="I206" s="99">
        <v>24000000</v>
      </c>
      <c r="J206" s="245">
        <v>14600000</v>
      </c>
      <c r="K206" s="210">
        <f t="shared" si="1"/>
        <v>9400000</v>
      </c>
    </row>
    <row r="207" spans="1:11" x14ac:dyDescent="0.25">
      <c r="A207" s="113">
        <v>45400</v>
      </c>
      <c r="B207" s="184" t="s">
        <v>1418</v>
      </c>
      <c r="C207" s="115" t="s">
        <v>1941</v>
      </c>
      <c r="D207" s="25" t="s">
        <v>1852</v>
      </c>
      <c r="E207" s="91" t="s">
        <v>1977</v>
      </c>
      <c r="F207" s="26"/>
      <c r="G207" s="91" t="s">
        <v>2001</v>
      </c>
      <c r="H207" s="13"/>
      <c r="I207" s="99">
        <v>30000000</v>
      </c>
      <c r="J207" s="245">
        <v>17250000</v>
      </c>
      <c r="K207" s="210">
        <f t="shared" si="1"/>
        <v>12750000</v>
      </c>
    </row>
    <row r="208" spans="1:11" x14ac:dyDescent="0.25">
      <c r="A208" s="113">
        <v>45400</v>
      </c>
      <c r="B208" s="184" t="s">
        <v>1559</v>
      </c>
      <c r="C208" s="115" t="s">
        <v>1851</v>
      </c>
      <c r="D208" s="25" t="s">
        <v>1942</v>
      </c>
      <c r="E208" s="91" t="s">
        <v>1978</v>
      </c>
      <c r="F208" s="26"/>
      <c r="G208" s="91" t="s">
        <v>2002</v>
      </c>
      <c r="H208" s="13"/>
      <c r="I208" s="99">
        <v>24000000</v>
      </c>
      <c r="J208" s="245">
        <v>14400000</v>
      </c>
      <c r="K208" s="210">
        <f t="shared" ref="K208:K342" si="2">+I208-J208</f>
        <v>9600000</v>
      </c>
    </row>
    <row r="209" spans="1:11" x14ac:dyDescent="0.25">
      <c r="A209" s="113">
        <v>45401</v>
      </c>
      <c r="B209" s="184" t="s">
        <v>1634</v>
      </c>
      <c r="C209" s="115" t="s">
        <v>1943</v>
      </c>
      <c r="D209" s="25" t="s">
        <v>1944</v>
      </c>
      <c r="E209" s="91" t="s">
        <v>1979</v>
      </c>
      <c r="F209" s="26"/>
      <c r="G209" s="91" t="s">
        <v>2003</v>
      </c>
      <c r="H209" s="13"/>
      <c r="I209" s="99">
        <v>19092000</v>
      </c>
      <c r="J209" s="245">
        <v>10500600</v>
      </c>
      <c r="K209" s="210">
        <f t="shared" si="2"/>
        <v>8591400</v>
      </c>
    </row>
    <row r="210" spans="1:11" x14ac:dyDescent="0.25">
      <c r="A210" s="113">
        <v>45401</v>
      </c>
      <c r="B210" s="184" t="s">
        <v>135</v>
      </c>
      <c r="C210" s="115" t="s">
        <v>1945</v>
      </c>
      <c r="D210" s="25" t="s">
        <v>1946</v>
      </c>
      <c r="E210" s="91" t="s">
        <v>1980</v>
      </c>
      <c r="F210" s="26"/>
      <c r="G210" s="91" t="s">
        <v>154</v>
      </c>
      <c r="H210" s="13"/>
      <c r="I210" s="99">
        <v>1049769515</v>
      </c>
      <c r="J210" s="245">
        <v>1049769515</v>
      </c>
      <c r="K210" s="210">
        <f t="shared" si="2"/>
        <v>0</v>
      </c>
    </row>
    <row r="211" spans="1:11" x14ac:dyDescent="0.25">
      <c r="A211" s="113">
        <v>45401</v>
      </c>
      <c r="B211" s="184" t="s">
        <v>135</v>
      </c>
      <c r="C211" s="115" t="s">
        <v>1945</v>
      </c>
      <c r="D211" s="25" t="s">
        <v>1946</v>
      </c>
      <c r="E211" s="91" t="s">
        <v>1980</v>
      </c>
      <c r="F211" s="26"/>
      <c r="G211" s="91" t="s">
        <v>154</v>
      </c>
      <c r="H211" s="13"/>
      <c r="I211" s="99">
        <v>2415953</v>
      </c>
      <c r="J211" s="245">
        <v>2415953</v>
      </c>
      <c r="K211" s="210">
        <f t="shared" si="2"/>
        <v>0</v>
      </c>
    </row>
    <row r="212" spans="1:11" x14ac:dyDescent="0.25">
      <c r="A212" s="113">
        <v>45401</v>
      </c>
      <c r="B212" s="184" t="s">
        <v>135</v>
      </c>
      <c r="C212" s="115" t="s">
        <v>1945</v>
      </c>
      <c r="D212" s="25" t="s">
        <v>1946</v>
      </c>
      <c r="E212" s="91" t="s">
        <v>1980</v>
      </c>
      <c r="F212" s="26"/>
      <c r="G212" s="91" t="s">
        <v>154</v>
      </c>
      <c r="H212" s="13"/>
      <c r="I212" s="99">
        <v>21535546</v>
      </c>
      <c r="J212" s="245">
        <v>21535546</v>
      </c>
      <c r="K212" s="210">
        <f t="shared" si="2"/>
        <v>0</v>
      </c>
    </row>
    <row r="213" spans="1:11" x14ac:dyDescent="0.25">
      <c r="A213" s="113">
        <v>45401</v>
      </c>
      <c r="B213" s="184" t="s">
        <v>135</v>
      </c>
      <c r="C213" s="115" t="s">
        <v>1945</v>
      </c>
      <c r="D213" s="25" t="s">
        <v>1946</v>
      </c>
      <c r="E213" s="91" t="s">
        <v>1980</v>
      </c>
      <c r="F213" s="26"/>
      <c r="G213" s="91" t="s">
        <v>154</v>
      </c>
      <c r="H213" s="13"/>
      <c r="I213" s="99">
        <v>24549904</v>
      </c>
      <c r="J213" s="245">
        <v>24549904</v>
      </c>
      <c r="K213" s="210">
        <f t="shared" si="2"/>
        <v>0</v>
      </c>
    </row>
    <row r="214" spans="1:11" x14ac:dyDescent="0.25">
      <c r="A214" s="113">
        <v>45401</v>
      </c>
      <c r="B214" s="184" t="s">
        <v>135</v>
      </c>
      <c r="C214" s="115" t="s">
        <v>1945</v>
      </c>
      <c r="D214" s="25" t="s">
        <v>1946</v>
      </c>
      <c r="E214" s="91" t="s">
        <v>1980</v>
      </c>
      <c r="F214" s="26"/>
      <c r="G214" s="91" t="s">
        <v>154</v>
      </c>
      <c r="H214" s="13"/>
      <c r="I214" s="99">
        <v>223189404</v>
      </c>
      <c r="J214" s="245">
        <v>223189404</v>
      </c>
      <c r="K214" s="210">
        <f t="shared" si="2"/>
        <v>0</v>
      </c>
    </row>
    <row r="215" spans="1:11" x14ac:dyDescent="0.25">
      <c r="A215" s="113">
        <v>45408</v>
      </c>
      <c r="B215" s="184" t="s">
        <v>1304</v>
      </c>
      <c r="C215" s="115" t="s">
        <v>1947</v>
      </c>
      <c r="D215" s="25" t="s">
        <v>1846</v>
      </c>
      <c r="E215" s="91" t="s">
        <v>751</v>
      </c>
      <c r="F215" s="26"/>
      <c r="G215" s="91" t="s">
        <v>2004</v>
      </c>
      <c r="H215" s="13"/>
      <c r="I215" s="99">
        <v>24000000</v>
      </c>
      <c r="J215" s="245">
        <v>12400000</v>
      </c>
      <c r="K215" s="210">
        <f t="shared" si="2"/>
        <v>11600000</v>
      </c>
    </row>
    <row r="216" spans="1:11" x14ac:dyDescent="0.25">
      <c r="A216" s="113">
        <v>45408</v>
      </c>
      <c r="B216" s="184" t="s">
        <v>1390</v>
      </c>
      <c r="C216" s="115" t="s">
        <v>1860</v>
      </c>
      <c r="D216" s="25" t="s">
        <v>1945</v>
      </c>
      <c r="E216" s="91" t="s">
        <v>1520</v>
      </c>
      <c r="F216" s="26"/>
      <c r="G216" s="91" t="s">
        <v>2005</v>
      </c>
      <c r="H216" s="13"/>
      <c r="I216" s="99">
        <v>24000000</v>
      </c>
      <c r="J216" s="245">
        <v>12400000</v>
      </c>
      <c r="K216" s="210">
        <f t="shared" si="2"/>
        <v>11600000</v>
      </c>
    </row>
    <row r="217" spans="1:11" x14ac:dyDescent="0.25">
      <c r="A217" s="113">
        <v>45408</v>
      </c>
      <c r="B217" s="184" t="s">
        <v>1309</v>
      </c>
      <c r="C217" s="115" t="s">
        <v>1948</v>
      </c>
      <c r="D217" s="25" t="s">
        <v>1949</v>
      </c>
      <c r="E217" s="91" t="s">
        <v>1981</v>
      </c>
      <c r="F217" s="26"/>
      <c r="G217" s="91" t="s">
        <v>2006</v>
      </c>
      <c r="H217" s="13"/>
      <c r="I217" s="99">
        <v>40000000</v>
      </c>
      <c r="J217" s="245">
        <v>19666667</v>
      </c>
      <c r="K217" s="210">
        <f t="shared" si="2"/>
        <v>20333333</v>
      </c>
    </row>
    <row r="218" spans="1:11" x14ac:dyDescent="0.25">
      <c r="A218" s="113">
        <v>45408</v>
      </c>
      <c r="B218" s="184" t="s">
        <v>2015</v>
      </c>
      <c r="C218" s="115" t="s">
        <v>1950</v>
      </c>
      <c r="D218" s="25" t="s">
        <v>1951</v>
      </c>
      <c r="E218" s="91" t="s">
        <v>1982</v>
      </c>
      <c r="F218" s="26"/>
      <c r="G218" s="91" t="s">
        <v>2007</v>
      </c>
      <c r="H218" s="13"/>
      <c r="I218" s="99">
        <v>36000000</v>
      </c>
      <c r="J218" s="245">
        <v>17700000</v>
      </c>
      <c r="K218" s="210">
        <f t="shared" si="2"/>
        <v>18300000</v>
      </c>
    </row>
    <row r="219" spans="1:11" x14ac:dyDescent="0.25">
      <c r="A219" s="113">
        <v>45411</v>
      </c>
      <c r="B219" s="184" t="s">
        <v>1570</v>
      </c>
      <c r="C219" s="115" t="s">
        <v>1952</v>
      </c>
      <c r="D219" s="25" t="s">
        <v>1953</v>
      </c>
      <c r="E219" s="91" t="s">
        <v>1983</v>
      </c>
      <c r="F219" s="26"/>
      <c r="G219" s="91" t="s">
        <v>2008</v>
      </c>
      <c r="H219" s="13"/>
      <c r="I219" s="99">
        <v>29828000</v>
      </c>
      <c r="J219" s="245">
        <v>12925466</v>
      </c>
      <c r="K219" s="210">
        <f t="shared" si="2"/>
        <v>16902534</v>
      </c>
    </row>
    <row r="220" spans="1:11" x14ac:dyDescent="0.25">
      <c r="A220" s="113">
        <v>45411</v>
      </c>
      <c r="B220" s="184" t="s">
        <v>2016</v>
      </c>
      <c r="C220" s="115" t="s">
        <v>1954</v>
      </c>
      <c r="D220" s="25" t="s">
        <v>1955</v>
      </c>
      <c r="E220" s="91" t="s">
        <v>1984</v>
      </c>
      <c r="F220" s="26"/>
      <c r="G220" s="91" t="s">
        <v>2009</v>
      </c>
      <c r="H220" s="13"/>
      <c r="I220" s="99">
        <v>24000000</v>
      </c>
      <c r="J220" s="245">
        <v>12400000</v>
      </c>
      <c r="K220" s="210">
        <f t="shared" si="2"/>
        <v>11600000</v>
      </c>
    </row>
    <row r="221" spans="1:11" x14ac:dyDescent="0.25">
      <c r="A221" s="113">
        <v>45411</v>
      </c>
      <c r="B221" s="184" t="s">
        <v>260</v>
      </c>
      <c r="C221" s="115" t="s">
        <v>1949</v>
      </c>
      <c r="D221" s="25" t="s">
        <v>1948</v>
      </c>
      <c r="E221" s="91" t="s">
        <v>1985</v>
      </c>
      <c r="F221" s="26"/>
      <c r="G221" s="91" t="s">
        <v>154</v>
      </c>
      <c r="H221" s="13"/>
      <c r="I221" s="99">
        <v>1398300</v>
      </c>
      <c r="J221" s="245">
        <v>1398300</v>
      </c>
      <c r="K221" s="210">
        <f t="shared" si="2"/>
        <v>0</v>
      </c>
    </row>
    <row r="222" spans="1:11" x14ac:dyDescent="0.25">
      <c r="A222" s="113">
        <v>45411</v>
      </c>
      <c r="B222" s="184" t="s">
        <v>260</v>
      </c>
      <c r="C222" s="115" t="s">
        <v>1949</v>
      </c>
      <c r="D222" s="25" t="s">
        <v>1948</v>
      </c>
      <c r="E222" s="91" t="s">
        <v>1985</v>
      </c>
      <c r="F222" s="26"/>
      <c r="G222" s="91" t="s">
        <v>154</v>
      </c>
      <c r="H222" s="13"/>
      <c r="I222" s="99">
        <v>699200</v>
      </c>
      <c r="J222" s="245">
        <v>699200</v>
      </c>
      <c r="K222" s="210">
        <f t="shared" si="2"/>
        <v>0</v>
      </c>
    </row>
    <row r="223" spans="1:11" x14ac:dyDescent="0.25">
      <c r="A223" s="113">
        <v>45411</v>
      </c>
      <c r="B223" s="184" t="s">
        <v>260</v>
      </c>
      <c r="C223" s="115" t="s">
        <v>1949</v>
      </c>
      <c r="D223" s="25" t="s">
        <v>1948</v>
      </c>
      <c r="E223" s="91" t="s">
        <v>1985</v>
      </c>
      <c r="F223" s="26"/>
      <c r="G223" s="91" t="s">
        <v>154</v>
      </c>
      <c r="H223" s="13"/>
      <c r="I223" s="99">
        <v>12871676</v>
      </c>
      <c r="J223" s="245">
        <v>12871676</v>
      </c>
      <c r="K223" s="210">
        <f t="shared" si="2"/>
        <v>0</v>
      </c>
    </row>
    <row r="224" spans="1:11" x14ac:dyDescent="0.25">
      <c r="A224" s="113">
        <v>45411</v>
      </c>
      <c r="B224" s="184" t="s">
        <v>260</v>
      </c>
      <c r="C224" s="115" t="s">
        <v>1949</v>
      </c>
      <c r="D224" s="25" t="s">
        <v>1948</v>
      </c>
      <c r="E224" s="91" t="s">
        <v>1985</v>
      </c>
      <c r="F224" s="26"/>
      <c r="G224" s="91" t="s">
        <v>154</v>
      </c>
      <c r="H224" s="13"/>
      <c r="I224" s="99">
        <v>9044690</v>
      </c>
      <c r="J224" s="245">
        <v>9044690</v>
      </c>
      <c r="K224" s="210">
        <f t="shared" si="2"/>
        <v>0</v>
      </c>
    </row>
    <row r="225" spans="1:11" x14ac:dyDescent="0.25">
      <c r="A225" s="113">
        <v>45411</v>
      </c>
      <c r="B225" s="184" t="s">
        <v>260</v>
      </c>
      <c r="C225" s="115" t="s">
        <v>1949</v>
      </c>
      <c r="D225" s="25" t="s">
        <v>1948</v>
      </c>
      <c r="E225" s="91" t="s">
        <v>1985</v>
      </c>
      <c r="F225" s="26"/>
      <c r="G225" s="91" t="s">
        <v>154</v>
      </c>
      <c r="H225" s="13"/>
      <c r="I225" s="99">
        <v>4205700</v>
      </c>
      <c r="J225" s="245">
        <v>4205700</v>
      </c>
      <c r="K225" s="210">
        <f t="shared" si="2"/>
        <v>0</v>
      </c>
    </row>
    <row r="226" spans="1:11" x14ac:dyDescent="0.25">
      <c r="A226" s="113">
        <v>45411</v>
      </c>
      <c r="B226" s="184" t="s">
        <v>260</v>
      </c>
      <c r="C226" s="115" t="s">
        <v>1949</v>
      </c>
      <c r="D226" s="25" t="s">
        <v>1948</v>
      </c>
      <c r="E226" s="91" t="s">
        <v>1985</v>
      </c>
      <c r="F226" s="26"/>
      <c r="G226" s="91" t="s">
        <v>154</v>
      </c>
      <c r="H226" s="13"/>
      <c r="I226" s="99">
        <v>699200</v>
      </c>
      <c r="J226" s="245">
        <v>699200</v>
      </c>
      <c r="K226" s="210">
        <f t="shared" si="2"/>
        <v>0</v>
      </c>
    </row>
    <row r="227" spans="1:11" x14ac:dyDescent="0.25">
      <c r="A227" s="113">
        <v>45411</v>
      </c>
      <c r="B227" s="184" t="s">
        <v>260</v>
      </c>
      <c r="C227" s="115" t="s">
        <v>1949</v>
      </c>
      <c r="D227" s="25" t="s">
        <v>1948</v>
      </c>
      <c r="E227" s="91" t="s">
        <v>1985</v>
      </c>
      <c r="F227" s="26"/>
      <c r="G227" s="91" t="s">
        <v>154</v>
      </c>
      <c r="H227" s="13"/>
      <c r="I227" s="99">
        <v>7530500</v>
      </c>
      <c r="J227" s="245">
        <v>7530500</v>
      </c>
      <c r="K227" s="210">
        <f t="shared" si="2"/>
        <v>0</v>
      </c>
    </row>
    <row r="228" spans="1:11" x14ac:dyDescent="0.25">
      <c r="A228" s="113">
        <v>45411</v>
      </c>
      <c r="B228" s="184" t="s">
        <v>260</v>
      </c>
      <c r="C228" s="115" t="s">
        <v>1949</v>
      </c>
      <c r="D228" s="25" t="s">
        <v>1948</v>
      </c>
      <c r="E228" s="91" t="s">
        <v>1985</v>
      </c>
      <c r="F228" s="26"/>
      <c r="G228" s="91" t="s">
        <v>154</v>
      </c>
      <c r="H228" s="13"/>
      <c r="I228" s="99">
        <v>5615500</v>
      </c>
      <c r="J228" s="245">
        <v>5615500</v>
      </c>
      <c r="K228" s="210">
        <f t="shared" si="2"/>
        <v>0</v>
      </c>
    </row>
    <row r="229" spans="1:11" x14ac:dyDescent="0.25">
      <c r="A229" s="113">
        <v>45411</v>
      </c>
      <c r="B229" s="184" t="s">
        <v>1392</v>
      </c>
      <c r="C229" s="115" t="s">
        <v>1956</v>
      </c>
      <c r="D229" s="25" t="s">
        <v>1957</v>
      </c>
      <c r="E229" s="91" t="s">
        <v>1986</v>
      </c>
      <c r="F229" s="26"/>
      <c r="G229" s="91" t="s">
        <v>2010</v>
      </c>
      <c r="H229" s="13"/>
      <c r="I229" s="99">
        <v>24000000</v>
      </c>
      <c r="J229" s="245">
        <v>11800000</v>
      </c>
      <c r="K229" s="210">
        <f t="shared" si="2"/>
        <v>12200000</v>
      </c>
    </row>
    <row r="230" spans="1:11" x14ac:dyDescent="0.25">
      <c r="A230" s="113">
        <v>45411</v>
      </c>
      <c r="B230" s="184" t="s">
        <v>1308</v>
      </c>
      <c r="C230" s="115" t="s">
        <v>1958</v>
      </c>
      <c r="D230" s="25" t="s">
        <v>1959</v>
      </c>
      <c r="E230" s="91" t="s">
        <v>1987</v>
      </c>
      <c r="F230" s="26"/>
      <c r="G230" s="91" t="s">
        <v>2011</v>
      </c>
      <c r="H230" s="13"/>
      <c r="I230" s="99">
        <v>24000000</v>
      </c>
      <c r="J230" s="245">
        <v>11800000</v>
      </c>
      <c r="K230" s="210">
        <f t="shared" si="2"/>
        <v>12200000</v>
      </c>
    </row>
    <row r="231" spans="1:11" x14ac:dyDescent="0.25">
      <c r="A231" s="113">
        <v>45411</v>
      </c>
      <c r="B231" s="184" t="s">
        <v>165</v>
      </c>
      <c r="C231" s="115" t="s">
        <v>1949</v>
      </c>
      <c r="D231" s="25" t="s">
        <v>197</v>
      </c>
      <c r="E231" s="91" t="s">
        <v>1988</v>
      </c>
      <c r="F231" s="26"/>
      <c r="G231" s="91" t="s">
        <v>154</v>
      </c>
      <c r="H231" s="13"/>
      <c r="I231" s="99">
        <v>658100</v>
      </c>
      <c r="J231" s="245">
        <v>658100</v>
      </c>
      <c r="K231" s="210">
        <f t="shared" si="2"/>
        <v>0</v>
      </c>
    </row>
    <row r="232" spans="1:11" x14ac:dyDescent="0.25">
      <c r="A232" s="113">
        <v>45411</v>
      </c>
      <c r="B232" s="184" t="s">
        <v>165</v>
      </c>
      <c r="C232" s="115" t="s">
        <v>1949</v>
      </c>
      <c r="D232" s="25" t="s">
        <v>197</v>
      </c>
      <c r="E232" s="91" t="s">
        <v>1988</v>
      </c>
      <c r="F232" s="26"/>
      <c r="G232" s="91" t="s">
        <v>154</v>
      </c>
      <c r="H232" s="13"/>
      <c r="I232" s="99">
        <v>329100</v>
      </c>
      <c r="J232" s="245">
        <v>329100</v>
      </c>
      <c r="K232" s="210">
        <f t="shared" si="2"/>
        <v>0</v>
      </c>
    </row>
    <row r="233" spans="1:11" x14ac:dyDescent="0.25">
      <c r="A233" s="113">
        <v>45411</v>
      </c>
      <c r="B233" s="184" t="s">
        <v>165</v>
      </c>
      <c r="C233" s="115" t="s">
        <v>1949</v>
      </c>
      <c r="D233" s="25" t="s">
        <v>197</v>
      </c>
      <c r="E233" s="91" t="s">
        <v>1988</v>
      </c>
      <c r="F233" s="26"/>
      <c r="G233" s="91" t="s">
        <v>154</v>
      </c>
      <c r="H233" s="13"/>
      <c r="I233" s="99">
        <v>388732</v>
      </c>
      <c r="J233" s="245">
        <v>388732</v>
      </c>
      <c r="K233" s="210">
        <f t="shared" si="2"/>
        <v>0</v>
      </c>
    </row>
    <row r="234" spans="1:11" x14ac:dyDescent="0.25">
      <c r="A234" s="113">
        <v>45411</v>
      </c>
      <c r="B234" s="184" t="s">
        <v>165</v>
      </c>
      <c r="C234" s="115" t="s">
        <v>1949</v>
      </c>
      <c r="D234" s="25" t="s">
        <v>197</v>
      </c>
      <c r="E234" s="91" t="s">
        <v>1988</v>
      </c>
      <c r="F234" s="26"/>
      <c r="G234" s="91" t="s">
        <v>154</v>
      </c>
      <c r="H234" s="13"/>
      <c r="I234" s="99">
        <v>280932</v>
      </c>
      <c r="J234" s="245">
        <v>280932</v>
      </c>
      <c r="K234" s="210">
        <f t="shared" si="2"/>
        <v>0</v>
      </c>
    </row>
    <row r="235" spans="1:11" x14ac:dyDescent="0.25">
      <c r="A235" s="113">
        <v>45411</v>
      </c>
      <c r="B235" s="184" t="s">
        <v>165</v>
      </c>
      <c r="C235" s="115" t="s">
        <v>1949</v>
      </c>
      <c r="D235" s="25" t="s">
        <v>197</v>
      </c>
      <c r="E235" s="91" t="s">
        <v>1988</v>
      </c>
      <c r="F235" s="26"/>
      <c r="G235" s="91" t="s">
        <v>154</v>
      </c>
      <c r="H235" s="13"/>
      <c r="I235" s="99">
        <v>1974100</v>
      </c>
      <c r="J235" s="245">
        <v>1974100</v>
      </c>
      <c r="K235" s="210">
        <f t="shared" si="2"/>
        <v>0</v>
      </c>
    </row>
    <row r="236" spans="1:11" x14ac:dyDescent="0.25">
      <c r="A236" s="113">
        <v>45411</v>
      </c>
      <c r="B236" s="184" t="s">
        <v>165</v>
      </c>
      <c r="C236" s="115" t="s">
        <v>1949</v>
      </c>
      <c r="D236" s="25" t="s">
        <v>197</v>
      </c>
      <c r="E236" s="91" t="s">
        <v>1988</v>
      </c>
      <c r="F236" s="26"/>
      <c r="G236" s="91" t="s">
        <v>154</v>
      </c>
      <c r="H236" s="13"/>
      <c r="I236" s="99">
        <v>329100</v>
      </c>
      <c r="J236" s="245">
        <v>329100</v>
      </c>
      <c r="K236" s="210">
        <f t="shared" si="2"/>
        <v>0</v>
      </c>
    </row>
    <row r="237" spans="1:11" x14ac:dyDescent="0.25">
      <c r="A237" s="113">
        <v>45411</v>
      </c>
      <c r="B237" s="184" t="s">
        <v>165</v>
      </c>
      <c r="C237" s="115" t="s">
        <v>1949</v>
      </c>
      <c r="D237" s="25" t="s">
        <v>197</v>
      </c>
      <c r="E237" s="91" t="s">
        <v>1988</v>
      </c>
      <c r="F237" s="26"/>
      <c r="G237" s="91" t="s">
        <v>154</v>
      </c>
      <c r="H237" s="13"/>
      <c r="I237" s="99">
        <v>202600</v>
      </c>
      <c r="J237" s="245">
        <v>202600</v>
      </c>
      <c r="K237" s="210">
        <f t="shared" si="2"/>
        <v>0</v>
      </c>
    </row>
    <row r="238" spans="1:11" x14ac:dyDescent="0.25">
      <c r="A238" s="113">
        <v>45411</v>
      </c>
      <c r="B238" s="184" t="s">
        <v>165</v>
      </c>
      <c r="C238" s="115" t="s">
        <v>1949</v>
      </c>
      <c r="D238" s="25" t="s">
        <v>197</v>
      </c>
      <c r="E238" s="91" t="s">
        <v>1988</v>
      </c>
      <c r="F238" s="26"/>
      <c r="G238" s="91" t="s">
        <v>154</v>
      </c>
      <c r="H238" s="13"/>
      <c r="I238" s="99">
        <v>2632200</v>
      </c>
      <c r="J238" s="245">
        <v>2632200</v>
      </c>
      <c r="K238" s="210">
        <f t="shared" si="2"/>
        <v>0</v>
      </c>
    </row>
    <row r="239" spans="1:11" x14ac:dyDescent="0.25">
      <c r="A239" s="113">
        <v>45412</v>
      </c>
      <c r="B239" s="184" t="s">
        <v>1924</v>
      </c>
      <c r="C239" s="115" t="s">
        <v>1960</v>
      </c>
      <c r="D239" s="25" t="s">
        <v>1961</v>
      </c>
      <c r="E239" s="91" t="s">
        <v>1989</v>
      </c>
      <c r="F239" s="26"/>
      <c r="G239" s="91" t="s">
        <v>2012</v>
      </c>
      <c r="H239" s="13"/>
      <c r="I239" s="99">
        <v>48000000</v>
      </c>
      <c r="J239" s="245">
        <v>23600000</v>
      </c>
      <c r="K239" s="210">
        <f t="shared" si="2"/>
        <v>24400000</v>
      </c>
    </row>
    <row r="240" spans="1:11" x14ac:dyDescent="0.25">
      <c r="A240" s="113">
        <v>45412</v>
      </c>
      <c r="B240" s="184" t="s">
        <v>1569</v>
      </c>
      <c r="C240" s="115" t="s">
        <v>1962</v>
      </c>
      <c r="D240" s="25" t="s">
        <v>1963</v>
      </c>
      <c r="E240" s="91" t="s">
        <v>1990</v>
      </c>
      <c r="F240" s="26"/>
      <c r="G240" s="91" t="s">
        <v>2013</v>
      </c>
      <c r="H240" s="13"/>
      <c r="I240" s="99">
        <v>22000000</v>
      </c>
      <c r="J240" s="245">
        <v>10816667</v>
      </c>
      <c r="K240" s="210">
        <f t="shared" si="2"/>
        <v>11183333</v>
      </c>
    </row>
    <row r="241" spans="1:11" x14ac:dyDescent="0.25">
      <c r="A241" s="113">
        <v>45414</v>
      </c>
      <c r="B241" s="184" t="s">
        <v>2107</v>
      </c>
      <c r="C241" s="246" t="s">
        <v>2577</v>
      </c>
      <c r="D241" s="181" t="s">
        <v>1954</v>
      </c>
      <c r="E241" s="162" t="s">
        <v>2671</v>
      </c>
      <c r="F241" s="26"/>
      <c r="G241" s="124" t="s">
        <v>2652</v>
      </c>
      <c r="H241" s="13"/>
      <c r="I241" s="99">
        <v>22000000</v>
      </c>
      <c r="J241" s="245">
        <v>10083333</v>
      </c>
      <c r="K241" s="210">
        <f t="shared" si="2"/>
        <v>11916667</v>
      </c>
    </row>
    <row r="242" spans="1:11" x14ac:dyDescent="0.25">
      <c r="A242" s="113">
        <v>45414</v>
      </c>
      <c r="B242" s="184" t="s">
        <v>1633</v>
      </c>
      <c r="C242" s="246" t="s">
        <v>2578</v>
      </c>
      <c r="D242" s="184" t="s">
        <v>2579</v>
      </c>
      <c r="E242" s="124" t="s">
        <v>2672</v>
      </c>
      <c r="F242" s="26"/>
      <c r="G242" s="124" t="s">
        <v>2653</v>
      </c>
      <c r="H242" s="13"/>
      <c r="I242" s="99">
        <v>18000000</v>
      </c>
      <c r="J242" s="245">
        <v>10800000</v>
      </c>
      <c r="K242" s="210">
        <f t="shared" si="2"/>
        <v>7200000</v>
      </c>
    </row>
    <row r="243" spans="1:11" x14ac:dyDescent="0.25">
      <c r="A243" s="113">
        <v>45414</v>
      </c>
      <c r="B243" s="184" t="s">
        <v>2083</v>
      </c>
      <c r="C243" s="246" t="s">
        <v>2125</v>
      </c>
      <c r="D243" s="184" t="s">
        <v>2580</v>
      </c>
      <c r="E243" s="124" t="s">
        <v>2672</v>
      </c>
      <c r="F243" s="26"/>
      <c r="G243" s="124" t="s">
        <v>2654</v>
      </c>
      <c r="H243" s="13"/>
      <c r="I243" s="99">
        <v>18000000</v>
      </c>
      <c r="J243" s="245">
        <v>10800000</v>
      </c>
      <c r="K243" s="210">
        <f t="shared" si="2"/>
        <v>7200000</v>
      </c>
    </row>
    <row r="244" spans="1:11" x14ac:dyDescent="0.25">
      <c r="A244" s="113">
        <v>45414</v>
      </c>
      <c r="B244" s="184" t="s">
        <v>2104</v>
      </c>
      <c r="C244" s="246" t="s">
        <v>2224</v>
      </c>
      <c r="D244" s="184" t="s">
        <v>2225</v>
      </c>
      <c r="E244" s="124" t="s">
        <v>2673</v>
      </c>
      <c r="F244" s="26"/>
      <c r="G244" s="124" t="s">
        <v>161</v>
      </c>
      <c r="H244" s="13"/>
      <c r="I244" s="99">
        <v>12000000</v>
      </c>
      <c r="J244" s="245">
        <v>11600000</v>
      </c>
      <c r="K244" s="210">
        <f t="shared" si="2"/>
        <v>400000</v>
      </c>
    </row>
    <row r="245" spans="1:11" x14ac:dyDescent="0.25">
      <c r="A245" s="113">
        <v>45414</v>
      </c>
      <c r="B245" s="184" t="s">
        <v>2018</v>
      </c>
      <c r="C245" s="246" t="s">
        <v>2581</v>
      </c>
      <c r="D245" s="184" t="s">
        <v>2582</v>
      </c>
      <c r="E245" s="124" t="s">
        <v>2672</v>
      </c>
      <c r="F245" s="26"/>
      <c r="G245" s="124" t="s">
        <v>2655</v>
      </c>
      <c r="H245" s="13"/>
      <c r="I245" s="99">
        <v>18000000</v>
      </c>
      <c r="J245" s="245">
        <v>11000000</v>
      </c>
      <c r="K245" s="210">
        <f t="shared" si="2"/>
        <v>7000000</v>
      </c>
    </row>
    <row r="246" spans="1:11" x14ac:dyDescent="0.25">
      <c r="A246" s="113">
        <v>45414</v>
      </c>
      <c r="B246" s="184" t="s">
        <v>1632</v>
      </c>
      <c r="C246" s="246" t="s">
        <v>1963</v>
      </c>
      <c r="D246" s="184" t="s">
        <v>2583</v>
      </c>
      <c r="E246" s="124" t="s">
        <v>2674</v>
      </c>
      <c r="F246" s="26"/>
      <c r="G246" s="124" t="s">
        <v>2656</v>
      </c>
      <c r="H246" s="13"/>
      <c r="I246" s="99">
        <v>18000000</v>
      </c>
      <c r="J246" s="245">
        <v>9600000</v>
      </c>
      <c r="K246" s="210">
        <f t="shared" si="2"/>
        <v>8400000</v>
      </c>
    </row>
    <row r="247" spans="1:11" x14ac:dyDescent="0.25">
      <c r="A247" s="113">
        <v>45415</v>
      </c>
      <c r="B247" s="184" t="s">
        <v>2021</v>
      </c>
      <c r="C247" s="246" t="s">
        <v>2582</v>
      </c>
      <c r="D247" s="184" t="s">
        <v>2301</v>
      </c>
      <c r="E247" s="124" t="s">
        <v>1514</v>
      </c>
      <c r="F247" s="26"/>
      <c r="G247" s="124" t="s">
        <v>2657</v>
      </c>
      <c r="H247" s="13"/>
      <c r="I247" s="99">
        <v>24000000</v>
      </c>
      <c r="J247" s="245">
        <v>10800000</v>
      </c>
      <c r="K247" s="210">
        <f t="shared" si="2"/>
        <v>13200000</v>
      </c>
    </row>
    <row r="248" spans="1:11" x14ac:dyDescent="0.25">
      <c r="A248" s="113">
        <v>45415</v>
      </c>
      <c r="B248" s="184" t="s">
        <v>2713</v>
      </c>
      <c r="C248" s="246" t="s">
        <v>684</v>
      </c>
      <c r="D248" s="184" t="s">
        <v>2291</v>
      </c>
      <c r="E248" s="124" t="s">
        <v>1485</v>
      </c>
      <c r="F248" s="26"/>
      <c r="G248" s="124" t="s">
        <v>722</v>
      </c>
      <c r="H248" s="13"/>
      <c r="I248" s="99">
        <v>6270000</v>
      </c>
      <c r="J248" s="245">
        <v>6270000</v>
      </c>
      <c r="K248" s="210">
        <f t="shared" si="2"/>
        <v>0</v>
      </c>
    </row>
    <row r="249" spans="1:11" x14ac:dyDescent="0.25">
      <c r="A249" s="113">
        <v>45418</v>
      </c>
      <c r="B249" s="184" t="s">
        <v>2096</v>
      </c>
      <c r="C249" s="246" t="s">
        <v>2277</v>
      </c>
      <c r="D249" s="184" t="s">
        <v>2584</v>
      </c>
      <c r="E249" s="124" t="s">
        <v>2675</v>
      </c>
      <c r="F249" s="26"/>
      <c r="G249" s="124" t="s">
        <v>2658</v>
      </c>
      <c r="H249" s="13"/>
      <c r="I249" s="99">
        <v>21000000</v>
      </c>
      <c r="J249" s="245">
        <v>9450000</v>
      </c>
      <c r="K249" s="210">
        <f t="shared" si="2"/>
        <v>11550000</v>
      </c>
    </row>
    <row r="250" spans="1:11" x14ac:dyDescent="0.25">
      <c r="A250" s="113">
        <v>45418</v>
      </c>
      <c r="B250" s="184" t="s">
        <v>2081</v>
      </c>
      <c r="C250" s="246" t="s">
        <v>2585</v>
      </c>
      <c r="D250" s="184" t="s">
        <v>2586</v>
      </c>
      <c r="E250" s="124" t="s">
        <v>1514</v>
      </c>
      <c r="F250" s="26"/>
      <c r="G250" s="124" t="s">
        <v>2659</v>
      </c>
      <c r="H250" s="13"/>
      <c r="I250" s="99">
        <v>24000000</v>
      </c>
      <c r="J250" s="245">
        <v>10800000</v>
      </c>
      <c r="K250" s="210">
        <f t="shared" si="2"/>
        <v>13200000</v>
      </c>
    </row>
    <row r="251" spans="1:11" x14ac:dyDescent="0.25">
      <c r="A251" s="113">
        <v>45418</v>
      </c>
      <c r="B251" s="184" t="s">
        <v>1576</v>
      </c>
      <c r="C251" s="246" t="s">
        <v>2587</v>
      </c>
      <c r="D251" s="184" t="s">
        <v>2588</v>
      </c>
      <c r="E251" s="124" t="s">
        <v>2676</v>
      </c>
      <c r="F251" s="26"/>
      <c r="G251" s="124" t="s">
        <v>2660</v>
      </c>
      <c r="H251" s="13"/>
      <c r="I251" s="99">
        <v>13524000</v>
      </c>
      <c r="J251" s="245">
        <v>5860400</v>
      </c>
      <c r="K251" s="210">
        <f t="shared" si="2"/>
        <v>7663600</v>
      </c>
    </row>
    <row r="252" spans="1:11" x14ac:dyDescent="0.25">
      <c r="A252" s="113">
        <v>45420</v>
      </c>
      <c r="B252" s="184" t="s">
        <v>170</v>
      </c>
      <c r="C252" s="246" t="s">
        <v>1949</v>
      </c>
      <c r="D252" s="184" t="s">
        <v>2589</v>
      </c>
      <c r="E252" s="124" t="s">
        <v>2677</v>
      </c>
      <c r="F252" s="26"/>
      <c r="G252" s="124" t="s">
        <v>154</v>
      </c>
      <c r="H252" s="13"/>
      <c r="I252" s="99">
        <v>13133800</v>
      </c>
      <c r="J252" s="245">
        <v>13133800</v>
      </c>
      <c r="K252" s="210">
        <f t="shared" si="2"/>
        <v>0</v>
      </c>
    </row>
    <row r="253" spans="1:11" x14ac:dyDescent="0.25">
      <c r="A253" s="113">
        <v>45420</v>
      </c>
      <c r="B253" s="184" t="s">
        <v>170</v>
      </c>
      <c r="C253" s="246" t="s">
        <v>1949</v>
      </c>
      <c r="D253" s="184" t="s">
        <v>2589</v>
      </c>
      <c r="E253" s="124" t="s">
        <v>2677</v>
      </c>
      <c r="F253" s="26"/>
      <c r="G253" s="124" t="s">
        <v>154</v>
      </c>
      <c r="H253" s="13"/>
      <c r="I253" s="99">
        <v>6571600</v>
      </c>
      <c r="J253" s="245">
        <v>6571600</v>
      </c>
      <c r="K253" s="210">
        <f t="shared" si="2"/>
        <v>0</v>
      </c>
    </row>
    <row r="254" spans="1:11" x14ac:dyDescent="0.25">
      <c r="A254" s="113">
        <v>45420</v>
      </c>
      <c r="B254" s="184" t="s">
        <v>170</v>
      </c>
      <c r="C254" s="246" t="s">
        <v>1949</v>
      </c>
      <c r="D254" s="184" t="s">
        <v>2589</v>
      </c>
      <c r="E254" s="124" t="s">
        <v>2677</v>
      </c>
      <c r="F254" s="26"/>
      <c r="G254" s="124" t="s">
        <v>154</v>
      </c>
      <c r="H254" s="13"/>
      <c r="I254" s="99">
        <v>153440900</v>
      </c>
      <c r="J254" s="245">
        <v>153440900</v>
      </c>
      <c r="K254" s="210">
        <f t="shared" si="2"/>
        <v>0</v>
      </c>
    </row>
    <row r="255" spans="1:11" x14ac:dyDescent="0.25">
      <c r="A255" s="113">
        <v>45420</v>
      </c>
      <c r="B255" s="184" t="s">
        <v>170</v>
      </c>
      <c r="C255" s="246" t="s">
        <v>1949</v>
      </c>
      <c r="D255" s="184" t="s">
        <v>2589</v>
      </c>
      <c r="E255" s="124" t="s">
        <v>2677</v>
      </c>
      <c r="F255" s="26"/>
      <c r="G255" s="124" t="s">
        <v>154</v>
      </c>
      <c r="H255" s="13"/>
      <c r="I255" s="99">
        <v>109470741</v>
      </c>
      <c r="J255" s="245">
        <v>109470741</v>
      </c>
      <c r="K255" s="210">
        <f t="shared" si="2"/>
        <v>0</v>
      </c>
    </row>
    <row r="256" spans="1:11" x14ac:dyDescent="0.25">
      <c r="A256" s="113">
        <v>45420</v>
      </c>
      <c r="B256" s="184" t="s">
        <v>170</v>
      </c>
      <c r="C256" s="246" t="s">
        <v>1949</v>
      </c>
      <c r="D256" s="184" t="s">
        <v>2589</v>
      </c>
      <c r="E256" s="124" t="s">
        <v>2677</v>
      </c>
      <c r="F256" s="26"/>
      <c r="G256" s="124" t="s">
        <v>154</v>
      </c>
      <c r="H256" s="13"/>
      <c r="I256" s="99">
        <v>39371200</v>
      </c>
      <c r="J256" s="245">
        <v>39371200</v>
      </c>
      <c r="K256" s="210">
        <f t="shared" si="2"/>
        <v>0</v>
      </c>
    </row>
    <row r="257" spans="1:11" x14ac:dyDescent="0.25">
      <c r="A257" s="113">
        <v>45420</v>
      </c>
      <c r="B257" s="184" t="s">
        <v>170</v>
      </c>
      <c r="C257" s="246" t="s">
        <v>1949</v>
      </c>
      <c r="D257" s="184" t="s">
        <v>2589</v>
      </c>
      <c r="E257" s="124" t="s">
        <v>2677</v>
      </c>
      <c r="F257" s="26"/>
      <c r="G257" s="124" t="s">
        <v>154</v>
      </c>
      <c r="H257" s="13"/>
      <c r="I257" s="99">
        <v>6571600</v>
      </c>
      <c r="J257" s="245">
        <v>6571600</v>
      </c>
      <c r="K257" s="210">
        <f t="shared" si="2"/>
        <v>0</v>
      </c>
    </row>
    <row r="258" spans="1:11" x14ac:dyDescent="0.25">
      <c r="A258" s="113">
        <v>45420</v>
      </c>
      <c r="B258" s="184" t="s">
        <v>170</v>
      </c>
      <c r="C258" s="246" t="s">
        <v>1949</v>
      </c>
      <c r="D258" s="184" t="s">
        <v>2589</v>
      </c>
      <c r="E258" s="124" t="s">
        <v>2677</v>
      </c>
      <c r="F258" s="26"/>
      <c r="G258" s="124" t="s">
        <v>154</v>
      </c>
      <c r="H258" s="13"/>
      <c r="I258" s="99">
        <v>81294900</v>
      </c>
      <c r="J258" s="245">
        <v>81294900</v>
      </c>
      <c r="K258" s="210">
        <f t="shared" si="2"/>
        <v>0</v>
      </c>
    </row>
    <row r="259" spans="1:11" x14ac:dyDescent="0.25">
      <c r="A259" s="113">
        <v>45420</v>
      </c>
      <c r="B259" s="184" t="s">
        <v>170</v>
      </c>
      <c r="C259" s="246" t="s">
        <v>1949</v>
      </c>
      <c r="D259" s="184" t="s">
        <v>2589</v>
      </c>
      <c r="E259" s="124" t="s">
        <v>2677</v>
      </c>
      <c r="F259" s="26"/>
      <c r="G259" s="124" t="s">
        <v>154</v>
      </c>
      <c r="H259" s="13"/>
      <c r="I259" s="99">
        <v>52495600</v>
      </c>
      <c r="J259" s="245">
        <v>52495600</v>
      </c>
      <c r="K259" s="210">
        <f t="shared" si="2"/>
        <v>0</v>
      </c>
    </row>
    <row r="260" spans="1:11" x14ac:dyDescent="0.25">
      <c r="A260" s="113">
        <v>45420</v>
      </c>
      <c r="B260" s="184" t="s">
        <v>167</v>
      </c>
      <c r="C260" s="246" t="s">
        <v>1949</v>
      </c>
      <c r="D260" s="184" t="s">
        <v>2590</v>
      </c>
      <c r="E260" s="124" t="s">
        <v>2678</v>
      </c>
      <c r="F260" s="26"/>
      <c r="G260" s="124" t="s">
        <v>154</v>
      </c>
      <c r="H260" s="13"/>
      <c r="I260" s="99">
        <v>8000</v>
      </c>
      <c r="J260" s="245">
        <v>8000</v>
      </c>
      <c r="K260" s="210">
        <f t="shared" si="2"/>
        <v>0</v>
      </c>
    </row>
    <row r="261" spans="1:11" x14ac:dyDescent="0.25">
      <c r="A261" s="113">
        <v>45420</v>
      </c>
      <c r="B261" s="184" t="s">
        <v>167</v>
      </c>
      <c r="C261" s="246" t="s">
        <v>1949</v>
      </c>
      <c r="D261" s="184" t="s">
        <v>2590</v>
      </c>
      <c r="E261" s="124" t="s">
        <v>2678</v>
      </c>
      <c r="F261" s="26"/>
      <c r="G261" s="124" t="s">
        <v>154</v>
      </c>
      <c r="H261" s="13"/>
      <c r="I261" s="99">
        <v>4000</v>
      </c>
      <c r="J261" s="245">
        <v>4000</v>
      </c>
      <c r="K261" s="210">
        <f t="shared" si="2"/>
        <v>0</v>
      </c>
    </row>
    <row r="262" spans="1:11" x14ac:dyDescent="0.25">
      <c r="A262" s="113">
        <v>45420</v>
      </c>
      <c r="B262" s="184" t="s">
        <v>167</v>
      </c>
      <c r="C262" s="246" t="s">
        <v>1949</v>
      </c>
      <c r="D262" s="184" t="s">
        <v>2590</v>
      </c>
      <c r="E262" s="124" t="s">
        <v>2678</v>
      </c>
      <c r="F262" s="26"/>
      <c r="G262" s="124" t="s">
        <v>154</v>
      </c>
      <c r="H262" s="13"/>
      <c r="I262" s="99">
        <v>126500</v>
      </c>
      <c r="J262" s="245">
        <v>126500</v>
      </c>
      <c r="K262" s="210">
        <f t="shared" si="2"/>
        <v>0</v>
      </c>
    </row>
    <row r="263" spans="1:11" x14ac:dyDescent="0.25">
      <c r="A263" s="113">
        <v>45420</v>
      </c>
      <c r="B263" s="184" t="s">
        <v>167</v>
      </c>
      <c r="C263" s="246" t="s">
        <v>1949</v>
      </c>
      <c r="D263" s="184" t="s">
        <v>2590</v>
      </c>
      <c r="E263" s="124" t="s">
        <v>2678</v>
      </c>
      <c r="F263" s="26"/>
      <c r="G263" s="124" t="s">
        <v>154</v>
      </c>
      <c r="H263" s="13"/>
      <c r="I263" s="99">
        <v>98900</v>
      </c>
      <c r="J263" s="245">
        <v>98900</v>
      </c>
      <c r="K263" s="210">
        <f t="shared" si="2"/>
        <v>0</v>
      </c>
    </row>
    <row r="264" spans="1:11" x14ac:dyDescent="0.25">
      <c r="A264" s="113">
        <v>45420</v>
      </c>
      <c r="B264" s="184" t="s">
        <v>167</v>
      </c>
      <c r="C264" s="246" t="s">
        <v>1949</v>
      </c>
      <c r="D264" s="184" t="s">
        <v>2590</v>
      </c>
      <c r="E264" s="124" t="s">
        <v>2678</v>
      </c>
      <c r="F264" s="26"/>
      <c r="G264" s="124" t="s">
        <v>154</v>
      </c>
      <c r="H264" s="13"/>
      <c r="I264" s="99">
        <v>23800</v>
      </c>
      <c r="J264" s="245">
        <v>23800</v>
      </c>
      <c r="K264" s="210">
        <f t="shared" si="2"/>
        <v>0</v>
      </c>
    </row>
    <row r="265" spans="1:11" x14ac:dyDescent="0.25">
      <c r="A265" s="113">
        <v>45420</v>
      </c>
      <c r="B265" s="184" t="s">
        <v>167</v>
      </c>
      <c r="C265" s="246" t="s">
        <v>1949</v>
      </c>
      <c r="D265" s="184" t="s">
        <v>2590</v>
      </c>
      <c r="E265" s="124" t="s">
        <v>2678</v>
      </c>
      <c r="F265" s="26"/>
      <c r="G265" s="124" t="s">
        <v>154</v>
      </c>
      <c r="H265" s="13"/>
      <c r="I265" s="99">
        <v>4000</v>
      </c>
      <c r="J265" s="245">
        <v>4000</v>
      </c>
      <c r="K265" s="210">
        <f t="shared" si="2"/>
        <v>0</v>
      </c>
    </row>
    <row r="266" spans="1:11" x14ac:dyDescent="0.25">
      <c r="A266" s="113">
        <v>45420</v>
      </c>
      <c r="B266" s="184" t="s">
        <v>167</v>
      </c>
      <c r="C266" s="246" t="s">
        <v>1949</v>
      </c>
      <c r="D266" s="184" t="s">
        <v>2590</v>
      </c>
      <c r="E266" s="124" t="s">
        <v>2678</v>
      </c>
      <c r="F266" s="26"/>
      <c r="G266" s="124" t="s">
        <v>154</v>
      </c>
      <c r="H266" s="13"/>
      <c r="I266" s="99">
        <v>55100</v>
      </c>
      <c r="J266" s="245">
        <v>55100</v>
      </c>
      <c r="K266" s="210">
        <f t="shared" si="2"/>
        <v>0</v>
      </c>
    </row>
    <row r="267" spans="1:11" x14ac:dyDescent="0.25">
      <c r="A267" s="113">
        <v>45420</v>
      </c>
      <c r="B267" s="184" t="s">
        <v>167</v>
      </c>
      <c r="C267" s="246" t="s">
        <v>1949</v>
      </c>
      <c r="D267" s="184" t="s">
        <v>2590</v>
      </c>
      <c r="E267" s="124" t="s">
        <v>2678</v>
      </c>
      <c r="F267" s="26"/>
      <c r="G267" s="124" t="s">
        <v>154</v>
      </c>
      <c r="H267" s="13"/>
      <c r="I267" s="99">
        <v>31700</v>
      </c>
      <c r="J267" s="245">
        <v>31700</v>
      </c>
      <c r="K267" s="210">
        <f t="shared" si="2"/>
        <v>0</v>
      </c>
    </row>
    <row r="268" spans="1:11" x14ac:dyDescent="0.25">
      <c r="A268" s="113">
        <v>45426</v>
      </c>
      <c r="B268" s="184" t="s">
        <v>1306</v>
      </c>
      <c r="C268" s="246" t="s">
        <v>2591</v>
      </c>
      <c r="D268" s="184" t="s">
        <v>2592</v>
      </c>
      <c r="E268" s="124" t="s">
        <v>2679</v>
      </c>
      <c r="F268" s="26"/>
      <c r="G268" s="124" t="s">
        <v>2661</v>
      </c>
      <c r="H268" s="13"/>
      <c r="I268" s="99">
        <v>30000000</v>
      </c>
      <c r="J268" s="245">
        <v>11500000</v>
      </c>
      <c r="K268" s="210">
        <f t="shared" si="2"/>
        <v>18500000</v>
      </c>
    </row>
    <row r="269" spans="1:11" x14ac:dyDescent="0.25">
      <c r="A269" s="113">
        <v>45426</v>
      </c>
      <c r="B269" s="184" t="s">
        <v>2103</v>
      </c>
      <c r="C269" s="246" t="s">
        <v>2593</v>
      </c>
      <c r="D269" s="184" t="s">
        <v>2594</v>
      </c>
      <c r="E269" s="124" t="s">
        <v>2679</v>
      </c>
      <c r="F269" s="26"/>
      <c r="G269" s="124" t="s">
        <v>2662</v>
      </c>
      <c r="H269" s="13"/>
      <c r="I269" s="99">
        <v>30000000</v>
      </c>
      <c r="J269" s="245">
        <v>11500000</v>
      </c>
      <c r="K269" s="210">
        <f t="shared" si="2"/>
        <v>18500000</v>
      </c>
    </row>
    <row r="270" spans="1:11" x14ac:dyDescent="0.25">
      <c r="A270" s="113">
        <v>45426</v>
      </c>
      <c r="B270" s="184" t="s">
        <v>2102</v>
      </c>
      <c r="C270" s="246" t="s">
        <v>2316</v>
      </c>
      <c r="D270" s="184" t="s">
        <v>2595</v>
      </c>
      <c r="E270" s="124" t="s">
        <v>2679</v>
      </c>
      <c r="F270" s="26"/>
      <c r="G270" s="124" t="s">
        <v>2663</v>
      </c>
      <c r="H270" s="13"/>
      <c r="I270" s="99">
        <v>30000000</v>
      </c>
      <c r="J270" s="245">
        <v>11500000</v>
      </c>
      <c r="K270" s="210">
        <f t="shared" si="2"/>
        <v>18500000</v>
      </c>
    </row>
    <row r="271" spans="1:11" x14ac:dyDescent="0.25">
      <c r="A271" s="113">
        <v>45428</v>
      </c>
      <c r="B271" s="184" t="s">
        <v>2105</v>
      </c>
      <c r="C271" s="246" t="s">
        <v>2596</v>
      </c>
      <c r="D271" s="184" t="s">
        <v>2597</v>
      </c>
      <c r="E271" s="124" t="s">
        <v>2680</v>
      </c>
      <c r="F271" s="26"/>
      <c r="G271" s="124" t="s">
        <v>2664</v>
      </c>
      <c r="H271" s="13"/>
      <c r="I271" s="99">
        <v>30000000</v>
      </c>
      <c r="J271" s="245">
        <v>11000000</v>
      </c>
      <c r="K271" s="210">
        <f t="shared" si="2"/>
        <v>19000000</v>
      </c>
    </row>
    <row r="272" spans="1:11" x14ac:dyDescent="0.25">
      <c r="A272" s="113">
        <v>45430</v>
      </c>
      <c r="B272" s="184" t="s">
        <v>437</v>
      </c>
      <c r="C272" s="246" t="s">
        <v>2598</v>
      </c>
      <c r="D272" s="184" t="s">
        <v>2420</v>
      </c>
      <c r="E272" s="124" t="s">
        <v>2681</v>
      </c>
      <c r="F272" s="26"/>
      <c r="G272" s="124" t="s">
        <v>729</v>
      </c>
      <c r="H272" s="13"/>
      <c r="I272" s="99">
        <v>12000000</v>
      </c>
      <c r="J272" s="245">
        <v>3800000</v>
      </c>
      <c r="K272" s="210">
        <f t="shared" si="2"/>
        <v>8200000</v>
      </c>
    </row>
    <row r="273" spans="1:11" x14ac:dyDescent="0.25">
      <c r="A273" s="113">
        <v>45430</v>
      </c>
      <c r="B273" s="184" t="s">
        <v>696</v>
      </c>
      <c r="C273" s="246" t="s">
        <v>2599</v>
      </c>
      <c r="D273" s="184" t="s">
        <v>2356</v>
      </c>
      <c r="E273" s="124" t="s">
        <v>2682</v>
      </c>
      <c r="F273" s="26"/>
      <c r="G273" s="124" t="s">
        <v>727</v>
      </c>
      <c r="H273" s="13"/>
      <c r="I273" s="99">
        <v>14000000</v>
      </c>
      <c r="J273" s="245">
        <v>4433333</v>
      </c>
      <c r="K273" s="210">
        <f t="shared" si="2"/>
        <v>9566667</v>
      </c>
    </row>
    <row r="274" spans="1:11" x14ac:dyDescent="0.25">
      <c r="A274" s="113">
        <v>45430</v>
      </c>
      <c r="B274" s="184" t="s">
        <v>435</v>
      </c>
      <c r="C274" s="246" t="s">
        <v>2600</v>
      </c>
      <c r="D274" s="184" t="s">
        <v>2379</v>
      </c>
      <c r="E274" s="124" t="s">
        <v>2683</v>
      </c>
      <c r="F274" s="26"/>
      <c r="G274" s="124" t="s">
        <v>728</v>
      </c>
      <c r="H274" s="13"/>
      <c r="I274" s="99">
        <v>14000000</v>
      </c>
      <c r="J274" s="245">
        <v>1166667</v>
      </c>
      <c r="K274" s="210">
        <f t="shared" si="2"/>
        <v>12833333</v>
      </c>
    </row>
    <row r="275" spans="1:11" x14ac:dyDescent="0.25">
      <c r="A275" s="113">
        <v>45430</v>
      </c>
      <c r="B275" s="184" t="s">
        <v>2115</v>
      </c>
      <c r="C275" s="246" t="s">
        <v>2583</v>
      </c>
      <c r="D275" s="184" t="s">
        <v>2601</v>
      </c>
      <c r="E275" s="124" t="s">
        <v>1514</v>
      </c>
      <c r="F275" s="26"/>
      <c r="G275" s="124" t="s">
        <v>2665</v>
      </c>
      <c r="H275" s="13"/>
      <c r="I275" s="99">
        <v>24000000</v>
      </c>
      <c r="J275" s="245">
        <v>8000000</v>
      </c>
      <c r="K275" s="210">
        <f t="shared" si="2"/>
        <v>16000000</v>
      </c>
    </row>
    <row r="276" spans="1:11" x14ac:dyDescent="0.25">
      <c r="A276" s="113">
        <v>45430</v>
      </c>
      <c r="B276" s="184" t="s">
        <v>446</v>
      </c>
      <c r="C276" s="246" t="s">
        <v>2602</v>
      </c>
      <c r="D276" s="184" t="s">
        <v>2381</v>
      </c>
      <c r="E276" s="124" t="s">
        <v>2684</v>
      </c>
      <c r="F276" s="26"/>
      <c r="G276" s="124" t="s">
        <v>734</v>
      </c>
      <c r="H276" s="13"/>
      <c r="I276" s="99">
        <v>12000000</v>
      </c>
      <c r="J276" s="245">
        <v>3400000</v>
      </c>
      <c r="K276" s="210">
        <f t="shared" si="2"/>
        <v>8600000</v>
      </c>
    </row>
    <row r="277" spans="1:11" x14ac:dyDescent="0.25">
      <c r="A277" s="113">
        <v>45430</v>
      </c>
      <c r="B277" s="184" t="s">
        <v>64</v>
      </c>
      <c r="C277" s="246" t="s">
        <v>2603</v>
      </c>
      <c r="D277" s="184" t="s">
        <v>2392</v>
      </c>
      <c r="E277" s="124" t="s">
        <v>2685</v>
      </c>
      <c r="F277" s="26"/>
      <c r="G277" s="124" t="s">
        <v>724</v>
      </c>
      <c r="H277" s="13"/>
      <c r="I277" s="99">
        <v>14000000</v>
      </c>
      <c r="J277" s="245">
        <v>5133333</v>
      </c>
      <c r="K277" s="210">
        <f t="shared" si="2"/>
        <v>8866667</v>
      </c>
    </row>
    <row r="278" spans="1:11" x14ac:dyDescent="0.25">
      <c r="A278" s="113">
        <v>45430</v>
      </c>
      <c r="B278" s="184" t="s">
        <v>227</v>
      </c>
      <c r="C278" s="246" t="s">
        <v>2351</v>
      </c>
      <c r="D278" s="184" t="s">
        <v>2385</v>
      </c>
      <c r="E278" s="124" t="s">
        <v>2686</v>
      </c>
      <c r="F278" s="26"/>
      <c r="G278" s="124" t="s">
        <v>721</v>
      </c>
      <c r="H278" s="13"/>
      <c r="I278" s="99">
        <v>18000000</v>
      </c>
      <c r="J278" s="245">
        <v>7800000</v>
      </c>
      <c r="K278" s="210">
        <f t="shared" si="2"/>
        <v>10200000</v>
      </c>
    </row>
    <row r="279" spans="1:11" x14ac:dyDescent="0.25">
      <c r="A279" s="113">
        <v>45430</v>
      </c>
      <c r="B279" s="184" t="s">
        <v>687</v>
      </c>
      <c r="C279" s="246" t="s">
        <v>2604</v>
      </c>
      <c r="D279" s="184" t="s">
        <v>2377</v>
      </c>
      <c r="E279" s="124" t="s">
        <v>2687</v>
      </c>
      <c r="F279" s="26"/>
      <c r="G279" s="124" t="s">
        <v>2666</v>
      </c>
      <c r="H279" s="13"/>
      <c r="I279" s="99">
        <v>14000000</v>
      </c>
      <c r="J279" s="245">
        <v>7000000</v>
      </c>
      <c r="K279" s="210">
        <f t="shared" si="2"/>
        <v>7000000</v>
      </c>
    </row>
    <row r="280" spans="1:11" x14ac:dyDescent="0.25">
      <c r="A280" s="113">
        <v>45430</v>
      </c>
      <c r="B280" s="184" t="s">
        <v>714</v>
      </c>
      <c r="C280" s="246" t="s">
        <v>2605</v>
      </c>
      <c r="D280" s="184" t="s">
        <v>2606</v>
      </c>
      <c r="E280" s="124" t="s">
        <v>2688</v>
      </c>
      <c r="F280" s="26"/>
      <c r="G280" s="124" t="s">
        <v>726</v>
      </c>
      <c r="H280" s="13"/>
      <c r="I280" s="99">
        <v>12000000</v>
      </c>
      <c r="J280" s="245">
        <v>3800000</v>
      </c>
      <c r="K280" s="210">
        <f t="shared" si="2"/>
        <v>8200000</v>
      </c>
    </row>
    <row r="281" spans="1:11" x14ac:dyDescent="0.25">
      <c r="A281" s="113">
        <v>45430</v>
      </c>
      <c r="B281" s="184" t="s">
        <v>694</v>
      </c>
      <c r="C281" s="246" t="s">
        <v>2607</v>
      </c>
      <c r="D281" s="184" t="s">
        <v>2608</v>
      </c>
      <c r="E281" s="124" t="s">
        <v>2689</v>
      </c>
      <c r="F281" s="26"/>
      <c r="G281" s="124" t="s">
        <v>725</v>
      </c>
      <c r="H281" s="13"/>
      <c r="I281" s="99">
        <v>14000000</v>
      </c>
      <c r="J281" s="245">
        <v>5366667</v>
      </c>
      <c r="K281" s="210">
        <f t="shared" si="2"/>
        <v>8633333</v>
      </c>
    </row>
    <row r="282" spans="1:11" x14ac:dyDescent="0.25">
      <c r="A282" s="113">
        <v>45433</v>
      </c>
      <c r="B282" s="184" t="s">
        <v>715</v>
      </c>
      <c r="C282" s="246" t="s">
        <v>2393</v>
      </c>
      <c r="D282" s="184" t="s">
        <v>2609</v>
      </c>
      <c r="E282" s="124" t="s">
        <v>2690</v>
      </c>
      <c r="F282" s="26"/>
      <c r="G282" s="124" t="s">
        <v>731</v>
      </c>
      <c r="H282" s="13"/>
      <c r="I282" s="99">
        <v>16000000</v>
      </c>
      <c r="J282" s="245">
        <v>4800000</v>
      </c>
      <c r="K282" s="210">
        <f t="shared" si="2"/>
        <v>11200000</v>
      </c>
    </row>
    <row r="283" spans="1:11" x14ac:dyDescent="0.25">
      <c r="A283" s="113">
        <v>45433</v>
      </c>
      <c r="B283" s="184" t="s">
        <v>114</v>
      </c>
      <c r="C283" s="246" t="s">
        <v>1945</v>
      </c>
      <c r="D283" s="184" t="s">
        <v>2610</v>
      </c>
      <c r="E283" s="124" t="s">
        <v>2691</v>
      </c>
      <c r="F283" s="26"/>
      <c r="G283" s="124" t="s">
        <v>154</v>
      </c>
      <c r="H283" s="13"/>
      <c r="I283" s="99">
        <v>1039038968</v>
      </c>
      <c r="J283" s="245">
        <v>1039038968</v>
      </c>
      <c r="K283" s="210">
        <f t="shared" si="2"/>
        <v>0</v>
      </c>
    </row>
    <row r="284" spans="1:11" x14ac:dyDescent="0.25">
      <c r="A284" s="113">
        <v>45433</v>
      </c>
      <c r="B284" s="184" t="s">
        <v>114</v>
      </c>
      <c r="C284" s="246" t="s">
        <v>1945</v>
      </c>
      <c r="D284" s="184" t="s">
        <v>2610</v>
      </c>
      <c r="E284" s="124" t="s">
        <v>2691</v>
      </c>
      <c r="F284" s="26"/>
      <c r="G284" s="124" t="s">
        <v>154</v>
      </c>
      <c r="H284" s="13"/>
      <c r="I284" s="99">
        <v>2157652</v>
      </c>
      <c r="J284" s="245">
        <v>2157652</v>
      </c>
      <c r="K284" s="210">
        <f t="shared" si="2"/>
        <v>0</v>
      </c>
    </row>
    <row r="285" spans="1:11" x14ac:dyDescent="0.25">
      <c r="A285" s="113">
        <v>45433</v>
      </c>
      <c r="B285" s="184" t="s">
        <v>114</v>
      </c>
      <c r="C285" s="246" t="s">
        <v>1945</v>
      </c>
      <c r="D285" s="184" t="s">
        <v>2610</v>
      </c>
      <c r="E285" s="124" t="s">
        <v>2691</v>
      </c>
      <c r="F285" s="26"/>
      <c r="G285" s="124" t="s">
        <v>154</v>
      </c>
      <c r="H285" s="13"/>
      <c r="I285" s="99">
        <v>31526987</v>
      </c>
      <c r="J285" s="245">
        <v>31526987</v>
      </c>
      <c r="K285" s="210">
        <f t="shared" si="2"/>
        <v>0</v>
      </c>
    </row>
    <row r="286" spans="1:11" x14ac:dyDescent="0.25">
      <c r="A286" s="113">
        <v>45433</v>
      </c>
      <c r="B286" s="184" t="s">
        <v>114</v>
      </c>
      <c r="C286" s="246" t="s">
        <v>1945</v>
      </c>
      <c r="D286" s="184" t="s">
        <v>2610</v>
      </c>
      <c r="E286" s="124" t="s">
        <v>2691</v>
      </c>
      <c r="F286" s="26"/>
      <c r="G286" s="124" t="s">
        <v>154</v>
      </c>
      <c r="H286" s="13"/>
      <c r="I286" s="99">
        <v>642268</v>
      </c>
      <c r="J286" s="245">
        <v>642268</v>
      </c>
      <c r="K286" s="210">
        <f t="shared" si="2"/>
        <v>0</v>
      </c>
    </row>
    <row r="287" spans="1:11" x14ac:dyDescent="0.25">
      <c r="A287" s="113">
        <v>45433</v>
      </c>
      <c r="B287" s="184" t="s">
        <v>114</v>
      </c>
      <c r="C287" s="246" t="s">
        <v>1945</v>
      </c>
      <c r="D287" s="184" t="s">
        <v>2610</v>
      </c>
      <c r="E287" s="124" t="s">
        <v>2691</v>
      </c>
      <c r="F287" s="26"/>
      <c r="G287" s="124" t="s">
        <v>154</v>
      </c>
      <c r="H287" s="13"/>
      <c r="I287" s="99">
        <v>27918707</v>
      </c>
      <c r="J287" s="245">
        <v>27918707</v>
      </c>
      <c r="K287" s="210">
        <f t="shared" si="2"/>
        <v>0</v>
      </c>
    </row>
    <row r="288" spans="1:11" x14ac:dyDescent="0.25">
      <c r="A288" s="113">
        <v>45433</v>
      </c>
      <c r="B288" s="184" t="s">
        <v>114</v>
      </c>
      <c r="C288" s="246" t="s">
        <v>1945</v>
      </c>
      <c r="D288" s="184" t="s">
        <v>2610</v>
      </c>
      <c r="E288" s="124" t="s">
        <v>2691</v>
      </c>
      <c r="F288" s="26"/>
      <c r="G288" s="124" t="s">
        <v>154</v>
      </c>
      <c r="H288" s="13"/>
      <c r="I288" s="99">
        <v>1537798</v>
      </c>
      <c r="J288" s="245">
        <v>1537798</v>
      </c>
      <c r="K288" s="210">
        <f t="shared" si="2"/>
        <v>0</v>
      </c>
    </row>
    <row r="289" spans="1:11" x14ac:dyDescent="0.25">
      <c r="A289" s="113">
        <v>45433</v>
      </c>
      <c r="B289" s="184" t="s">
        <v>114</v>
      </c>
      <c r="C289" s="246" t="s">
        <v>1945</v>
      </c>
      <c r="D289" s="184" t="s">
        <v>2610</v>
      </c>
      <c r="E289" s="124" t="s">
        <v>2691</v>
      </c>
      <c r="F289" s="26"/>
      <c r="G289" s="124" t="s">
        <v>154</v>
      </c>
      <c r="H289" s="13"/>
      <c r="I289" s="99">
        <v>214398265</v>
      </c>
      <c r="J289" s="245">
        <v>214398265</v>
      </c>
      <c r="K289" s="210">
        <f t="shared" si="2"/>
        <v>0</v>
      </c>
    </row>
    <row r="290" spans="1:11" x14ac:dyDescent="0.25">
      <c r="A290" s="113">
        <v>45433</v>
      </c>
      <c r="B290" s="184" t="s">
        <v>267</v>
      </c>
      <c r="C290" s="246" t="s">
        <v>1951</v>
      </c>
      <c r="D290" s="184" t="s">
        <v>2611</v>
      </c>
      <c r="E290" s="124" t="s">
        <v>2692</v>
      </c>
      <c r="F290" s="26"/>
      <c r="G290" s="124" t="s">
        <v>154</v>
      </c>
      <c r="H290" s="13"/>
      <c r="I290" s="99">
        <v>678101</v>
      </c>
      <c r="J290" s="245">
        <v>678101</v>
      </c>
      <c r="K290" s="210">
        <f t="shared" si="2"/>
        <v>0</v>
      </c>
    </row>
    <row r="291" spans="1:11" x14ac:dyDescent="0.25">
      <c r="A291" s="113">
        <v>45433</v>
      </c>
      <c r="B291" s="184" t="s">
        <v>1832</v>
      </c>
      <c r="C291" s="246" t="s">
        <v>198</v>
      </c>
      <c r="D291" s="184" t="s">
        <v>2612</v>
      </c>
      <c r="E291" s="124" t="s">
        <v>2679</v>
      </c>
      <c r="F291" s="26"/>
      <c r="G291" s="124" t="s">
        <v>2667</v>
      </c>
      <c r="H291" s="13"/>
      <c r="I291" s="99">
        <v>30000000</v>
      </c>
      <c r="J291" s="245">
        <v>9500000</v>
      </c>
      <c r="K291" s="210">
        <f t="shared" si="2"/>
        <v>20500000</v>
      </c>
    </row>
    <row r="292" spans="1:11" x14ac:dyDescent="0.25">
      <c r="A292" s="113">
        <v>45434</v>
      </c>
      <c r="B292" s="184" t="s">
        <v>524</v>
      </c>
      <c r="C292" s="246" t="s">
        <v>2613</v>
      </c>
      <c r="D292" s="184" t="s">
        <v>2614</v>
      </c>
      <c r="E292" s="124" t="s">
        <v>2693</v>
      </c>
      <c r="F292" s="26"/>
      <c r="G292" s="124" t="s">
        <v>1441</v>
      </c>
      <c r="H292" s="13"/>
      <c r="I292" s="99">
        <v>12000000</v>
      </c>
      <c r="J292" s="245">
        <v>0</v>
      </c>
      <c r="K292" s="210">
        <f t="shared" si="2"/>
        <v>12000000</v>
      </c>
    </row>
    <row r="293" spans="1:11" x14ac:dyDescent="0.25">
      <c r="A293" s="113">
        <v>45434</v>
      </c>
      <c r="B293" s="184" t="s">
        <v>221</v>
      </c>
      <c r="C293" s="246" t="s">
        <v>2615</v>
      </c>
      <c r="D293" s="184" t="s">
        <v>2616</v>
      </c>
      <c r="E293" s="124" t="s">
        <v>2694</v>
      </c>
      <c r="F293" s="26"/>
      <c r="G293" s="124" t="s">
        <v>720</v>
      </c>
      <c r="H293" s="13"/>
      <c r="I293" s="99">
        <v>24000000</v>
      </c>
      <c r="J293" s="245">
        <v>10400000</v>
      </c>
      <c r="K293" s="210">
        <f t="shared" si="2"/>
        <v>13600000</v>
      </c>
    </row>
    <row r="294" spans="1:11" x14ac:dyDescent="0.25">
      <c r="A294" s="113">
        <v>45435</v>
      </c>
      <c r="B294" s="184" t="s">
        <v>1059</v>
      </c>
      <c r="C294" s="246" t="s">
        <v>2617</v>
      </c>
      <c r="D294" s="184" t="s">
        <v>2618</v>
      </c>
      <c r="E294" s="124" t="s">
        <v>2695</v>
      </c>
      <c r="F294" s="26"/>
      <c r="G294" s="124" t="s">
        <v>1436</v>
      </c>
      <c r="H294" s="13"/>
      <c r="I294" s="99">
        <v>15000000</v>
      </c>
      <c r="J294" s="245">
        <v>0</v>
      </c>
      <c r="K294" s="210">
        <f t="shared" si="2"/>
        <v>15000000</v>
      </c>
    </row>
    <row r="295" spans="1:11" x14ac:dyDescent="0.25">
      <c r="A295" s="113">
        <v>45435</v>
      </c>
      <c r="B295" s="184" t="s">
        <v>716</v>
      </c>
      <c r="C295" s="246" t="s">
        <v>2619</v>
      </c>
      <c r="D295" s="184" t="s">
        <v>2620</v>
      </c>
      <c r="E295" s="124" t="s">
        <v>2696</v>
      </c>
      <c r="F295" s="26"/>
      <c r="G295" s="124" t="s">
        <v>732</v>
      </c>
      <c r="H295" s="13"/>
      <c r="I295" s="99">
        <v>9546000</v>
      </c>
      <c r="J295" s="245">
        <v>0</v>
      </c>
      <c r="K295" s="210">
        <f t="shared" si="2"/>
        <v>9546000</v>
      </c>
    </row>
    <row r="296" spans="1:11" x14ac:dyDescent="0.25">
      <c r="A296" s="113">
        <v>45435</v>
      </c>
      <c r="B296" s="184" t="s">
        <v>509</v>
      </c>
      <c r="C296" s="246" t="s">
        <v>2621</v>
      </c>
      <c r="D296" s="184" t="s">
        <v>2622</v>
      </c>
      <c r="E296" s="124" t="s">
        <v>2697</v>
      </c>
      <c r="F296" s="26"/>
      <c r="G296" s="124" t="s">
        <v>1435</v>
      </c>
      <c r="H296" s="13"/>
      <c r="I296" s="99">
        <v>15000000</v>
      </c>
      <c r="J296" s="245">
        <v>0</v>
      </c>
      <c r="K296" s="210">
        <f t="shared" si="2"/>
        <v>15000000</v>
      </c>
    </row>
    <row r="297" spans="1:11" x14ac:dyDescent="0.25">
      <c r="A297" s="113">
        <v>45435</v>
      </c>
      <c r="B297" s="184" t="s">
        <v>67</v>
      </c>
      <c r="C297" s="246" t="s">
        <v>2620</v>
      </c>
      <c r="D297" s="184" t="s">
        <v>2623</v>
      </c>
      <c r="E297" s="124" t="s">
        <v>2698</v>
      </c>
      <c r="F297" s="26"/>
      <c r="G297" s="124" t="s">
        <v>736</v>
      </c>
      <c r="H297" s="13"/>
      <c r="I297" s="99">
        <v>12000000</v>
      </c>
      <c r="J297" s="245">
        <v>1000000</v>
      </c>
      <c r="K297" s="210">
        <f t="shared" si="2"/>
        <v>11000000</v>
      </c>
    </row>
    <row r="298" spans="1:11" x14ac:dyDescent="0.25">
      <c r="A298" s="113">
        <v>45435</v>
      </c>
      <c r="B298" s="184" t="s">
        <v>811</v>
      </c>
      <c r="C298" s="246" t="s">
        <v>2624</v>
      </c>
      <c r="D298" s="184" t="s">
        <v>2625</v>
      </c>
      <c r="E298" s="124" t="s">
        <v>2699</v>
      </c>
      <c r="F298" s="26"/>
      <c r="G298" s="124" t="s">
        <v>1438</v>
      </c>
      <c r="H298" s="13"/>
      <c r="I298" s="99">
        <v>12000000</v>
      </c>
      <c r="J298" s="245">
        <v>0</v>
      </c>
      <c r="K298" s="210">
        <f t="shared" si="2"/>
        <v>12000000</v>
      </c>
    </row>
    <row r="299" spans="1:11" x14ac:dyDescent="0.25">
      <c r="A299" s="113">
        <v>45435</v>
      </c>
      <c r="B299" s="184" t="s">
        <v>449</v>
      </c>
      <c r="C299" s="246" t="s">
        <v>2626</v>
      </c>
      <c r="D299" s="184" t="s">
        <v>2627</v>
      </c>
      <c r="E299" s="124" t="s">
        <v>2700</v>
      </c>
      <c r="F299" s="26"/>
      <c r="G299" s="124" t="s">
        <v>735</v>
      </c>
      <c r="H299" s="13"/>
      <c r="I299" s="99">
        <v>12000000</v>
      </c>
      <c r="J299" s="245">
        <v>2400000</v>
      </c>
      <c r="K299" s="210">
        <f t="shared" si="2"/>
        <v>9600000</v>
      </c>
    </row>
    <row r="300" spans="1:11" x14ac:dyDescent="0.25">
      <c r="A300" s="113">
        <v>45435</v>
      </c>
      <c r="B300" s="184" t="s">
        <v>810</v>
      </c>
      <c r="C300" s="246" t="s">
        <v>2628</v>
      </c>
      <c r="D300" s="184" t="s">
        <v>2629</v>
      </c>
      <c r="E300" s="124" t="s">
        <v>2701</v>
      </c>
      <c r="F300" s="26"/>
      <c r="G300" s="124" t="s">
        <v>1437</v>
      </c>
      <c r="H300" s="13"/>
      <c r="I300" s="99">
        <v>12000000</v>
      </c>
      <c r="J300" s="245">
        <v>0</v>
      </c>
      <c r="K300" s="210">
        <f t="shared" si="2"/>
        <v>12000000</v>
      </c>
    </row>
    <row r="301" spans="1:11" x14ac:dyDescent="0.25">
      <c r="A301" s="113">
        <v>45435</v>
      </c>
      <c r="B301" s="184" t="s">
        <v>718</v>
      </c>
      <c r="C301" s="246" t="s">
        <v>2630</v>
      </c>
      <c r="D301" s="184" t="s">
        <v>2631</v>
      </c>
      <c r="E301" s="124" t="s">
        <v>2702</v>
      </c>
      <c r="F301" s="26"/>
      <c r="G301" s="124" t="s">
        <v>737</v>
      </c>
      <c r="H301" s="13"/>
      <c r="I301" s="99">
        <v>12000000</v>
      </c>
      <c r="J301" s="245">
        <v>600000</v>
      </c>
      <c r="K301" s="210">
        <f t="shared" si="2"/>
        <v>11400000</v>
      </c>
    </row>
    <row r="302" spans="1:11" x14ac:dyDescent="0.25">
      <c r="A302" s="113">
        <v>45436</v>
      </c>
      <c r="B302" s="184" t="s">
        <v>717</v>
      </c>
      <c r="C302" s="246" t="s">
        <v>2632</v>
      </c>
      <c r="D302" s="184" t="s">
        <v>2433</v>
      </c>
      <c r="E302" s="124" t="s">
        <v>2703</v>
      </c>
      <c r="F302" s="26"/>
      <c r="G302" s="124" t="s">
        <v>733</v>
      </c>
      <c r="H302" s="13"/>
      <c r="I302" s="99">
        <v>13741000</v>
      </c>
      <c r="J302" s="245">
        <v>3435250</v>
      </c>
      <c r="K302" s="210">
        <f t="shared" si="2"/>
        <v>10305750</v>
      </c>
    </row>
    <row r="303" spans="1:11" x14ac:dyDescent="0.25">
      <c r="A303" s="113">
        <v>45436</v>
      </c>
      <c r="B303" s="184" t="s">
        <v>1833</v>
      </c>
      <c r="C303" s="246" t="s">
        <v>2633</v>
      </c>
      <c r="D303" s="184" t="s">
        <v>2634</v>
      </c>
      <c r="E303" s="124" t="s">
        <v>2704</v>
      </c>
      <c r="F303" s="26"/>
      <c r="G303" s="124" t="s">
        <v>2668</v>
      </c>
      <c r="H303" s="13"/>
      <c r="I303" s="99">
        <v>24000000</v>
      </c>
      <c r="J303" s="245">
        <v>0</v>
      </c>
      <c r="K303" s="210">
        <f t="shared" si="2"/>
        <v>24000000</v>
      </c>
    </row>
    <row r="304" spans="1:11" x14ac:dyDescent="0.25">
      <c r="A304" s="113">
        <v>45439</v>
      </c>
      <c r="B304" s="184" t="s">
        <v>2573</v>
      </c>
      <c r="C304" s="246" t="s">
        <v>2424</v>
      </c>
      <c r="D304" s="184" t="s">
        <v>2425</v>
      </c>
      <c r="E304" s="124" t="s">
        <v>2556</v>
      </c>
      <c r="F304" s="26"/>
      <c r="G304" s="124" t="s">
        <v>2464</v>
      </c>
      <c r="H304" s="13"/>
      <c r="I304" s="99">
        <v>40352900</v>
      </c>
      <c r="J304" s="245">
        <v>0</v>
      </c>
      <c r="K304" s="210">
        <f t="shared" si="2"/>
        <v>40352900</v>
      </c>
    </row>
    <row r="305" spans="1:11" x14ac:dyDescent="0.25">
      <c r="A305" s="113">
        <v>45439</v>
      </c>
      <c r="B305" s="184" t="s">
        <v>719</v>
      </c>
      <c r="C305" s="246" t="s">
        <v>2429</v>
      </c>
      <c r="D305" s="184" t="s">
        <v>2448</v>
      </c>
      <c r="E305" s="124" t="s">
        <v>2705</v>
      </c>
      <c r="F305" s="26"/>
      <c r="G305" s="124" t="s">
        <v>738</v>
      </c>
      <c r="H305" s="13"/>
      <c r="I305" s="99">
        <v>12000000</v>
      </c>
      <c r="J305" s="245">
        <v>600000</v>
      </c>
      <c r="K305" s="210">
        <f t="shared" si="2"/>
        <v>11400000</v>
      </c>
    </row>
    <row r="306" spans="1:11" x14ac:dyDescent="0.25">
      <c r="A306" s="113">
        <v>45439</v>
      </c>
      <c r="B306" s="184" t="s">
        <v>816</v>
      </c>
      <c r="C306" s="246" t="s">
        <v>2427</v>
      </c>
      <c r="D306" s="184" t="s">
        <v>2635</v>
      </c>
      <c r="E306" s="124" t="s">
        <v>2706</v>
      </c>
      <c r="F306" s="26"/>
      <c r="G306" s="124" t="s">
        <v>1439</v>
      </c>
      <c r="H306" s="13"/>
      <c r="I306" s="99">
        <v>12400000</v>
      </c>
      <c r="J306" s="245">
        <v>0</v>
      </c>
      <c r="K306" s="210">
        <f t="shared" si="2"/>
        <v>12400000</v>
      </c>
    </row>
    <row r="307" spans="1:11" x14ac:dyDescent="0.25">
      <c r="A307" s="113">
        <v>45439</v>
      </c>
      <c r="B307" s="184" t="s">
        <v>2024</v>
      </c>
      <c r="C307" s="246" t="s">
        <v>2636</v>
      </c>
      <c r="D307" s="184" t="s">
        <v>2446</v>
      </c>
      <c r="E307" s="124" t="s">
        <v>2707</v>
      </c>
      <c r="F307" s="26"/>
      <c r="G307" s="124" t="s">
        <v>2669</v>
      </c>
      <c r="H307" s="13"/>
      <c r="I307" s="99">
        <v>26893600</v>
      </c>
      <c r="J307" s="245">
        <v>7395740</v>
      </c>
      <c r="K307" s="210">
        <f t="shared" si="2"/>
        <v>19497860</v>
      </c>
    </row>
    <row r="308" spans="1:11" x14ac:dyDescent="0.25">
      <c r="A308" s="113">
        <v>45439</v>
      </c>
      <c r="B308" s="184" t="s">
        <v>1850</v>
      </c>
      <c r="C308" s="246" t="s">
        <v>1863</v>
      </c>
      <c r="D308" s="184" t="s">
        <v>2430</v>
      </c>
      <c r="E308" s="124" t="s">
        <v>2558</v>
      </c>
      <c r="F308" s="26"/>
      <c r="G308" s="124" t="s">
        <v>2466</v>
      </c>
      <c r="H308" s="13"/>
      <c r="I308" s="99">
        <v>759235503</v>
      </c>
      <c r="J308" s="245">
        <v>0</v>
      </c>
      <c r="K308" s="210">
        <f t="shared" si="2"/>
        <v>759235503</v>
      </c>
    </row>
    <row r="309" spans="1:11" x14ac:dyDescent="0.25">
      <c r="A309" s="113">
        <v>45439</v>
      </c>
      <c r="B309" s="184" t="s">
        <v>444</v>
      </c>
      <c r="C309" s="246" t="s">
        <v>2637</v>
      </c>
      <c r="D309" s="184" t="s">
        <v>2638</v>
      </c>
      <c r="E309" s="124" t="s">
        <v>2708</v>
      </c>
      <c r="F309" s="26"/>
      <c r="G309" s="124" t="s">
        <v>730</v>
      </c>
      <c r="H309" s="13"/>
      <c r="I309" s="99">
        <v>12000000</v>
      </c>
      <c r="J309" s="245">
        <v>3600000</v>
      </c>
      <c r="K309" s="210">
        <f t="shared" si="2"/>
        <v>8400000</v>
      </c>
    </row>
    <row r="310" spans="1:11" x14ac:dyDescent="0.25">
      <c r="A310" s="113">
        <v>45440</v>
      </c>
      <c r="B310" s="184" t="s">
        <v>2576</v>
      </c>
      <c r="C310" s="246" t="s">
        <v>684</v>
      </c>
      <c r="D310" s="184" t="s">
        <v>2639</v>
      </c>
      <c r="E310" s="124" t="s">
        <v>2709</v>
      </c>
      <c r="F310" s="26"/>
      <c r="G310" s="124" t="s">
        <v>722</v>
      </c>
      <c r="H310" s="13"/>
      <c r="I310" s="99">
        <v>7600000</v>
      </c>
      <c r="J310" s="245">
        <v>7600000</v>
      </c>
      <c r="K310" s="210">
        <f t="shared" si="2"/>
        <v>0</v>
      </c>
    </row>
    <row r="311" spans="1:11" x14ac:dyDescent="0.25">
      <c r="A311" s="113">
        <v>45440</v>
      </c>
      <c r="B311" s="184" t="s">
        <v>2031</v>
      </c>
      <c r="C311" s="246" t="s">
        <v>2640</v>
      </c>
      <c r="D311" s="184" t="s">
        <v>2641</v>
      </c>
      <c r="E311" s="124" t="s">
        <v>2233</v>
      </c>
      <c r="F311" s="26"/>
      <c r="G311" s="124" t="s">
        <v>2670</v>
      </c>
      <c r="H311" s="13"/>
      <c r="I311" s="99">
        <v>12000000</v>
      </c>
      <c r="J311" s="245">
        <v>2700000</v>
      </c>
      <c r="K311" s="210">
        <f t="shared" si="2"/>
        <v>9300000</v>
      </c>
    </row>
    <row r="312" spans="1:11" x14ac:dyDescent="0.25">
      <c r="A312" s="113">
        <v>45442</v>
      </c>
      <c r="B312" s="184" t="s">
        <v>2714</v>
      </c>
      <c r="C312" s="246" t="s">
        <v>2642</v>
      </c>
      <c r="D312" s="184" t="s">
        <v>2643</v>
      </c>
      <c r="E312" s="124" t="s">
        <v>2710</v>
      </c>
      <c r="F312" s="26"/>
      <c r="G312" s="124" t="s">
        <v>154</v>
      </c>
      <c r="H312" s="13"/>
      <c r="I312" s="99">
        <v>35000000</v>
      </c>
      <c r="J312" s="245"/>
      <c r="K312" s="210">
        <f t="shared" si="2"/>
        <v>35000000</v>
      </c>
    </row>
    <row r="313" spans="1:11" x14ac:dyDescent="0.25">
      <c r="A313" s="113">
        <v>45442</v>
      </c>
      <c r="B313" s="184" t="s">
        <v>2714</v>
      </c>
      <c r="C313" s="246" t="s">
        <v>2642</v>
      </c>
      <c r="D313" s="184" t="s">
        <v>2643</v>
      </c>
      <c r="E313" s="124" t="s">
        <v>2710</v>
      </c>
      <c r="F313" s="26"/>
      <c r="G313" s="124" t="s">
        <v>154</v>
      </c>
      <c r="H313" s="13"/>
      <c r="I313" s="99">
        <v>18000000</v>
      </c>
      <c r="J313" s="245">
        <v>0</v>
      </c>
      <c r="K313" s="210">
        <f t="shared" si="2"/>
        <v>18000000</v>
      </c>
    </row>
    <row r="314" spans="1:11" x14ac:dyDescent="0.25">
      <c r="A314" s="113">
        <v>45442</v>
      </c>
      <c r="B314" s="184" t="s">
        <v>2714</v>
      </c>
      <c r="C314" s="246" t="s">
        <v>2642</v>
      </c>
      <c r="D314" s="184" t="s">
        <v>2643</v>
      </c>
      <c r="E314" s="124" t="s">
        <v>2710</v>
      </c>
      <c r="F314" s="26"/>
      <c r="G314" s="124" t="s">
        <v>154</v>
      </c>
      <c r="H314" s="13"/>
      <c r="I314" s="99">
        <v>168011837</v>
      </c>
      <c r="J314" s="245">
        <v>0</v>
      </c>
      <c r="K314" s="210">
        <f t="shared" si="2"/>
        <v>168011837</v>
      </c>
    </row>
    <row r="315" spans="1:11" x14ac:dyDescent="0.25">
      <c r="A315" s="113">
        <v>45442</v>
      </c>
      <c r="B315" s="184" t="s">
        <v>2714</v>
      </c>
      <c r="C315" s="246" t="s">
        <v>2642</v>
      </c>
      <c r="D315" s="184" t="s">
        <v>2643</v>
      </c>
      <c r="E315" s="124" t="s">
        <v>2710</v>
      </c>
      <c r="F315" s="26"/>
      <c r="G315" s="124" t="s">
        <v>154</v>
      </c>
      <c r="H315" s="13"/>
      <c r="I315" s="99">
        <v>33000000</v>
      </c>
      <c r="J315" s="245">
        <v>0</v>
      </c>
      <c r="K315" s="210">
        <f t="shared" si="2"/>
        <v>33000000</v>
      </c>
    </row>
    <row r="316" spans="1:11" x14ac:dyDescent="0.25">
      <c r="A316" s="113">
        <v>45442</v>
      </c>
      <c r="B316" s="184" t="s">
        <v>2714</v>
      </c>
      <c r="C316" s="246" t="s">
        <v>2642</v>
      </c>
      <c r="D316" s="184" t="s">
        <v>2643</v>
      </c>
      <c r="E316" s="124" t="s">
        <v>2710</v>
      </c>
      <c r="F316" s="26"/>
      <c r="G316" s="124" t="s">
        <v>154</v>
      </c>
      <c r="H316" s="13"/>
      <c r="I316" s="99">
        <v>105000000</v>
      </c>
      <c r="J316" s="245">
        <v>0</v>
      </c>
      <c r="K316" s="210">
        <f t="shared" si="2"/>
        <v>105000000</v>
      </c>
    </row>
    <row r="317" spans="1:11" x14ac:dyDescent="0.25">
      <c r="A317" s="113">
        <v>45442</v>
      </c>
      <c r="B317" s="184" t="s">
        <v>2714</v>
      </c>
      <c r="C317" s="246" t="s">
        <v>2642</v>
      </c>
      <c r="D317" s="184" t="s">
        <v>2643</v>
      </c>
      <c r="E317" s="124" t="s">
        <v>2710</v>
      </c>
      <c r="F317" s="26"/>
      <c r="G317" s="124" t="s">
        <v>154</v>
      </c>
      <c r="H317" s="13"/>
      <c r="I317" s="99">
        <v>18000000</v>
      </c>
      <c r="J317" s="245">
        <v>0</v>
      </c>
      <c r="K317" s="210">
        <f t="shared" si="2"/>
        <v>18000000</v>
      </c>
    </row>
    <row r="318" spans="1:11" x14ac:dyDescent="0.25">
      <c r="A318" s="113">
        <v>45442</v>
      </c>
      <c r="B318" s="184" t="s">
        <v>2714</v>
      </c>
      <c r="C318" s="246" t="s">
        <v>2642</v>
      </c>
      <c r="D318" s="184" t="s">
        <v>2643</v>
      </c>
      <c r="E318" s="124" t="s">
        <v>2710</v>
      </c>
      <c r="F318" s="26"/>
      <c r="G318" s="124" t="s">
        <v>154</v>
      </c>
      <c r="H318" s="13"/>
      <c r="I318" s="99">
        <v>20000000</v>
      </c>
      <c r="J318" s="245">
        <v>0</v>
      </c>
      <c r="K318" s="210">
        <f t="shared" si="2"/>
        <v>20000000</v>
      </c>
    </row>
    <row r="319" spans="1:11" x14ac:dyDescent="0.25">
      <c r="A319" s="113">
        <v>45442</v>
      </c>
      <c r="B319" s="184" t="s">
        <v>2714</v>
      </c>
      <c r="C319" s="246" t="s">
        <v>2642</v>
      </c>
      <c r="D319" s="184" t="s">
        <v>2643</v>
      </c>
      <c r="E319" s="124" t="s">
        <v>2710</v>
      </c>
      <c r="F319" s="26"/>
      <c r="G319" s="124" t="s">
        <v>154</v>
      </c>
      <c r="H319" s="13"/>
      <c r="I319" s="99">
        <v>140000000</v>
      </c>
      <c r="J319" s="245">
        <v>0</v>
      </c>
      <c r="K319" s="210">
        <f t="shared" si="2"/>
        <v>140000000</v>
      </c>
    </row>
    <row r="320" spans="1:11" x14ac:dyDescent="0.25">
      <c r="A320" s="113">
        <v>45442</v>
      </c>
      <c r="B320" s="184" t="s">
        <v>2715</v>
      </c>
      <c r="C320" s="246" t="s">
        <v>2642</v>
      </c>
      <c r="D320" s="184" t="s">
        <v>2644</v>
      </c>
      <c r="E320" s="124" t="s">
        <v>2710</v>
      </c>
      <c r="F320" s="26"/>
      <c r="G320" s="124" t="s">
        <v>154</v>
      </c>
      <c r="H320" s="13"/>
      <c r="I320" s="99">
        <v>30000000</v>
      </c>
      <c r="J320" s="245">
        <v>28125500</v>
      </c>
      <c r="K320" s="210">
        <f t="shared" si="2"/>
        <v>1874500</v>
      </c>
    </row>
    <row r="321" spans="1:11" x14ac:dyDescent="0.25">
      <c r="A321" s="113">
        <v>45442</v>
      </c>
      <c r="B321" s="184" t="s">
        <v>2715</v>
      </c>
      <c r="C321" s="246" t="s">
        <v>2642</v>
      </c>
      <c r="D321" s="184" t="s">
        <v>2644</v>
      </c>
      <c r="E321" s="124" t="s">
        <v>2710</v>
      </c>
      <c r="F321" s="26"/>
      <c r="G321" s="124" t="s">
        <v>154</v>
      </c>
      <c r="H321" s="13"/>
      <c r="I321" s="99">
        <v>15000000</v>
      </c>
      <c r="J321" s="245">
        <v>14070000</v>
      </c>
      <c r="K321" s="210">
        <f t="shared" si="2"/>
        <v>930000</v>
      </c>
    </row>
    <row r="322" spans="1:11" x14ac:dyDescent="0.25">
      <c r="A322" s="113">
        <v>45442</v>
      </c>
      <c r="B322" s="184" t="s">
        <v>2715</v>
      </c>
      <c r="C322" s="246" t="s">
        <v>2642</v>
      </c>
      <c r="D322" s="184" t="s">
        <v>2644</v>
      </c>
      <c r="E322" s="124" t="s">
        <v>2710</v>
      </c>
      <c r="F322" s="26"/>
      <c r="G322" s="124" t="s">
        <v>154</v>
      </c>
      <c r="H322" s="13"/>
      <c r="I322" s="99">
        <v>170000000</v>
      </c>
      <c r="J322" s="245">
        <v>149898254</v>
      </c>
      <c r="K322" s="210">
        <f t="shared" si="2"/>
        <v>20101746</v>
      </c>
    </row>
    <row r="323" spans="1:11" x14ac:dyDescent="0.25">
      <c r="A323" s="113">
        <v>45442</v>
      </c>
      <c r="B323" s="184" t="s">
        <v>2715</v>
      </c>
      <c r="C323" s="246" t="s">
        <v>2642</v>
      </c>
      <c r="D323" s="184" t="s">
        <v>2644</v>
      </c>
      <c r="E323" s="124" t="s">
        <v>2710</v>
      </c>
      <c r="F323" s="26"/>
      <c r="G323" s="124" t="s">
        <v>154</v>
      </c>
      <c r="H323" s="13"/>
      <c r="I323" s="99">
        <v>116000000</v>
      </c>
      <c r="J323" s="245">
        <v>107001232</v>
      </c>
      <c r="K323" s="210">
        <f t="shared" si="2"/>
        <v>8998768</v>
      </c>
    </row>
    <row r="324" spans="1:11" x14ac:dyDescent="0.25">
      <c r="A324" s="113">
        <v>45442</v>
      </c>
      <c r="B324" s="184" t="s">
        <v>2715</v>
      </c>
      <c r="C324" s="246" t="s">
        <v>2642</v>
      </c>
      <c r="D324" s="184" t="s">
        <v>2644</v>
      </c>
      <c r="E324" s="124" t="s">
        <v>2710</v>
      </c>
      <c r="F324" s="26"/>
      <c r="G324" s="124" t="s">
        <v>154</v>
      </c>
      <c r="H324" s="13"/>
      <c r="I324" s="99">
        <v>86000000</v>
      </c>
      <c r="J324" s="245">
        <v>84351000</v>
      </c>
      <c r="K324" s="210">
        <f t="shared" si="2"/>
        <v>1649000</v>
      </c>
    </row>
    <row r="325" spans="1:11" x14ac:dyDescent="0.25">
      <c r="A325" s="113">
        <v>45442</v>
      </c>
      <c r="B325" s="184" t="s">
        <v>2715</v>
      </c>
      <c r="C325" s="246" t="s">
        <v>2642</v>
      </c>
      <c r="D325" s="184" t="s">
        <v>2644</v>
      </c>
      <c r="E325" s="124" t="s">
        <v>2710</v>
      </c>
      <c r="F325" s="26"/>
      <c r="G325" s="124" t="s">
        <v>154</v>
      </c>
      <c r="H325" s="13"/>
      <c r="I325" s="99">
        <v>15000000</v>
      </c>
      <c r="J325" s="245">
        <v>14070000</v>
      </c>
      <c r="K325" s="210">
        <f t="shared" si="2"/>
        <v>930000</v>
      </c>
    </row>
    <row r="326" spans="1:11" x14ac:dyDescent="0.25">
      <c r="A326" s="113">
        <v>45442</v>
      </c>
      <c r="B326" s="184" t="s">
        <v>2715</v>
      </c>
      <c r="C326" s="246" t="s">
        <v>2642</v>
      </c>
      <c r="D326" s="184" t="s">
        <v>2644</v>
      </c>
      <c r="E326" s="124" t="s">
        <v>2710</v>
      </c>
      <c r="F326" s="26"/>
      <c r="G326" s="124" t="s">
        <v>154</v>
      </c>
      <c r="H326" s="13"/>
      <c r="I326" s="99">
        <v>83500000</v>
      </c>
      <c r="J326" s="245">
        <v>79020100</v>
      </c>
      <c r="K326" s="210">
        <f t="shared" si="2"/>
        <v>4479900</v>
      </c>
    </row>
    <row r="327" spans="1:11" x14ac:dyDescent="0.25">
      <c r="A327" s="113">
        <v>45442</v>
      </c>
      <c r="B327" s="184" t="s">
        <v>2715</v>
      </c>
      <c r="C327" s="246" t="s">
        <v>2642</v>
      </c>
      <c r="D327" s="184" t="s">
        <v>2644</v>
      </c>
      <c r="E327" s="124" t="s">
        <v>2710</v>
      </c>
      <c r="F327" s="26"/>
      <c r="G327" s="124" t="s">
        <v>154</v>
      </c>
      <c r="H327" s="13"/>
      <c r="I327" s="99">
        <v>120000000</v>
      </c>
      <c r="J327" s="245">
        <v>112466700</v>
      </c>
      <c r="K327" s="210">
        <f t="shared" si="2"/>
        <v>7533300</v>
      </c>
    </row>
    <row r="328" spans="1:11" x14ac:dyDescent="0.25">
      <c r="A328" s="113">
        <v>45442</v>
      </c>
      <c r="B328" s="184" t="s">
        <v>2716</v>
      </c>
      <c r="C328" s="246" t="s">
        <v>2642</v>
      </c>
      <c r="D328" s="184" t="s">
        <v>2645</v>
      </c>
      <c r="E328" s="124" t="s">
        <v>2710</v>
      </c>
      <c r="F328" s="26"/>
      <c r="G328" s="124" t="s">
        <v>154</v>
      </c>
      <c r="H328" s="13"/>
      <c r="I328" s="99">
        <v>14000000</v>
      </c>
      <c r="J328" s="245">
        <v>13154100</v>
      </c>
      <c r="K328" s="210">
        <f t="shared" si="2"/>
        <v>845900</v>
      </c>
    </row>
    <row r="329" spans="1:11" x14ac:dyDescent="0.25">
      <c r="A329" s="113">
        <v>45442</v>
      </c>
      <c r="B329" s="184" t="s">
        <v>2716</v>
      </c>
      <c r="C329" s="246" t="s">
        <v>2642</v>
      </c>
      <c r="D329" s="184" t="s">
        <v>2645</v>
      </c>
      <c r="E329" s="124" t="s">
        <v>2710</v>
      </c>
      <c r="F329" s="26"/>
      <c r="G329" s="124" t="s">
        <v>154</v>
      </c>
      <c r="H329" s="13"/>
      <c r="I329" s="99">
        <v>7000000</v>
      </c>
      <c r="J329" s="245">
        <v>6581900</v>
      </c>
      <c r="K329" s="210">
        <f t="shared" si="2"/>
        <v>418100</v>
      </c>
    </row>
    <row r="330" spans="1:11" x14ac:dyDescent="0.25">
      <c r="A330" s="113">
        <v>45442</v>
      </c>
      <c r="B330" s="184" t="s">
        <v>2716</v>
      </c>
      <c r="C330" s="246" t="s">
        <v>2642</v>
      </c>
      <c r="D330" s="184" t="s">
        <v>2645</v>
      </c>
      <c r="E330" s="124" t="s">
        <v>2710</v>
      </c>
      <c r="F330" s="26"/>
      <c r="G330" s="124" t="s">
        <v>154</v>
      </c>
      <c r="H330" s="13"/>
      <c r="I330" s="99">
        <v>170000000</v>
      </c>
      <c r="J330" s="245">
        <v>155844701</v>
      </c>
      <c r="K330" s="210">
        <f t="shared" si="2"/>
        <v>14155299</v>
      </c>
    </row>
    <row r="331" spans="1:11" x14ac:dyDescent="0.25">
      <c r="A331" s="113">
        <v>45442</v>
      </c>
      <c r="B331" s="184" t="s">
        <v>2716</v>
      </c>
      <c r="C331" s="246" t="s">
        <v>2642</v>
      </c>
      <c r="D331" s="184" t="s">
        <v>2645</v>
      </c>
      <c r="E331" s="124" t="s">
        <v>2710</v>
      </c>
      <c r="F331" s="26"/>
      <c r="G331" s="124" t="s">
        <v>154</v>
      </c>
      <c r="H331" s="13"/>
      <c r="I331" s="99">
        <v>116000000</v>
      </c>
      <c r="J331" s="245">
        <v>111341364</v>
      </c>
      <c r="K331" s="210">
        <f t="shared" si="2"/>
        <v>4658636</v>
      </c>
    </row>
    <row r="332" spans="1:11" x14ac:dyDescent="0.25">
      <c r="A332" s="113">
        <v>45442</v>
      </c>
      <c r="B332" s="184" t="s">
        <v>2716</v>
      </c>
      <c r="C332" s="246" t="s">
        <v>2642</v>
      </c>
      <c r="D332" s="184" t="s">
        <v>2645</v>
      </c>
      <c r="E332" s="124" t="s">
        <v>2710</v>
      </c>
      <c r="F332" s="26"/>
      <c r="G332" s="124" t="s">
        <v>154</v>
      </c>
      <c r="H332" s="13"/>
      <c r="I332" s="99">
        <v>45000000</v>
      </c>
      <c r="J332" s="245">
        <v>39430000</v>
      </c>
      <c r="K332" s="210">
        <f t="shared" si="2"/>
        <v>5570000</v>
      </c>
    </row>
    <row r="333" spans="1:11" x14ac:dyDescent="0.25">
      <c r="A333" s="113">
        <v>45442</v>
      </c>
      <c r="B333" s="184" t="s">
        <v>2716</v>
      </c>
      <c r="C333" s="246" t="s">
        <v>2642</v>
      </c>
      <c r="D333" s="184" t="s">
        <v>2645</v>
      </c>
      <c r="E333" s="124" t="s">
        <v>2710</v>
      </c>
      <c r="F333" s="26"/>
      <c r="G333" s="124" t="s">
        <v>154</v>
      </c>
      <c r="H333" s="13"/>
      <c r="I333" s="99">
        <v>7000000</v>
      </c>
      <c r="J333" s="245">
        <v>6581900</v>
      </c>
      <c r="K333" s="210">
        <f t="shared" si="2"/>
        <v>418100</v>
      </c>
    </row>
    <row r="334" spans="1:11" x14ac:dyDescent="0.25">
      <c r="A334" s="113">
        <v>45442</v>
      </c>
      <c r="B334" s="184" t="s">
        <v>2716</v>
      </c>
      <c r="C334" s="246" t="s">
        <v>2642</v>
      </c>
      <c r="D334" s="184" t="s">
        <v>2645</v>
      </c>
      <c r="E334" s="124" t="s">
        <v>2710</v>
      </c>
      <c r="F334" s="26"/>
      <c r="G334" s="124" t="s">
        <v>154</v>
      </c>
      <c r="H334" s="13"/>
      <c r="I334" s="99">
        <v>83500000</v>
      </c>
      <c r="J334" s="245">
        <v>80901100</v>
      </c>
      <c r="K334" s="210">
        <f t="shared" si="2"/>
        <v>2598900</v>
      </c>
    </row>
    <row r="335" spans="1:11" x14ac:dyDescent="0.25">
      <c r="A335" s="113">
        <v>45442</v>
      </c>
      <c r="B335" s="184" t="s">
        <v>2716</v>
      </c>
      <c r="C335" s="246" t="s">
        <v>2642</v>
      </c>
      <c r="D335" s="184" t="s">
        <v>2645</v>
      </c>
      <c r="E335" s="124" t="s">
        <v>2710</v>
      </c>
      <c r="F335" s="26"/>
      <c r="G335" s="124" t="s">
        <v>154</v>
      </c>
      <c r="H335" s="13"/>
      <c r="I335" s="99">
        <v>60000000</v>
      </c>
      <c r="J335" s="245">
        <v>52576100</v>
      </c>
      <c r="K335" s="210">
        <f t="shared" si="2"/>
        <v>7423900</v>
      </c>
    </row>
    <row r="336" spans="1:11" x14ac:dyDescent="0.25">
      <c r="A336" s="113">
        <v>45442</v>
      </c>
      <c r="B336" s="184" t="s">
        <v>2717</v>
      </c>
      <c r="C336" s="246" t="s">
        <v>2646</v>
      </c>
      <c r="D336" s="184" t="s">
        <v>2647</v>
      </c>
      <c r="E336" s="124" t="s">
        <v>2711</v>
      </c>
      <c r="F336" s="26"/>
      <c r="G336" s="124" t="s">
        <v>154</v>
      </c>
      <c r="H336" s="13"/>
      <c r="I336" s="99">
        <v>1030000000</v>
      </c>
      <c r="J336" s="245">
        <v>1011066251</v>
      </c>
      <c r="K336" s="210">
        <f t="shared" si="2"/>
        <v>18933749</v>
      </c>
    </row>
    <row r="337" spans="1:11" x14ac:dyDescent="0.25">
      <c r="A337" s="113">
        <v>45442</v>
      </c>
      <c r="B337" s="184" t="s">
        <v>2717</v>
      </c>
      <c r="C337" s="246" t="s">
        <v>2646</v>
      </c>
      <c r="D337" s="184" t="s">
        <v>2647</v>
      </c>
      <c r="E337" s="124" t="s">
        <v>2711</v>
      </c>
      <c r="F337" s="26"/>
      <c r="G337" s="124" t="s">
        <v>154</v>
      </c>
      <c r="H337" s="13"/>
      <c r="I337" s="99">
        <v>3000000</v>
      </c>
      <c r="J337" s="245">
        <v>2882495</v>
      </c>
      <c r="K337" s="210">
        <f t="shared" si="2"/>
        <v>117505</v>
      </c>
    </row>
    <row r="338" spans="1:11" x14ac:dyDescent="0.25">
      <c r="A338" s="113">
        <v>45442</v>
      </c>
      <c r="B338" s="184" t="s">
        <v>2717</v>
      </c>
      <c r="C338" s="246" t="s">
        <v>2646</v>
      </c>
      <c r="D338" s="184" t="s">
        <v>2647</v>
      </c>
      <c r="E338" s="124" t="s">
        <v>2711</v>
      </c>
      <c r="F338" s="26"/>
      <c r="G338" s="124" t="s">
        <v>154</v>
      </c>
      <c r="H338" s="13"/>
      <c r="I338" s="99">
        <v>35000000</v>
      </c>
      <c r="J338" s="245">
        <v>16576691</v>
      </c>
      <c r="K338" s="210">
        <f t="shared" si="2"/>
        <v>18423309</v>
      </c>
    </row>
    <row r="339" spans="1:11" x14ac:dyDescent="0.25">
      <c r="A339" s="113">
        <v>45442</v>
      </c>
      <c r="B339" s="184" t="s">
        <v>2717</v>
      </c>
      <c r="C339" s="246" t="s">
        <v>2646</v>
      </c>
      <c r="D339" s="184" t="s">
        <v>2647</v>
      </c>
      <c r="E339" s="124" t="s">
        <v>2711</v>
      </c>
      <c r="F339" s="26"/>
      <c r="G339" s="124" t="s">
        <v>154</v>
      </c>
      <c r="H339" s="13"/>
      <c r="I339" s="99">
        <v>10000000</v>
      </c>
      <c r="J339" s="245">
        <v>8272173</v>
      </c>
      <c r="K339" s="210">
        <f t="shared" si="2"/>
        <v>1727827</v>
      </c>
    </row>
    <row r="340" spans="1:11" x14ac:dyDescent="0.25">
      <c r="A340" s="113">
        <v>45442</v>
      </c>
      <c r="B340" s="184" t="s">
        <v>2717</v>
      </c>
      <c r="C340" s="246" t="s">
        <v>2646</v>
      </c>
      <c r="D340" s="184" t="s">
        <v>2647</v>
      </c>
      <c r="E340" s="124" t="s">
        <v>2711</v>
      </c>
      <c r="F340" s="26"/>
      <c r="G340" s="124" t="s">
        <v>154</v>
      </c>
      <c r="H340" s="13"/>
      <c r="I340" s="99">
        <v>67000000</v>
      </c>
      <c r="J340" s="245">
        <v>65597857</v>
      </c>
      <c r="K340" s="210">
        <f t="shared" si="2"/>
        <v>1402143</v>
      </c>
    </row>
    <row r="341" spans="1:11" x14ac:dyDescent="0.25">
      <c r="A341" s="113">
        <v>45442</v>
      </c>
      <c r="B341" s="184" t="s">
        <v>2717</v>
      </c>
      <c r="C341" s="246" t="s">
        <v>2646</v>
      </c>
      <c r="D341" s="184" t="s">
        <v>2647</v>
      </c>
      <c r="E341" s="124" t="s">
        <v>2711</v>
      </c>
      <c r="F341" s="26"/>
      <c r="G341" s="124" t="s">
        <v>154</v>
      </c>
      <c r="H341" s="13"/>
      <c r="I341" s="99">
        <v>1586955833</v>
      </c>
      <c r="J341" s="245">
        <v>1586901662</v>
      </c>
      <c r="K341" s="210">
        <f t="shared" si="2"/>
        <v>54171</v>
      </c>
    </row>
    <row r="342" spans="1:11" x14ac:dyDescent="0.25">
      <c r="A342" s="113">
        <v>45442</v>
      </c>
      <c r="B342" s="184" t="s">
        <v>2717</v>
      </c>
      <c r="C342" s="246" t="s">
        <v>2646</v>
      </c>
      <c r="D342" s="184" t="s">
        <v>2647</v>
      </c>
      <c r="E342" s="124" t="s">
        <v>2711</v>
      </c>
      <c r="F342" s="26"/>
      <c r="G342" s="124" t="s">
        <v>154</v>
      </c>
      <c r="H342" s="13"/>
      <c r="I342" s="99">
        <v>220000000</v>
      </c>
      <c r="J342" s="245">
        <v>210306561</v>
      </c>
      <c r="K342" s="210">
        <f t="shared" si="2"/>
        <v>9693439</v>
      </c>
    </row>
    <row r="343" spans="1:11" x14ac:dyDescent="0.25">
      <c r="A343" s="113">
        <v>45442</v>
      </c>
      <c r="B343" s="184" t="s">
        <v>2717</v>
      </c>
      <c r="C343" s="246" t="s">
        <v>2648</v>
      </c>
      <c r="D343" s="184" t="s">
        <v>2649</v>
      </c>
      <c r="E343" s="124" t="s">
        <v>2712</v>
      </c>
      <c r="F343" s="26"/>
      <c r="G343" s="124" t="s">
        <v>154</v>
      </c>
      <c r="H343" s="13"/>
      <c r="I343" s="99">
        <v>10000000</v>
      </c>
      <c r="J343" s="245">
        <v>8928999</v>
      </c>
      <c r="K343" s="210">
        <f t="shared" ref="K343:K349" si="3">+I343-J343</f>
        <v>1071001</v>
      </c>
    </row>
    <row r="344" spans="1:11" x14ac:dyDescent="0.25">
      <c r="A344" s="113">
        <v>45442</v>
      </c>
      <c r="B344" s="184" t="s">
        <v>2718</v>
      </c>
      <c r="C344" s="246" t="s">
        <v>2648</v>
      </c>
      <c r="D344" s="184" t="s">
        <v>2650</v>
      </c>
      <c r="E344" s="124" t="s">
        <v>2712</v>
      </c>
      <c r="F344" s="26"/>
      <c r="G344" s="124" t="s">
        <v>154</v>
      </c>
      <c r="H344" s="13"/>
      <c r="I344" s="99">
        <v>1117447433</v>
      </c>
      <c r="J344" s="245">
        <v>18769994</v>
      </c>
      <c r="K344" s="210">
        <f t="shared" si="3"/>
        <v>1098677439</v>
      </c>
    </row>
    <row r="345" spans="1:11" x14ac:dyDescent="0.25">
      <c r="A345" s="113">
        <v>45442</v>
      </c>
      <c r="B345" s="184" t="s">
        <v>2718</v>
      </c>
      <c r="C345" s="246" t="s">
        <v>2646</v>
      </c>
      <c r="D345" s="184" t="s">
        <v>2651</v>
      </c>
      <c r="E345" s="124" t="s">
        <v>2711</v>
      </c>
      <c r="F345" s="26"/>
      <c r="G345" s="124" t="s">
        <v>154</v>
      </c>
      <c r="H345" s="13"/>
      <c r="I345" s="99">
        <v>244212361</v>
      </c>
      <c r="J345" s="245">
        <v>4844983</v>
      </c>
      <c r="K345" s="210">
        <f t="shared" si="3"/>
        <v>239367378</v>
      </c>
    </row>
    <row r="346" spans="1:11" x14ac:dyDescent="0.25">
      <c r="A346" s="113">
        <v>45442</v>
      </c>
      <c r="B346" s="184" t="s">
        <v>2718</v>
      </c>
      <c r="C346" s="246" t="s">
        <v>2646</v>
      </c>
      <c r="D346" s="184" t="s">
        <v>2651</v>
      </c>
      <c r="E346" s="124" t="s">
        <v>2711</v>
      </c>
      <c r="F346" s="26"/>
      <c r="G346" s="124" t="s">
        <v>154</v>
      </c>
      <c r="H346" s="13"/>
      <c r="I346" s="99">
        <v>100000000</v>
      </c>
      <c r="J346" s="245">
        <v>3925341</v>
      </c>
      <c r="K346" s="210">
        <f t="shared" si="3"/>
        <v>96074659</v>
      </c>
    </row>
    <row r="347" spans="1:11" ht="18" customHeight="1" x14ac:dyDescent="0.25">
      <c r="A347" s="113">
        <v>45442</v>
      </c>
      <c r="B347" s="184" t="s">
        <v>2718</v>
      </c>
      <c r="C347" s="246" t="s">
        <v>2646</v>
      </c>
      <c r="D347" s="184" t="s">
        <v>2651</v>
      </c>
      <c r="E347" s="124" t="s">
        <v>2711</v>
      </c>
      <c r="F347" s="26"/>
      <c r="G347" s="124" t="s">
        <v>154</v>
      </c>
      <c r="H347" s="13"/>
      <c r="I347" s="99">
        <v>35000000</v>
      </c>
      <c r="J347" s="245">
        <v>0</v>
      </c>
      <c r="K347" s="210">
        <f t="shared" si="3"/>
        <v>35000000</v>
      </c>
    </row>
    <row r="348" spans="1:11" x14ac:dyDescent="0.25">
      <c r="A348" s="113">
        <v>45442</v>
      </c>
      <c r="B348" s="184" t="s">
        <v>2718</v>
      </c>
      <c r="C348" s="246" t="s">
        <v>2646</v>
      </c>
      <c r="D348" s="184" t="s">
        <v>2651</v>
      </c>
      <c r="E348" s="124" t="s">
        <v>2711</v>
      </c>
      <c r="F348" s="26"/>
      <c r="G348" s="124" t="s">
        <v>154</v>
      </c>
      <c r="H348" s="13"/>
      <c r="I348" s="99">
        <v>700000000</v>
      </c>
      <c r="J348" s="245">
        <v>23938593</v>
      </c>
      <c r="K348" s="210">
        <f t="shared" si="3"/>
        <v>676061407</v>
      </c>
    </row>
    <row r="349" spans="1:11" x14ac:dyDescent="0.25">
      <c r="A349" s="113">
        <v>45442</v>
      </c>
      <c r="B349" s="184" t="s">
        <v>2718</v>
      </c>
      <c r="C349" s="246" t="s">
        <v>2646</v>
      </c>
      <c r="D349" s="184" t="s">
        <v>2651</v>
      </c>
      <c r="E349" s="124" t="s">
        <v>2711</v>
      </c>
      <c r="F349" s="26"/>
      <c r="G349" s="124" t="s">
        <v>154</v>
      </c>
      <c r="H349" s="13"/>
      <c r="I349" s="99">
        <v>2420000000</v>
      </c>
      <c r="J349" s="245">
        <v>92142478</v>
      </c>
      <c r="K349" s="210">
        <f t="shared" si="3"/>
        <v>2327857522</v>
      </c>
    </row>
    <row r="350" spans="1:11" x14ac:dyDescent="0.25">
      <c r="A350" s="113"/>
      <c r="B350" s="184"/>
      <c r="C350" s="115"/>
      <c r="D350" s="25"/>
      <c r="E350" s="91"/>
      <c r="F350" s="26"/>
      <c r="G350" s="162"/>
      <c r="H350" s="13"/>
      <c r="I350" s="99"/>
      <c r="J350" s="23"/>
      <c r="K350" s="84">
        <f t="shared" ref="K350" si="4">+I350-J350</f>
        <v>0</v>
      </c>
    </row>
    <row r="351" spans="1:11" x14ac:dyDescent="0.25">
      <c r="A351" s="14"/>
      <c r="B351" s="15"/>
      <c r="C351" s="15"/>
      <c r="D351" s="15"/>
      <c r="E351" s="155"/>
      <c r="F351" s="15"/>
      <c r="G351" s="315" t="s">
        <v>19</v>
      </c>
      <c r="H351" s="316"/>
      <c r="I351" s="28">
        <f>SUM(I14:I350)</f>
        <v>24291784808</v>
      </c>
      <c r="J351" s="28">
        <f>SUM(J14:J350)</f>
        <v>17429916791</v>
      </c>
      <c r="K351" s="28">
        <f>SUM(K14:K350)</f>
        <v>6861868017</v>
      </c>
    </row>
    <row r="352" spans="1:11" ht="12.75" customHeight="1" x14ac:dyDescent="0.25">
      <c r="A352" s="14"/>
      <c r="B352" s="15"/>
      <c r="C352" s="15"/>
      <c r="D352" s="15"/>
      <c r="E352" s="155"/>
      <c r="F352" s="19"/>
      <c r="G352" s="155"/>
      <c r="H352" s="15"/>
      <c r="I352" s="19"/>
      <c r="J352" s="19"/>
      <c r="K352" s="20"/>
    </row>
    <row r="353" spans="1:11" ht="24.95" customHeight="1" x14ac:dyDescent="0.25">
      <c r="A353" s="69" t="s">
        <v>37</v>
      </c>
      <c r="B353" s="70" t="s">
        <v>39</v>
      </c>
      <c r="C353" s="69" t="s">
        <v>40</v>
      </c>
      <c r="D353" s="71" t="s">
        <v>38</v>
      </c>
      <c r="E353" s="164" t="s">
        <v>15</v>
      </c>
      <c r="F353" s="69" t="s">
        <v>33</v>
      </c>
      <c r="G353" s="164" t="s">
        <v>16</v>
      </c>
      <c r="H353" s="69" t="s">
        <v>22</v>
      </c>
      <c r="I353" s="69" t="s">
        <v>12</v>
      </c>
      <c r="J353" s="69" t="s">
        <v>23</v>
      </c>
      <c r="K353" s="69" t="s">
        <v>4</v>
      </c>
    </row>
    <row r="354" spans="1:11" ht="24.95" customHeight="1" x14ac:dyDescent="0.25">
      <c r="A354" s="72">
        <v>28174848000</v>
      </c>
      <c r="B354" s="72">
        <v>-3883063192</v>
      </c>
      <c r="C354" s="72">
        <v>0</v>
      </c>
      <c r="D354" s="73">
        <f>+A354+B354-C354</f>
        <v>24291784808</v>
      </c>
      <c r="E354" s="165">
        <f>+I351</f>
        <v>24291784808</v>
      </c>
      <c r="F354" s="74">
        <f>+E354/D354</f>
        <v>1</v>
      </c>
      <c r="G354" s="165">
        <f>+I11</f>
        <v>0</v>
      </c>
      <c r="H354" s="73">
        <f>+D354-E354-G354</f>
        <v>0</v>
      </c>
      <c r="I354" s="73">
        <f>+J351</f>
        <v>17429916791</v>
      </c>
      <c r="J354" s="74">
        <f>+I354/D354</f>
        <v>0.71752310210074866</v>
      </c>
      <c r="K354" s="73">
        <f>+K351</f>
        <v>6861868017</v>
      </c>
    </row>
    <row r="355" spans="1:11" x14ac:dyDescent="0.25">
      <c r="A355" s="75">
        <v>1</v>
      </c>
      <c r="B355" s="75">
        <v>2</v>
      </c>
      <c r="C355" s="75">
        <v>3</v>
      </c>
      <c r="D355" s="75" t="s">
        <v>3</v>
      </c>
      <c r="E355" s="167">
        <v>5</v>
      </c>
      <c r="F355" s="75" t="s">
        <v>18</v>
      </c>
      <c r="G355" s="167">
        <v>7</v>
      </c>
      <c r="H355" s="75" t="s">
        <v>9</v>
      </c>
      <c r="I355" s="75">
        <v>9</v>
      </c>
      <c r="J355" s="75" t="s">
        <v>24</v>
      </c>
      <c r="K355" s="75" t="s">
        <v>25</v>
      </c>
    </row>
    <row r="357" spans="1:11" x14ac:dyDescent="0.25">
      <c r="B357" s="62"/>
    </row>
    <row r="358" spans="1:11" x14ac:dyDescent="0.25">
      <c r="B358" s="62"/>
      <c r="I358" s="62"/>
    </row>
    <row r="359" spans="1:11" x14ac:dyDescent="0.25">
      <c r="B359" s="62"/>
    </row>
  </sheetData>
  <mergeCells count="16">
    <mergeCell ref="G351:H351"/>
    <mergeCell ref="G11:H11"/>
    <mergeCell ref="A12:A13"/>
    <mergeCell ref="E12:H12"/>
    <mergeCell ref="I12:I13"/>
    <mergeCell ref="J12:J13"/>
    <mergeCell ref="E13:F13"/>
    <mergeCell ref="G13:H13"/>
    <mergeCell ref="A3:J3"/>
    <mergeCell ref="A5:A6"/>
    <mergeCell ref="B5:B6"/>
    <mergeCell ref="D5:D6"/>
    <mergeCell ref="E5:H5"/>
    <mergeCell ref="I5:I6"/>
    <mergeCell ref="J5:K6"/>
    <mergeCell ref="E6:H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67"/>
  <sheetViews>
    <sheetView workbookViewId="0">
      <selection activeCell="K259" sqref="K259"/>
    </sheetView>
  </sheetViews>
  <sheetFormatPr baseColWidth="10" defaultRowHeight="15" x14ac:dyDescent="0.25"/>
  <cols>
    <col min="1" max="1" width="15.140625" style="3" customWidth="1"/>
    <col min="2" max="2" width="14.7109375" style="230" customWidth="1"/>
    <col min="3" max="4" width="14.7109375" style="3" customWidth="1"/>
    <col min="5" max="5" width="15.7109375" style="168" customWidth="1"/>
    <col min="6" max="6" width="14.7109375" style="3" customWidth="1"/>
    <col min="7" max="7" width="15.7109375" style="168" customWidth="1"/>
    <col min="8" max="11" width="15.7109375" style="3" customWidth="1"/>
    <col min="12" max="16384" width="11.42578125" style="3"/>
  </cols>
  <sheetData>
    <row r="1" spans="1:11" ht="12.75" customHeight="1" x14ac:dyDescent="0.25">
      <c r="A1" s="1" t="s">
        <v>34</v>
      </c>
      <c r="B1" s="217"/>
      <c r="C1" s="1"/>
      <c r="D1" s="1"/>
      <c r="E1" s="149"/>
      <c r="F1" s="1"/>
      <c r="G1" s="149"/>
      <c r="H1" s="2"/>
      <c r="I1" s="2"/>
      <c r="J1" s="2"/>
      <c r="K1" s="2"/>
    </row>
    <row r="2" spans="1:11" ht="12.75" customHeight="1" x14ac:dyDescent="0.25">
      <c r="A2" s="2"/>
      <c r="B2" s="218"/>
      <c r="C2" s="2"/>
      <c r="D2" s="2"/>
      <c r="E2" s="149"/>
      <c r="F2" s="2"/>
      <c r="G2" s="149"/>
      <c r="H2" s="2"/>
      <c r="I2" s="2"/>
      <c r="J2" s="2"/>
      <c r="K2" s="65"/>
    </row>
    <row r="3" spans="1:11" ht="15" customHeight="1" x14ac:dyDescent="0.25">
      <c r="A3" s="294" t="s">
        <v>58</v>
      </c>
      <c r="B3" s="294"/>
      <c r="C3" s="294"/>
      <c r="D3" s="294"/>
      <c r="E3" s="294"/>
      <c r="F3" s="294"/>
      <c r="G3" s="294"/>
      <c r="H3" s="294"/>
      <c r="I3" s="294"/>
      <c r="J3" s="294"/>
      <c r="K3" s="67" t="s">
        <v>3377</v>
      </c>
    </row>
    <row r="4" spans="1:11" ht="12.75" customHeight="1" x14ac:dyDescent="0.25">
      <c r="A4" s="4"/>
      <c r="B4" s="219"/>
      <c r="C4" s="4"/>
      <c r="D4" s="4"/>
      <c r="E4" s="151"/>
      <c r="F4" s="4"/>
      <c r="G4" s="151"/>
      <c r="H4" s="4"/>
      <c r="I4" s="4"/>
      <c r="J4" s="4"/>
      <c r="K4" s="5"/>
    </row>
    <row r="5" spans="1:11" x14ac:dyDescent="0.25">
      <c r="A5" s="297" t="s">
        <v>5</v>
      </c>
      <c r="B5" s="317" t="s">
        <v>26</v>
      </c>
      <c r="C5" s="30"/>
      <c r="D5" s="297" t="s">
        <v>17</v>
      </c>
      <c r="E5" s="312" t="s">
        <v>16</v>
      </c>
      <c r="F5" s="313"/>
      <c r="G5" s="313"/>
      <c r="H5" s="314"/>
      <c r="I5" s="297" t="s">
        <v>7</v>
      </c>
      <c r="J5" s="304" t="s">
        <v>21</v>
      </c>
      <c r="K5" s="305"/>
    </row>
    <row r="6" spans="1:11" x14ac:dyDescent="0.25">
      <c r="A6" s="298"/>
      <c r="B6" s="318"/>
      <c r="C6" s="31"/>
      <c r="D6" s="298"/>
      <c r="E6" s="312" t="s">
        <v>2</v>
      </c>
      <c r="F6" s="313"/>
      <c r="G6" s="313"/>
      <c r="H6" s="314"/>
      <c r="I6" s="298"/>
      <c r="J6" s="306"/>
      <c r="K6" s="307"/>
    </row>
    <row r="7" spans="1:11" x14ac:dyDescent="0.25">
      <c r="A7" s="174"/>
      <c r="B7" s="220"/>
      <c r="C7" s="145"/>
      <c r="D7" s="176"/>
      <c r="E7" s="173"/>
      <c r="F7" s="89"/>
      <c r="G7" s="89"/>
      <c r="H7" s="87"/>
      <c r="I7" s="177"/>
      <c r="J7" s="146"/>
      <c r="K7" s="145"/>
    </row>
    <row r="8" spans="1:11" x14ac:dyDescent="0.25">
      <c r="A8" s="174"/>
      <c r="B8" s="220"/>
      <c r="C8" s="145"/>
      <c r="D8" s="176"/>
      <c r="E8" s="173"/>
      <c r="F8" s="89"/>
      <c r="G8" s="89"/>
      <c r="H8" s="87"/>
      <c r="I8" s="177"/>
      <c r="J8" s="146"/>
      <c r="K8" s="145"/>
    </row>
    <row r="9" spans="1:11" x14ac:dyDescent="0.25">
      <c r="A9" s="174"/>
      <c r="B9" s="220"/>
      <c r="C9" s="145"/>
      <c r="D9" s="176"/>
      <c r="E9" s="173"/>
      <c r="F9" s="89"/>
      <c r="G9" s="89"/>
      <c r="H9" s="87"/>
      <c r="I9" s="177"/>
      <c r="J9" s="146"/>
      <c r="K9" s="145"/>
    </row>
    <row r="10" spans="1:11" x14ac:dyDescent="0.25">
      <c r="A10" s="174"/>
      <c r="B10" s="220"/>
      <c r="C10" s="145"/>
      <c r="D10" s="176"/>
      <c r="E10" s="173"/>
      <c r="F10" s="89"/>
      <c r="G10" s="89"/>
      <c r="H10" s="87"/>
      <c r="I10" s="177"/>
      <c r="J10" s="146"/>
      <c r="K10" s="145"/>
    </row>
    <row r="11" spans="1:11" x14ac:dyDescent="0.25">
      <c r="A11" s="174"/>
      <c r="B11" s="220"/>
      <c r="C11" s="175"/>
      <c r="D11" s="176"/>
      <c r="E11" s="173"/>
      <c r="F11" s="182"/>
      <c r="G11" s="182"/>
      <c r="H11" s="183"/>
      <c r="I11" s="177"/>
      <c r="J11" s="146"/>
      <c r="K11" s="145"/>
    </row>
    <row r="12" spans="1:11" x14ac:dyDescent="0.25">
      <c r="A12" s="14"/>
      <c r="B12" s="221"/>
      <c r="C12" s="15"/>
      <c r="D12" s="15"/>
      <c r="E12" s="155"/>
      <c r="F12" s="15"/>
      <c r="G12" s="315" t="s">
        <v>19</v>
      </c>
      <c r="H12" s="316"/>
      <c r="I12" s="16">
        <f>SUM(I7:I11)</f>
        <v>0</v>
      </c>
      <c r="J12" s="17"/>
      <c r="K12" s="18"/>
    </row>
    <row r="13" spans="1:11" x14ac:dyDescent="0.25">
      <c r="A13" s="297" t="s">
        <v>5</v>
      </c>
      <c r="B13" s="222" t="s">
        <v>13</v>
      </c>
      <c r="C13" s="32" t="s">
        <v>20</v>
      </c>
      <c r="D13" s="21" t="s">
        <v>20</v>
      </c>
      <c r="E13" s="312" t="s">
        <v>15</v>
      </c>
      <c r="F13" s="313"/>
      <c r="G13" s="313"/>
      <c r="H13" s="314"/>
      <c r="I13" s="297" t="s">
        <v>7</v>
      </c>
      <c r="J13" s="297" t="s">
        <v>6</v>
      </c>
      <c r="K13" s="32" t="s">
        <v>0</v>
      </c>
    </row>
    <row r="14" spans="1:11" x14ac:dyDescent="0.25">
      <c r="A14" s="298"/>
      <c r="B14" s="223" t="s">
        <v>14</v>
      </c>
      <c r="C14" s="33" t="s">
        <v>11</v>
      </c>
      <c r="D14" s="33" t="s">
        <v>10</v>
      </c>
      <c r="E14" s="312" t="s">
        <v>2</v>
      </c>
      <c r="F14" s="314"/>
      <c r="G14" s="312" t="s">
        <v>8</v>
      </c>
      <c r="H14" s="314"/>
      <c r="I14" s="298"/>
      <c r="J14" s="298"/>
      <c r="K14" s="33" t="s">
        <v>1</v>
      </c>
    </row>
    <row r="15" spans="1:11" ht="12.75" customHeight="1" x14ac:dyDescent="0.25">
      <c r="A15" s="22">
        <v>45308</v>
      </c>
      <c r="B15" s="224" t="s">
        <v>129</v>
      </c>
      <c r="C15" s="63" t="s">
        <v>109</v>
      </c>
      <c r="D15" s="63" t="s">
        <v>74</v>
      </c>
      <c r="E15" s="156" t="s">
        <v>145</v>
      </c>
      <c r="F15" s="94"/>
      <c r="G15" s="169" t="s">
        <v>91</v>
      </c>
      <c r="H15" s="94"/>
      <c r="I15" s="23">
        <v>42508979</v>
      </c>
      <c r="J15" s="199">
        <v>42508979</v>
      </c>
      <c r="K15" s="84">
        <f>+I15-J15</f>
        <v>0</v>
      </c>
    </row>
    <row r="16" spans="1:11" x14ac:dyDescent="0.25">
      <c r="A16" s="22">
        <v>45317</v>
      </c>
      <c r="B16" s="225" t="s">
        <v>259</v>
      </c>
      <c r="C16" s="64" t="s">
        <v>211</v>
      </c>
      <c r="D16" s="64" t="s">
        <v>212</v>
      </c>
      <c r="E16" s="156" t="s">
        <v>248</v>
      </c>
      <c r="F16" s="95"/>
      <c r="G16" s="170" t="s">
        <v>233</v>
      </c>
      <c r="H16" s="96"/>
      <c r="I16" s="23">
        <v>34000000</v>
      </c>
      <c r="J16" s="199">
        <v>34000000</v>
      </c>
      <c r="K16" s="84">
        <f t="shared" ref="K16:K77" si="0">+I16-J16</f>
        <v>0</v>
      </c>
    </row>
    <row r="17" spans="1:11" x14ac:dyDescent="0.25">
      <c r="A17" s="24">
        <v>45320</v>
      </c>
      <c r="B17" s="225" t="s">
        <v>260</v>
      </c>
      <c r="C17" s="25" t="s">
        <v>168</v>
      </c>
      <c r="D17" s="25" t="s">
        <v>213</v>
      </c>
      <c r="E17" s="160" t="s">
        <v>249</v>
      </c>
      <c r="F17" s="95"/>
      <c r="G17" s="170" t="s">
        <v>234</v>
      </c>
      <c r="H17" s="98"/>
      <c r="I17" s="23">
        <v>53820000</v>
      </c>
      <c r="J17" s="199">
        <v>53820000</v>
      </c>
      <c r="K17" s="84">
        <f t="shared" si="0"/>
        <v>0</v>
      </c>
    </row>
    <row r="18" spans="1:11" x14ac:dyDescent="0.25">
      <c r="A18" s="24">
        <v>45321</v>
      </c>
      <c r="B18" s="225" t="s">
        <v>114</v>
      </c>
      <c r="C18" s="25" t="s">
        <v>63</v>
      </c>
      <c r="D18" s="25" t="s">
        <v>214</v>
      </c>
      <c r="E18" s="92" t="s">
        <v>250</v>
      </c>
      <c r="F18" s="95"/>
      <c r="G18" s="170" t="s">
        <v>235</v>
      </c>
      <c r="H18" s="98"/>
      <c r="I18" s="23">
        <v>10800000</v>
      </c>
      <c r="J18" s="199">
        <v>10800000</v>
      </c>
      <c r="K18" s="84">
        <f t="shared" si="0"/>
        <v>0</v>
      </c>
    </row>
    <row r="19" spans="1:11" x14ac:dyDescent="0.25">
      <c r="A19" s="24">
        <v>45321</v>
      </c>
      <c r="B19" s="225" t="s">
        <v>261</v>
      </c>
      <c r="C19" s="25" t="s">
        <v>215</v>
      </c>
      <c r="D19" s="25" t="s">
        <v>216</v>
      </c>
      <c r="E19" s="92" t="s">
        <v>251</v>
      </c>
      <c r="F19" s="95"/>
      <c r="G19" s="170" t="s">
        <v>236</v>
      </c>
      <c r="H19" s="98"/>
      <c r="I19" s="23">
        <v>28000000</v>
      </c>
      <c r="J19" s="199">
        <v>28000000</v>
      </c>
      <c r="K19" s="84">
        <f t="shared" si="0"/>
        <v>0</v>
      </c>
    </row>
    <row r="20" spans="1:11" x14ac:dyDescent="0.25">
      <c r="A20" s="24">
        <v>45321</v>
      </c>
      <c r="B20" s="225" t="s">
        <v>262</v>
      </c>
      <c r="C20" s="25" t="s">
        <v>184</v>
      </c>
      <c r="D20" s="25" t="s">
        <v>217</v>
      </c>
      <c r="E20" s="92" t="s">
        <v>252</v>
      </c>
      <c r="F20" s="95"/>
      <c r="G20" s="170" t="s">
        <v>237</v>
      </c>
      <c r="H20" s="98"/>
      <c r="I20" s="23">
        <v>24400000</v>
      </c>
      <c r="J20" s="199">
        <v>24400000</v>
      </c>
      <c r="K20" s="84">
        <f t="shared" si="0"/>
        <v>0</v>
      </c>
    </row>
    <row r="21" spans="1:11" x14ac:dyDescent="0.25">
      <c r="A21" s="24">
        <v>45321</v>
      </c>
      <c r="B21" s="225" t="s">
        <v>263</v>
      </c>
      <c r="C21" s="25" t="s">
        <v>218</v>
      </c>
      <c r="D21" s="25" t="s">
        <v>219</v>
      </c>
      <c r="E21" s="92" t="s">
        <v>253</v>
      </c>
      <c r="F21" s="95"/>
      <c r="G21" s="170" t="s">
        <v>238</v>
      </c>
      <c r="H21" s="98"/>
      <c r="I21" s="23">
        <v>28000000</v>
      </c>
      <c r="J21" s="199">
        <v>28000000</v>
      </c>
      <c r="K21" s="84">
        <f t="shared" si="0"/>
        <v>0</v>
      </c>
    </row>
    <row r="22" spans="1:11" x14ac:dyDescent="0.25">
      <c r="A22" s="24">
        <v>45321</v>
      </c>
      <c r="B22" s="225" t="s">
        <v>264</v>
      </c>
      <c r="C22" s="25" t="s">
        <v>186</v>
      </c>
      <c r="D22" s="25" t="s">
        <v>220</v>
      </c>
      <c r="E22" s="92" t="s">
        <v>254</v>
      </c>
      <c r="F22" s="95"/>
      <c r="G22" s="170" t="s">
        <v>239</v>
      </c>
      <c r="H22" s="98"/>
      <c r="I22" s="23">
        <v>20652000</v>
      </c>
      <c r="J22" s="199">
        <v>20652000</v>
      </c>
      <c r="K22" s="84">
        <f t="shared" si="0"/>
        <v>0</v>
      </c>
    </row>
    <row r="23" spans="1:11" x14ac:dyDescent="0.25">
      <c r="A23" s="24">
        <v>45321</v>
      </c>
      <c r="B23" s="225" t="s">
        <v>121</v>
      </c>
      <c r="C23" s="25" t="s">
        <v>221</v>
      </c>
      <c r="D23" s="25" t="s">
        <v>222</v>
      </c>
      <c r="E23" s="92" t="s">
        <v>250</v>
      </c>
      <c r="F23" s="95"/>
      <c r="G23" s="170" t="s">
        <v>240</v>
      </c>
      <c r="H23" s="98"/>
      <c r="I23" s="23">
        <v>10800000</v>
      </c>
      <c r="J23" s="199">
        <v>10800000</v>
      </c>
      <c r="K23" s="84">
        <f t="shared" si="0"/>
        <v>0</v>
      </c>
    </row>
    <row r="24" spans="1:11" x14ac:dyDescent="0.25">
      <c r="A24" s="24">
        <v>45321</v>
      </c>
      <c r="B24" s="225" t="s">
        <v>212</v>
      </c>
      <c r="C24" s="25" t="s">
        <v>223</v>
      </c>
      <c r="D24" s="25" t="s">
        <v>224</v>
      </c>
      <c r="E24" s="92" t="s">
        <v>255</v>
      </c>
      <c r="F24" s="95"/>
      <c r="G24" s="170" t="s">
        <v>241</v>
      </c>
      <c r="H24" s="98"/>
      <c r="I24" s="23">
        <v>21836000</v>
      </c>
      <c r="J24" s="199">
        <v>21836000</v>
      </c>
      <c r="K24" s="84">
        <f t="shared" si="0"/>
        <v>0</v>
      </c>
    </row>
    <row r="25" spans="1:11" x14ac:dyDescent="0.25">
      <c r="A25" s="24">
        <v>45321</v>
      </c>
      <c r="B25" s="225" t="s">
        <v>265</v>
      </c>
      <c r="C25" s="25" t="s">
        <v>225</v>
      </c>
      <c r="D25" s="25" t="s">
        <v>226</v>
      </c>
      <c r="E25" s="92" t="s">
        <v>256</v>
      </c>
      <c r="F25" s="95"/>
      <c r="G25" s="170" t="s">
        <v>242</v>
      </c>
      <c r="H25" s="98"/>
      <c r="I25" s="23">
        <v>10800000</v>
      </c>
      <c r="J25" s="199">
        <v>10800000</v>
      </c>
      <c r="K25" s="84">
        <f t="shared" si="0"/>
        <v>0</v>
      </c>
    </row>
    <row r="26" spans="1:11" x14ac:dyDescent="0.25">
      <c r="A26" s="24">
        <v>45321</v>
      </c>
      <c r="B26" s="225" t="s">
        <v>266</v>
      </c>
      <c r="C26" s="25" t="s">
        <v>227</v>
      </c>
      <c r="D26" s="25" t="s">
        <v>228</v>
      </c>
      <c r="E26" s="92" t="s">
        <v>257</v>
      </c>
      <c r="F26" s="95"/>
      <c r="G26" s="170" t="s">
        <v>243</v>
      </c>
      <c r="H26" s="98"/>
      <c r="I26" s="23">
        <v>16000000</v>
      </c>
      <c r="J26" s="199">
        <v>16000000</v>
      </c>
      <c r="K26" s="84">
        <f t="shared" si="0"/>
        <v>0</v>
      </c>
    </row>
    <row r="27" spans="1:11" x14ac:dyDescent="0.25">
      <c r="A27" s="24">
        <v>45322</v>
      </c>
      <c r="B27" s="225" t="s">
        <v>267</v>
      </c>
      <c r="C27" s="25" t="s">
        <v>69</v>
      </c>
      <c r="D27" s="25" t="s">
        <v>229</v>
      </c>
      <c r="E27" s="92" t="s">
        <v>250</v>
      </c>
      <c r="F27" s="95"/>
      <c r="G27" s="170" t="s">
        <v>244</v>
      </c>
      <c r="H27" s="98"/>
      <c r="I27" s="23">
        <v>10800000</v>
      </c>
      <c r="J27" s="199">
        <v>10800000</v>
      </c>
      <c r="K27" s="84">
        <f t="shared" si="0"/>
        <v>0</v>
      </c>
    </row>
    <row r="28" spans="1:11" x14ac:dyDescent="0.25">
      <c r="A28" s="24">
        <v>45322</v>
      </c>
      <c r="B28" s="225" t="s">
        <v>167</v>
      </c>
      <c r="C28" s="25" t="s">
        <v>230</v>
      </c>
      <c r="D28" s="25" t="s">
        <v>223</v>
      </c>
      <c r="E28" s="92" t="s">
        <v>250</v>
      </c>
      <c r="F28" s="95"/>
      <c r="G28" s="170" t="s">
        <v>245</v>
      </c>
      <c r="H28" s="98"/>
      <c r="I28" s="23">
        <v>10800000</v>
      </c>
      <c r="J28" s="199">
        <v>10800000</v>
      </c>
      <c r="K28" s="84">
        <f t="shared" si="0"/>
        <v>0</v>
      </c>
    </row>
    <row r="29" spans="1:11" x14ac:dyDescent="0.25">
      <c r="A29" s="24">
        <v>45322</v>
      </c>
      <c r="B29" s="225" t="s">
        <v>268</v>
      </c>
      <c r="C29" s="25" t="s">
        <v>231</v>
      </c>
      <c r="D29" s="25" t="s">
        <v>232</v>
      </c>
      <c r="E29" s="92" t="s">
        <v>250</v>
      </c>
      <c r="F29" s="95"/>
      <c r="G29" s="170" t="s">
        <v>246</v>
      </c>
      <c r="H29" s="98"/>
      <c r="I29" s="23">
        <v>10800000</v>
      </c>
      <c r="J29" s="199">
        <v>10800000</v>
      </c>
      <c r="K29" s="84">
        <f t="shared" si="0"/>
        <v>0</v>
      </c>
    </row>
    <row r="30" spans="1:11" x14ac:dyDescent="0.25">
      <c r="A30" s="24">
        <v>45322</v>
      </c>
      <c r="B30" s="225" t="s">
        <v>269</v>
      </c>
      <c r="C30" s="25" t="s">
        <v>229</v>
      </c>
      <c r="D30" s="25" t="s">
        <v>227</v>
      </c>
      <c r="E30" s="92" t="s">
        <v>258</v>
      </c>
      <c r="F30" s="95"/>
      <c r="G30" s="170" t="s">
        <v>247</v>
      </c>
      <c r="H30" s="98"/>
      <c r="I30" s="23">
        <v>27200000</v>
      </c>
      <c r="J30" s="199">
        <v>27200000</v>
      </c>
      <c r="K30" s="84">
        <f t="shared" si="0"/>
        <v>0</v>
      </c>
    </row>
    <row r="31" spans="1:11" x14ac:dyDescent="0.25">
      <c r="A31" s="24">
        <v>45323</v>
      </c>
      <c r="B31" s="225" t="s">
        <v>274</v>
      </c>
      <c r="C31" s="25" t="s">
        <v>643</v>
      </c>
      <c r="D31" s="25" t="s">
        <v>221</v>
      </c>
      <c r="E31" s="92" t="s">
        <v>256</v>
      </c>
      <c r="F31" s="95"/>
      <c r="G31" s="170" t="s">
        <v>840</v>
      </c>
      <c r="H31" s="98"/>
      <c r="I31" s="23">
        <v>10800000</v>
      </c>
      <c r="J31" s="199">
        <v>10800000</v>
      </c>
      <c r="K31" s="84">
        <f t="shared" si="0"/>
        <v>0</v>
      </c>
    </row>
    <row r="32" spans="1:11" x14ac:dyDescent="0.25">
      <c r="A32" s="24">
        <v>45323</v>
      </c>
      <c r="B32" s="225" t="s">
        <v>384</v>
      </c>
      <c r="C32" s="25" t="s">
        <v>392</v>
      </c>
      <c r="D32" s="25" t="s">
        <v>231</v>
      </c>
      <c r="E32" s="92" t="s">
        <v>256</v>
      </c>
      <c r="F32" s="95"/>
      <c r="G32" s="170" t="s">
        <v>841</v>
      </c>
      <c r="H32" s="98"/>
      <c r="I32" s="23">
        <v>10800000</v>
      </c>
      <c r="J32" s="199">
        <v>10800000</v>
      </c>
      <c r="K32" s="84">
        <f t="shared" si="0"/>
        <v>0</v>
      </c>
    </row>
    <row r="33" spans="1:11" x14ac:dyDescent="0.25">
      <c r="A33" s="24">
        <v>45327</v>
      </c>
      <c r="B33" s="225" t="s">
        <v>434</v>
      </c>
      <c r="C33" s="25" t="s">
        <v>761</v>
      </c>
      <c r="D33" s="25" t="s">
        <v>762</v>
      </c>
      <c r="E33" s="92" t="s">
        <v>911</v>
      </c>
      <c r="F33" s="95"/>
      <c r="G33" s="170" t="s">
        <v>842</v>
      </c>
      <c r="H33" s="98"/>
      <c r="I33" s="23">
        <v>19052000</v>
      </c>
      <c r="J33" s="199">
        <v>18258167</v>
      </c>
      <c r="K33" s="84">
        <f t="shared" si="0"/>
        <v>793833</v>
      </c>
    </row>
    <row r="34" spans="1:11" x14ac:dyDescent="0.25">
      <c r="A34" s="24">
        <v>45327</v>
      </c>
      <c r="B34" s="225" t="s">
        <v>436</v>
      </c>
      <c r="C34" s="25" t="s">
        <v>650</v>
      </c>
      <c r="D34" s="25" t="s">
        <v>763</v>
      </c>
      <c r="E34" s="92" t="s">
        <v>250</v>
      </c>
      <c r="F34" s="95"/>
      <c r="G34" s="170" t="s">
        <v>843</v>
      </c>
      <c r="H34" s="98"/>
      <c r="I34" s="23">
        <v>10800000</v>
      </c>
      <c r="J34" s="199">
        <v>10800000</v>
      </c>
      <c r="K34" s="84">
        <f t="shared" si="0"/>
        <v>0</v>
      </c>
    </row>
    <row r="35" spans="1:11" x14ac:dyDescent="0.25">
      <c r="A35" s="24">
        <v>45328</v>
      </c>
      <c r="B35" s="225" t="s">
        <v>713</v>
      </c>
      <c r="C35" s="25" t="s">
        <v>106</v>
      </c>
      <c r="D35" s="25" t="s">
        <v>652</v>
      </c>
      <c r="E35" s="92" t="s">
        <v>912</v>
      </c>
      <c r="F35" s="95"/>
      <c r="G35" s="170" t="s">
        <v>722</v>
      </c>
      <c r="H35" s="98"/>
      <c r="I35" s="23">
        <v>3527500</v>
      </c>
      <c r="J35" s="199">
        <v>3527500</v>
      </c>
      <c r="K35" s="84">
        <f t="shared" si="0"/>
        <v>0</v>
      </c>
    </row>
    <row r="36" spans="1:11" x14ac:dyDescent="0.25">
      <c r="A36" s="24">
        <v>45329</v>
      </c>
      <c r="B36" s="225" t="s">
        <v>424</v>
      </c>
      <c r="C36" s="25" t="s">
        <v>655</v>
      </c>
      <c r="D36" s="25" t="s">
        <v>761</v>
      </c>
      <c r="E36" s="160" t="s">
        <v>250</v>
      </c>
      <c r="F36" s="26"/>
      <c r="G36" s="170" t="s">
        <v>844</v>
      </c>
      <c r="H36" s="13"/>
      <c r="I36" s="23">
        <v>10800000</v>
      </c>
      <c r="J36" s="199">
        <v>10800000</v>
      </c>
      <c r="K36" s="84">
        <f t="shared" si="0"/>
        <v>0</v>
      </c>
    </row>
    <row r="37" spans="1:11" x14ac:dyDescent="0.25">
      <c r="A37" s="24">
        <v>45334</v>
      </c>
      <c r="B37" s="225" t="s">
        <v>1049</v>
      </c>
      <c r="C37" s="25" t="s">
        <v>764</v>
      </c>
      <c r="D37" s="25" t="s">
        <v>765</v>
      </c>
      <c r="E37" s="160" t="s">
        <v>256</v>
      </c>
      <c r="F37" s="26"/>
      <c r="G37" s="170" t="s">
        <v>845</v>
      </c>
      <c r="H37" s="13"/>
      <c r="I37" s="23">
        <v>10800000</v>
      </c>
      <c r="J37" s="199">
        <v>10800000</v>
      </c>
      <c r="K37" s="84">
        <f t="shared" si="0"/>
        <v>0</v>
      </c>
    </row>
    <row r="38" spans="1:11" x14ac:dyDescent="0.25">
      <c r="A38" s="24">
        <v>45334</v>
      </c>
      <c r="B38" s="225" t="s">
        <v>709</v>
      </c>
      <c r="C38" s="25" t="s">
        <v>658</v>
      </c>
      <c r="D38" s="25" t="s">
        <v>766</v>
      </c>
      <c r="E38" s="160" t="s">
        <v>250</v>
      </c>
      <c r="F38" s="26"/>
      <c r="G38" s="170" t="s">
        <v>846</v>
      </c>
      <c r="H38" s="13"/>
      <c r="I38" s="23">
        <v>10800000</v>
      </c>
      <c r="J38" s="199">
        <v>10800000</v>
      </c>
      <c r="K38" s="84">
        <f t="shared" si="0"/>
        <v>0</v>
      </c>
    </row>
    <row r="39" spans="1:11" x14ac:dyDescent="0.25">
      <c r="A39" s="24">
        <v>45334</v>
      </c>
      <c r="B39" s="225" t="s">
        <v>1046</v>
      </c>
      <c r="C39" s="25" t="s">
        <v>767</v>
      </c>
      <c r="D39" s="25" t="s">
        <v>768</v>
      </c>
      <c r="E39" s="160" t="s">
        <v>913</v>
      </c>
      <c r="F39" s="26"/>
      <c r="G39" s="170" t="s">
        <v>847</v>
      </c>
      <c r="H39" s="13"/>
      <c r="I39" s="23">
        <v>10800000</v>
      </c>
      <c r="J39" s="199">
        <v>10800000</v>
      </c>
      <c r="K39" s="84">
        <f t="shared" si="0"/>
        <v>0</v>
      </c>
    </row>
    <row r="40" spans="1:11" x14ac:dyDescent="0.25">
      <c r="A40" s="24">
        <v>45335</v>
      </c>
      <c r="B40" s="225" t="s">
        <v>763</v>
      </c>
      <c r="C40" s="25" t="s">
        <v>769</v>
      </c>
      <c r="D40" s="25" t="s">
        <v>470</v>
      </c>
      <c r="E40" s="160" t="s">
        <v>914</v>
      </c>
      <c r="F40" s="26"/>
      <c r="G40" s="170" t="s">
        <v>848</v>
      </c>
      <c r="H40" s="13"/>
      <c r="I40" s="23">
        <v>21000000</v>
      </c>
      <c r="J40" s="199">
        <v>21000000</v>
      </c>
      <c r="K40" s="84">
        <f t="shared" si="0"/>
        <v>0</v>
      </c>
    </row>
    <row r="41" spans="1:11" x14ac:dyDescent="0.25">
      <c r="A41" s="24">
        <v>45335</v>
      </c>
      <c r="B41" s="225" t="s">
        <v>442</v>
      </c>
      <c r="C41" s="25" t="s">
        <v>770</v>
      </c>
      <c r="D41" s="25" t="s">
        <v>769</v>
      </c>
      <c r="E41" s="160" t="s">
        <v>915</v>
      </c>
      <c r="F41" s="26"/>
      <c r="G41" s="170" t="s">
        <v>849</v>
      </c>
      <c r="H41" s="13"/>
      <c r="I41" s="23">
        <v>10800000</v>
      </c>
      <c r="J41" s="199">
        <v>10800000</v>
      </c>
      <c r="K41" s="84">
        <f t="shared" si="0"/>
        <v>0</v>
      </c>
    </row>
    <row r="42" spans="1:11" x14ac:dyDescent="0.25">
      <c r="A42" s="24">
        <v>45335</v>
      </c>
      <c r="B42" s="225" t="s">
        <v>761</v>
      </c>
      <c r="C42" s="25" t="s">
        <v>771</v>
      </c>
      <c r="D42" s="25" t="s">
        <v>505</v>
      </c>
      <c r="E42" s="160" t="s">
        <v>916</v>
      </c>
      <c r="F42" s="26"/>
      <c r="G42" s="170" t="s">
        <v>850</v>
      </c>
      <c r="H42" s="13"/>
      <c r="I42" s="23">
        <v>28176000</v>
      </c>
      <c r="J42" s="199">
        <v>24654000</v>
      </c>
      <c r="K42" s="84">
        <f t="shared" si="0"/>
        <v>3522000</v>
      </c>
    </row>
    <row r="43" spans="1:11" x14ac:dyDescent="0.25">
      <c r="A43" s="24">
        <v>45336</v>
      </c>
      <c r="B43" s="225" t="s">
        <v>685</v>
      </c>
      <c r="C43" s="25" t="s">
        <v>691</v>
      </c>
      <c r="D43" s="25" t="s">
        <v>476</v>
      </c>
      <c r="E43" s="160" t="s">
        <v>917</v>
      </c>
      <c r="F43" s="26"/>
      <c r="G43" s="170" t="s">
        <v>851</v>
      </c>
      <c r="H43" s="13"/>
      <c r="I43" s="23">
        <v>20800000</v>
      </c>
      <c r="J43" s="199">
        <v>20800000</v>
      </c>
      <c r="K43" s="84">
        <f t="shared" si="0"/>
        <v>0</v>
      </c>
    </row>
    <row r="44" spans="1:11" x14ac:dyDescent="0.25">
      <c r="A44" s="24">
        <v>45338</v>
      </c>
      <c r="B44" s="225" t="s">
        <v>1050</v>
      </c>
      <c r="C44" s="25" t="s">
        <v>483</v>
      </c>
      <c r="D44" s="25" t="s">
        <v>772</v>
      </c>
      <c r="E44" s="160" t="s">
        <v>918</v>
      </c>
      <c r="F44" s="26"/>
      <c r="G44" s="170" t="s">
        <v>852</v>
      </c>
      <c r="H44" s="13"/>
      <c r="I44" s="23">
        <v>10800000</v>
      </c>
      <c r="J44" s="199">
        <v>10800000</v>
      </c>
      <c r="K44" s="84">
        <f t="shared" si="0"/>
        <v>0</v>
      </c>
    </row>
    <row r="45" spans="1:11" x14ac:dyDescent="0.25">
      <c r="A45" s="24">
        <v>45338</v>
      </c>
      <c r="B45" s="225" t="s">
        <v>684</v>
      </c>
      <c r="C45" s="25" t="s">
        <v>489</v>
      </c>
      <c r="D45" s="25" t="s">
        <v>773</v>
      </c>
      <c r="E45" s="160" t="s">
        <v>918</v>
      </c>
      <c r="F45" s="26"/>
      <c r="G45" s="170" t="s">
        <v>853</v>
      </c>
      <c r="H45" s="13"/>
      <c r="I45" s="23">
        <v>10800000</v>
      </c>
      <c r="J45" s="199">
        <v>9180000</v>
      </c>
      <c r="K45" s="84">
        <f t="shared" si="0"/>
        <v>1620000</v>
      </c>
    </row>
    <row r="46" spans="1:11" x14ac:dyDescent="0.25">
      <c r="A46" s="24">
        <v>45338</v>
      </c>
      <c r="B46" s="225" t="s">
        <v>456</v>
      </c>
      <c r="C46" s="25" t="s">
        <v>773</v>
      </c>
      <c r="D46" s="25" t="s">
        <v>774</v>
      </c>
      <c r="E46" s="160" t="s">
        <v>918</v>
      </c>
      <c r="F46" s="26"/>
      <c r="G46" s="170" t="s">
        <v>854</v>
      </c>
      <c r="H46" s="13"/>
      <c r="I46" s="23">
        <v>10800000</v>
      </c>
      <c r="J46" s="199">
        <v>10800000</v>
      </c>
      <c r="K46" s="84">
        <f t="shared" si="0"/>
        <v>0</v>
      </c>
    </row>
    <row r="47" spans="1:11" x14ac:dyDescent="0.25">
      <c r="A47" s="24">
        <v>45341</v>
      </c>
      <c r="B47" s="225" t="s">
        <v>791</v>
      </c>
      <c r="C47" s="25" t="s">
        <v>485</v>
      </c>
      <c r="D47" s="25" t="s">
        <v>484</v>
      </c>
      <c r="E47" s="160" t="s">
        <v>911</v>
      </c>
      <c r="F47" s="26"/>
      <c r="G47" s="170" t="s">
        <v>855</v>
      </c>
      <c r="H47" s="13"/>
      <c r="I47" s="23">
        <v>10800000</v>
      </c>
      <c r="J47" s="199">
        <v>10800000</v>
      </c>
      <c r="K47" s="84">
        <f t="shared" si="0"/>
        <v>0</v>
      </c>
    </row>
    <row r="48" spans="1:11" x14ac:dyDescent="0.25">
      <c r="A48" s="24">
        <v>45341</v>
      </c>
      <c r="B48" s="225" t="s">
        <v>767</v>
      </c>
      <c r="C48" s="25" t="s">
        <v>65</v>
      </c>
      <c r="D48" s="25" t="s">
        <v>486</v>
      </c>
      <c r="E48" s="160" t="s">
        <v>911</v>
      </c>
      <c r="F48" s="26"/>
      <c r="G48" s="170" t="s">
        <v>856</v>
      </c>
      <c r="H48" s="13"/>
      <c r="I48" s="23">
        <v>10800000</v>
      </c>
      <c r="J48" s="199">
        <v>10800000</v>
      </c>
      <c r="K48" s="84">
        <f t="shared" si="0"/>
        <v>0</v>
      </c>
    </row>
    <row r="49" spans="1:11" x14ac:dyDescent="0.25">
      <c r="A49" s="24">
        <v>45341</v>
      </c>
      <c r="B49" s="225" t="s">
        <v>1225</v>
      </c>
      <c r="C49" s="25" t="s">
        <v>701</v>
      </c>
      <c r="D49" s="25" t="s">
        <v>775</v>
      </c>
      <c r="E49" s="160" t="s">
        <v>911</v>
      </c>
      <c r="F49" s="26"/>
      <c r="G49" s="170" t="s">
        <v>857</v>
      </c>
      <c r="H49" s="13"/>
      <c r="I49" s="23">
        <v>10800000</v>
      </c>
      <c r="J49" s="199">
        <v>10800000</v>
      </c>
      <c r="K49" s="84">
        <f t="shared" si="0"/>
        <v>0</v>
      </c>
    </row>
    <row r="50" spans="1:11" x14ac:dyDescent="0.25">
      <c r="A50" s="24">
        <v>45341</v>
      </c>
      <c r="B50" s="225" t="s">
        <v>1226</v>
      </c>
      <c r="C50" s="25" t="s">
        <v>777</v>
      </c>
      <c r="D50" s="25" t="s">
        <v>778</v>
      </c>
      <c r="E50" s="160" t="s">
        <v>918</v>
      </c>
      <c r="F50" s="26"/>
      <c r="G50" s="170" t="s">
        <v>859</v>
      </c>
      <c r="H50" s="13"/>
      <c r="I50" s="23">
        <v>10800000</v>
      </c>
      <c r="J50" s="127">
        <v>10800000</v>
      </c>
      <c r="K50" s="84">
        <f t="shared" si="0"/>
        <v>0</v>
      </c>
    </row>
    <row r="51" spans="1:11" x14ac:dyDescent="0.25">
      <c r="A51" s="24">
        <v>45341</v>
      </c>
      <c r="B51" s="225" t="s">
        <v>1052</v>
      </c>
      <c r="C51" s="25" t="s">
        <v>779</v>
      </c>
      <c r="D51" s="25" t="s">
        <v>780</v>
      </c>
      <c r="E51" s="160" t="s">
        <v>918</v>
      </c>
      <c r="F51" s="26"/>
      <c r="G51" s="170" t="s">
        <v>860</v>
      </c>
      <c r="H51" s="13"/>
      <c r="I51" s="23">
        <v>10800000</v>
      </c>
      <c r="J51" s="127">
        <v>10800000</v>
      </c>
      <c r="K51" s="84">
        <f t="shared" si="0"/>
        <v>0</v>
      </c>
    </row>
    <row r="52" spans="1:11" x14ac:dyDescent="0.25">
      <c r="A52" s="24">
        <v>45341</v>
      </c>
      <c r="B52" s="225" t="s">
        <v>691</v>
      </c>
      <c r="C52" s="25" t="s">
        <v>772</v>
      </c>
      <c r="D52" s="25" t="s">
        <v>781</v>
      </c>
      <c r="E52" s="160" t="s">
        <v>911</v>
      </c>
      <c r="F52" s="26"/>
      <c r="G52" s="170" t="s">
        <v>861</v>
      </c>
      <c r="H52" s="13"/>
      <c r="I52" s="23">
        <v>10800000</v>
      </c>
      <c r="J52" s="127">
        <v>10800000</v>
      </c>
      <c r="K52" s="84">
        <f t="shared" si="0"/>
        <v>0</v>
      </c>
    </row>
    <row r="53" spans="1:11" x14ac:dyDescent="0.25">
      <c r="A53" s="24">
        <v>45341</v>
      </c>
      <c r="B53" s="225" t="s">
        <v>692</v>
      </c>
      <c r="C53" s="25" t="s">
        <v>782</v>
      </c>
      <c r="D53" s="25" t="s">
        <v>68</v>
      </c>
      <c r="E53" s="160" t="s">
        <v>918</v>
      </c>
      <c r="F53" s="26"/>
      <c r="G53" s="170" t="s">
        <v>862</v>
      </c>
      <c r="H53" s="13"/>
      <c r="I53" s="23">
        <v>10800000</v>
      </c>
      <c r="J53" s="127">
        <v>10800000</v>
      </c>
      <c r="K53" s="84">
        <f t="shared" si="0"/>
        <v>0</v>
      </c>
    </row>
    <row r="54" spans="1:11" x14ac:dyDescent="0.25">
      <c r="A54" s="24">
        <v>45341</v>
      </c>
      <c r="B54" s="225" t="s">
        <v>458</v>
      </c>
      <c r="C54" s="25" t="s">
        <v>663</v>
      </c>
      <c r="D54" s="25" t="s">
        <v>478</v>
      </c>
      <c r="E54" s="160" t="s">
        <v>914</v>
      </c>
      <c r="F54" s="26"/>
      <c r="G54" s="170" t="s">
        <v>863</v>
      </c>
      <c r="H54" s="13"/>
      <c r="I54" s="23">
        <v>21000000</v>
      </c>
      <c r="J54" s="127">
        <v>21000000</v>
      </c>
      <c r="K54" s="84">
        <f t="shared" si="0"/>
        <v>0</v>
      </c>
    </row>
    <row r="55" spans="1:11" x14ac:dyDescent="0.25">
      <c r="A55" s="24">
        <v>45341</v>
      </c>
      <c r="B55" s="225" t="s">
        <v>460</v>
      </c>
      <c r="C55" s="25" t="s">
        <v>461</v>
      </c>
      <c r="D55" s="25" t="s">
        <v>127</v>
      </c>
      <c r="E55" s="160" t="s">
        <v>914</v>
      </c>
      <c r="F55" s="26"/>
      <c r="G55" s="170" t="s">
        <v>864</v>
      </c>
      <c r="H55" s="13"/>
      <c r="I55" s="23">
        <v>21000000</v>
      </c>
      <c r="J55" s="127">
        <v>21000000</v>
      </c>
      <c r="K55" s="84">
        <f t="shared" si="0"/>
        <v>0</v>
      </c>
    </row>
    <row r="56" spans="1:11" x14ac:dyDescent="0.25">
      <c r="A56" s="24">
        <v>45341</v>
      </c>
      <c r="B56" s="225" t="s">
        <v>464</v>
      </c>
      <c r="C56" s="25" t="s">
        <v>783</v>
      </c>
      <c r="D56" s="25" t="s">
        <v>784</v>
      </c>
      <c r="E56" s="160" t="s">
        <v>911</v>
      </c>
      <c r="F56" s="26"/>
      <c r="G56" s="170" t="s">
        <v>865</v>
      </c>
      <c r="H56" s="13"/>
      <c r="I56" s="23">
        <v>10800000</v>
      </c>
      <c r="J56" s="127">
        <v>10800000</v>
      </c>
      <c r="K56" s="84">
        <f t="shared" si="0"/>
        <v>0</v>
      </c>
    </row>
    <row r="57" spans="1:11" x14ac:dyDescent="0.25">
      <c r="A57" s="24">
        <v>45341</v>
      </c>
      <c r="B57" s="225" t="s">
        <v>698</v>
      </c>
      <c r="C57" s="25" t="s">
        <v>487</v>
      </c>
      <c r="D57" s="25" t="s">
        <v>785</v>
      </c>
      <c r="E57" s="160" t="s">
        <v>911</v>
      </c>
      <c r="F57" s="26"/>
      <c r="G57" s="170" t="s">
        <v>858</v>
      </c>
      <c r="H57" s="13"/>
      <c r="I57" s="23">
        <v>10800000</v>
      </c>
      <c r="J57" s="127">
        <v>10800000</v>
      </c>
      <c r="K57" s="84">
        <f t="shared" si="0"/>
        <v>0</v>
      </c>
    </row>
    <row r="58" spans="1:11" x14ac:dyDescent="0.25">
      <c r="A58" s="24">
        <v>45342</v>
      </c>
      <c r="B58" s="225" t="s">
        <v>71</v>
      </c>
      <c r="C58" s="25" t="s">
        <v>786</v>
      </c>
      <c r="D58" s="25" t="s">
        <v>787</v>
      </c>
      <c r="E58" s="160" t="s">
        <v>919</v>
      </c>
      <c r="F58" s="26"/>
      <c r="G58" s="170" t="s">
        <v>866</v>
      </c>
      <c r="H58" s="13"/>
      <c r="I58" s="23">
        <v>10800000</v>
      </c>
      <c r="J58" s="127">
        <v>10800000</v>
      </c>
      <c r="K58" s="84">
        <f t="shared" si="0"/>
        <v>0</v>
      </c>
    </row>
    <row r="59" spans="1:11" x14ac:dyDescent="0.25">
      <c r="A59" s="24">
        <v>45343</v>
      </c>
      <c r="B59" s="225" t="s">
        <v>782</v>
      </c>
      <c r="C59" s="25" t="s">
        <v>790</v>
      </c>
      <c r="D59" s="25" t="s">
        <v>510</v>
      </c>
      <c r="E59" s="160" t="s">
        <v>918</v>
      </c>
      <c r="F59" s="26"/>
      <c r="G59" s="170" t="s">
        <v>868</v>
      </c>
      <c r="H59" s="13"/>
      <c r="I59" s="23">
        <v>10800000</v>
      </c>
      <c r="J59" s="199">
        <v>10800000</v>
      </c>
      <c r="K59" s="84">
        <f t="shared" si="0"/>
        <v>0</v>
      </c>
    </row>
    <row r="60" spans="1:11" x14ac:dyDescent="0.25">
      <c r="A60" s="24">
        <v>45343</v>
      </c>
      <c r="B60" s="225" t="s">
        <v>762</v>
      </c>
      <c r="C60" s="25" t="s">
        <v>791</v>
      </c>
      <c r="D60" s="25" t="s">
        <v>503</v>
      </c>
      <c r="E60" s="160" t="s">
        <v>920</v>
      </c>
      <c r="F60" s="26"/>
      <c r="G60" s="170" t="s">
        <v>869</v>
      </c>
      <c r="H60" s="13"/>
      <c r="I60" s="23">
        <v>28800000</v>
      </c>
      <c r="J60" s="199">
        <v>28800000</v>
      </c>
      <c r="K60" s="84">
        <f t="shared" si="0"/>
        <v>0</v>
      </c>
    </row>
    <row r="61" spans="1:11" x14ac:dyDescent="0.25">
      <c r="A61" s="24">
        <v>45343</v>
      </c>
      <c r="B61" s="225" t="s">
        <v>454</v>
      </c>
      <c r="C61" s="25" t="s">
        <v>460</v>
      </c>
      <c r="D61" s="25" t="s">
        <v>792</v>
      </c>
      <c r="E61" s="160" t="s">
        <v>921</v>
      </c>
      <c r="F61" s="26"/>
      <c r="G61" s="124" t="s">
        <v>870</v>
      </c>
      <c r="H61" s="13"/>
      <c r="I61" s="23">
        <v>7956000</v>
      </c>
      <c r="J61" s="199">
        <v>7956000</v>
      </c>
      <c r="K61" s="84">
        <f t="shared" si="0"/>
        <v>0</v>
      </c>
    </row>
    <row r="62" spans="1:11" x14ac:dyDescent="0.25">
      <c r="A62" s="24">
        <v>45343</v>
      </c>
      <c r="B62" s="225" t="s">
        <v>690</v>
      </c>
      <c r="C62" s="25" t="s">
        <v>458</v>
      </c>
      <c r="D62" s="25" t="s">
        <v>490</v>
      </c>
      <c r="E62" s="160" t="s">
        <v>922</v>
      </c>
      <c r="F62" s="26"/>
      <c r="G62" s="124" t="s">
        <v>871</v>
      </c>
      <c r="H62" s="13"/>
      <c r="I62" s="23">
        <v>10800000</v>
      </c>
      <c r="J62" s="199">
        <v>10800000</v>
      </c>
      <c r="K62" s="84">
        <f t="shared" si="0"/>
        <v>0</v>
      </c>
    </row>
    <row r="63" spans="1:11" x14ac:dyDescent="0.25">
      <c r="A63" s="24">
        <v>45343</v>
      </c>
      <c r="B63" s="225" t="s">
        <v>455</v>
      </c>
      <c r="C63" s="25" t="s">
        <v>793</v>
      </c>
      <c r="D63" s="25" t="s">
        <v>718</v>
      </c>
      <c r="E63" s="160" t="s">
        <v>256</v>
      </c>
      <c r="F63" s="26"/>
      <c r="G63" s="124" t="s">
        <v>872</v>
      </c>
      <c r="H63" s="13"/>
      <c r="I63" s="23">
        <v>10800000</v>
      </c>
      <c r="J63" s="199">
        <v>10800000</v>
      </c>
      <c r="K63" s="84">
        <f t="shared" si="0"/>
        <v>0</v>
      </c>
    </row>
    <row r="64" spans="1:11" x14ac:dyDescent="0.25">
      <c r="A64" s="24">
        <v>45343</v>
      </c>
      <c r="B64" s="225" t="s">
        <v>466</v>
      </c>
      <c r="C64" s="25" t="s">
        <v>719</v>
      </c>
      <c r="D64" s="25" t="s">
        <v>794</v>
      </c>
      <c r="E64" s="160" t="s">
        <v>911</v>
      </c>
      <c r="F64" s="26"/>
      <c r="G64" s="124" t="s">
        <v>873</v>
      </c>
      <c r="H64" s="13"/>
      <c r="I64" s="23">
        <v>10800000</v>
      </c>
      <c r="J64" s="199">
        <v>10800000</v>
      </c>
      <c r="K64" s="84">
        <f t="shared" si="0"/>
        <v>0</v>
      </c>
    </row>
    <row r="65" spans="1:11" x14ac:dyDescent="0.25">
      <c r="A65" s="24">
        <v>45343</v>
      </c>
      <c r="B65" s="225" t="s">
        <v>697</v>
      </c>
      <c r="C65" s="25" t="s">
        <v>795</v>
      </c>
      <c r="D65" s="25" t="s">
        <v>498</v>
      </c>
      <c r="E65" s="160" t="s">
        <v>911</v>
      </c>
      <c r="F65" s="26"/>
      <c r="G65" s="124" t="s">
        <v>874</v>
      </c>
      <c r="H65" s="13"/>
      <c r="I65" s="23">
        <v>10800000</v>
      </c>
      <c r="J65" s="199">
        <v>10800000</v>
      </c>
      <c r="K65" s="84">
        <f t="shared" si="0"/>
        <v>0</v>
      </c>
    </row>
    <row r="66" spans="1:11" x14ac:dyDescent="0.25">
      <c r="A66" s="24">
        <v>45343</v>
      </c>
      <c r="B66" s="225" t="s">
        <v>937</v>
      </c>
      <c r="C66" s="25" t="s">
        <v>766</v>
      </c>
      <c r="D66" s="25" t="s">
        <v>72</v>
      </c>
      <c r="E66" s="160" t="s">
        <v>922</v>
      </c>
      <c r="F66" s="26"/>
      <c r="G66" s="124" t="s">
        <v>875</v>
      </c>
      <c r="H66" s="13"/>
      <c r="I66" s="23">
        <v>10800000</v>
      </c>
      <c r="J66" s="199">
        <v>10800000</v>
      </c>
      <c r="K66" s="84">
        <f t="shared" si="0"/>
        <v>0</v>
      </c>
    </row>
    <row r="67" spans="1:11" x14ac:dyDescent="0.25">
      <c r="A67" s="24">
        <v>45343</v>
      </c>
      <c r="B67" s="225" t="s">
        <v>457</v>
      </c>
      <c r="C67" s="25" t="s">
        <v>774</v>
      </c>
      <c r="D67" s="25" t="s">
        <v>783</v>
      </c>
      <c r="E67" s="160" t="s">
        <v>911</v>
      </c>
      <c r="F67" s="26"/>
      <c r="G67" s="124" t="s">
        <v>876</v>
      </c>
      <c r="H67" s="13"/>
      <c r="I67" s="23">
        <v>10800000</v>
      </c>
      <c r="J67" s="199">
        <v>10800000</v>
      </c>
      <c r="K67" s="84">
        <f t="shared" si="0"/>
        <v>0</v>
      </c>
    </row>
    <row r="68" spans="1:11" x14ac:dyDescent="0.25">
      <c r="A68" s="24">
        <v>45343</v>
      </c>
      <c r="B68" s="225" t="s">
        <v>468</v>
      </c>
      <c r="C68" s="25" t="s">
        <v>796</v>
      </c>
      <c r="D68" s="25" t="s">
        <v>797</v>
      </c>
      <c r="E68" s="160" t="s">
        <v>919</v>
      </c>
      <c r="F68" s="26"/>
      <c r="G68" s="124" t="s">
        <v>877</v>
      </c>
      <c r="H68" s="13"/>
      <c r="I68" s="23">
        <v>10800000</v>
      </c>
      <c r="J68" s="199">
        <v>8910000</v>
      </c>
      <c r="K68" s="84">
        <f t="shared" si="0"/>
        <v>1890000</v>
      </c>
    </row>
    <row r="69" spans="1:11" x14ac:dyDescent="0.25">
      <c r="A69" s="24">
        <v>45343</v>
      </c>
      <c r="B69" s="225" t="s">
        <v>469</v>
      </c>
      <c r="C69" s="25" t="s">
        <v>797</v>
      </c>
      <c r="D69" s="25" t="s">
        <v>796</v>
      </c>
      <c r="E69" s="160" t="s">
        <v>919</v>
      </c>
      <c r="F69" s="26"/>
      <c r="G69" s="124" t="s">
        <v>878</v>
      </c>
      <c r="H69" s="13"/>
      <c r="I69" s="23">
        <v>10800000</v>
      </c>
      <c r="J69" s="199">
        <v>10800000</v>
      </c>
      <c r="K69" s="84">
        <f t="shared" si="0"/>
        <v>0</v>
      </c>
    </row>
    <row r="70" spans="1:11" x14ac:dyDescent="0.25">
      <c r="A70" s="24">
        <v>45343</v>
      </c>
      <c r="B70" s="225" t="s">
        <v>482</v>
      </c>
      <c r="C70" s="25" t="s">
        <v>798</v>
      </c>
      <c r="D70" s="25" t="s">
        <v>799</v>
      </c>
      <c r="E70" s="160" t="s">
        <v>923</v>
      </c>
      <c r="F70" s="26"/>
      <c r="G70" s="124" t="s">
        <v>879</v>
      </c>
      <c r="H70" s="13"/>
      <c r="I70" s="23">
        <v>10800000</v>
      </c>
      <c r="J70" s="199">
        <v>10800000</v>
      </c>
      <c r="K70" s="84">
        <f t="shared" si="0"/>
        <v>0</v>
      </c>
    </row>
    <row r="71" spans="1:11" x14ac:dyDescent="0.25">
      <c r="A71" s="24">
        <v>45343</v>
      </c>
      <c r="B71" s="225" t="s">
        <v>774</v>
      </c>
      <c r="C71" s="25" t="s">
        <v>800</v>
      </c>
      <c r="D71" s="25" t="s">
        <v>801</v>
      </c>
      <c r="E71" s="160" t="s">
        <v>250</v>
      </c>
      <c r="F71" s="26"/>
      <c r="G71" s="124" t="s">
        <v>880</v>
      </c>
      <c r="H71" s="13"/>
      <c r="I71" s="23">
        <v>10800000</v>
      </c>
      <c r="J71" s="199">
        <v>10800000</v>
      </c>
      <c r="K71" s="84">
        <f t="shared" si="0"/>
        <v>0</v>
      </c>
    </row>
    <row r="72" spans="1:11" x14ac:dyDescent="0.25">
      <c r="A72" s="24">
        <v>45343</v>
      </c>
      <c r="B72" s="225" t="s">
        <v>68</v>
      </c>
      <c r="C72" s="25" t="s">
        <v>516</v>
      </c>
      <c r="D72" s="25" t="s">
        <v>802</v>
      </c>
      <c r="E72" s="160" t="s">
        <v>924</v>
      </c>
      <c r="F72" s="26"/>
      <c r="G72" s="124" t="s">
        <v>881</v>
      </c>
      <c r="H72" s="13"/>
      <c r="I72" s="23">
        <v>34000000</v>
      </c>
      <c r="J72" s="199">
        <v>34000000</v>
      </c>
      <c r="K72" s="84">
        <f t="shared" si="0"/>
        <v>0</v>
      </c>
    </row>
    <row r="73" spans="1:11" x14ac:dyDescent="0.25">
      <c r="A73" s="24">
        <v>45343</v>
      </c>
      <c r="B73" s="225" t="s">
        <v>484</v>
      </c>
      <c r="C73" s="25" t="s">
        <v>518</v>
      </c>
      <c r="D73" s="25" t="s">
        <v>803</v>
      </c>
      <c r="E73" s="160" t="s">
        <v>925</v>
      </c>
      <c r="F73" s="26"/>
      <c r="G73" s="124" t="s">
        <v>882</v>
      </c>
      <c r="H73" s="13"/>
      <c r="I73" s="23">
        <v>34000000</v>
      </c>
      <c r="J73" s="199">
        <v>34000000</v>
      </c>
      <c r="K73" s="84">
        <f t="shared" si="0"/>
        <v>0</v>
      </c>
    </row>
    <row r="74" spans="1:11" x14ac:dyDescent="0.25">
      <c r="A74" s="24">
        <v>45343</v>
      </c>
      <c r="B74" s="225" t="s">
        <v>488</v>
      </c>
      <c r="C74" s="25" t="s">
        <v>784</v>
      </c>
      <c r="D74" s="25" t="s">
        <v>804</v>
      </c>
      <c r="E74" s="160" t="s">
        <v>918</v>
      </c>
      <c r="F74" s="26"/>
      <c r="G74" s="124" t="s">
        <v>883</v>
      </c>
      <c r="H74" s="13"/>
      <c r="I74" s="23">
        <v>10800000</v>
      </c>
      <c r="J74" s="199">
        <v>10800000</v>
      </c>
      <c r="K74" s="84">
        <f t="shared" si="0"/>
        <v>0</v>
      </c>
    </row>
    <row r="75" spans="1:11" x14ac:dyDescent="0.25">
      <c r="A75" s="24">
        <v>45343</v>
      </c>
      <c r="B75" s="225" t="s">
        <v>793</v>
      </c>
      <c r="C75" s="25" t="s">
        <v>678</v>
      </c>
      <c r="D75" s="25" t="s">
        <v>805</v>
      </c>
      <c r="E75" s="160" t="s">
        <v>911</v>
      </c>
      <c r="F75" s="26"/>
      <c r="G75" s="124" t="s">
        <v>884</v>
      </c>
      <c r="H75" s="13"/>
      <c r="I75" s="23">
        <v>10800000</v>
      </c>
      <c r="J75" s="199">
        <v>10800000</v>
      </c>
      <c r="K75" s="84">
        <f t="shared" si="0"/>
        <v>0</v>
      </c>
    </row>
    <row r="76" spans="1:11" x14ac:dyDescent="0.25">
      <c r="A76" s="24">
        <v>45344</v>
      </c>
      <c r="B76" s="225" t="s">
        <v>465</v>
      </c>
      <c r="C76" s="25" t="s">
        <v>788</v>
      </c>
      <c r="D76" s="25" t="s">
        <v>806</v>
      </c>
      <c r="E76" s="160" t="s">
        <v>926</v>
      </c>
      <c r="F76" s="26"/>
      <c r="G76" s="124" t="s">
        <v>885</v>
      </c>
      <c r="H76" s="13"/>
      <c r="I76" s="23">
        <v>21200000</v>
      </c>
      <c r="J76" s="199">
        <v>21200000</v>
      </c>
      <c r="K76" s="84">
        <f t="shared" si="0"/>
        <v>0</v>
      </c>
    </row>
    <row r="77" spans="1:11" x14ac:dyDescent="0.25">
      <c r="A77" s="24">
        <v>45344</v>
      </c>
      <c r="B77" s="225" t="s">
        <v>481</v>
      </c>
      <c r="C77" s="25" t="s">
        <v>807</v>
      </c>
      <c r="D77" s="25" t="s">
        <v>808</v>
      </c>
      <c r="E77" s="160" t="s">
        <v>919</v>
      </c>
      <c r="F77" s="26"/>
      <c r="G77" s="124" t="s">
        <v>886</v>
      </c>
      <c r="H77" s="13"/>
      <c r="I77" s="23">
        <v>10800000</v>
      </c>
      <c r="J77" s="199">
        <v>10800000</v>
      </c>
      <c r="K77" s="84">
        <f t="shared" si="0"/>
        <v>0</v>
      </c>
    </row>
    <row r="78" spans="1:11" x14ac:dyDescent="0.25">
      <c r="A78" s="24">
        <v>45344</v>
      </c>
      <c r="B78" s="225" t="s">
        <v>781</v>
      </c>
      <c r="C78" s="25" t="s">
        <v>809</v>
      </c>
      <c r="D78" s="25" t="s">
        <v>810</v>
      </c>
      <c r="E78" s="160" t="s">
        <v>927</v>
      </c>
      <c r="F78" s="26"/>
      <c r="G78" s="124" t="s">
        <v>887</v>
      </c>
      <c r="H78" s="13"/>
      <c r="I78" s="23">
        <v>32800000</v>
      </c>
      <c r="J78" s="199">
        <v>32800000</v>
      </c>
      <c r="K78" s="84">
        <f t="shared" ref="K78:K255" si="1">+I78-J78</f>
        <v>0</v>
      </c>
    </row>
    <row r="79" spans="1:11" x14ac:dyDescent="0.25">
      <c r="A79" s="24">
        <v>45344</v>
      </c>
      <c r="B79" s="225" t="s">
        <v>984</v>
      </c>
      <c r="C79" s="25" t="s">
        <v>706</v>
      </c>
      <c r="D79" s="25" t="s">
        <v>811</v>
      </c>
      <c r="E79" s="160" t="s">
        <v>923</v>
      </c>
      <c r="F79" s="26"/>
      <c r="G79" s="124" t="s">
        <v>888</v>
      </c>
      <c r="H79" s="13"/>
      <c r="I79" s="23">
        <v>10800000</v>
      </c>
      <c r="J79" s="199">
        <v>10800000</v>
      </c>
      <c r="K79" s="84">
        <f t="shared" si="1"/>
        <v>0</v>
      </c>
    </row>
    <row r="80" spans="1:11" x14ac:dyDescent="0.25">
      <c r="A80" s="24">
        <v>45344</v>
      </c>
      <c r="B80" s="225" t="s">
        <v>785</v>
      </c>
      <c r="C80" s="25" t="s">
        <v>812</v>
      </c>
      <c r="D80" s="25" t="s">
        <v>813</v>
      </c>
      <c r="E80" s="160" t="s">
        <v>928</v>
      </c>
      <c r="F80" s="26"/>
      <c r="G80" s="124" t="s">
        <v>889</v>
      </c>
      <c r="H80" s="13"/>
      <c r="I80" s="23">
        <v>10800000</v>
      </c>
      <c r="J80" s="199">
        <v>10800000</v>
      </c>
      <c r="K80" s="84">
        <f t="shared" si="1"/>
        <v>0</v>
      </c>
    </row>
    <row r="81" spans="1:11" x14ac:dyDescent="0.25">
      <c r="A81" s="24">
        <v>45348</v>
      </c>
      <c r="B81" s="225" t="s">
        <v>1539</v>
      </c>
      <c r="C81" s="25" t="s">
        <v>815</v>
      </c>
      <c r="D81" s="25" t="s">
        <v>816</v>
      </c>
      <c r="E81" s="160" t="s">
        <v>923</v>
      </c>
      <c r="F81" s="26"/>
      <c r="G81" s="124" t="s">
        <v>891</v>
      </c>
      <c r="H81" s="13"/>
      <c r="I81" s="23">
        <v>10800000</v>
      </c>
      <c r="J81" s="199">
        <v>10800000</v>
      </c>
      <c r="K81" s="84">
        <f t="shared" si="1"/>
        <v>0</v>
      </c>
    </row>
    <row r="82" spans="1:11" x14ac:dyDescent="0.25">
      <c r="A82" s="24">
        <v>45348</v>
      </c>
      <c r="B82" s="225" t="s">
        <v>983</v>
      </c>
      <c r="C82" s="25" t="s">
        <v>806</v>
      </c>
      <c r="D82" s="25" t="s">
        <v>817</v>
      </c>
      <c r="E82" s="160" t="s">
        <v>923</v>
      </c>
      <c r="F82" s="26"/>
      <c r="G82" s="124" t="s">
        <v>892</v>
      </c>
      <c r="H82" s="13"/>
      <c r="I82" s="23">
        <v>10800000</v>
      </c>
      <c r="J82" s="199">
        <v>10800000</v>
      </c>
      <c r="K82" s="84">
        <f t="shared" si="1"/>
        <v>0</v>
      </c>
    </row>
    <row r="83" spans="1:11" x14ac:dyDescent="0.25">
      <c r="A83" s="24">
        <v>45348</v>
      </c>
      <c r="B83" s="225" t="s">
        <v>502</v>
      </c>
      <c r="C83" s="25" t="s">
        <v>818</v>
      </c>
      <c r="D83" s="25" t="s">
        <v>819</v>
      </c>
      <c r="E83" s="160" t="s">
        <v>911</v>
      </c>
      <c r="F83" s="26"/>
      <c r="G83" s="124" t="s">
        <v>893</v>
      </c>
      <c r="H83" s="13"/>
      <c r="I83" s="23">
        <v>10800000</v>
      </c>
      <c r="J83" s="199">
        <v>10800000</v>
      </c>
      <c r="K83" s="84">
        <f t="shared" si="1"/>
        <v>0</v>
      </c>
    </row>
    <row r="84" spans="1:11" x14ac:dyDescent="0.25">
      <c r="A84" s="24">
        <v>45348</v>
      </c>
      <c r="B84" s="225" t="s">
        <v>940</v>
      </c>
      <c r="C84" s="25" t="s">
        <v>814</v>
      </c>
      <c r="D84" s="25" t="s">
        <v>820</v>
      </c>
      <c r="E84" s="160" t="s">
        <v>256</v>
      </c>
      <c r="F84" s="26"/>
      <c r="G84" s="124" t="s">
        <v>894</v>
      </c>
      <c r="H84" s="13"/>
      <c r="I84" s="23">
        <v>10800000</v>
      </c>
      <c r="J84" s="210">
        <v>10800000</v>
      </c>
      <c r="K84" s="84">
        <f t="shared" si="1"/>
        <v>0</v>
      </c>
    </row>
    <row r="85" spans="1:11" x14ac:dyDescent="0.25">
      <c r="A85" s="24">
        <v>45348</v>
      </c>
      <c r="B85" s="225" t="s">
        <v>703</v>
      </c>
      <c r="C85" s="25" t="s">
        <v>821</v>
      </c>
      <c r="D85" s="25" t="s">
        <v>822</v>
      </c>
      <c r="E85" s="160" t="s">
        <v>929</v>
      </c>
      <c r="F85" s="26"/>
      <c r="G85" s="124" t="s">
        <v>895</v>
      </c>
      <c r="H85" s="13"/>
      <c r="I85" s="23">
        <v>24000000</v>
      </c>
      <c r="J85" s="210">
        <v>24000000</v>
      </c>
      <c r="K85" s="84">
        <f t="shared" si="1"/>
        <v>0</v>
      </c>
    </row>
    <row r="86" spans="1:11" x14ac:dyDescent="0.25">
      <c r="A86" s="24">
        <v>45348</v>
      </c>
      <c r="B86" s="225" t="s">
        <v>704</v>
      </c>
      <c r="C86" s="25" t="s">
        <v>708</v>
      </c>
      <c r="D86" s="25" t="s">
        <v>823</v>
      </c>
      <c r="E86" s="160" t="s">
        <v>930</v>
      </c>
      <c r="F86" s="26"/>
      <c r="G86" s="124" t="s">
        <v>896</v>
      </c>
      <c r="H86" s="13"/>
      <c r="I86" s="23">
        <v>10800000</v>
      </c>
      <c r="J86" s="210">
        <v>10800000</v>
      </c>
      <c r="K86" s="84">
        <f t="shared" si="1"/>
        <v>0</v>
      </c>
    </row>
    <row r="87" spans="1:11" x14ac:dyDescent="0.25">
      <c r="A87" s="24">
        <v>45348</v>
      </c>
      <c r="B87" s="225" t="s">
        <v>787</v>
      </c>
      <c r="C87" s="25" t="s">
        <v>824</v>
      </c>
      <c r="D87" s="25" t="s">
        <v>825</v>
      </c>
      <c r="E87" s="160" t="s">
        <v>931</v>
      </c>
      <c r="F87" s="26"/>
      <c r="G87" s="124" t="s">
        <v>897</v>
      </c>
      <c r="H87" s="13"/>
      <c r="I87" s="23">
        <v>32000000</v>
      </c>
      <c r="J87" s="210">
        <v>32000000</v>
      </c>
      <c r="K87" s="84">
        <f t="shared" si="1"/>
        <v>0</v>
      </c>
    </row>
    <row r="88" spans="1:11" x14ac:dyDescent="0.25">
      <c r="A88" s="24">
        <v>45348</v>
      </c>
      <c r="B88" s="225" t="s">
        <v>944</v>
      </c>
      <c r="C88" s="25" t="s">
        <v>826</v>
      </c>
      <c r="D88" s="25" t="s">
        <v>827</v>
      </c>
      <c r="E88" s="160" t="s">
        <v>932</v>
      </c>
      <c r="F88" s="26"/>
      <c r="G88" s="124" t="s">
        <v>898</v>
      </c>
      <c r="H88" s="13"/>
      <c r="I88" s="23">
        <v>12800000</v>
      </c>
      <c r="J88" s="210">
        <v>12800000</v>
      </c>
      <c r="K88" s="84">
        <f t="shared" si="1"/>
        <v>0</v>
      </c>
    </row>
    <row r="89" spans="1:11" x14ac:dyDescent="0.25">
      <c r="A89" s="24">
        <v>45348</v>
      </c>
      <c r="B89" s="225" t="s">
        <v>789</v>
      </c>
      <c r="C89" s="25" t="s">
        <v>789</v>
      </c>
      <c r="D89" s="25" t="s">
        <v>828</v>
      </c>
      <c r="E89" s="160" t="s">
        <v>933</v>
      </c>
      <c r="F89" s="26"/>
      <c r="G89" s="124" t="s">
        <v>899</v>
      </c>
      <c r="H89" s="13"/>
      <c r="I89" s="23">
        <v>34000000</v>
      </c>
      <c r="J89" s="199">
        <v>34000000</v>
      </c>
      <c r="K89" s="84">
        <f t="shared" si="1"/>
        <v>0</v>
      </c>
    </row>
    <row r="90" spans="1:11" x14ac:dyDescent="0.25">
      <c r="A90" s="24">
        <v>45348</v>
      </c>
      <c r="B90" s="225" t="s">
        <v>981</v>
      </c>
      <c r="C90" s="25" t="s">
        <v>829</v>
      </c>
      <c r="D90" s="25" t="s">
        <v>830</v>
      </c>
      <c r="E90" s="160" t="s">
        <v>919</v>
      </c>
      <c r="F90" s="26"/>
      <c r="G90" s="124" t="s">
        <v>900</v>
      </c>
      <c r="H90" s="13"/>
      <c r="I90" s="23">
        <v>10800000</v>
      </c>
      <c r="J90" s="199">
        <v>8460000</v>
      </c>
      <c r="K90" s="84">
        <f t="shared" si="1"/>
        <v>2340000</v>
      </c>
    </row>
    <row r="91" spans="1:11" x14ac:dyDescent="0.25">
      <c r="A91" s="24">
        <v>45348</v>
      </c>
      <c r="B91" s="225" t="s">
        <v>1056</v>
      </c>
      <c r="C91" s="25" t="s">
        <v>677</v>
      </c>
      <c r="D91" s="25" t="s">
        <v>824</v>
      </c>
      <c r="E91" s="160" t="s">
        <v>919</v>
      </c>
      <c r="F91" s="26"/>
      <c r="G91" s="124" t="s">
        <v>901</v>
      </c>
      <c r="H91" s="13"/>
      <c r="I91" s="23">
        <v>10800000</v>
      </c>
      <c r="J91" s="199">
        <v>10800000</v>
      </c>
      <c r="K91" s="84">
        <f t="shared" si="1"/>
        <v>0</v>
      </c>
    </row>
    <row r="92" spans="1:11" x14ac:dyDescent="0.25">
      <c r="A92" s="24">
        <v>45348</v>
      </c>
      <c r="B92" s="225" t="s">
        <v>510</v>
      </c>
      <c r="C92" s="25" t="s">
        <v>831</v>
      </c>
      <c r="D92" s="25" t="s">
        <v>78</v>
      </c>
      <c r="E92" s="160" t="s">
        <v>919</v>
      </c>
      <c r="F92" s="26"/>
      <c r="G92" s="170" t="s">
        <v>902</v>
      </c>
      <c r="H92" s="13"/>
      <c r="I92" s="23">
        <v>10800000</v>
      </c>
      <c r="J92" s="210">
        <v>10800000</v>
      </c>
      <c r="K92" s="84">
        <f t="shared" si="1"/>
        <v>0</v>
      </c>
    </row>
    <row r="93" spans="1:11" x14ac:dyDescent="0.25">
      <c r="A93" s="24">
        <v>45348</v>
      </c>
      <c r="B93" s="225" t="s">
        <v>978</v>
      </c>
      <c r="C93" s="25" t="s">
        <v>76</v>
      </c>
      <c r="D93" s="25" t="s">
        <v>76</v>
      </c>
      <c r="E93" s="160" t="s">
        <v>923</v>
      </c>
      <c r="F93" s="26"/>
      <c r="G93" s="170" t="s">
        <v>890</v>
      </c>
      <c r="H93" s="13"/>
      <c r="I93" s="23">
        <v>10800000</v>
      </c>
      <c r="J93" s="210">
        <v>10800000</v>
      </c>
      <c r="K93" s="84">
        <f t="shared" si="1"/>
        <v>0</v>
      </c>
    </row>
    <row r="94" spans="1:11" x14ac:dyDescent="0.25">
      <c r="A94" s="24">
        <v>45349</v>
      </c>
      <c r="B94" s="225" t="s">
        <v>500</v>
      </c>
      <c r="C94" s="25" t="s">
        <v>523</v>
      </c>
      <c r="D94" s="25" t="s">
        <v>832</v>
      </c>
      <c r="E94" s="160" t="s">
        <v>928</v>
      </c>
      <c r="F94" s="26"/>
      <c r="G94" s="170" t="s">
        <v>903</v>
      </c>
      <c r="H94" s="13"/>
      <c r="I94" s="23">
        <v>10800000</v>
      </c>
      <c r="J94" s="210">
        <v>10800000</v>
      </c>
      <c r="K94" s="84">
        <f t="shared" si="1"/>
        <v>0</v>
      </c>
    </row>
    <row r="95" spans="1:11" x14ac:dyDescent="0.25">
      <c r="A95" s="24">
        <v>45350</v>
      </c>
      <c r="B95" s="225" t="s">
        <v>786</v>
      </c>
      <c r="C95" s="25" t="s">
        <v>492</v>
      </c>
      <c r="D95" s="25" t="s">
        <v>833</v>
      </c>
      <c r="E95" s="160" t="s">
        <v>934</v>
      </c>
      <c r="F95" s="26"/>
      <c r="G95" s="170" t="s">
        <v>904</v>
      </c>
      <c r="H95" s="13"/>
      <c r="I95" s="23">
        <v>10800000</v>
      </c>
      <c r="J95" s="210">
        <v>10800000</v>
      </c>
      <c r="K95" s="84">
        <f t="shared" si="1"/>
        <v>0</v>
      </c>
    </row>
    <row r="96" spans="1:11" x14ac:dyDescent="0.25">
      <c r="A96" s="24">
        <v>45350</v>
      </c>
      <c r="B96" s="225" t="s">
        <v>797</v>
      </c>
      <c r="C96" s="25" t="s">
        <v>834</v>
      </c>
      <c r="D96" s="25" t="s">
        <v>835</v>
      </c>
      <c r="E96" s="160" t="s">
        <v>934</v>
      </c>
      <c r="F96" s="26"/>
      <c r="G96" s="170" t="s">
        <v>905</v>
      </c>
      <c r="H96" s="13"/>
      <c r="I96" s="23">
        <v>10800000</v>
      </c>
      <c r="J96" s="210">
        <v>10800000</v>
      </c>
      <c r="K96" s="84">
        <f t="shared" si="1"/>
        <v>0</v>
      </c>
    </row>
    <row r="97" spans="1:11" x14ac:dyDescent="0.25">
      <c r="A97" s="24">
        <v>45350</v>
      </c>
      <c r="B97" s="225" t="s">
        <v>72</v>
      </c>
      <c r="C97" s="25" t="s">
        <v>836</v>
      </c>
      <c r="D97" s="25" t="s">
        <v>512</v>
      </c>
      <c r="E97" s="160" t="s">
        <v>935</v>
      </c>
      <c r="F97" s="26"/>
      <c r="G97" s="170" t="s">
        <v>906</v>
      </c>
      <c r="H97" s="13"/>
      <c r="I97" s="23">
        <v>10800000</v>
      </c>
      <c r="J97" s="210">
        <v>8100000</v>
      </c>
      <c r="K97" s="84">
        <f t="shared" si="1"/>
        <v>2700000</v>
      </c>
    </row>
    <row r="98" spans="1:11" x14ac:dyDescent="0.25">
      <c r="A98" s="24">
        <v>45350</v>
      </c>
      <c r="B98" s="225" t="s">
        <v>498</v>
      </c>
      <c r="C98" s="25" t="s">
        <v>837</v>
      </c>
      <c r="D98" s="25" t="s">
        <v>517</v>
      </c>
      <c r="E98" s="160" t="s">
        <v>936</v>
      </c>
      <c r="F98" s="26"/>
      <c r="G98" s="170" t="s">
        <v>907</v>
      </c>
      <c r="H98" s="13"/>
      <c r="I98" s="23">
        <v>28000000</v>
      </c>
      <c r="J98" s="210">
        <v>28000000</v>
      </c>
      <c r="K98" s="186">
        <f t="shared" si="1"/>
        <v>0</v>
      </c>
    </row>
    <row r="99" spans="1:11" x14ac:dyDescent="0.25">
      <c r="A99" s="24">
        <v>45350</v>
      </c>
      <c r="B99" s="225" t="s">
        <v>506</v>
      </c>
      <c r="C99" s="25" t="s">
        <v>813</v>
      </c>
      <c r="D99" s="25" t="s">
        <v>838</v>
      </c>
      <c r="E99" s="160" t="s">
        <v>256</v>
      </c>
      <c r="F99" s="26"/>
      <c r="G99" s="170" t="s">
        <v>908</v>
      </c>
      <c r="H99" s="13"/>
      <c r="I99" s="23">
        <v>10800000</v>
      </c>
      <c r="J99" s="210">
        <v>10530000</v>
      </c>
      <c r="K99" s="84">
        <f t="shared" si="1"/>
        <v>270000</v>
      </c>
    </row>
    <row r="100" spans="1:11" x14ac:dyDescent="0.25">
      <c r="A100" s="24">
        <v>45351</v>
      </c>
      <c r="B100" s="225" t="s">
        <v>976</v>
      </c>
      <c r="C100" s="211" t="s">
        <v>679</v>
      </c>
      <c r="D100" s="211" t="s">
        <v>826</v>
      </c>
      <c r="E100" s="160" t="s">
        <v>928</v>
      </c>
      <c r="F100" s="26"/>
      <c r="G100" s="170" t="s">
        <v>909</v>
      </c>
      <c r="H100" s="13"/>
      <c r="I100" s="23">
        <v>10800000</v>
      </c>
      <c r="J100" s="210">
        <v>10800000</v>
      </c>
      <c r="K100" s="84">
        <f t="shared" si="1"/>
        <v>0</v>
      </c>
    </row>
    <row r="101" spans="1:11" x14ac:dyDescent="0.25">
      <c r="A101" s="24">
        <v>45351</v>
      </c>
      <c r="B101" s="225" t="s">
        <v>796</v>
      </c>
      <c r="C101" s="211" t="s">
        <v>839</v>
      </c>
      <c r="D101" s="211" t="s">
        <v>705</v>
      </c>
      <c r="E101" s="160" t="s">
        <v>911</v>
      </c>
      <c r="F101" s="26"/>
      <c r="G101" s="170" t="s">
        <v>910</v>
      </c>
      <c r="H101" s="13"/>
      <c r="I101" s="23">
        <v>10800000</v>
      </c>
      <c r="J101" s="210">
        <v>10530000</v>
      </c>
      <c r="K101" s="84">
        <f t="shared" si="1"/>
        <v>270000</v>
      </c>
    </row>
    <row r="102" spans="1:11" x14ac:dyDescent="0.25">
      <c r="A102" s="24">
        <v>45352</v>
      </c>
      <c r="B102" s="225" t="s">
        <v>979</v>
      </c>
      <c r="C102" s="211" t="s">
        <v>1548</v>
      </c>
      <c r="D102" s="211" t="s">
        <v>1063</v>
      </c>
      <c r="E102" s="160" t="s">
        <v>929</v>
      </c>
      <c r="F102" s="26"/>
      <c r="G102" s="170" t="s">
        <v>1577</v>
      </c>
      <c r="H102" s="13"/>
      <c r="I102" s="23">
        <v>24000000</v>
      </c>
      <c r="J102" s="210">
        <v>23400000</v>
      </c>
      <c r="K102" s="84">
        <f t="shared" si="1"/>
        <v>600000</v>
      </c>
    </row>
    <row r="103" spans="1:11" x14ac:dyDescent="0.25">
      <c r="A103" s="24">
        <v>45355</v>
      </c>
      <c r="B103" s="225" t="s">
        <v>975</v>
      </c>
      <c r="C103" s="211" t="s">
        <v>1549</v>
      </c>
      <c r="D103" s="211" t="s">
        <v>1540</v>
      </c>
      <c r="E103" s="160" t="s">
        <v>929</v>
      </c>
      <c r="F103" s="26"/>
      <c r="G103" s="170" t="s">
        <v>1578</v>
      </c>
      <c r="H103" s="13"/>
      <c r="I103" s="23">
        <v>24000000</v>
      </c>
      <c r="J103" s="210">
        <v>23200000</v>
      </c>
      <c r="K103" s="84">
        <f t="shared" si="1"/>
        <v>800000</v>
      </c>
    </row>
    <row r="104" spans="1:11" x14ac:dyDescent="0.25">
      <c r="A104" s="24">
        <v>45356</v>
      </c>
      <c r="B104" s="225" t="s">
        <v>820</v>
      </c>
      <c r="C104" s="211" t="s">
        <v>1526</v>
      </c>
      <c r="D104" s="211" t="s">
        <v>1550</v>
      </c>
      <c r="E104" s="160" t="s">
        <v>919</v>
      </c>
      <c r="F104" s="26"/>
      <c r="G104" s="170" t="s">
        <v>1579</v>
      </c>
      <c r="H104" s="13"/>
      <c r="I104" s="23">
        <v>10800000</v>
      </c>
      <c r="J104" s="210">
        <v>7650000</v>
      </c>
      <c r="K104" s="84">
        <f t="shared" si="1"/>
        <v>3150000</v>
      </c>
    </row>
    <row r="105" spans="1:11" x14ac:dyDescent="0.25">
      <c r="A105" s="24">
        <v>45356</v>
      </c>
      <c r="B105" s="225" t="s">
        <v>988</v>
      </c>
      <c r="C105" s="211" t="s">
        <v>1282</v>
      </c>
      <c r="D105" s="211" t="s">
        <v>1069</v>
      </c>
      <c r="E105" s="160" t="s">
        <v>923</v>
      </c>
      <c r="F105" s="26"/>
      <c r="G105" s="170" t="s">
        <v>1580</v>
      </c>
      <c r="H105" s="13"/>
      <c r="I105" s="23">
        <v>10800000</v>
      </c>
      <c r="J105" s="210">
        <v>10350000</v>
      </c>
      <c r="K105" s="84">
        <f t="shared" si="1"/>
        <v>450000</v>
      </c>
    </row>
    <row r="106" spans="1:11" x14ac:dyDescent="0.25">
      <c r="A106" s="24">
        <v>45356</v>
      </c>
      <c r="B106" s="225" t="s">
        <v>822</v>
      </c>
      <c r="C106" s="211" t="s">
        <v>1269</v>
      </c>
      <c r="D106" s="211" t="s">
        <v>1548</v>
      </c>
      <c r="E106" s="160" t="s">
        <v>1613</v>
      </c>
      <c r="F106" s="26"/>
      <c r="G106" s="170" t="s">
        <v>1581</v>
      </c>
      <c r="H106" s="13"/>
      <c r="I106" s="23">
        <v>12400000</v>
      </c>
      <c r="J106" s="210">
        <v>11883333</v>
      </c>
      <c r="K106" s="84">
        <f t="shared" si="1"/>
        <v>516667</v>
      </c>
    </row>
    <row r="107" spans="1:11" x14ac:dyDescent="0.25">
      <c r="A107" s="24">
        <v>45356</v>
      </c>
      <c r="B107" s="225" t="s">
        <v>1524</v>
      </c>
      <c r="C107" s="211" t="s">
        <v>106</v>
      </c>
      <c r="D107" s="211" t="s">
        <v>1530</v>
      </c>
      <c r="E107" s="160" t="s">
        <v>1614</v>
      </c>
      <c r="F107" s="26"/>
      <c r="G107" s="170" t="s">
        <v>722</v>
      </c>
      <c r="H107" s="13"/>
      <c r="I107" s="23">
        <v>10561300</v>
      </c>
      <c r="J107" s="210">
        <v>10561300</v>
      </c>
      <c r="K107" s="84">
        <f t="shared" si="1"/>
        <v>0</v>
      </c>
    </row>
    <row r="108" spans="1:11" x14ac:dyDescent="0.25">
      <c r="A108" s="24">
        <v>45356</v>
      </c>
      <c r="B108" s="225" t="s">
        <v>823</v>
      </c>
      <c r="C108" s="211" t="s">
        <v>1540</v>
      </c>
      <c r="D108" s="211" t="s">
        <v>1275</v>
      </c>
      <c r="E108" s="160" t="s">
        <v>1615</v>
      </c>
      <c r="F108" s="26"/>
      <c r="G108" s="170" t="s">
        <v>1582</v>
      </c>
      <c r="H108" s="13"/>
      <c r="I108" s="23">
        <v>19092000</v>
      </c>
      <c r="J108" s="210">
        <v>18137400</v>
      </c>
      <c r="K108" s="84">
        <f t="shared" si="1"/>
        <v>954600</v>
      </c>
    </row>
    <row r="109" spans="1:11" x14ac:dyDescent="0.25">
      <c r="A109" s="24">
        <v>45358</v>
      </c>
      <c r="B109" s="225" t="s">
        <v>827</v>
      </c>
      <c r="C109" s="211" t="s">
        <v>1542</v>
      </c>
      <c r="D109" s="211" t="s">
        <v>1268</v>
      </c>
      <c r="E109" s="160" t="s">
        <v>1616</v>
      </c>
      <c r="F109" s="26"/>
      <c r="G109" s="170" t="s">
        <v>1583</v>
      </c>
      <c r="H109" s="13"/>
      <c r="I109" s="23">
        <v>24000000</v>
      </c>
      <c r="J109" s="210">
        <v>22600000</v>
      </c>
      <c r="K109" s="84">
        <f t="shared" si="1"/>
        <v>1400000</v>
      </c>
    </row>
    <row r="110" spans="1:11" x14ac:dyDescent="0.25">
      <c r="A110" s="24">
        <v>45358</v>
      </c>
      <c r="B110" s="225" t="s">
        <v>990</v>
      </c>
      <c r="C110" s="211" t="s">
        <v>73</v>
      </c>
      <c r="D110" s="211" t="s">
        <v>1070</v>
      </c>
      <c r="E110" s="160" t="s">
        <v>1617</v>
      </c>
      <c r="F110" s="26"/>
      <c r="G110" s="170" t="s">
        <v>1584</v>
      </c>
      <c r="H110" s="13"/>
      <c r="I110" s="23">
        <v>10800000</v>
      </c>
      <c r="J110" s="210">
        <v>10170000</v>
      </c>
      <c r="K110" s="84">
        <f t="shared" si="1"/>
        <v>630000</v>
      </c>
    </row>
    <row r="111" spans="1:11" x14ac:dyDescent="0.25">
      <c r="A111" s="24">
        <v>45358</v>
      </c>
      <c r="B111" s="225" t="s">
        <v>1061</v>
      </c>
      <c r="C111" s="211" t="s">
        <v>1285</v>
      </c>
      <c r="D111" s="211" t="s">
        <v>1551</v>
      </c>
      <c r="E111" s="160" t="s">
        <v>1617</v>
      </c>
      <c r="F111" s="26"/>
      <c r="G111" s="170" t="s">
        <v>1585</v>
      </c>
      <c r="H111" s="13"/>
      <c r="I111" s="23">
        <v>10800000</v>
      </c>
      <c r="J111" s="210">
        <v>9900000</v>
      </c>
      <c r="K111" s="84">
        <f t="shared" si="1"/>
        <v>900000</v>
      </c>
    </row>
    <row r="112" spans="1:11" x14ac:dyDescent="0.25">
      <c r="A112" s="24">
        <v>45358</v>
      </c>
      <c r="B112" s="225" t="s">
        <v>78</v>
      </c>
      <c r="C112" s="211" t="s">
        <v>1287</v>
      </c>
      <c r="D112" s="211" t="s">
        <v>1545</v>
      </c>
      <c r="E112" s="160" t="s">
        <v>918</v>
      </c>
      <c r="F112" s="26"/>
      <c r="G112" s="170" t="s">
        <v>1586</v>
      </c>
      <c r="H112" s="13"/>
      <c r="I112" s="23">
        <v>10800000</v>
      </c>
      <c r="J112" s="210">
        <v>10170000</v>
      </c>
      <c r="K112" s="84">
        <f t="shared" si="1"/>
        <v>630000</v>
      </c>
    </row>
    <row r="113" spans="1:11" x14ac:dyDescent="0.25">
      <c r="A113" s="24">
        <v>45358</v>
      </c>
      <c r="B113" s="225" t="s">
        <v>702</v>
      </c>
      <c r="C113" s="211" t="s">
        <v>1552</v>
      </c>
      <c r="D113" s="211" t="s">
        <v>532</v>
      </c>
      <c r="E113" s="160" t="s">
        <v>1618</v>
      </c>
      <c r="F113" s="26"/>
      <c r="G113" s="170" t="s">
        <v>1587</v>
      </c>
      <c r="H113" s="13"/>
      <c r="I113" s="23">
        <v>24000000</v>
      </c>
      <c r="J113" s="210">
        <v>22600000</v>
      </c>
      <c r="K113" s="84">
        <f t="shared" si="1"/>
        <v>1400000</v>
      </c>
    </row>
    <row r="114" spans="1:11" x14ac:dyDescent="0.25">
      <c r="A114" s="24">
        <v>45358</v>
      </c>
      <c r="B114" s="225" t="s">
        <v>824</v>
      </c>
      <c r="C114" s="211" t="s">
        <v>1538</v>
      </c>
      <c r="D114" s="211" t="s">
        <v>1284</v>
      </c>
      <c r="E114" s="160" t="s">
        <v>1619</v>
      </c>
      <c r="F114" s="26"/>
      <c r="G114" s="170" t="s">
        <v>1588</v>
      </c>
      <c r="H114" s="13"/>
      <c r="I114" s="23">
        <v>11532000</v>
      </c>
      <c r="J114" s="210">
        <v>10859300</v>
      </c>
      <c r="K114" s="84">
        <f t="shared" si="1"/>
        <v>672700</v>
      </c>
    </row>
    <row r="115" spans="1:11" x14ac:dyDescent="0.25">
      <c r="A115" s="24">
        <v>45362</v>
      </c>
      <c r="B115" s="225" t="s">
        <v>1060</v>
      </c>
      <c r="C115" s="211" t="s">
        <v>1365</v>
      </c>
      <c r="D115" s="211" t="s">
        <v>1537</v>
      </c>
      <c r="E115" s="160" t="s">
        <v>923</v>
      </c>
      <c r="F115" s="26"/>
      <c r="G115" s="170" t="s">
        <v>1589</v>
      </c>
      <c r="H115" s="13"/>
      <c r="I115" s="23">
        <v>10800000</v>
      </c>
      <c r="J115" s="210">
        <v>9810000</v>
      </c>
      <c r="K115" s="84">
        <f t="shared" si="1"/>
        <v>990000</v>
      </c>
    </row>
    <row r="116" spans="1:11" x14ac:dyDescent="0.25">
      <c r="A116" s="24">
        <v>45362</v>
      </c>
      <c r="B116" s="225" t="s">
        <v>517</v>
      </c>
      <c r="C116" s="211" t="s">
        <v>1553</v>
      </c>
      <c r="D116" s="211" t="s">
        <v>1538</v>
      </c>
      <c r="E116" s="160" t="s">
        <v>1620</v>
      </c>
      <c r="F116" s="26"/>
      <c r="G116" s="170" t="s">
        <v>1590</v>
      </c>
      <c r="H116" s="13"/>
      <c r="I116" s="23">
        <v>19052000</v>
      </c>
      <c r="J116" s="210">
        <v>17305567</v>
      </c>
      <c r="K116" s="84">
        <f t="shared" si="1"/>
        <v>1746433</v>
      </c>
    </row>
    <row r="117" spans="1:11" x14ac:dyDescent="0.25">
      <c r="A117" s="24">
        <v>45362</v>
      </c>
      <c r="B117" s="225" t="s">
        <v>428</v>
      </c>
      <c r="C117" s="211" t="s">
        <v>1543</v>
      </c>
      <c r="D117" s="211" t="s">
        <v>1279</v>
      </c>
      <c r="E117" s="160" t="s">
        <v>935</v>
      </c>
      <c r="F117" s="26"/>
      <c r="G117" s="170" t="s">
        <v>1591</v>
      </c>
      <c r="H117" s="13"/>
      <c r="I117" s="23">
        <v>10800000</v>
      </c>
      <c r="J117" s="210">
        <v>4410000</v>
      </c>
      <c r="K117" s="84">
        <f t="shared" si="1"/>
        <v>6390000</v>
      </c>
    </row>
    <row r="118" spans="1:11" x14ac:dyDescent="0.25">
      <c r="A118" s="24">
        <v>45362</v>
      </c>
      <c r="B118" s="225" t="s">
        <v>519</v>
      </c>
      <c r="C118" s="211" t="s">
        <v>1554</v>
      </c>
      <c r="D118" s="211" t="s">
        <v>1555</v>
      </c>
      <c r="E118" s="160" t="s">
        <v>1621</v>
      </c>
      <c r="F118" s="26"/>
      <c r="G118" s="170" t="s">
        <v>1592</v>
      </c>
      <c r="H118" s="13"/>
      <c r="I118" s="23">
        <v>19052000</v>
      </c>
      <c r="J118" s="210">
        <v>12542567</v>
      </c>
      <c r="K118" s="84">
        <f t="shared" si="1"/>
        <v>6509433</v>
      </c>
    </row>
    <row r="119" spans="1:11" x14ac:dyDescent="0.25">
      <c r="A119" s="24">
        <v>45363</v>
      </c>
      <c r="B119" s="225" t="s">
        <v>1071</v>
      </c>
      <c r="C119" s="211" t="s">
        <v>1556</v>
      </c>
      <c r="D119" s="211" t="s">
        <v>1556</v>
      </c>
      <c r="E119" s="160" t="s">
        <v>1622</v>
      </c>
      <c r="F119" s="26"/>
      <c r="G119" s="170" t="s">
        <v>1593</v>
      </c>
      <c r="H119" s="13"/>
      <c r="I119" s="23">
        <v>26200000</v>
      </c>
      <c r="J119" s="210">
        <v>23580000</v>
      </c>
      <c r="K119" s="84">
        <f t="shared" si="1"/>
        <v>2620000</v>
      </c>
    </row>
    <row r="120" spans="1:11" x14ac:dyDescent="0.25">
      <c r="A120" s="24">
        <v>45365</v>
      </c>
      <c r="B120" s="225" t="s">
        <v>1271</v>
      </c>
      <c r="C120" s="211" t="s">
        <v>1557</v>
      </c>
      <c r="D120" s="211" t="s">
        <v>1379</v>
      </c>
      <c r="E120" s="160" t="s">
        <v>923</v>
      </c>
      <c r="F120" s="26"/>
      <c r="G120" s="170" t="s">
        <v>1594</v>
      </c>
      <c r="H120" s="13"/>
      <c r="I120" s="23">
        <v>10800000</v>
      </c>
      <c r="J120" s="210">
        <v>9090000</v>
      </c>
      <c r="K120" s="84">
        <f t="shared" si="1"/>
        <v>1710000</v>
      </c>
    </row>
    <row r="121" spans="1:11" x14ac:dyDescent="0.25">
      <c r="A121" s="24">
        <v>45365</v>
      </c>
      <c r="B121" s="225" t="s">
        <v>946</v>
      </c>
      <c r="C121" s="211" t="s">
        <v>1397</v>
      </c>
      <c r="D121" s="211" t="s">
        <v>1400</v>
      </c>
      <c r="E121" s="160" t="s">
        <v>1623</v>
      </c>
      <c r="F121" s="26"/>
      <c r="G121" s="170" t="s">
        <v>1595</v>
      </c>
      <c r="H121" s="13"/>
      <c r="I121" s="23">
        <v>17464000</v>
      </c>
      <c r="J121" s="210">
        <v>15426533</v>
      </c>
      <c r="K121" s="84">
        <f t="shared" si="1"/>
        <v>2037467</v>
      </c>
    </row>
    <row r="122" spans="1:11" x14ac:dyDescent="0.25">
      <c r="A122" s="24">
        <v>45366</v>
      </c>
      <c r="B122" s="225" t="s">
        <v>1540</v>
      </c>
      <c r="C122" s="211" t="s">
        <v>1429</v>
      </c>
      <c r="D122" s="211" t="s">
        <v>1558</v>
      </c>
      <c r="E122" s="160" t="s">
        <v>1624</v>
      </c>
      <c r="F122" s="26"/>
      <c r="G122" s="170" t="s">
        <v>1596</v>
      </c>
      <c r="H122" s="13"/>
      <c r="I122" s="23">
        <v>10800000</v>
      </c>
      <c r="J122" s="210">
        <v>9270000</v>
      </c>
      <c r="K122" s="84">
        <f t="shared" si="1"/>
        <v>1530000</v>
      </c>
    </row>
    <row r="123" spans="1:11" x14ac:dyDescent="0.25">
      <c r="A123" s="24">
        <v>45369</v>
      </c>
      <c r="B123" s="225" t="s">
        <v>1276</v>
      </c>
      <c r="C123" s="211" t="s">
        <v>1559</v>
      </c>
      <c r="D123" s="211" t="s">
        <v>1560</v>
      </c>
      <c r="E123" s="160" t="s">
        <v>1624</v>
      </c>
      <c r="F123" s="26"/>
      <c r="G123" s="170" t="s">
        <v>1597</v>
      </c>
      <c r="H123" s="13"/>
      <c r="I123" s="23">
        <v>10800000</v>
      </c>
      <c r="J123" s="210">
        <v>9270000</v>
      </c>
      <c r="K123" s="84">
        <f t="shared" si="1"/>
        <v>1530000</v>
      </c>
    </row>
    <row r="124" spans="1:11" x14ac:dyDescent="0.25">
      <c r="A124" s="24">
        <v>45369</v>
      </c>
      <c r="B124" s="225" t="s">
        <v>1541</v>
      </c>
      <c r="C124" s="211" t="s">
        <v>1561</v>
      </c>
      <c r="D124" s="211" t="s">
        <v>1562</v>
      </c>
      <c r="E124" s="160" t="s">
        <v>918</v>
      </c>
      <c r="F124" s="26"/>
      <c r="G124" s="170" t="s">
        <v>1598</v>
      </c>
      <c r="H124" s="13"/>
      <c r="I124" s="23">
        <v>10800000</v>
      </c>
      <c r="J124" s="210">
        <v>9180000</v>
      </c>
      <c r="K124" s="84">
        <f t="shared" si="1"/>
        <v>1620000</v>
      </c>
    </row>
    <row r="125" spans="1:11" x14ac:dyDescent="0.25">
      <c r="A125" s="24">
        <v>45369</v>
      </c>
      <c r="B125" s="225" t="s">
        <v>1267</v>
      </c>
      <c r="C125" s="211" t="s">
        <v>79</v>
      </c>
      <c r="D125" s="211" t="s">
        <v>1398</v>
      </c>
      <c r="E125" s="160" t="s">
        <v>918</v>
      </c>
      <c r="F125" s="26"/>
      <c r="G125" s="170" t="s">
        <v>1599</v>
      </c>
      <c r="H125" s="13"/>
      <c r="I125" s="23">
        <v>10800000</v>
      </c>
      <c r="J125" s="210">
        <v>6480000</v>
      </c>
      <c r="K125" s="84">
        <f t="shared" si="1"/>
        <v>4320000</v>
      </c>
    </row>
    <row r="126" spans="1:11" x14ac:dyDescent="0.25">
      <c r="A126" s="24">
        <v>45369</v>
      </c>
      <c r="B126" s="225" t="s">
        <v>1542</v>
      </c>
      <c r="C126" s="211" t="s">
        <v>1563</v>
      </c>
      <c r="D126" s="211" t="s">
        <v>1385</v>
      </c>
      <c r="E126" s="160" t="s">
        <v>918</v>
      </c>
      <c r="F126" s="26"/>
      <c r="G126" s="170" t="s">
        <v>1600</v>
      </c>
      <c r="H126" s="13"/>
      <c r="I126" s="23">
        <v>10800000</v>
      </c>
      <c r="J126" s="210">
        <v>9270000</v>
      </c>
      <c r="K126" s="84">
        <f t="shared" si="1"/>
        <v>1530000</v>
      </c>
    </row>
    <row r="127" spans="1:11" x14ac:dyDescent="0.25">
      <c r="A127" s="24">
        <v>45369</v>
      </c>
      <c r="B127" s="225" t="s">
        <v>1543</v>
      </c>
      <c r="C127" s="211" t="s">
        <v>1564</v>
      </c>
      <c r="D127" s="211" t="s">
        <v>1402</v>
      </c>
      <c r="E127" s="160" t="s">
        <v>1625</v>
      </c>
      <c r="F127" s="26"/>
      <c r="G127" s="170" t="s">
        <v>1601</v>
      </c>
      <c r="H127" s="13"/>
      <c r="I127" s="23">
        <v>10800000</v>
      </c>
      <c r="J127" s="210">
        <v>9090000</v>
      </c>
      <c r="K127" s="84">
        <f t="shared" si="1"/>
        <v>1710000</v>
      </c>
    </row>
    <row r="128" spans="1:11" x14ac:dyDescent="0.25">
      <c r="A128" s="24">
        <v>45369</v>
      </c>
      <c r="B128" s="225" t="s">
        <v>836</v>
      </c>
      <c r="C128" s="211" t="s">
        <v>1565</v>
      </c>
      <c r="D128" s="211" t="s">
        <v>1566</v>
      </c>
      <c r="E128" s="160" t="s">
        <v>918</v>
      </c>
      <c r="F128" s="26"/>
      <c r="G128" s="170" t="s">
        <v>1602</v>
      </c>
      <c r="H128" s="13"/>
      <c r="I128" s="23">
        <v>10800000</v>
      </c>
      <c r="J128" s="210">
        <v>9090000</v>
      </c>
      <c r="K128" s="84">
        <f t="shared" si="1"/>
        <v>1710000</v>
      </c>
    </row>
    <row r="129" spans="1:11" x14ac:dyDescent="0.25">
      <c r="A129" s="24">
        <v>45369</v>
      </c>
      <c r="B129" s="225" t="s">
        <v>1544</v>
      </c>
      <c r="C129" s="211" t="s">
        <v>1405</v>
      </c>
      <c r="D129" s="211" t="s">
        <v>1567</v>
      </c>
      <c r="E129" s="160" t="s">
        <v>934</v>
      </c>
      <c r="F129" s="26"/>
      <c r="G129" s="170" t="s">
        <v>1603</v>
      </c>
      <c r="H129" s="13"/>
      <c r="I129" s="23">
        <v>10800000</v>
      </c>
      <c r="J129" s="210">
        <v>9180000</v>
      </c>
      <c r="K129" s="84">
        <f t="shared" si="1"/>
        <v>1620000</v>
      </c>
    </row>
    <row r="130" spans="1:11" x14ac:dyDescent="0.25">
      <c r="A130" s="24">
        <v>45370</v>
      </c>
      <c r="B130" s="225" t="s">
        <v>1265</v>
      </c>
      <c r="C130" s="211" t="s">
        <v>1406</v>
      </c>
      <c r="D130" s="211" t="s">
        <v>1565</v>
      </c>
      <c r="E130" s="160" t="s">
        <v>1626</v>
      </c>
      <c r="F130" s="26"/>
      <c r="G130" s="170" t="s">
        <v>1604</v>
      </c>
      <c r="H130" s="13"/>
      <c r="I130" s="23">
        <v>28176000</v>
      </c>
      <c r="J130" s="210">
        <v>9392000</v>
      </c>
      <c r="K130" s="84">
        <f t="shared" si="1"/>
        <v>18784000</v>
      </c>
    </row>
    <row r="131" spans="1:11" x14ac:dyDescent="0.25">
      <c r="A131" s="24">
        <v>45371</v>
      </c>
      <c r="B131" s="225" t="s">
        <v>532</v>
      </c>
      <c r="C131" s="211" t="s">
        <v>1427</v>
      </c>
      <c r="D131" s="211" t="s">
        <v>79</v>
      </c>
      <c r="E131" s="160" t="s">
        <v>1624</v>
      </c>
      <c r="F131" s="26"/>
      <c r="G131" s="170" t="s">
        <v>1605</v>
      </c>
      <c r="H131" s="13"/>
      <c r="I131" s="23">
        <v>10800000</v>
      </c>
      <c r="J131" s="210">
        <v>8910000</v>
      </c>
      <c r="K131" s="84">
        <f t="shared" si="1"/>
        <v>1890000</v>
      </c>
    </row>
    <row r="132" spans="1:11" x14ac:dyDescent="0.25">
      <c r="A132" s="24">
        <v>45372</v>
      </c>
      <c r="B132" s="225" t="s">
        <v>1545</v>
      </c>
      <c r="C132" s="211" t="s">
        <v>1425</v>
      </c>
      <c r="D132" s="211" t="s">
        <v>1568</v>
      </c>
      <c r="E132" s="160" t="s">
        <v>918</v>
      </c>
      <c r="F132" s="26"/>
      <c r="G132" s="170" t="s">
        <v>1606</v>
      </c>
      <c r="H132" s="13"/>
      <c r="I132" s="23">
        <v>10800000</v>
      </c>
      <c r="J132" s="210">
        <v>8100000</v>
      </c>
      <c r="K132" s="84">
        <f t="shared" si="1"/>
        <v>2700000</v>
      </c>
    </row>
    <row r="133" spans="1:11" x14ac:dyDescent="0.25">
      <c r="A133" s="24">
        <v>45373</v>
      </c>
      <c r="B133" s="225" t="s">
        <v>1546</v>
      </c>
      <c r="C133" s="211" t="s">
        <v>1569</v>
      </c>
      <c r="D133" s="211" t="s">
        <v>1563</v>
      </c>
      <c r="E133" s="160" t="s">
        <v>1624</v>
      </c>
      <c r="F133" s="26"/>
      <c r="G133" s="170" t="s">
        <v>1607</v>
      </c>
      <c r="H133" s="13"/>
      <c r="I133" s="23">
        <v>10800000</v>
      </c>
      <c r="J133" s="210">
        <v>8100000</v>
      </c>
      <c r="K133" s="84">
        <f t="shared" si="1"/>
        <v>2700000</v>
      </c>
    </row>
    <row r="134" spans="1:11" x14ac:dyDescent="0.25">
      <c r="A134" s="24">
        <v>45373</v>
      </c>
      <c r="B134" s="225" t="s">
        <v>1547</v>
      </c>
      <c r="C134" s="211" t="s">
        <v>1570</v>
      </c>
      <c r="D134" s="211" t="s">
        <v>1428</v>
      </c>
      <c r="E134" s="160" t="s">
        <v>923</v>
      </c>
      <c r="F134" s="26"/>
      <c r="G134" s="170" t="s">
        <v>1608</v>
      </c>
      <c r="H134" s="13"/>
      <c r="I134" s="23">
        <v>10800000</v>
      </c>
      <c r="J134" s="210">
        <v>8100000</v>
      </c>
      <c r="K134" s="84">
        <f t="shared" si="1"/>
        <v>2700000</v>
      </c>
    </row>
    <row r="135" spans="1:11" x14ac:dyDescent="0.25">
      <c r="A135" s="24">
        <v>45373</v>
      </c>
      <c r="B135" s="225" t="s">
        <v>1374</v>
      </c>
      <c r="C135" s="211" t="s">
        <v>1571</v>
      </c>
      <c r="D135" s="211" t="s">
        <v>1407</v>
      </c>
      <c r="E135" s="160" t="s">
        <v>923</v>
      </c>
      <c r="F135" s="26"/>
      <c r="G135" s="170" t="s">
        <v>1609</v>
      </c>
      <c r="H135" s="13"/>
      <c r="I135" s="23">
        <v>10800000</v>
      </c>
      <c r="J135" s="210">
        <v>8100000</v>
      </c>
      <c r="K135" s="84">
        <f t="shared" si="1"/>
        <v>2700000</v>
      </c>
    </row>
    <row r="136" spans="1:11" x14ac:dyDescent="0.25">
      <c r="A136" s="24">
        <v>45373</v>
      </c>
      <c r="B136" s="225" t="s">
        <v>1286</v>
      </c>
      <c r="C136" s="211" t="s">
        <v>1572</v>
      </c>
      <c r="D136" s="211" t="s">
        <v>1573</v>
      </c>
      <c r="E136" s="160" t="s">
        <v>1627</v>
      </c>
      <c r="F136" s="26"/>
      <c r="G136" s="170" t="s">
        <v>1610</v>
      </c>
      <c r="H136" s="13"/>
      <c r="I136" s="23">
        <v>29792000</v>
      </c>
      <c r="J136" s="210">
        <v>22344000</v>
      </c>
      <c r="K136" s="84">
        <f t="shared" si="1"/>
        <v>7448000</v>
      </c>
    </row>
    <row r="137" spans="1:11" x14ac:dyDescent="0.25">
      <c r="A137" s="24">
        <v>45373</v>
      </c>
      <c r="B137" s="225" t="s">
        <v>1373</v>
      </c>
      <c r="C137" s="211" t="s">
        <v>1574</v>
      </c>
      <c r="D137" s="211" t="s">
        <v>1575</v>
      </c>
      <c r="E137" s="160" t="s">
        <v>918</v>
      </c>
      <c r="F137" s="26"/>
      <c r="G137" s="170" t="s">
        <v>1611</v>
      </c>
      <c r="H137" s="13"/>
      <c r="I137" s="23">
        <v>10800000</v>
      </c>
      <c r="J137" s="210">
        <v>8100000</v>
      </c>
      <c r="K137" s="84">
        <f t="shared" si="1"/>
        <v>2700000</v>
      </c>
    </row>
    <row r="138" spans="1:11" x14ac:dyDescent="0.25">
      <c r="A138" s="24">
        <v>45377</v>
      </c>
      <c r="B138" s="225" t="s">
        <v>1318</v>
      </c>
      <c r="C138" s="211" t="s">
        <v>1306</v>
      </c>
      <c r="D138" s="211" t="s">
        <v>1307</v>
      </c>
      <c r="E138" s="160" t="s">
        <v>1359</v>
      </c>
      <c r="F138" s="26"/>
      <c r="G138" s="170" t="s">
        <v>91</v>
      </c>
      <c r="H138" s="13"/>
      <c r="I138" s="23">
        <v>45474562</v>
      </c>
      <c r="J138" s="210">
        <v>45474562</v>
      </c>
      <c r="K138" s="84">
        <f t="shared" si="1"/>
        <v>0</v>
      </c>
    </row>
    <row r="139" spans="1:11" x14ac:dyDescent="0.25">
      <c r="A139" s="24">
        <v>45378</v>
      </c>
      <c r="B139" s="225" t="s">
        <v>1293</v>
      </c>
      <c r="C139" s="211" t="s">
        <v>1576</v>
      </c>
      <c r="D139" s="211" t="s">
        <v>1390</v>
      </c>
      <c r="E139" s="160" t="s">
        <v>929</v>
      </c>
      <c r="F139" s="26"/>
      <c r="G139" s="170" t="s">
        <v>1612</v>
      </c>
      <c r="H139" s="13"/>
      <c r="I139" s="23">
        <v>24000000</v>
      </c>
      <c r="J139" s="210">
        <v>17600000</v>
      </c>
      <c r="K139" s="84">
        <f t="shared" si="1"/>
        <v>6400000</v>
      </c>
    </row>
    <row r="140" spans="1:11" x14ac:dyDescent="0.25">
      <c r="A140" s="24">
        <v>45383</v>
      </c>
      <c r="B140" s="225" t="s">
        <v>1629</v>
      </c>
      <c r="C140" s="211" t="s">
        <v>2017</v>
      </c>
      <c r="D140" s="211" t="s">
        <v>1570</v>
      </c>
      <c r="E140" s="160" t="s">
        <v>1624</v>
      </c>
      <c r="F140" s="26"/>
      <c r="G140" s="170" t="s">
        <v>2056</v>
      </c>
      <c r="H140" s="13"/>
      <c r="I140" s="23">
        <v>10800000</v>
      </c>
      <c r="J140" s="210">
        <v>7830000</v>
      </c>
      <c r="K140" s="84">
        <f t="shared" si="1"/>
        <v>2970000</v>
      </c>
    </row>
    <row r="141" spans="1:11" x14ac:dyDescent="0.25">
      <c r="A141" s="24">
        <v>45383</v>
      </c>
      <c r="B141" s="225" t="s">
        <v>1294</v>
      </c>
      <c r="C141" s="211" t="s">
        <v>2018</v>
      </c>
      <c r="D141" s="211" t="s">
        <v>1431</v>
      </c>
      <c r="E141" s="160" t="s">
        <v>2047</v>
      </c>
      <c r="F141" s="26"/>
      <c r="G141" s="170" t="s">
        <v>2057</v>
      </c>
      <c r="H141" s="13"/>
      <c r="I141" s="23">
        <v>20000000</v>
      </c>
      <c r="J141" s="210">
        <v>14500000</v>
      </c>
      <c r="K141" s="84">
        <f t="shared" si="1"/>
        <v>5500000</v>
      </c>
    </row>
    <row r="142" spans="1:11" x14ac:dyDescent="0.25">
      <c r="A142" s="24">
        <v>45384</v>
      </c>
      <c r="B142" s="225" t="s">
        <v>1552</v>
      </c>
      <c r="C142" s="211" t="s">
        <v>1408</v>
      </c>
      <c r="D142" s="211" t="s">
        <v>2019</v>
      </c>
      <c r="E142" s="160" t="s">
        <v>1624</v>
      </c>
      <c r="F142" s="26"/>
      <c r="G142" s="170" t="s">
        <v>2058</v>
      </c>
      <c r="H142" s="13"/>
      <c r="I142" s="23">
        <v>10800000</v>
      </c>
      <c r="J142" s="210">
        <v>7470000</v>
      </c>
      <c r="K142" s="84">
        <f t="shared" si="1"/>
        <v>3330000</v>
      </c>
    </row>
    <row r="143" spans="1:11" x14ac:dyDescent="0.25">
      <c r="A143" s="24">
        <v>45385</v>
      </c>
      <c r="B143" s="225" t="s">
        <v>1677</v>
      </c>
      <c r="C143" s="211" t="s">
        <v>2020</v>
      </c>
      <c r="D143" s="211" t="s">
        <v>2018</v>
      </c>
      <c r="E143" s="160" t="s">
        <v>2048</v>
      </c>
      <c r="F143" s="26"/>
      <c r="G143" s="170" t="s">
        <v>873</v>
      </c>
      <c r="H143" s="13"/>
      <c r="I143" s="23">
        <v>19052000</v>
      </c>
      <c r="J143" s="210">
        <v>13971467</v>
      </c>
      <c r="K143" s="84">
        <f t="shared" si="1"/>
        <v>5080533</v>
      </c>
    </row>
    <row r="144" spans="1:11" x14ac:dyDescent="0.25">
      <c r="A144" s="24">
        <v>45386</v>
      </c>
      <c r="B144" s="225" t="s">
        <v>2014</v>
      </c>
      <c r="C144" s="211" t="s">
        <v>194</v>
      </c>
      <c r="D144" s="211" t="s">
        <v>2021</v>
      </c>
      <c r="E144" s="160" t="s">
        <v>2049</v>
      </c>
      <c r="F144" s="26"/>
      <c r="G144" s="170" t="s">
        <v>722</v>
      </c>
      <c r="H144" s="13"/>
      <c r="I144" s="23">
        <v>13049000</v>
      </c>
      <c r="J144" s="210">
        <v>13049000</v>
      </c>
      <c r="K144" s="84">
        <f t="shared" si="1"/>
        <v>0</v>
      </c>
    </row>
    <row r="145" spans="1:11" x14ac:dyDescent="0.25">
      <c r="A145" s="24">
        <v>45391</v>
      </c>
      <c r="B145" s="225" t="s">
        <v>1773</v>
      </c>
      <c r="C145" s="211" t="s">
        <v>1833</v>
      </c>
      <c r="D145" s="211" t="s">
        <v>1848</v>
      </c>
      <c r="E145" s="160" t="s">
        <v>911</v>
      </c>
      <c r="F145" s="26"/>
      <c r="G145" s="170" t="s">
        <v>2059</v>
      </c>
      <c r="H145" s="13"/>
      <c r="I145" s="23">
        <v>10800000</v>
      </c>
      <c r="J145" s="210">
        <v>7290000</v>
      </c>
      <c r="K145" s="84">
        <f t="shared" si="1"/>
        <v>3510000</v>
      </c>
    </row>
    <row r="146" spans="1:11" x14ac:dyDescent="0.25">
      <c r="A146" s="24">
        <v>45393</v>
      </c>
      <c r="B146" s="225" t="s">
        <v>1398</v>
      </c>
      <c r="C146" s="211" t="s">
        <v>1688</v>
      </c>
      <c r="D146" s="211" t="s">
        <v>2022</v>
      </c>
      <c r="E146" s="160" t="s">
        <v>2050</v>
      </c>
      <c r="F146" s="26"/>
      <c r="G146" s="170" t="s">
        <v>2060</v>
      </c>
      <c r="H146" s="13"/>
      <c r="I146" s="23">
        <v>10800000</v>
      </c>
      <c r="J146" s="210">
        <v>7110000</v>
      </c>
      <c r="K146" s="84">
        <f t="shared" si="1"/>
        <v>3690000</v>
      </c>
    </row>
    <row r="147" spans="1:11" x14ac:dyDescent="0.25">
      <c r="A147" s="24">
        <v>45393</v>
      </c>
      <c r="B147" s="225" t="s">
        <v>1566</v>
      </c>
      <c r="C147" s="211" t="s">
        <v>2023</v>
      </c>
      <c r="D147" s="211" t="s">
        <v>2024</v>
      </c>
      <c r="E147" s="160" t="s">
        <v>2051</v>
      </c>
      <c r="F147" s="26"/>
      <c r="G147" s="170" t="s">
        <v>2061</v>
      </c>
      <c r="H147" s="13"/>
      <c r="I147" s="23">
        <v>10800000</v>
      </c>
      <c r="J147" s="210">
        <v>7110000</v>
      </c>
      <c r="K147" s="84">
        <f t="shared" si="1"/>
        <v>3690000</v>
      </c>
    </row>
    <row r="148" spans="1:11" x14ac:dyDescent="0.25">
      <c r="A148" s="24">
        <v>45393</v>
      </c>
      <c r="B148" s="225" t="s">
        <v>1567</v>
      </c>
      <c r="C148" s="211" t="s">
        <v>1845</v>
      </c>
      <c r="D148" s="211" t="s">
        <v>2025</v>
      </c>
      <c r="E148" s="160" t="s">
        <v>911</v>
      </c>
      <c r="F148" s="26"/>
      <c r="G148" s="170" t="s">
        <v>2062</v>
      </c>
      <c r="H148" s="13"/>
      <c r="I148" s="23">
        <v>10800000</v>
      </c>
      <c r="J148" s="210">
        <v>7110000</v>
      </c>
      <c r="K148" s="84">
        <f t="shared" si="1"/>
        <v>3690000</v>
      </c>
    </row>
    <row r="149" spans="1:11" x14ac:dyDescent="0.25">
      <c r="A149" s="24">
        <v>45393</v>
      </c>
      <c r="B149" s="225" t="s">
        <v>1397</v>
      </c>
      <c r="C149" s="211" t="s">
        <v>1847</v>
      </c>
      <c r="D149" s="211" t="s">
        <v>2026</v>
      </c>
      <c r="E149" s="160" t="s">
        <v>2052</v>
      </c>
      <c r="F149" s="26"/>
      <c r="G149" s="170" t="s">
        <v>2063</v>
      </c>
      <c r="H149" s="13"/>
      <c r="I149" s="23">
        <v>24000000</v>
      </c>
      <c r="J149" s="210">
        <v>15800000</v>
      </c>
      <c r="K149" s="84">
        <f t="shared" si="1"/>
        <v>8200000</v>
      </c>
    </row>
    <row r="150" spans="1:11" x14ac:dyDescent="0.25">
      <c r="A150" s="24">
        <v>45393</v>
      </c>
      <c r="B150" s="225" t="s">
        <v>1557</v>
      </c>
      <c r="C150" s="211" t="s">
        <v>2027</v>
      </c>
      <c r="D150" s="211" t="s">
        <v>2028</v>
      </c>
      <c r="E150" s="160" t="s">
        <v>918</v>
      </c>
      <c r="F150" s="26"/>
      <c r="G150" s="170" t="s">
        <v>2064</v>
      </c>
      <c r="H150" s="13"/>
      <c r="I150" s="23">
        <v>10800000</v>
      </c>
      <c r="J150" s="210">
        <v>7110000</v>
      </c>
      <c r="K150" s="84">
        <f t="shared" si="1"/>
        <v>3690000</v>
      </c>
    </row>
    <row r="151" spans="1:11" x14ac:dyDescent="0.25">
      <c r="A151" s="24">
        <v>45393</v>
      </c>
      <c r="B151" s="225" t="s">
        <v>1402</v>
      </c>
      <c r="C151" s="211" t="s">
        <v>1410</v>
      </c>
      <c r="D151" s="211" t="s">
        <v>2029</v>
      </c>
      <c r="E151" s="160" t="s">
        <v>2050</v>
      </c>
      <c r="F151" s="26"/>
      <c r="G151" s="170" t="s">
        <v>2065</v>
      </c>
      <c r="H151" s="13"/>
      <c r="I151" s="23">
        <v>10800000</v>
      </c>
      <c r="J151" s="210">
        <v>7110000</v>
      </c>
      <c r="K151" s="84">
        <f t="shared" si="1"/>
        <v>3690000</v>
      </c>
    </row>
    <row r="152" spans="1:11" x14ac:dyDescent="0.25">
      <c r="A152" s="24">
        <v>45393</v>
      </c>
      <c r="B152" s="225" t="s">
        <v>1775</v>
      </c>
      <c r="C152" s="211" t="s">
        <v>2030</v>
      </c>
      <c r="D152" s="211" t="s">
        <v>2031</v>
      </c>
      <c r="E152" s="160" t="s">
        <v>1624</v>
      </c>
      <c r="F152" s="26"/>
      <c r="G152" s="170" t="s">
        <v>2066</v>
      </c>
      <c r="H152" s="13"/>
      <c r="I152" s="23">
        <v>10800000</v>
      </c>
      <c r="J152" s="210">
        <v>7110000</v>
      </c>
      <c r="K152" s="84">
        <f t="shared" si="1"/>
        <v>3690000</v>
      </c>
    </row>
    <row r="153" spans="1:11" x14ac:dyDescent="0.25">
      <c r="A153" s="24">
        <v>45393</v>
      </c>
      <c r="B153" s="225" t="s">
        <v>1409</v>
      </c>
      <c r="C153" s="211" t="s">
        <v>2032</v>
      </c>
      <c r="D153" s="211" t="s">
        <v>194</v>
      </c>
      <c r="E153" s="160" t="s">
        <v>918</v>
      </c>
      <c r="F153" s="26"/>
      <c r="G153" s="170" t="s">
        <v>2067</v>
      </c>
      <c r="H153" s="13"/>
      <c r="I153" s="23">
        <v>10800000</v>
      </c>
      <c r="J153" s="210">
        <v>6840000</v>
      </c>
      <c r="K153" s="84">
        <f t="shared" si="1"/>
        <v>3960000</v>
      </c>
    </row>
    <row r="154" spans="1:11" x14ac:dyDescent="0.25">
      <c r="A154" s="24">
        <v>45397</v>
      </c>
      <c r="B154" s="225" t="s">
        <v>1412</v>
      </c>
      <c r="C154" s="211" t="s">
        <v>2033</v>
      </c>
      <c r="D154" s="211" t="s">
        <v>1938</v>
      </c>
      <c r="E154" s="160" t="s">
        <v>918</v>
      </c>
      <c r="F154" s="26"/>
      <c r="G154" s="170" t="s">
        <v>2068</v>
      </c>
      <c r="H154" s="13"/>
      <c r="I154" s="23">
        <v>10800000</v>
      </c>
      <c r="J154" s="210">
        <v>6840000</v>
      </c>
      <c r="K154" s="84">
        <f t="shared" si="1"/>
        <v>3960000</v>
      </c>
    </row>
    <row r="155" spans="1:11" x14ac:dyDescent="0.25">
      <c r="A155" s="24">
        <v>45397</v>
      </c>
      <c r="B155" s="225" t="s">
        <v>1411</v>
      </c>
      <c r="C155" s="211" t="s">
        <v>1946</v>
      </c>
      <c r="D155" s="211" t="s">
        <v>2023</v>
      </c>
      <c r="E155" s="160" t="s">
        <v>1624</v>
      </c>
      <c r="F155" s="26"/>
      <c r="G155" s="170" t="s">
        <v>2069</v>
      </c>
      <c r="H155" s="13"/>
      <c r="I155" s="23">
        <v>10800000</v>
      </c>
      <c r="J155" s="210">
        <v>6750000</v>
      </c>
      <c r="K155" s="84">
        <f t="shared" si="1"/>
        <v>4050000</v>
      </c>
    </row>
    <row r="156" spans="1:11" x14ac:dyDescent="0.25">
      <c r="A156" s="24">
        <v>45398</v>
      </c>
      <c r="B156" s="225" t="s">
        <v>1299</v>
      </c>
      <c r="C156" s="211" t="s">
        <v>2034</v>
      </c>
      <c r="D156" s="211" t="s">
        <v>2032</v>
      </c>
      <c r="E156" s="160" t="s">
        <v>917</v>
      </c>
      <c r="F156" s="26"/>
      <c r="G156" s="170" t="s">
        <v>2070</v>
      </c>
      <c r="H156" s="13"/>
      <c r="I156" s="23">
        <v>24000000</v>
      </c>
      <c r="J156" s="210">
        <v>14800000</v>
      </c>
      <c r="K156" s="84">
        <f t="shared" si="1"/>
        <v>9200000</v>
      </c>
    </row>
    <row r="157" spans="1:11" x14ac:dyDescent="0.25">
      <c r="A157" s="24">
        <v>45398</v>
      </c>
      <c r="B157" s="225" t="s">
        <v>1682</v>
      </c>
      <c r="C157" s="211" t="s">
        <v>2035</v>
      </c>
      <c r="D157" s="211" t="s">
        <v>2036</v>
      </c>
      <c r="E157" s="160" t="s">
        <v>929</v>
      </c>
      <c r="F157" s="26"/>
      <c r="G157" s="170" t="s">
        <v>2071</v>
      </c>
      <c r="H157" s="13"/>
      <c r="I157" s="23">
        <v>24000000</v>
      </c>
      <c r="J157" s="210">
        <v>15000000</v>
      </c>
      <c r="K157" s="84">
        <f t="shared" si="1"/>
        <v>9000000</v>
      </c>
    </row>
    <row r="158" spans="1:11" x14ac:dyDescent="0.25">
      <c r="A158" s="24">
        <v>45398</v>
      </c>
      <c r="B158" s="225" t="s">
        <v>1684</v>
      </c>
      <c r="C158" s="211" t="s">
        <v>2037</v>
      </c>
      <c r="D158" s="211" t="s">
        <v>1840</v>
      </c>
      <c r="E158" s="160" t="s">
        <v>918</v>
      </c>
      <c r="F158" s="26"/>
      <c r="G158" s="170" t="s">
        <v>2072</v>
      </c>
      <c r="H158" s="13"/>
      <c r="I158" s="23">
        <v>10800000</v>
      </c>
      <c r="J158" s="210">
        <v>6660000</v>
      </c>
      <c r="K158" s="84">
        <f t="shared" si="1"/>
        <v>4140000</v>
      </c>
    </row>
    <row r="159" spans="1:11" x14ac:dyDescent="0.25">
      <c r="A159" s="24">
        <v>45398</v>
      </c>
      <c r="B159" s="225" t="s">
        <v>1686</v>
      </c>
      <c r="C159" s="211" t="s">
        <v>2038</v>
      </c>
      <c r="D159" s="211" t="s">
        <v>192</v>
      </c>
      <c r="E159" s="160" t="s">
        <v>1624</v>
      </c>
      <c r="F159" s="26"/>
      <c r="G159" s="170" t="s">
        <v>2073</v>
      </c>
      <c r="H159" s="13"/>
      <c r="I159" s="23">
        <v>10800000</v>
      </c>
      <c r="J159" s="210">
        <v>6660000</v>
      </c>
      <c r="K159" s="84">
        <f t="shared" si="1"/>
        <v>4140000</v>
      </c>
    </row>
    <row r="160" spans="1:11" x14ac:dyDescent="0.25">
      <c r="A160" s="24">
        <v>45398</v>
      </c>
      <c r="B160" s="225" t="s">
        <v>1415</v>
      </c>
      <c r="C160" s="211" t="s">
        <v>2039</v>
      </c>
      <c r="D160" s="211" t="s">
        <v>2040</v>
      </c>
      <c r="E160" s="160" t="s">
        <v>911</v>
      </c>
      <c r="F160" s="26"/>
      <c r="G160" s="170" t="s">
        <v>2074</v>
      </c>
      <c r="H160" s="13"/>
      <c r="I160" s="23">
        <v>10800000</v>
      </c>
      <c r="J160" s="210">
        <v>6750000</v>
      </c>
      <c r="K160" s="84">
        <f t="shared" si="1"/>
        <v>4050000</v>
      </c>
    </row>
    <row r="161" spans="1:11" x14ac:dyDescent="0.25">
      <c r="A161" s="24">
        <v>45398</v>
      </c>
      <c r="B161" s="225" t="s">
        <v>1417</v>
      </c>
      <c r="C161" s="211" t="s">
        <v>1859</v>
      </c>
      <c r="D161" s="211" t="s">
        <v>1930</v>
      </c>
      <c r="E161" s="160" t="s">
        <v>2053</v>
      </c>
      <c r="F161" s="26"/>
      <c r="G161" s="170" t="s">
        <v>2075</v>
      </c>
      <c r="H161" s="13"/>
      <c r="I161" s="23">
        <v>10800000</v>
      </c>
      <c r="J161" s="210">
        <v>6660000</v>
      </c>
      <c r="K161" s="84">
        <f t="shared" si="1"/>
        <v>4140000</v>
      </c>
    </row>
    <row r="162" spans="1:11" x14ac:dyDescent="0.25">
      <c r="A162" s="24">
        <v>45398</v>
      </c>
      <c r="B162" s="225" t="s">
        <v>1295</v>
      </c>
      <c r="C162" s="211" t="s">
        <v>2041</v>
      </c>
      <c r="D162" s="211" t="s">
        <v>1932</v>
      </c>
      <c r="E162" s="160" t="s">
        <v>2054</v>
      </c>
      <c r="F162" s="26"/>
      <c r="G162" s="170" t="s">
        <v>2076</v>
      </c>
      <c r="H162" s="13"/>
      <c r="I162" s="23">
        <v>19092000</v>
      </c>
      <c r="J162" s="210">
        <v>11773400</v>
      </c>
      <c r="K162" s="84">
        <f t="shared" si="1"/>
        <v>7318600</v>
      </c>
    </row>
    <row r="163" spans="1:11" x14ac:dyDescent="0.25">
      <c r="A163" s="24">
        <v>45401</v>
      </c>
      <c r="B163" s="225" t="s">
        <v>1429</v>
      </c>
      <c r="C163" s="211" t="s">
        <v>1940</v>
      </c>
      <c r="D163" s="211" t="s">
        <v>2041</v>
      </c>
      <c r="E163" s="160" t="s">
        <v>2055</v>
      </c>
      <c r="F163" s="26"/>
      <c r="G163" s="170" t="s">
        <v>2077</v>
      </c>
      <c r="H163" s="13"/>
      <c r="I163" s="23">
        <v>28000000</v>
      </c>
      <c r="J163" s="210">
        <v>16800000</v>
      </c>
      <c r="K163" s="84">
        <f t="shared" si="1"/>
        <v>11200000</v>
      </c>
    </row>
    <row r="164" spans="1:11" x14ac:dyDescent="0.25">
      <c r="A164" s="24">
        <v>45401</v>
      </c>
      <c r="B164" s="225" t="s">
        <v>1571</v>
      </c>
      <c r="C164" s="211" t="s">
        <v>197</v>
      </c>
      <c r="D164" s="211" t="s">
        <v>2042</v>
      </c>
      <c r="E164" s="160" t="s">
        <v>1624</v>
      </c>
      <c r="F164" s="26"/>
      <c r="G164" s="170" t="s">
        <v>2078</v>
      </c>
      <c r="H164" s="13"/>
      <c r="I164" s="23">
        <v>10800000</v>
      </c>
      <c r="J164" s="210">
        <v>6210000</v>
      </c>
      <c r="K164" s="84">
        <f t="shared" si="1"/>
        <v>4590000</v>
      </c>
    </row>
    <row r="165" spans="1:11" x14ac:dyDescent="0.25">
      <c r="A165" s="24">
        <v>45401</v>
      </c>
      <c r="B165" s="225" t="s">
        <v>1689</v>
      </c>
      <c r="C165" s="211" t="s">
        <v>2043</v>
      </c>
      <c r="D165" s="211" t="s">
        <v>2044</v>
      </c>
      <c r="E165" s="160" t="s">
        <v>1624</v>
      </c>
      <c r="F165" s="26"/>
      <c r="G165" s="170" t="s">
        <v>2079</v>
      </c>
      <c r="H165" s="13"/>
      <c r="I165" s="23">
        <v>10800000</v>
      </c>
      <c r="J165" s="210">
        <v>6210000</v>
      </c>
      <c r="K165" s="84">
        <f t="shared" si="1"/>
        <v>4590000</v>
      </c>
    </row>
    <row r="166" spans="1:11" x14ac:dyDescent="0.25">
      <c r="A166" s="24">
        <v>45408</v>
      </c>
      <c r="B166" s="225" t="s">
        <v>1396</v>
      </c>
      <c r="C166" s="211" t="s">
        <v>2045</v>
      </c>
      <c r="D166" s="211" t="s">
        <v>2046</v>
      </c>
      <c r="E166" s="160" t="s">
        <v>921</v>
      </c>
      <c r="F166" s="26"/>
      <c r="G166" s="170" t="s">
        <v>2080</v>
      </c>
      <c r="H166" s="13"/>
      <c r="I166" s="23">
        <v>7956000</v>
      </c>
      <c r="J166" s="210">
        <v>4110600</v>
      </c>
      <c r="K166" s="84">
        <f t="shared" si="1"/>
        <v>3845400</v>
      </c>
    </row>
    <row r="167" spans="1:11" x14ac:dyDescent="0.25">
      <c r="A167" s="248">
        <v>45415</v>
      </c>
      <c r="B167" s="247" t="s">
        <v>2098</v>
      </c>
      <c r="C167" s="247" t="s">
        <v>2268</v>
      </c>
      <c r="D167" s="247" t="s">
        <v>2138</v>
      </c>
      <c r="E167" s="124" t="s">
        <v>911</v>
      </c>
      <c r="F167" s="26"/>
      <c r="G167" s="124" t="s">
        <v>2827</v>
      </c>
      <c r="H167" s="13"/>
      <c r="I167" s="127">
        <v>10800000</v>
      </c>
      <c r="J167" s="210">
        <v>4950000</v>
      </c>
      <c r="K167" s="84">
        <f t="shared" si="1"/>
        <v>5850000</v>
      </c>
    </row>
    <row r="168" spans="1:11" x14ac:dyDescent="0.25">
      <c r="A168" s="248">
        <v>45415</v>
      </c>
      <c r="B168" s="247" t="s">
        <v>427</v>
      </c>
      <c r="C168" s="247" t="s">
        <v>2281</v>
      </c>
      <c r="D168" s="247" t="s">
        <v>2139</v>
      </c>
      <c r="E168" s="124" t="s">
        <v>1624</v>
      </c>
      <c r="F168" s="26"/>
      <c r="G168" s="124" t="s">
        <v>2828</v>
      </c>
      <c r="H168" s="13"/>
      <c r="I168" s="127">
        <v>10800000</v>
      </c>
      <c r="J168" s="210">
        <v>4770000</v>
      </c>
      <c r="K168" s="84">
        <f t="shared" si="1"/>
        <v>6030000</v>
      </c>
    </row>
    <row r="169" spans="1:11" x14ac:dyDescent="0.25">
      <c r="A169" s="248">
        <v>45415</v>
      </c>
      <c r="B169" s="247" t="s">
        <v>2713</v>
      </c>
      <c r="C169" s="247" t="s">
        <v>194</v>
      </c>
      <c r="D169" s="247" t="s">
        <v>2291</v>
      </c>
      <c r="E169" s="124" t="s">
        <v>1485</v>
      </c>
      <c r="F169" s="26"/>
      <c r="G169" s="124" t="s">
        <v>722</v>
      </c>
      <c r="H169" s="13"/>
      <c r="I169" s="127">
        <v>12475000</v>
      </c>
      <c r="J169" s="210">
        <v>12475000</v>
      </c>
      <c r="K169" s="84">
        <f t="shared" si="1"/>
        <v>0</v>
      </c>
    </row>
    <row r="170" spans="1:11" x14ac:dyDescent="0.25">
      <c r="A170" s="248">
        <v>45415</v>
      </c>
      <c r="B170" s="247" t="s">
        <v>2713</v>
      </c>
      <c r="C170" s="247" t="s">
        <v>194</v>
      </c>
      <c r="D170" s="247" t="s">
        <v>2291</v>
      </c>
      <c r="E170" s="124" t="s">
        <v>1485</v>
      </c>
      <c r="F170" s="26"/>
      <c r="G170" s="124" t="s">
        <v>722</v>
      </c>
      <c r="H170" s="13"/>
      <c r="I170" s="127">
        <v>3680000</v>
      </c>
      <c r="J170" s="210">
        <v>3680000</v>
      </c>
      <c r="K170" s="84">
        <f t="shared" si="1"/>
        <v>0</v>
      </c>
    </row>
    <row r="171" spans="1:11" x14ac:dyDescent="0.25">
      <c r="A171" s="248">
        <v>45418</v>
      </c>
      <c r="B171" s="247" t="s">
        <v>2914</v>
      </c>
      <c r="C171" s="247" t="s">
        <v>194</v>
      </c>
      <c r="D171" s="247" t="s">
        <v>2719</v>
      </c>
      <c r="E171" s="124" t="s">
        <v>2837</v>
      </c>
      <c r="F171" s="26"/>
      <c r="G171" s="124" t="s">
        <v>722</v>
      </c>
      <c r="H171" s="13"/>
      <c r="I171" s="127">
        <v>96700</v>
      </c>
      <c r="J171" s="210">
        <v>96700</v>
      </c>
      <c r="K171" s="84">
        <f t="shared" si="1"/>
        <v>0</v>
      </c>
    </row>
    <row r="172" spans="1:11" x14ac:dyDescent="0.25">
      <c r="A172" s="248">
        <v>45418</v>
      </c>
      <c r="B172" s="247" t="s">
        <v>2914</v>
      </c>
      <c r="C172" s="247" t="s">
        <v>194</v>
      </c>
      <c r="D172" s="247" t="s">
        <v>2720</v>
      </c>
      <c r="E172" s="124" t="s">
        <v>2837</v>
      </c>
      <c r="F172" s="26"/>
      <c r="G172" s="124" t="s">
        <v>722</v>
      </c>
      <c r="H172" s="13"/>
      <c r="I172" s="127">
        <v>167100</v>
      </c>
      <c r="J172" s="210">
        <v>167100</v>
      </c>
      <c r="K172" s="84">
        <f t="shared" si="1"/>
        <v>0</v>
      </c>
    </row>
    <row r="173" spans="1:11" x14ac:dyDescent="0.25">
      <c r="A173" s="248">
        <v>45420</v>
      </c>
      <c r="B173" s="247" t="s">
        <v>263</v>
      </c>
      <c r="C173" s="247" t="s">
        <v>2721</v>
      </c>
      <c r="D173" s="247" t="s">
        <v>2722</v>
      </c>
      <c r="E173" s="124" t="s">
        <v>2838</v>
      </c>
      <c r="F173" s="26"/>
      <c r="G173" s="124" t="s">
        <v>238</v>
      </c>
      <c r="H173" s="13"/>
      <c r="I173" s="127">
        <v>14000000</v>
      </c>
      <c r="J173" s="210">
        <v>7233333</v>
      </c>
      <c r="K173" s="84">
        <f t="shared" si="1"/>
        <v>6766667</v>
      </c>
    </row>
    <row r="174" spans="1:11" x14ac:dyDescent="0.25">
      <c r="A174" s="248">
        <v>45421</v>
      </c>
      <c r="B174" s="247" t="s">
        <v>944</v>
      </c>
      <c r="C174" s="247" t="s">
        <v>2723</v>
      </c>
      <c r="D174" s="247" t="s">
        <v>2724</v>
      </c>
      <c r="E174" s="124" t="s">
        <v>2839</v>
      </c>
      <c r="F174" s="26"/>
      <c r="G174" s="124" t="s">
        <v>898</v>
      </c>
      <c r="H174" s="13"/>
      <c r="I174" s="127">
        <v>6400000</v>
      </c>
      <c r="J174" s="210">
        <v>426667</v>
      </c>
      <c r="K174" s="84">
        <f t="shared" si="1"/>
        <v>5973333</v>
      </c>
    </row>
    <row r="175" spans="1:11" x14ac:dyDescent="0.25">
      <c r="A175" s="248">
        <v>45421</v>
      </c>
      <c r="B175" s="247" t="s">
        <v>785</v>
      </c>
      <c r="C175" s="247" t="s">
        <v>2725</v>
      </c>
      <c r="D175" s="247" t="s">
        <v>2726</v>
      </c>
      <c r="E175" s="124" t="s">
        <v>2840</v>
      </c>
      <c r="F175" s="26"/>
      <c r="G175" s="124" t="s">
        <v>889</v>
      </c>
      <c r="H175" s="13"/>
      <c r="I175" s="127">
        <v>5400000</v>
      </c>
      <c r="J175" s="210">
        <v>450000</v>
      </c>
      <c r="K175" s="84">
        <f t="shared" si="1"/>
        <v>4950000</v>
      </c>
    </row>
    <row r="176" spans="1:11" x14ac:dyDescent="0.25">
      <c r="A176" s="248">
        <v>45421</v>
      </c>
      <c r="B176" s="247" t="s">
        <v>457</v>
      </c>
      <c r="C176" s="247" t="s">
        <v>2298</v>
      </c>
      <c r="D176" s="247" t="s">
        <v>2727</v>
      </c>
      <c r="E176" s="124" t="s">
        <v>2841</v>
      </c>
      <c r="F176" s="26"/>
      <c r="G176" s="124" t="s">
        <v>876</v>
      </c>
      <c r="H176" s="13"/>
      <c r="I176" s="127">
        <v>5400000</v>
      </c>
      <c r="J176" s="210">
        <v>810000</v>
      </c>
      <c r="K176" s="84">
        <f t="shared" si="1"/>
        <v>4590000</v>
      </c>
    </row>
    <row r="177" spans="1:11" x14ac:dyDescent="0.25">
      <c r="A177" s="248">
        <v>45421</v>
      </c>
      <c r="B177" s="247" t="s">
        <v>488</v>
      </c>
      <c r="C177" s="247" t="s">
        <v>2728</v>
      </c>
      <c r="D177" s="247" t="s">
        <v>2729</v>
      </c>
      <c r="E177" s="124" t="s">
        <v>2842</v>
      </c>
      <c r="F177" s="26"/>
      <c r="G177" s="124" t="s">
        <v>883</v>
      </c>
      <c r="H177" s="13"/>
      <c r="I177" s="127">
        <v>5400000</v>
      </c>
      <c r="J177" s="210">
        <v>810000</v>
      </c>
      <c r="K177" s="84">
        <f t="shared" si="1"/>
        <v>4590000</v>
      </c>
    </row>
    <row r="178" spans="1:11" x14ac:dyDescent="0.25">
      <c r="A178" s="248">
        <v>45421</v>
      </c>
      <c r="B178" s="247" t="s">
        <v>1052</v>
      </c>
      <c r="C178" s="247" t="s">
        <v>2730</v>
      </c>
      <c r="D178" s="247" t="s">
        <v>2731</v>
      </c>
      <c r="E178" s="124" t="s">
        <v>2843</v>
      </c>
      <c r="F178" s="26"/>
      <c r="G178" s="124" t="s">
        <v>860</v>
      </c>
      <c r="H178" s="13"/>
      <c r="I178" s="127">
        <v>5400000</v>
      </c>
      <c r="J178" s="210">
        <v>1080000</v>
      </c>
      <c r="K178" s="84">
        <f t="shared" si="1"/>
        <v>4320000</v>
      </c>
    </row>
    <row r="179" spans="1:11" x14ac:dyDescent="0.25">
      <c r="A179" s="248">
        <v>45421</v>
      </c>
      <c r="B179" s="247" t="s">
        <v>791</v>
      </c>
      <c r="C179" s="247" t="s">
        <v>2732</v>
      </c>
      <c r="D179" s="247" t="s">
        <v>2733</v>
      </c>
      <c r="E179" s="124" t="s">
        <v>2844</v>
      </c>
      <c r="F179" s="26"/>
      <c r="G179" s="124" t="s">
        <v>855</v>
      </c>
      <c r="H179" s="13"/>
      <c r="I179" s="127">
        <v>5400000</v>
      </c>
      <c r="J179" s="210">
        <v>1080000</v>
      </c>
      <c r="K179" s="84">
        <f t="shared" si="1"/>
        <v>4320000</v>
      </c>
    </row>
    <row r="180" spans="1:11" x14ac:dyDescent="0.25">
      <c r="A180" s="248">
        <v>45421</v>
      </c>
      <c r="B180" s="247" t="s">
        <v>2914</v>
      </c>
      <c r="C180" s="247" t="s">
        <v>194</v>
      </c>
      <c r="D180" s="247" t="s">
        <v>2734</v>
      </c>
      <c r="E180" s="124" t="s">
        <v>2837</v>
      </c>
      <c r="F180" s="26"/>
      <c r="G180" s="124" t="s">
        <v>722</v>
      </c>
      <c r="H180" s="13"/>
      <c r="I180" s="127">
        <v>300</v>
      </c>
      <c r="J180" s="210">
        <v>300</v>
      </c>
      <c r="K180" s="84">
        <f t="shared" si="1"/>
        <v>0</v>
      </c>
    </row>
    <row r="181" spans="1:11" x14ac:dyDescent="0.25">
      <c r="A181" s="248">
        <v>45421</v>
      </c>
      <c r="B181" s="247" t="s">
        <v>1821</v>
      </c>
      <c r="C181" s="247" t="s">
        <v>2735</v>
      </c>
      <c r="D181" s="247" t="s">
        <v>2721</v>
      </c>
      <c r="E181" s="124" t="s">
        <v>1624</v>
      </c>
      <c r="F181" s="26"/>
      <c r="G181" s="124" t="s">
        <v>2829</v>
      </c>
      <c r="H181" s="13"/>
      <c r="I181" s="127">
        <v>10800000</v>
      </c>
      <c r="J181" s="210">
        <v>4140000</v>
      </c>
      <c r="K181" s="84">
        <f t="shared" si="1"/>
        <v>6660000</v>
      </c>
    </row>
    <row r="182" spans="1:11" x14ac:dyDescent="0.25">
      <c r="A182" s="248">
        <v>45422</v>
      </c>
      <c r="B182" s="247" t="s">
        <v>456</v>
      </c>
      <c r="C182" s="247" t="s">
        <v>2736</v>
      </c>
      <c r="D182" s="247" t="s">
        <v>2737</v>
      </c>
      <c r="E182" s="124" t="s">
        <v>2845</v>
      </c>
      <c r="F182" s="26"/>
      <c r="G182" s="124" t="s">
        <v>854</v>
      </c>
      <c r="H182" s="13"/>
      <c r="I182" s="127">
        <v>5400000</v>
      </c>
      <c r="J182" s="210">
        <v>1080000</v>
      </c>
      <c r="K182" s="84">
        <f t="shared" si="1"/>
        <v>4320000</v>
      </c>
    </row>
    <row r="183" spans="1:11" x14ac:dyDescent="0.25">
      <c r="A183" s="248">
        <v>45422</v>
      </c>
      <c r="B183" s="247" t="s">
        <v>976</v>
      </c>
      <c r="C183" s="247" t="s">
        <v>2292</v>
      </c>
      <c r="D183" s="247" t="s">
        <v>129</v>
      </c>
      <c r="E183" s="124" t="s">
        <v>2846</v>
      </c>
      <c r="F183" s="26"/>
      <c r="G183" s="124" t="s">
        <v>2830</v>
      </c>
      <c r="H183" s="13"/>
      <c r="I183" s="127">
        <v>5400000</v>
      </c>
      <c r="J183" s="210">
        <v>0</v>
      </c>
      <c r="K183" s="84">
        <f t="shared" si="1"/>
        <v>5400000</v>
      </c>
    </row>
    <row r="184" spans="1:11" x14ac:dyDescent="0.25">
      <c r="A184" s="248">
        <v>45422</v>
      </c>
      <c r="B184" s="247" t="s">
        <v>781</v>
      </c>
      <c r="C184" s="247" t="s">
        <v>2738</v>
      </c>
      <c r="D184" s="247" t="s">
        <v>2283</v>
      </c>
      <c r="E184" s="124" t="s">
        <v>2847</v>
      </c>
      <c r="F184" s="26"/>
      <c r="G184" s="124" t="s">
        <v>887</v>
      </c>
      <c r="H184" s="13"/>
      <c r="I184" s="127">
        <v>16400000</v>
      </c>
      <c r="J184" s="210">
        <v>2186667</v>
      </c>
      <c r="K184" s="84">
        <f t="shared" si="1"/>
        <v>14213333</v>
      </c>
    </row>
    <row r="185" spans="1:11" x14ac:dyDescent="0.25">
      <c r="A185" s="248">
        <v>45422</v>
      </c>
      <c r="B185" s="247" t="s">
        <v>482</v>
      </c>
      <c r="C185" s="247" t="s">
        <v>2739</v>
      </c>
      <c r="D185" s="247" t="s">
        <v>2274</v>
      </c>
      <c r="E185" s="124" t="s">
        <v>2848</v>
      </c>
      <c r="F185" s="26"/>
      <c r="G185" s="124" t="s">
        <v>879</v>
      </c>
      <c r="H185" s="13"/>
      <c r="I185" s="127">
        <v>5400000</v>
      </c>
      <c r="J185" s="210">
        <v>810000</v>
      </c>
      <c r="K185" s="84">
        <f t="shared" si="1"/>
        <v>4590000</v>
      </c>
    </row>
    <row r="186" spans="1:11" x14ac:dyDescent="0.25">
      <c r="A186" s="248">
        <v>45422</v>
      </c>
      <c r="B186" s="247" t="s">
        <v>692</v>
      </c>
      <c r="C186" s="247" t="s">
        <v>2740</v>
      </c>
      <c r="D186" s="247" t="s">
        <v>2272</v>
      </c>
      <c r="E186" s="124" t="s">
        <v>2849</v>
      </c>
      <c r="F186" s="26"/>
      <c r="G186" s="124" t="s">
        <v>862</v>
      </c>
      <c r="H186" s="13"/>
      <c r="I186" s="127">
        <v>5400000</v>
      </c>
      <c r="J186" s="210">
        <v>1080000</v>
      </c>
      <c r="K186" s="84">
        <f t="shared" si="1"/>
        <v>4320000</v>
      </c>
    </row>
    <row r="187" spans="1:11" x14ac:dyDescent="0.25">
      <c r="A187" s="248">
        <v>45422</v>
      </c>
      <c r="B187" s="247" t="s">
        <v>167</v>
      </c>
      <c r="C187" s="247" t="s">
        <v>2741</v>
      </c>
      <c r="D187" s="247" t="s">
        <v>2276</v>
      </c>
      <c r="E187" s="124" t="s">
        <v>2850</v>
      </c>
      <c r="F187" s="26"/>
      <c r="G187" s="124" t="s">
        <v>245</v>
      </c>
      <c r="H187" s="13"/>
      <c r="I187" s="127">
        <v>5400000</v>
      </c>
      <c r="J187" s="210">
        <v>2700000</v>
      </c>
      <c r="K187" s="84">
        <f t="shared" si="1"/>
        <v>2700000</v>
      </c>
    </row>
    <row r="188" spans="1:11" x14ac:dyDescent="0.25">
      <c r="A188" s="248">
        <v>45426</v>
      </c>
      <c r="B188" s="247" t="s">
        <v>502</v>
      </c>
      <c r="C188" s="247" t="s">
        <v>2742</v>
      </c>
      <c r="D188" s="247" t="s">
        <v>2293</v>
      </c>
      <c r="E188" s="124" t="s">
        <v>2851</v>
      </c>
      <c r="F188" s="26"/>
      <c r="G188" s="124" t="s">
        <v>893</v>
      </c>
      <c r="H188" s="13"/>
      <c r="I188" s="127">
        <v>5400000</v>
      </c>
      <c r="J188" s="210">
        <v>360000</v>
      </c>
      <c r="K188" s="84">
        <f t="shared" si="1"/>
        <v>5040000</v>
      </c>
    </row>
    <row r="189" spans="1:11" x14ac:dyDescent="0.25">
      <c r="A189" s="248">
        <v>45426</v>
      </c>
      <c r="B189" s="247" t="s">
        <v>500</v>
      </c>
      <c r="C189" s="247" t="s">
        <v>2743</v>
      </c>
      <c r="D189" s="247" t="s">
        <v>2744</v>
      </c>
      <c r="E189" s="124" t="s">
        <v>2852</v>
      </c>
      <c r="F189" s="26"/>
      <c r="G189" s="124" t="s">
        <v>903</v>
      </c>
      <c r="H189" s="13"/>
      <c r="I189" s="127">
        <v>5400000</v>
      </c>
      <c r="J189" s="210">
        <v>360000</v>
      </c>
      <c r="K189" s="84">
        <f t="shared" si="1"/>
        <v>5040000</v>
      </c>
    </row>
    <row r="190" spans="1:11" x14ac:dyDescent="0.25">
      <c r="A190" s="248">
        <v>45426</v>
      </c>
      <c r="B190" s="247" t="s">
        <v>68</v>
      </c>
      <c r="C190" s="247" t="s">
        <v>2745</v>
      </c>
      <c r="D190" s="247" t="s">
        <v>2746</v>
      </c>
      <c r="E190" s="124" t="s">
        <v>2853</v>
      </c>
      <c r="F190" s="26"/>
      <c r="G190" s="124" t="s">
        <v>881</v>
      </c>
      <c r="H190" s="13"/>
      <c r="I190" s="127">
        <v>17000000</v>
      </c>
      <c r="J190" s="210">
        <v>2550000</v>
      </c>
      <c r="K190" s="84">
        <f t="shared" si="1"/>
        <v>14450000</v>
      </c>
    </row>
    <row r="191" spans="1:11" x14ac:dyDescent="0.25">
      <c r="A191" s="248">
        <v>45426</v>
      </c>
      <c r="B191" s="247" t="s">
        <v>484</v>
      </c>
      <c r="C191" s="247" t="s">
        <v>2733</v>
      </c>
      <c r="D191" s="247" t="s">
        <v>2311</v>
      </c>
      <c r="E191" s="124" t="s">
        <v>2854</v>
      </c>
      <c r="F191" s="26"/>
      <c r="G191" s="124" t="s">
        <v>882</v>
      </c>
      <c r="H191" s="13"/>
      <c r="I191" s="127">
        <v>17000000</v>
      </c>
      <c r="J191" s="210">
        <v>2550000</v>
      </c>
      <c r="K191" s="84">
        <f t="shared" si="1"/>
        <v>14450000</v>
      </c>
    </row>
    <row r="192" spans="1:11" x14ac:dyDescent="0.25">
      <c r="A192" s="248">
        <v>45426</v>
      </c>
      <c r="B192" s="247" t="s">
        <v>465</v>
      </c>
      <c r="C192" s="247" t="s">
        <v>2731</v>
      </c>
      <c r="D192" s="247" t="s">
        <v>195</v>
      </c>
      <c r="E192" s="124" t="s">
        <v>2855</v>
      </c>
      <c r="F192" s="26"/>
      <c r="G192" s="124" t="s">
        <v>885</v>
      </c>
      <c r="H192" s="13"/>
      <c r="I192" s="127">
        <v>10600000</v>
      </c>
      <c r="J192" s="210">
        <v>1590000</v>
      </c>
      <c r="K192" s="84">
        <f t="shared" si="1"/>
        <v>9010000</v>
      </c>
    </row>
    <row r="193" spans="1:11" x14ac:dyDescent="0.25">
      <c r="A193" s="248">
        <v>45426</v>
      </c>
      <c r="B193" s="247" t="s">
        <v>793</v>
      </c>
      <c r="C193" s="247" t="s">
        <v>2729</v>
      </c>
      <c r="D193" s="247" t="s">
        <v>2739</v>
      </c>
      <c r="E193" s="124" t="s">
        <v>2856</v>
      </c>
      <c r="F193" s="26"/>
      <c r="G193" s="124" t="s">
        <v>884</v>
      </c>
      <c r="H193" s="13"/>
      <c r="I193" s="127">
        <v>5400000</v>
      </c>
      <c r="J193" s="210">
        <v>810000</v>
      </c>
      <c r="K193" s="84">
        <f t="shared" si="1"/>
        <v>4590000</v>
      </c>
    </row>
    <row r="194" spans="1:11" x14ac:dyDescent="0.25">
      <c r="A194" s="248">
        <v>45426</v>
      </c>
      <c r="B194" s="247" t="s">
        <v>782</v>
      </c>
      <c r="C194" s="247" t="s">
        <v>2727</v>
      </c>
      <c r="D194" s="247" t="s">
        <v>2736</v>
      </c>
      <c r="E194" s="124" t="s">
        <v>2857</v>
      </c>
      <c r="F194" s="26"/>
      <c r="G194" s="124" t="s">
        <v>868</v>
      </c>
      <c r="H194" s="13"/>
      <c r="I194" s="127">
        <v>5400000</v>
      </c>
      <c r="J194" s="210">
        <v>900000</v>
      </c>
      <c r="K194" s="84">
        <f t="shared" si="1"/>
        <v>4500000</v>
      </c>
    </row>
    <row r="195" spans="1:11" x14ac:dyDescent="0.25">
      <c r="A195" s="248">
        <v>45426</v>
      </c>
      <c r="B195" s="247" t="s">
        <v>1226</v>
      </c>
      <c r="C195" s="247" t="s">
        <v>2726</v>
      </c>
      <c r="D195" s="247" t="s">
        <v>2343</v>
      </c>
      <c r="E195" s="124" t="s">
        <v>2858</v>
      </c>
      <c r="F195" s="26"/>
      <c r="G195" s="124" t="s">
        <v>859</v>
      </c>
      <c r="H195" s="13"/>
      <c r="I195" s="127">
        <v>5400000</v>
      </c>
      <c r="J195" s="210">
        <v>1080000</v>
      </c>
      <c r="K195" s="84">
        <f t="shared" si="1"/>
        <v>4320000</v>
      </c>
    </row>
    <row r="196" spans="1:11" x14ac:dyDescent="0.25">
      <c r="A196" s="248">
        <v>45426</v>
      </c>
      <c r="B196" s="247" t="s">
        <v>984</v>
      </c>
      <c r="C196" s="247" t="s">
        <v>2325</v>
      </c>
      <c r="D196" s="247" t="s">
        <v>2348</v>
      </c>
      <c r="E196" s="124" t="s">
        <v>2859</v>
      </c>
      <c r="F196" s="26"/>
      <c r="G196" s="124" t="s">
        <v>888</v>
      </c>
      <c r="H196" s="13"/>
      <c r="I196" s="127">
        <v>5400000</v>
      </c>
      <c r="J196" s="210">
        <v>720000</v>
      </c>
      <c r="K196" s="84">
        <f t="shared" si="1"/>
        <v>4680000</v>
      </c>
    </row>
    <row r="197" spans="1:11" x14ac:dyDescent="0.25">
      <c r="A197" s="248">
        <v>45426</v>
      </c>
      <c r="B197" s="247" t="s">
        <v>266</v>
      </c>
      <c r="C197" s="247" t="s">
        <v>2724</v>
      </c>
      <c r="D197" s="247" t="s">
        <v>2335</v>
      </c>
      <c r="E197" s="124" t="s">
        <v>2860</v>
      </c>
      <c r="F197" s="26"/>
      <c r="G197" s="124" t="s">
        <v>243</v>
      </c>
      <c r="H197" s="13"/>
      <c r="I197" s="127">
        <v>8000000</v>
      </c>
      <c r="J197" s="210">
        <v>4000000</v>
      </c>
      <c r="K197" s="84">
        <f t="shared" si="1"/>
        <v>4000000</v>
      </c>
    </row>
    <row r="198" spans="1:11" x14ac:dyDescent="0.25">
      <c r="A198" s="248">
        <v>45426</v>
      </c>
      <c r="B198" s="247" t="s">
        <v>2915</v>
      </c>
      <c r="C198" s="247" t="s">
        <v>2597</v>
      </c>
      <c r="D198" s="247" t="s">
        <v>2333</v>
      </c>
      <c r="E198" s="124" t="s">
        <v>2861</v>
      </c>
      <c r="F198" s="26"/>
      <c r="G198" s="124" t="s">
        <v>233</v>
      </c>
      <c r="H198" s="13"/>
      <c r="I198" s="127">
        <v>17000000</v>
      </c>
      <c r="J198" s="210">
        <v>9066667</v>
      </c>
      <c r="K198" s="84">
        <f t="shared" si="1"/>
        <v>7933333</v>
      </c>
    </row>
    <row r="199" spans="1:11" x14ac:dyDescent="0.25">
      <c r="A199" s="248">
        <v>45426</v>
      </c>
      <c r="B199" s="247" t="s">
        <v>698</v>
      </c>
      <c r="C199" s="247" t="s">
        <v>2327</v>
      </c>
      <c r="D199" s="247" t="s">
        <v>2346</v>
      </c>
      <c r="E199" s="124" t="s">
        <v>2862</v>
      </c>
      <c r="F199" s="26"/>
      <c r="G199" s="124" t="s">
        <v>858</v>
      </c>
      <c r="H199" s="13"/>
      <c r="I199" s="127">
        <v>5400000</v>
      </c>
      <c r="J199" s="210">
        <v>990000</v>
      </c>
      <c r="K199" s="84">
        <f t="shared" si="1"/>
        <v>4410000</v>
      </c>
    </row>
    <row r="200" spans="1:11" x14ac:dyDescent="0.25">
      <c r="A200" s="248">
        <v>45426</v>
      </c>
      <c r="B200" s="247" t="s">
        <v>1049</v>
      </c>
      <c r="C200" s="247" t="s">
        <v>2747</v>
      </c>
      <c r="D200" s="247" t="s">
        <v>2324</v>
      </c>
      <c r="E200" s="124" t="s">
        <v>2863</v>
      </c>
      <c r="F200" s="26"/>
      <c r="G200" s="124" t="s">
        <v>845</v>
      </c>
      <c r="H200" s="13"/>
      <c r="I200" s="127">
        <v>5400000</v>
      </c>
      <c r="J200" s="210">
        <v>1530000</v>
      </c>
      <c r="K200" s="84">
        <f t="shared" si="1"/>
        <v>3870000</v>
      </c>
    </row>
    <row r="201" spans="1:11" x14ac:dyDescent="0.25">
      <c r="A201" s="248">
        <v>45427</v>
      </c>
      <c r="B201" s="247" t="s">
        <v>786</v>
      </c>
      <c r="C201" s="247" t="s">
        <v>2748</v>
      </c>
      <c r="D201" s="247" t="s">
        <v>2749</v>
      </c>
      <c r="E201" s="124" t="s">
        <v>2864</v>
      </c>
      <c r="F201" s="26"/>
      <c r="G201" s="124" t="s">
        <v>904</v>
      </c>
      <c r="H201" s="13"/>
      <c r="I201" s="127">
        <v>5400000</v>
      </c>
      <c r="J201" s="210">
        <v>180000</v>
      </c>
      <c r="K201" s="84">
        <f t="shared" si="1"/>
        <v>5220000</v>
      </c>
    </row>
    <row r="202" spans="1:11" x14ac:dyDescent="0.25">
      <c r="A202" s="248">
        <v>45427</v>
      </c>
      <c r="B202" s="247" t="s">
        <v>797</v>
      </c>
      <c r="C202" s="247" t="s">
        <v>2750</v>
      </c>
      <c r="D202" s="247" t="s">
        <v>2751</v>
      </c>
      <c r="E202" s="124" t="s">
        <v>2865</v>
      </c>
      <c r="F202" s="26"/>
      <c r="G202" s="124" t="s">
        <v>905</v>
      </c>
      <c r="H202" s="13"/>
      <c r="I202" s="127">
        <v>5400000</v>
      </c>
      <c r="J202" s="210">
        <v>270000</v>
      </c>
      <c r="K202" s="84">
        <f t="shared" si="1"/>
        <v>5130000</v>
      </c>
    </row>
    <row r="203" spans="1:11" x14ac:dyDescent="0.25">
      <c r="A203" s="248">
        <v>45427</v>
      </c>
      <c r="B203" s="247" t="s">
        <v>269</v>
      </c>
      <c r="C203" s="247" t="s">
        <v>2752</v>
      </c>
      <c r="D203" s="247" t="s">
        <v>2753</v>
      </c>
      <c r="E203" s="124" t="s">
        <v>2866</v>
      </c>
      <c r="F203" s="26"/>
      <c r="G203" s="124" t="s">
        <v>247</v>
      </c>
      <c r="H203" s="13"/>
      <c r="I203" s="127">
        <v>13600000</v>
      </c>
      <c r="J203" s="210">
        <v>6800000</v>
      </c>
      <c r="K203" s="84">
        <f t="shared" si="1"/>
        <v>6800000</v>
      </c>
    </row>
    <row r="204" spans="1:11" x14ac:dyDescent="0.25">
      <c r="A204" s="248">
        <v>45427</v>
      </c>
      <c r="B204" s="247" t="s">
        <v>789</v>
      </c>
      <c r="C204" s="247" t="s">
        <v>2323</v>
      </c>
      <c r="D204" s="247" t="s">
        <v>2339</v>
      </c>
      <c r="E204" s="124" t="s">
        <v>2867</v>
      </c>
      <c r="F204" s="26"/>
      <c r="G204" s="124" t="s">
        <v>899</v>
      </c>
      <c r="H204" s="13"/>
      <c r="I204" s="127">
        <v>17000000</v>
      </c>
      <c r="J204" s="210">
        <v>1133333</v>
      </c>
      <c r="K204" s="84">
        <f t="shared" si="1"/>
        <v>15866667</v>
      </c>
    </row>
    <row r="205" spans="1:11" x14ac:dyDescent="0.25">
      <c r="A205" s="248">
        <v>45427</v>
      </c>
      <c r="B205" s="247" t="s">
        <v>796</v>
      </c>
      <c r="C205" s="247" t="s">
        <v>2754</v>
      </c>
      <c r="D205" s="247" t="s">
        <v>2755</v>
      </c>
      <c r="E205" s="124" t="s">
        <v>2868</v>
      </c>
      <c r="F205" s="26"/>
      <c r="G205" s="124" t="s">
        <v>910</v>
      </c>
      <c r="H205" s="13"/>
      <c r="I205" s="127">
        <v>5400000</v>
      </c>
      <c r="J205" s="210">
        <v>0</v>
      </c>
      <c r="K205" s="84">
        <f t="shared" si="1"/>
        <v>5400000</v>
      </c>
    </row>
    <row r="206" spans="1:11" x14ac:dyDescent="0.25">
      <c r="A206" s="248">
        <v>45427</v>
      </c>
      <c r="B206" s="247" t="s">
        <v>940</v>
      </c>
      <c r="C206" s="247" t="s">
        <v>2734</v>
      </c>
      <c r="D206" s="247" t="s">
        <v>2756</v>
      </c>
      <c r="E206" s="124" t="s">
        <v>2869</v>
      </c>
      <c r="F206" s="26"/>
      <c r="G206" s="124" t="s">
        <v>894</v>
      </c>
      <c r="H206" s="13"/>
      <c r="I206" s="127">
        <v>5400000</v>
      </c>
      <c r="J206" s="210">
        <v>360000</v>
      </c>
      <c r="K206" s="84">
        <f t="shared" si="1"/>
        <v>5040000</v>
      </c>
    </row>
    <row r="207" spans="1:11" x14ac:dyDescent="0.25">
      <c r="A207" s="248">
        <v>45427</v>
      </c>
      <c r="B207" s="247" t="s">
        <v>1225</v>
      </c>
      <c r="C207" s="247" t="s">
        <v>2751</v>
      </c>
      <c r="D207" s="247" t="s">
        <v>2757</v>
      </c>
      <c r="E207" s="124" t="s">
        <v>2870</v>
      </c>
      <c r="F207" s="26"/>
      <c r="G207" s="124" t="s">
        <v>857</v>
      </c>
      <c r="H207" s="13"/>
      <c r="I207" s="127">
        <v>5400000</v>
      </c>
      <c r="J207" s="210">
        <v>1080000</v>
      </c>
      <c r="K207" s="84">
        <f t="shared" si="1"/>
        <v>4320000</v>
      </c>
    </row>
    <row r="208" spans="1:11" x14ac:dyDescent="0.25">
      <c r="A208" s="248">
        <v>45427</v>
      </c>
      <c r="B208" s="247" t="s">
        <v>1050</v>
      </c>
      <c r="C208" s="247" t="s">
        <v>2753</v>
      </c>
      <c r="D208" s="247" t="s">
        <v>2758</v>
      </c>
      <c r="E208" s="124" t="s">
        <v>2871</v>
      </c>
      <c r="F208" s="26"/>
      <c r="G208" s="124" t="s">
        <v>852</v>
      </c>
      <c r="H208" s="13"/>
      <c r="I208" s="127">
        <v>5400000</v>
      </c>
      <c r="J208" s="210">
        <v>1080000</v>
      </c>
      <c r="K208" s="84">
        <f t="shared" si="1"/>
        <v>4320000</v>
      </c>
    </row>
    <row r="209" spans="1:11" x14ac:dyDescent="0.25">
      <c r="A209" s="248">
        <v>45427</v>
      </c>
      <c r="B209" s="247" t="s">
        <v>767</v>
      </c>
      <c r="C209" s="247" t="s">
        <v>2329</v>
      </c>
      <c r="D209" s="247" t="s">
        <v>2759</v>
      </c>
      <c r="E209" s="124" t="s">
        <v>2872</v>
      </c>
      <c r="F209" s="26"/>
      <c r="G209" s="124" t="s">
        <v>856</v>
      </c>
      <c r="H209" s="13"/>
      <c r="I209" s="127">
        <v>5400000</v>
      </c>
      <c r="J209" s="210">
        <v>1080000</v>
      </c>
      <c r="K209" s="84">
        <f t="shared" si="1"/>
        <v>4320000</v>
      </c>
    </row>
    <row r="210" spans="1:11" x14ac:dyDescent="0.25">
      <c r="A210" s="248">
        <v>45427</v>
      </c>
      <c r="B210" s="247" t="s">
        <v>424</v>
      </c>
      <c r="C210" s="247" t="s">
        <v>2760</v>
      </c>
      <c r="D210" s="247" t="s">
        <v>2761</v>
      </c>
      <c r="E210" s="124" t="s">
        <v>2873</v>
      </c>
      <c r="F210" s="26"/>
      <c r="G210" s="124" t="s">
        <v>844</v>
      </c>
      <c r="H210" s="13"/>
      <c r="I210" s="127">
        <v>5400000</v>
      </c>
      <c r="J210" s="210">
        <v>2160000</v>
      </c>
      <c r="K210" s="84">
        <f t="shared" si="1"/>
        <v>3240000</v>
      </c>
    </row>
    <row r="211" spans="1:11" x14ac:dyDescent="0.25">
      <c r="A211" s="248">
        <v>45427</v>
      </c>
      <c r="B211" s="247" t="s">
        <v>436</v>
      </c>
      <c r="C211" s="247" t="s">
        <v>2762</v>
      </c>
      <c r="D211" s="247" t="s">
        <v>2763</v>
      </c>
      <c r="E211" s="124" t="s">
        <v>2874</v>
      </c>
      <c r="F211" s="26"/>
      <c r="G211" s="124" t="s">
        <v>843</v>
      </c>
      <c r="H211" s="13"/>
      <c r="I211" s="127">
        <v>5400000</v>
      </c>
      <c r="J211" s="210">
        <v>2250000</v>
      </c>
      <c r="K211" s="84">
        <f t="shared" si="1"/>
        <v>3150000</v>
      </c>
    </row>
    <row r="212" spans="1:11" x14ac:dyDescent="0.25">
      <c r="A212" s="248">
        <v>45427</v>
      </c>
      <c r="B212" s="247" t="s">
        <v>2916</v>
      </c>
      <c r="C212" s="247" t="s">
        <v>2331</v>
      </c>
      <c r="D212" s="247" t="s">
        <v>2764</v>
      </c>
      <c r="E212" s="124" t="s">
        <v>2875</v>
      </c>
      <c r="F212" s="26"/>
      <c r="G212" s="124" t="s">
        <v>242</v>
      </c>
      <c r="H212" s="13"/>
      <c r="I212" s="127">
        <v>5400000</v>
      </c>
      <c r="J212" s="210">
        <v>2700000</v>
      </c>
      <c r="K212" s="84">
        <f t="shared" si="1"/>
        <v>2700000</v>
      </c>
    </row>
    <row r="213" spans="1:11" x14ac:dyDescent="0.25">
      <c r="A213" s="248">
        <v>45427</v>
      </c>
      <c r="B213" s="247" t="s">
        <v>2917</v>
      </c>
      <c r="C213" s="247" t="s">
        <v>2765</v>
      </c>
      <c r="D213" s="247" t="s">
        <v>2766</v>
      </c>
      <c r="E213" s="124" t="s">
        <v>2876</v>
      </c>
      <c r="F213" s="26"/>
      <c r="G213" s="124" t="s">
        <v>240</v>
      </c>
      <c r="H213" s="13"/>
      <c r="I213" s="127">
        <v>5400000</v>
      </c>
      <c r="J213" s="210">
        <v>2700000</v>
      </c>
      <c r="K213" s="84">
        <f t="shared" si="1"/>
        <v>2700000</v>
      </c>
    </row>
    <row r="214" spans="1:11" x14ac:dyDescent="0.25">
      <c r="A214" s="248">
        <v>45427</v>
      </c>
      <c r="B214" s="247" t="s">
        <v>2918</v>
      </c>
      <c r="C214" s="247" t="s">
        <v>2767</v>
      </c>
      <c r="D214" s="247" t="s">
        <v>2768</v>
      </c>
      <c r="E214" s="124" t="s">
        <v>2877</v>
      </c>
      <c r="F214" s="26"/>
      <c r="G214" s="124" t="s">
        <v>241</v>
      </c>
      <c r="H214" s="13"/>
      <c r="I214" s="127">
        <v>10918000</v>
      </c>
      <c r="J214" s="210">
        <v>5459000</v>
      </c>
      <c r="K214" s="84">
        <f t="shared" si="1"/>
        <v>5459000</v>
      </c>
    </row>
    <row r="215" spans="1:11" x14ac:dyDescent="0.25">
      <c r="A215" s="248">
        <v>45428</v>
      </c>
      <c r="B215" s="247" t="s">
        <v>260</v>
      </c>
      <c r="C215" s="247" t="s">
        <v>2769</v>
      </c>
      <c r="D215" s="247" t="s">
        <v>2320</v>
      </c>
      <c r="E215" s="124" t="s">
        <v>2878</v>
      </c>
      <c r="F215" s="26"/>
      <c r="G215" s="124" t="s">
        <v>234</v>
      </c>
      <c r="H215" s="13"/>
      <c r="I215" s="127">
        <v>26910000</v>
      </c>
      <c r="J215" s="210">
        <v>13903500</v>
      </c>
      <c r="K215" s="84">
        <f t="shared" si="1"/>
        <v>13006500</v>
      </c>
    </row>
    <row r="216" spans="1:11" x14ac:dyDescent="0.25">
      <c r="A216" s="248">
        <v>45430</v>
      </c>
      <c r="B216" s="247" t="s">
        <v>691</v>
      </c>
      <c r="C216" s="247" t="s">
        <v>2770</v>
      </c>
      <c r="D216" s="247" t="s">
        <v>2771</v>
      </c>
      <c r="E216" s="124" t="s">
        <v>2879</v>
      </c>
      <c r="F216" s="26"/>
      <c r="G216" s="124" t="s">
        <v>861</v>
      </c>
      <c r="H216" s="13"/>
      <c r="I216" s="127">
        <v>5400000</v>
      </c>
      <c r="J216" s="210">
        <v>1080000</v>
      </c>
      <c r="K216" s="84">
        <f t="shared" si="1"/>
        <v>4320000</v>
      </c>
    </row>
    <row r="217" spans="1:11" x14ac:dyDescent="0.25">
      <c r="A217" s="248">
        <v>45430</v>
      </c>
      <c r="B217" s="247" t="s">
        <v>267</v>
      </c>
      <c r="C217" s="247" t="s">
        <v>2772</v>
      </c>
      <c r="D217" s="247" t="s">
        <v>2773</v>
      </c>
      <c r="E217" s="124" t="s">
        <v>2880</v>
      </c>
      <c r="F217" s="26"/>
      <c r="G217" s="124" t="s">
        <v>244</v>
      </c>
      <c r="H217" s="13"/>
      <c r="I217" s="127">
        <v>5400000</v>
      </c>
      <c r="J217" s="210">
        <v>2700000</v>
      </c>
      <c r="K217" s="84">
        <f t="shared" si="1"/>
        <v>2700000</v>
      </c>
    </row>
    <row r="218" spans="1:11" x14ac:dyDescent="0.25">
      <c r="A218" s="248">
        <v>45430</v>
      </c>
      <c r="B218" s="247" t="s">
        <v>2919</v>
      </c>
      <c r="C218" s="247" t="s">
        <v>2774</v>
      </c>
      <c r="D218" s="247" t="s">
        <v>2775</v>
      </c>
      <c r="E218" s="124" t="s">
        <v>918</v>
      </c>
      <c r="F218" s="26"/>
      <c r="G218" s="124" t="s">
        <v>2831</v>
      </c>
      <c r="H218" s="13"/>
      <c r="I218" s="127">
        <v>10800000</v>
      </c>
      <c r="J218" s="210">
        <v>3690000</v>
      </c>
      <c r="K218" s="84">
        <f t="shared" si="1"/>
        <v>7110000</v>
      </c>
    </row>
    <row r="219" spans="1:11" x14ac:dyDescent="0.25">
      <c r="A219" s="248">
        <v>45430</v>
      </c>
      <c r="B219" s="247" t="s">
        <v>824</v>
      </c>
      <c r="C219" s="247" t="s">
        <v>2776</v>
      </c>
      <c r="D219" s="247" t="s">
        <v>2777</v>
      </c>
      <c r="E219" s="124" t="s">
        <v>2881</v>
      </c>
      <c r="F219" s="26"/>
      <c r="G219" s="124" t="s">
        <v>1588</v>
      </c>
      <c r="H219" s="13"/>
      <c r="I219" s="127">
        <v>5766000</v>
      </c>
      <c r="J219" s="210">
        <v>0</v>
      </c>
      <c r="K219" s="84">
        <f t="shared" si="1"/>
        <v>5766000</v>
      </c>
    </row>
    <row r="220" spans="1:11" x14ac:dyDescent="0.25">
      <c r="A220" s="248">
        <v>45430</v>
      </c>
      <c r="B220" s="247" t="s">
        <v>78</v>
      </c>
      <c r="C220" s="247" t="s">
        <v>2778</v>
      </c>
      <c r="D220" s="247" t="s">
        <v>2779</v>
      </c>
      <c r="E220" s="124" t="s">
        <v>2882</v>
      </c>
      <c r="F220" s="26"/>
      <c r="G220" s="124" t="s">
        <v>1586</v>
      </c>
      <c r="H220" s="13"/>
      <c r="I220" s="127">
        <v>5400000</v>
      </c>
      <c r="J220" s="210">
        <v>0</v>
      </c>
      <c r="K220" s="84">
        <f t="shared" si="1"/>
        <v>5400000</v>
      </c>
    </row>
    <row r="221" spans="1:11" x14ac:dyDescent="0.25">
      <c r="A221" s="248">
        <v>45429</v>
      </c>
      <c r="B221" s="247" t="s">
        <v>774</v>
      </c>
      <c r="C221" s="247" t="s">
        <v>2780</v>
      </c>
      <c r="D221" s="247" t="s">
        <v>2781</v>
      </c>
      <c r="E221" s="124" t="s">
        <v>2883</v>
      </c>
      <c r="F221" s="26"/>
      <c r="G221" s="124" t="s">
        <v>880</v>
      </c>
      <c r="H221" s="13"/>
      <c r="I221" s="127">
        <v>5400000</v>
      </c>
      <c r="J221" s="210">
        <v>360000</v>
      </c>
      <c r="K221" s="84">
        <f t="shared" si="1"/>
        <v>5040000</v>
      </c>
    </row>
    <row r="222" spans="1:11" x14ac:dyDescent="0.25">
      <c r="A222" s="248">
        <v>45429</v>
      </c>
      <c r="B222" s="247" t="s">
        <v>978</v>
      </c>
      <c r="C222" s="247" t="s">
        <v>2782</v>
      </c>
      <c r="D222" s="247" t="s">
        <v>2783</v>
      </c>
      <c r="E222" s="124" t="s">
        <v>2884</v>
      </c>
      <c r="F222" s="26"/>
      <c r="G222" s="124" t="s">
        <v>890</v>
      </c>
      <c r="H222" s="13"/>
      <c r="I222" s="127">
        <v>5400000</v>
      </c>
      <c r="J222" s="210">
        <v>360000</v>
      </c>
      <c r="K222" s="84">
        <f t="shared" si="1"/>
        <v>5040000</v>
      </c>
    </row>
    <row r="223" spans="1:11" x14ac:dyDescent="0.25">
      <c r="A223" s="248">
        <v>45429</v>
      </c>
      <c r="B223" s="247" t="s">
        <v>697</v>
      </c>
      <c r="C223" s="247" t="s">
        <v>2784</v>
      </c>
      <c r="D223" s="247" t="s">
        <v>2598</v>
      </c>
      <c r="E223" s="124" t="s">
        <v>2885</v>
      </c>
      <c r="F223" s="26"/>
      <c r="G223" s="124" t="s">
        <v>874</v>
      </c>
      <c r="H223" s="13"/>
      <c r="I223" s="127">
        <v>5400000</v>
      </c>
      <c r="J223" s="210">
        <v>450000</v>
      </c>
      <c r="K223" s="84">
        <f t="shared" si="1"/>
        <v>4950000</v>
      </c>
    </row>
    <row r="224" spans="1:11" x14ac:dyDescent="0.25">
      <c r="A224" s="248">
        <v>45433</v>
      </c>
      <c r="B224" s="247" t="s">
        <v>1539</v>
      </c>
      <c r="C224" s="247" t="s">
        <v>2785</v>
      </c>
      <c r="D224" s="247" t="s">
        <v>2786</v>
      </c>
      <c r="E224" s="124" t="s">
        <v>2886</v>
      </c>
      <c r="F224" s="26"/>
      <c r="G224" s="124" t="s">
        <v>891</v>
      </c>
      <c r="H224" s="13"/>
      <c r="I224" s="127">
        <v>5400000</v>
      </c>
      <c r="J224" s="210">
        <v>360000</v>
      </c>
      <c r="K224" s="84">
        <f t="shared" si="1"/>
        <v>5040000</v>
      </c>
    </row>
    <row r="225" spans="1:11" x14ac:dyDescent="0.25">
      <c r="A225" s="248">
        <v>45433</v>
      </c>
      <c r="B225" s="247" t="s">
        <v>979</v>
      </c>
      <c r="C225" s="247" t="s">
        <v>2787</v>
      </c>
      <c r="D225" s="247" t="s">
        <v>2788</v>
      </c>
      <c r="E225" s="124" t="s">
        <v>2887</v>
      </c>
      <c r="F225" s="26"/>
      <c r="G225" s="124" t="s">
        <v>1577</v>
      </c>
      <c r="H225" s="13"/>
      <c r="I225" s="127">
        <v>12000000</v>
      </c>
      <c r="J225" s="210">
        <v>0</v>
      </c>
      <c r="K225" s="84">
        <f t="shared" si="1"/>
        <v>12000000</v>
      </c>
    </row>
    <row r="226" spans="1:11" x14ac:dyDescent="0.25">
      <c r="A226" s="248">
        <v>45433</v>
      </c>
      <c r="B226" s="247" t="s">
        <v>442</v>
      </c>
      <c r="C226" s="247" t="s">
        <v>2789</v>
      </c>
      <c r="D226" s="247" t="s">
        <v>2789</v>
      </c>
      <c r="E226" s="124" t="s">
        <v>2888</v>
      </c>
      <c r="F226" s="26"/>
      <c r="G226" s="124" t="s">
        <v>849</v>
      </c>
      <c r="H226" s="13"/>
      <c r="I226" s="127">
        <v>5400000</v>
      </c>
      <c r="J226" s="210">
        <v>1530000</v>
      </c>
      <c r="K226" s="84">
        <f t="shared" si="1"/>
        <v>3870000</v>
      </c>
    </row>
    <row r="227" spans="1:11" x14ac:dyDescent="0.25">
      <c r="A227" s="248">
        <v>45433</v>
      </c>
      <c r="B227" s="247" t="s">
        <v>464</v>
      </c>
      <c r="C227" s="247" t="s">
        <v>2790</v>
      </c>
      <c r="D227" s="247" t="s">
        <v>2791</v>
      </c>
      <c r="E227" s="124" t="s">
        <v>2889</v>
      </c>
      <c r="F227" s="26"/>
      <c r="G227" s="124" t="s">
        <v>865</v>
      </c>
      <c r="H227" s="13"/>
      <c r="I227" s="127">
        <v>5400000</v>
      </c>
      <c r="J227" s="210">
        <v>900000</v>
      </c>
      <c r="K227" s="84">
        <f t="shared" si="1"/>
        <v>4500000</v>
      </c>
    </row>
    <row r="228" spans="1:11" x14ac:dyDescent="0.25">
      <c r="A228" s="248">
        <v>45433</v>
      </c>
      <c r="B228" s="247" t="s">
        <v>704</v>
      </c>
      <c r="C228" s="247" t="s">
        <v>2792</v>
      </c>
      <c r="D228" s="247" t="s">
        <v>2792</v>
      </c>
      <c r="E228" s="124" t="s">
        <v>2890</v>
      </c>
      <c r="F228" s="26"/>
      <c r="G228" s="124" t="s">
        <v>896</v>
      </c>
      <c r="H228" s="13"/>
      <c r="I228" s="127">
        <v>5400000</v>
      </c>
      <c r="J228" s="210">
        <v>360000</v>
      </c>
      <c r="K228" s="84">
        <f t="shared" si="1"/>
        <v>5040000</v>
      </c>
    </row>
    <row r="229" spans="1:11" x14ac:dyDescent="0.25">
      <c r="A229" s="248">
        <v>45433</v>
      </c>
      <c r="B229" s="247" t="s">
        <v>975</v>
      </c>
      <c r="C229" s="247" t="s">
        <v>2793</v>
      </c>
      <c r="D229" s="247" t="s">
        <v>2794</v>
      </c>
      <c r="E229" s="124" t="s">
        <v>2891</v>
      </c>
      <c r="F229" s="26"/>
      <c r="G229" s="124" t="s">
        <v>1578</v>
      </c>
      <c r="H229" s="13"/>
      <c r="I229" s="127">
        <v>12000000</v>
      </c>
      <c r="J229" s="210">
        <v>0</v>
      </c>
      <c r="K229" s="84">
        <f t="shared" si="1"/>
        <v>12000000</v>
      </c>
    </row>
    <row r="230" spans="1:11" x14ac:dyDescent="0.25">
      <c r="A230" s="248">
        <v>45433</v>
      </c>
      <c r="B230" s="247" t="s">
        <v>2920</v>
      </c>
      <c r="C230" s="247" t="s">
        <v>2795</v>
      </c>
      <c r="D230" s="247" t="s">
        <v>2796</v>
      </c>
      <c r="E230" s="124" t="s">
        <v>2892</v>
      </c>
      <c r="F230" s="26"/>
      <c r="G230" s="124" t="s">
        <v>235</v>
      </c>
      <c r="H230" s="13"/>
      <c r="I230" s="127">
        <v>5400000</v>
      </c>
      <c r="J230" s="210">
        <v>2700000</v>
      </c>
      <c r="K230" s="84">
        <f t="shared" si="1"/>
        <v>2700000</v>
      </c>
    </row>
    <row r="231" spans="1:11" x14ac:dyDescent="0.25">
      <c r="A231" s="248">
        <v>45433</v>
      </c>
      <c r="B231" s="247" t="s">
        <v>709</v>
      </c>
      <c r="C231" s="247" t="s">
        <v>2797</v>
      </c>
      <c r="D231" s="247" t="s">
        <v>2371</v>
      </c>
      <c r="E231" s="124" t="s">
        <v>2893</v>
      </c>
      <c r="F231" s="26"/>
      <c r="G231" s="124" t="s">
        <v>846</v>
      </c>
      <c r="H231" s="13"/>
      <c r="I231" s="127">
        <v>5400000</v>
      </c>
      <c r="J231" s="210">
        <v>1620000</v>
      </c>
      <c r="K231" s="84">
        <f t="shared" si="1"/>
        <v>3780000</v>
      </c>
    </row>
    <row r="232" spans="1:11" x14ac:dyDescent="0.25">
      <c r="A232" s="248">
        <v>45433</v>
      </c>
      <c r="B232" s="247" t="s">
        <v>827</v>
      </c>
      <c r="C232" s="247" t="s">
        <v>2798</v>
      </c>
      <c r="D232" s="247" t="s">
        <v>2373</v>
      </c>
      <c r="E232" s="124" t="s">
        <v>2894</v>
      </c>
      <c r="F232" s="26"/>
      <c r="G232" s="124" t="s">
        <v>1583</v>
      </c>
      <c r="H232" s="13"/>
      <c r="I232" s="127">
        <v>12000000</v>
      </c>
      <c r="J232" s="210">
        <v>0</v>
      </c>
      <c r="K232" s="84">
        <f t="shared" si="1"/>
        <v>12000000</v>
      </c>
    </row>
    <row r="233" spans="1:11" x14ac:dyDescent="0.25">
      <c r="A233" s="248">
        <v>45433</v>
      </c>
      <c r="B233" s="247" t="s">
        <v>498</v>
      </c>
      <c r="C233" s="247" t="s">
        <v>2799</v>
      </c>
      <c r="D233" s="247" t="s">
        <v>2800</v>
      </c>
      <c r="E233" s="124" t="s">
        <v>2895</v>
      </c>
      <c r="F233" s="26"/>
      <c r="G233" s="124" t="s">
        <v>907</v>
      </c>
      <c r="H233" s="13"/>
      <c r="I233" s="127">
        <v>14000000</v>
      </c>
      <c r="J233" s="210">
        <v>700000</v>
      </c>
      <c r="K233" s="84">
        <f t="shared" si="1"/>
        <v>13300000</v>
      </c>
    </row>
    <row r="234" spans="1:11" x14ac:dyDescent="0.25">
      <c r="A234" s="248">
        <v>45433</v>
      </c>
      <c r="B234" s="247" t="s">
        <v>937</v>
      </c>
      <c r="C234" s="247" t="s">
        <v>2801</v>
      </c>
      <c r="D234" s="247" t="s">
        <v>2802</v>
      </c>
      <c r="E234" s="124" t="s">
        <v>2896</v>
      </c>
      <c r="F234" s="26"/>
      <c r="G234" s="124" t="s">
        <v>875</v>
      </c>
      <c r="H234" s="13"/>
      <c r="I234" s="127">
        <v>5400000</v>
      </c>
      <c r="J234" s="210">
        <v>900000</v>
      </c>
      <c r="K234" s="84">
        <f t="shared" si="1"/>
        <v>4500000</v>
      </c>
    </row>
    <row r="235" spans="1:11" x14ac:dyDescent="0.25">
      <c r="A235" s="248">
        <v>45433</v>
      </c>
      <c r="B235" s="247" t="s">
        <v>685</v>
      </c>
      <c r="C235" s="247" t="s">
        <v>2803</v>
      </c>
      <c r="D235" s="247" t="s">
        <v>2804</v>
      </c>
      <c r="E235" s="124" t="s">
        <v>2897</v>
      </c>
      <c r="F235" s="26"/>
      <c r="G235" s="124" t="s">
        <v>851</v>
      </c>
      <c r="H235" s="13"/>
      <c r="I235" s="127">
        <v>10400000</v>
      </c>
      <c r="J235" s="210">
        <v>2600000</v>
      </c>
      <c r="K235" s="84">
        <f t="shared" si="1"/>
        <v>7800000</v>
      </c>
    </row>
    <row r="236" spans="1:11" x14ac:dyDescent="0.25">
      <c r="A236" s="248">
        <v>45433</v>
      </c>
      <c r="B236" s="247" t="s">
        <v>458</v>
      </c>
      <c r="C236" s="247" t="s">
        <v>2805</v>
      </c>
      <c r="D236" s="247" t="s">
        <v>2787</v>
      </c>
      <c r="E236" s="124" t="s">
        <v>2898</v>
      </c>
      <c r="F236" s="26"/>
      <c r="G236" s="124" t="s">
        <v>863</v>
      </c>
      <c r="H236" s="13"/>
      <c r="I236" s="127">
        <v>10500000</v>
      </c>
      <c r="J236" s="210">
        <v>2100000</v>
      </c>
      <c r="K236" s="84">
        <f t="shared" si="1"/>
        <v>8400000</v>
      </c>
    </row>
    <row r="237" spans="1:11" x14ac:dyDescent="0.25">
      <c r="A237" s="248">
        <v>45433</v>
      </c>
      <c r="B237" s="247" t="s">
        <v>988</v>
      </c>
      <c r="C237" s="247" t="s">
        <v>2806</v>
      </c>
      <c r="D237" s="247" t="s">
        <v>2807</v>
      </c>
      <c r="E237" s="124" t="s">
        <v>2899</v>
      </c>
      <c r="F237" s="26"/>
      <c r="G237" s="124" t="s">
        <v>1580</v>
      </c>
      <c r="H237" s="13"/>
      <c r="I237" s="127">
        <v>5400000</v>
      </c>
      <c r="J237" s="210">
        <v>0</v>
      </c>
      <c r="K237" s="84">
        <f t="shared" si="1"/>
        <v>5400000</v>
      </c>
    </row>
    <row r="238" spans="1:11" x14ac:dyDescent="0.25">
      <c r="A238" s="248">
        <v>45433</v>
      </c>
      <c r="B238" s="247" t="s">
        <v>762</v>
      </c>
      <c r="C238" s="247" t="s">
        <v>2808</v>
      </c>
      <c r="D238" s="247" t="s">
        <v>2809</v>
      </c>
      <c r="E238" s="124" t="s">
        <v>2900</v>
      </c>
      <c r="F238" s="26"/>
      <c r="G238" s="124" t="s">
        <v>869</v>
      </c>
      <c r="H238" s="13"/>
      <c r="I238" s="127">
        <v>14400000</v>
      </c>
      <c r="J238" s="210">
        <v>2400000</v>
      </c>
      <c r="K238" s="84">
        <f t="shared" si="1"/>
        <v>12000000</v>
      </c>
    </row>
    <row r="239" spans="1:11" x14ac:dyDescent="0.25">
      <c r="A239" s="248">
        <v>45434</v>
      </c>
      <c r="B239" s="247" t="s">
        <v>460</v>
      </c>
      <c r="C239" s="247" t="s">
        <v>2810</v>
      </c>
      <c r="D239" s="247" t="s">
        <v>2615</v>
      </c>
      <c r="E239" s="124" t="s">
        <v>2901</v>
      </c>
      <c r="F239" s="26"/>
      <c r="G239" s="124" t="s">
        <v>864</v>
      </c>
      <c r="H239" s="13"/>
      <c r="I239" s="127">
        <v>10500000</v>
      </c>
      <c r="J239" s="210">
        <v>2100000</v>
      </c>
      <c r="K239" s="84">
        <f t="shared" si="1"/>
        <v>8400000</v>
      </c>
    </row>
    <row r="240" spans="1:11" x14ac:dyDescent="0.25">
      <c r="A240" s="248">
        <v>45434</v>
      </c>
      <c r="B240" s="247" t="s">
        <v>455</v>
      </c>
      <c r="C240" s="247" t="s">
        <v>2791</v>
      </c>
      <c r="D240" s="247" t="s">
        <v>2811</v>
      </c>
      <c r="E240" s="124" t="s">
        <v>2902</v>
      </c>
      <c r="F240" s="26"/>
      <c r="G240" s="124" t="s">
        <v>872</v>
      </c>
      <c r="H240" s="13"/>
      <c r="I240" s="127">
        <v>5400000</v>
      </c>
      <c r="J240" s="210">
        <v>810000</v>
      </c>
      <c r="K240" s="84">
        <f t="shared" si="1"/>
        <v>4590000</v>
      </c>
    </row>
    <row r="241" spans="1:11" x14ac:dyDescent="0.25">
      <c r="A241" s="248">
        <v>45434</v>
      </c>
      <c r="B241" s="247" t="s">
        <v>823</v>
      </c>
      <c r="C241" s="247" t="s">
        <v>2796</v>
      </c>
      <c r="D241" s="247" t="s">
        <v>2812</v>
      </c>
      <c r="E241" s="124" t="s">
        <v>2903</v>
      </c>
      <c r="F241" s="26"/>
      <c r="G241" s="124" t="s">
        <v>1582</v>
      </c>
      <c r="H241" s="13"/>
      <c r="I241" s="127">
        <v>9546000</v>
      </c>
      <c r="J241" s="210">
        <v>0</v>
      </c>
      <c r="K241" s="84">
        <f t="shared" si="1"/>
        <v>9546000</v>
      </c>
    </row>
    <row r="242" spans="1:11" x14ac:dyDescent="0.25">
      <c r="A242" s="248">
        <v>45434</v>
      </c>
      <c r="B242" s="247" t="s">
        <v>506</v>
      </c>
      <c r="C242" s="247" t="s">
        <v>2794</v>
      </c>
      <c r="D242" s="247" t="s">
        <v>2813</v>
      </c>
      <c r="E242" s="124" t="s">
        <v>2904</v>
      </c>
      <c r="F242" s="26"/>
      <c r="G242" s="124" t="s">
        <v>908</v>
      </c>
      <c r="H242" s="13"/>
      <c r="I242" s="127">
        <v>5400000</v>
      </c>
      <c r="J242" s="210">
        <v>0</v>
      </c>
      <c r="K242" s="84">
        <f t="shared" si="1"/>
        <v>5400000</v>
      </c>
    </row>
    <row r="243" spans="1:11" x14ac:dyDescent="0.25">
      <c r="A243" s="248">
        <v>45434</v>
      </c>
      <c r="B243" s="247" t="s">
        <v>1848</v>
      </c>
      <c r="C243" s="247" t="s">
        <v>2282</v>
      </c>
      <c r="D243" s="247" t="s">
        <v>2814</v>
      </c>
      <c r="E243" s="124" t="s">
        <v>2905</v>
      </c>
      <c r="F243" s="26"/>
      <c r="G243" s="124" t="s">
        <v>2832</v>
      </c>
      <c r="H243" s="13"/>
      <c r="I243" s="127">
        <v>24000000</v>
      </c>
      <c r="J243" s="210">
        <v>0</v>
      </c>
      <c r="K243" s="84">
        <f t="shared" si="1"/>
        <v>24000000</v>
      </c>
    </row>
    <row r="244" spans="1:11" x14ac:dyDescent="0.25">
      <c r="A244" s="248">
        <v>45435</v>
      </c>
      <c r="B244" s="247" t="s">
        <v>1312</v>
      </c>
      <c r="C244" s="247" t="s">
        <v>2634</v>
      </c>
      <c r="D244" s="247" t="s">
        <v>2815</v>
      </c>
      <c r="E244" s="124" t="s">
        <v>2906</v>
      </c>
      <c r="F244" s="26"/>
      <c r="G244" s="124" t="s">
        <v>1337</v>
      </c>
      <c r="H244" s="13"/>
      <c r="I244" s="127">
        <v>60000000</v>
      </c>
      <c r="J244" s="210">
        <v>60000000</v>
      </c>
      <c r="K244" s="84">
        <f t="shared" si="1"/>
        <v>0</v>
      </c>
    </row>
    <row r="245" spans="1:11" x14ac:dyDescent="0.25">
      <c r="A245" s="248">
        <v>45435</v>
      </c>
      <c r="B245" s="247" t="s">
        <v>274</v>
      </c>
      <c r="C245" s="247" t="s">
        <v>2788</v>
      </c>
      <c r="D245" s="247" t="s">
        <v>2816</v>
      </c>
      <c r="E245" s="124" t="s">
        <v>2907</v>
      </c>
      <c r="F245" s="26"/>
      <c r="G245" s="124" t="s">
        <v>840</v>
      </c>
      <c r="H245" s="13"/>
      <c r="I245" s="127">
        <v>5400000</v>
      </c>
      <c r="J245" s="210">
        <v>2340000</v>
      </c>
      <c r="K245" s="84">
        <f t="shared" si="1"/>
        <v>3060000</v>
      </c>
    </row>
    <row r="246" spans="1:11" x14ac:dyDescent="0.25">
      <c r="A246" s="248">
        <v>45436</v>
      </c>
      <c r="B246" s="247" t="s">
        <v>763</v>
      </c>
      <c r="C246" s="247" t="s">
        <v>2817</v>
      </c>
      <c r="D246" s="247" t="s">
        <v>2628</v>
      </c>
      <c r="E246" s="124" t="s">
        <v>2908</v>
      </c>
      <c r="F246" s="26"/>
      <c r="G246" s="124" t="s">
        <v>848</v>
      </c>
      <c r="H246" s="13"/>
      <c r="I246" s="127">
        <v>10500000</v>
      </c>
      <c r="J246" s="210">
        <v>3150000</v>
      </c>
      <c r="K246" s="84">
        <f t="shared" si="1"/>
        <v>7350000</v>
      </c>
    </row>
    <row r="247" spans="1:11" x14ac:dyDescent="0.25">
      <c r="A247" s="248">
        <v>45436</v>
      </c>
      <c r="B247" s="247" t="s">
        <v>1312</v>
      </c>
      <c r="C247" s="247" t="s">
        <v>2289</v>
      </c>
      <c r="D247" s="247" t="s">
        <v>2415</v>
      </c>
      <c r="E247" s="124" t="s">
        <v>2551</v>
      </c>
      <c r="F247" s="26"/>
      <c r="G247" s="124" t="s">
        <v>1337</v>
      </c>
      <c r="H247" s="13"/>
      <c r="I247" s="127">
        <v>15000000</v>
      </c>
      <c r="J247" s="210">
        <v>15000000</v>
      </c>
      <c r="K247" s="84">
        <f t="shared" si="1"/>
        <v>0</v>
      </c>
    </row>
    <row r="248" spans="1:11" x14ac:dyDescent="0.25">
      <c r="A248" s="248">
        <v>45436</v>
      </c>
      <c r="B248" s="247" t="s">
        <v>1312</v>
      </c>
      <c r="C248" s="247" t="s">
        <v>2289</v>
      </c>
      <c r="D248" s="247" t="s">
        <v>2415</v>
      </c>
      <c r="E248" s="124" t="s">
        <v>2551</v>
      </c>
      <c r="F248" s="26"/>
      <c r="G248" s="124" t="s">
        <v>1337</v>
      </c>
      <c r="H248" s="13"/>
      <c r="I248" s="127">
        <v>20000000</v>
      </c>
      <c r="J248" s="23">
        <v>92797</v>
      </c>
      <c r="K248" s="84">
        <f t="shared" si="1"/>
        <v>19907203</v>
      </c>
    </row>
    <row r="249" spans="1:11" x14ac:dyDescent="0.25">
      <c r="A249" s="248">
        <v>45436</v>
      </c>
      <c r="B249" s="247" t="s">
        <v>761</v>
      </c>
      <c r="C249" s="247" t="s">
        <v>2818</v>
      </c>
      <c r="D249" s="247" t="s">
        <v>2636</v>
      </c>
      <c r="E249" s="124" t="s">
        <v>2909</v>
      </c>
      <c r="F249" s="26"/>
      <c r="G249" s="124" t="s">
        <v>850</v>
      </c>
      <c r="H249" s="13"/>
      <c r="I249" s="127">
        <v>14088000</v>
      </c>
      <c r="J249" s="23">
        <v>0</v>
      </c>
      <c r="K249" s="84">
        <f t="shared" si="1"/>
        <v>14088000</v>
      </c>
    </row>
    <row r="250" spans="1:11" x14ac:dyDescent="0.25">
      <c r="A250" s="248">
        <v>45436</v>
      </c>
      <c r="B250" s="247" t="s">
        <v>466</v>
      </c>
      <c r="C250" s="247" t="s">
        <v>2819</v>
      </c>
      <c r="D250" s="247" t="s">
        <v>2820</v>
      </c>
      <c r="E250" s="124" t="s">
        <v>2910</v>
      </c>
      <c r="F250" s="26"/>
      <c r="G250" s="124" t="s">
        <v>2833</v>
      </c>
      <c r="H250" s="13"/>
      <c r="I250" s="127">
        <v>5400000</v>
      </c>
      <c r="J250" s="23">
        <v>450000</v>
      </c>
      <c r="K250" s="84">
        <f t="shared" si="1"/>
        <v>4950000</v>
      </c>
    </row>
    <row r="251" spans="1:11" x14ac:dyDescent="0.25">
      <c r="A251" s="248">
        <v>45439</v>
      </c>
      <c r="B251" s="247" t="s">
        <v>2573</v>
      </c>
      <c r="C251" s="247" t="s">
        <v>2424</v>
      </c>
      <c r="D251" s="247" t="s">
        <v>2425</v>
      </c>
      <c r="E251" s="124" t="s">
        <v>2556</v>
      </c>
      <c r="F251" s="26"/>
      <c r="G251" s="124" t="s">
        <v>2464</v>
      </c>
      <c r="H251" s="13"/>
      <c r="I251" s="127">
        <v>5000000</v>
      </c>
      <c r="J251" s="23">
        <v>0</v>
      </c>
      <c r="K251" s="84">
        <f t="shared" si="1"/>
        <v>5000000</v>
      </c>
    </row>
    <row r="252" spans="1:11" x14ac:dyDescent="0.25">
      <c r="A252" s="248">
        <v>45439</v>
      </c>
      <c r="B252" s="247" t="s">
        <v>2025</v>
      </c>
      <c r="C252" s="247" t="s">
        <v>2821</v>
      </c>
      <c r="D252" s="247" t="s">
        <v>2822</v>
      </c>
      <c r="E252" s="124" t="s">
        <v>2911</v>
      </c>
      <c r="F252" s="26"/>
      <c r="G252" s="124" t="s">
        <v>2834</v>
      </c>
      <c r="H252" s="13"/>
      <c r="I252" s="127">
        <v>19720000</v>
      </c>
      <c r="J252" s="23">
        <v>5423000</v>
      </c>
      <c r="K252" s="84">
        <f t="shared" si="1"/>
        <v>14297000</v>
      </c>
    </row>
    <row r="253" spans="1:11" x14ac:dyDescent="0.25">
      <c r="A253" s="248">
        <v>45439</v>
      </c>
      <c r="B253" s="247" t="s">
        <v>2030</v>
      </c>
      <c r="C253" s="247" t="s">
        <v>2823</v>
      </c>
      <c r="D253" s="247" t="s">
        <v>2646</v>
      </c>
      <c r="E253" s="124" t="s">
        <v>2912</v>
      </c>
      <c r="F253" s="26"/>
      <c r="G253" s="124" t="s">
        <v>2835</v>
      </c>
      <c r="H253" s="13"/>
      <c r="I253" s="127">
        <v>19092000</v>
      </c>
      <c r="J253" s="23">
        <v>5250300</v>
      </c>
      <c r="K253" s="84">
        <f t="shared" si="1"/>
        <v>13841700</v>
      </c>
    </row>
    <row r="254" spans="1:11" x14ac:dyDescent="0.25">
      <c r="A254" s="248">
        <v>45439</v>
      </c>
      <c r="B254" s="247" t="s">
        <v>1850</v>
      </c>
      <c r="C254" s="247" t="s">
        <v>1863</v>
      </c>
      <c r="D254" s="247" t="s">
        <v>2430</v>
      </c>
      <c r="E254" s="124" t="s">
        <v>2558</v>
      </c>
      <c r="F254" s="26"/>
      <c r="G254" s="124" t="s">
        <v>2466</v>
      </c>
      <c r="H254" s="13"/>
      <c r="I254" s="127">
        <v>260550789</v>
      </c>
      <c r="J254" s="23">
        <v>0</v>
      </c>
      <c r="K254" s="84">
        <f t="shared" si="1"/>
        <v>260550789</v>
      </c>
    </row>
    <row r="255" spans="1:11" x14ac:dyDescent="0.25">
      <c r="A255" s="248">
        <v>45440</v>
      </c>
      <c r="B255" s="247" t="s">
        <v>2026</v>
      </c>
      <c r="C255" s="247" t="s">
        <v>2824</v>
      </c>
      <c r="D255" s="247" t="s">
        <v>2825</v>
      </c>
      <c r="E255" s="124" t="s">
        <v>911</v>
      </c>
      <c r="F255" s="26"/>
      <c r="G255" s="124" t="s">
        <v>2836</v>
      </c>
      <c r="H255" s="13"/>
      <c r="I255" s="127">
        <v>10800000</v>
      </c>
      <c r="J255" s="23">
        <v>2970000</v>
      </c>
      <c r="K255" s="84">
        <f t="shared" si="1"/>
        <v>7830000</v>
      </c>
    </row>
    <row r="256" spans="1:11" x14ac:dyDescent="0.25">
      <c r="A256" s="248">
        <v>45440</v>
      </c>
      <c r="B256" s="247" t="s">
        <v>2576</v>
      </c>
      <c r="C256" s="247" t="s">
        <v>194</v>
      </c>
      <c r="D256" s="247" t="s">
        <v>2826</v>
      </c>
      <c r="E256" s="124" t="s">
        <v>2913</v>
      </c>
      <c r="F256" s="26"/>
      <c r="G256" s="124" t="s">
        <v>722</v>
      </c>
      <c r="H256" s="13"/>
      <c r="I256" s="127">
        <v>18391000</v>
      </c>
      <c r="J256" s="23">
        <v>18391000</v>
      </c>
      <c r="K256" s="84">
        <f t="shared" ref="K256" si="2">+I256-J256</f>
        <v>0</v>
      </c>
    </row>
    <row r="257" spans="1:11" x14ac:dyDescent="0.25">
      <c r="A257" s="113"/>
      <c r="B257" s="226"/>
      <c r="C257" s="115"/>
      <c r="D257" s="25"/>
      <c r="E257" s="156"/>
      <c r="F257" s="26"/>
      <c r="G257" s="171"/>
      <c r="H257" s="13"/>
      <c r="I257" s="23"/>
      <c r="J257" s="23"/>
      <c r="K257" s="84">
        <f t="shared" ref="K257:K258" si="3">+I257-J257</f>
        <v>0</v>
      </c>
    </row>
    <row r="258" spans="1:11" x14ac:dyDescent="0.25">
      <c r="A258" s="113"/>
      <c r="B258" s="226"/>
      <c r="C258" s="115"/>
      <c r="D258" s="25"/>
      <c r="E258" s="156"/>
      <c r="F258" s="26"/>
      <c r="G258" s="171"/>
      <c r="H258" s="13"/>
      <c r="I258" s="23"/>
      <c r="J258" s="23"/>
      <c r="K258" s="84">
        <f t="shared" si="3"/>
        <v>0</v>
      </c>
    </row>
    <row r="259" spans="1:11" x14ac:dyDescent="0.25">
      <c r="A259" s="14"/>
      <c r="B259" s="221"/>
      <c r="C259" s="15"/>
      <c r="D259" s="15"/>
      <c r="E259" s="155"/>
      <c r="F259" s="15"/>
      <c r="G259" s="315" t="s">
        <v>19</v>
      </c>
      <c r="H259" s="316"/>
      <c r="I259" s="28">
        <f>SUM(I15:I258)</f>
        <v>3404174230</v>
      </c>
      <c r="J259" s="28">
        <f>SUM(J15:J258)</f>
        <v>2346129039</v>
      </c>
      <c r="K259" s="28">
        <f>SUM(K15:K258)</f>
        <v>1058045191</v>
      </c>
    </row>
    <row r="260" spans="1:11" ht="12.75" customHeight="1" x14ac:dyDescent="0.25">
      <c r="A260" s="14"/>
      <c r="B260" s="221"/>
      <c r="C260" s="15"/>
      <c r="D260" s="15"/>
      <c r="E260" s="155"/>
      <c r="F260" s="19"/>
      <c r="G260" s="155"/>
      <c r="H260" s="15"/>
      <c r="I260" s="19"/>
      <c r="J260" s="19"/>
      <c r="K260" s="20"/>
    </row>
    <row r="261" spans="1:11" ht="24.95" customHeight="1" x14ac:dyDescent="0.25">
      <c r="A261" s="69" t="s">
        <v>37</v>
      </c>
      <c r="B261" s="70" t="s">
        <v>39</v>
      </c>
      <c r="C261" s="69" t="s">
        <v>40</v>
      </c>
      <c r="D261" s="71" t="s">
        <v>38</v>
      </c>
      <c r="E261" s="164" t="s">
        <v>15</v>
      </c>
      <c r="F261" s="69" t="s">
        <v>33</v>
      </c>
      <c r="G261" s="164" t="s">
        <v>16</v>
      </c>
      <c r="H261" s="69" t="s">
        <v>22</v>
      </c>
      <c r="I261" s="69" t="s">
        <v>12</v>
      </c>
      <c r="J261" s="69" t="s">
        <v>23</v>
      </c>
      <c r="K261" s="69" t="s">
        <v>4</v>
      </c>
    </row>
    <row r="262" spans="1:11" ht="24.95" customHeight="1" x14ac:dyDescent="0.25">
      <c r="A262" s="72">
        <v>7103000000</v>
      </c>
      <c r="B262" s="227">
        <v>-3698825770</v>
      </c>
      <c r="C262" s="72">
        <v>0</v>
      </c>
      <c r="D262" s="73">
        <f>+A262+B262-C262</f>
        <v>3404174230</v>
      </c>
      <c r="E262" s="165">
        <f>+I259</f>
        <v>3404174230</v>
      </c>
      <c r="F262" s="74">
        <f>+E262/D262</f>
        <v>1</v>
      </c>
      <c r="G262" s="165">
        <f>+I12</f>
        <v>0</v>
      </c>
      <c r="H262" s="73">
        <f>+D262-E262-G262</f>
        <v>0</v>
      </c>
      <c r="I262" s="73">
        <f>+J259</f>
        <v>2346129039</v>
      </c>
      <c r="J262" s="74">
        <f>+I262/D262</f>
        <v>0.6891918217123687</v>
      </c>
      <c r="K262" s="73">
        <f>+K259</f>
        <v>1058045191</v>
      </c>
    </row>
    <row r="263" spans="1:11" x14ac:dyDescent="0.25">
      <c r="A263" s="75">
        <v>1</v>
      </c>
      <c r="B263" s="228">
        <v>2</v>
      </c>
      <c r="C263" s="75">
        <v>3</v>
      </c>
      <c r="D263" s="75" t="s">
        <v>3</v>
      </c>
      <c r="E263" s="167">
        <v>5</v>
      </c>
      <c r="F263" s="75" t="s">
        <v>18</v>
      </c>
      <c r="G263" s="167">
        <v>7</v>
      </c>
      <c r="H263" s="75" t="s">
        <v>9</v>
      </c>
      <c r="I263" s="75">
        <v>9</v>
      </c>
      <c r="J263" s="75" t="s">
        <v>24</v>
      </c>
      <c r="K263" s="75" t="s">
        <v>25</v>
      </c>
    </row>
    <row r="265" spans="1:11" x14ac:dyDescent="0.25">
      <c r="B265" s="229"/>
    </row>
    <row r="266" spans="1:11" x14ac:dyDescent="0.25">
      <c r="B266" s="229"/>
      <c r="I266" s="62"/>
    </row>
    <row r="267" spans="1:11" x14ac:dyDescent="0.25">
      <c r="B267" s="229"/>
    </row>
  </sheetData>
  <mergeCells count="16">
    <mergeCell ref="G259:H259"/>
    <mergeCell ref="G12:H12"/>
    <mergeCell ref="A13:A14"/>
    <mergeCell ref="E13:H13"/>
    <mergeCell ref="I13:I14"/>
    <mergeCell ref="J13:J14"/>
    <mergeCell ref="E14:F14"/>
    <mergeCell ref="G14:H14"/>
    <mergeCell ref="A3:J3"/>
    <mergeCell ref="A5:A6"/>
    <mergeCell ref="B5:B6"/>
    <mergeCell ref="D5:D6"/>
    <mergeCell ref="E5:H5"/>
    <mergeCell ref="I5:I6"/>
    <mergeCell ref="J5:K6"/>
    <mergeCell ref="E6:H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78"/>
  <sheetViews>
    <sheetView topLeftCell="A2" workbookViewId="0">
      <selection activeCell="K4" sqref="K4"/>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1" width="15.7109375" style="3" customWidth="1"/>
    <col min="12" max="16384" width="11.42578125" style="3"/>
  </cols>
  <sheetData>
    <row r="1" spans="1:11" ht="12.75" customHeight="1" x14ac:dyDescent="0.25">
      <c r="A1" s="1" t="s">
        <v>34</v>
      </c>
      <c r="B1" s="1"/>
      <c r="C1" s="1"/>
      <c r="D1" s="1"/>
      <c r="E1" s="2"/>
      <c r="F1" s="1"/>
      <c r="G1" s="2"/>
      <c r="H1" s="2"/>
      <c r="I1" s="2"/>
      <c r="J1" s="2"/>
      <c r="K1" s="2"/>
    </row>
    <row r="2" spans="1:11" ht="12.75" customHeight="1" x14ac:dyDescent="0.25">
      <c r="A2" s="2"/>
      <c r="B2" s="2"/>
      <c r="C2" s="2"/>
      <c r="D2" s="2"/>
      <c r="E2" s="2"/>
      <c r="F2" s="2"/>
      <c r="G2" s="2"/>
      <c r="H2" s="2"/>
      <c r="I2" s="2"/>
      <c r="J2" s="2"/>
      <c r="K2" s="65"/>
    </row>
    <row r="3" spans="1:11" ht="15" customHeight="1" x14ac:dyDescent="0.25">
      <c r="A3" s="294" t="s">
        <v>59</v>
      </c>
      <c r="B3" s="294"/>
      <c r="C3" s="294"/>
      <c r="D3" s="294"/>
      <c r="E3" s="294"/>
      <c r="F3" s="294"/>
      <c r="G3" s="294"/>
      <c r="H3" s="294"/>
      <c r="I3" s="294"/>
      <c r="J3" s="294"/>
      <c r="K3" s="67" t="s">
        <v>3377</v>
      </c>
    </row>
    <row r="4" spans="1:11" ht="12.75" customHeight="1" x14ac:dyDescent="0.25">
      <c r="A4" s="4"/>
      <c r="B4" s="4"/>
      <c r="C4" s="4"/>
      <c r="D4" s="4"/>
      <c r="E4" s="4"/>
      <c r="F4" s="4"/>
      <c r="G4" s="4"/>
      <c r="H4" s="4"/>
      <c r="I4" s="4"/>
      <c r="J4" s="4"/>
      <c r="K4" s="5"/>
    </row>
    <row r="5" spans="1:11" x14ac:dyDescent="0.25">
      <c r="A5" s="297" t="s">
        <v>5</v>
      </c>
      <c r="B5" s="310" t="s">
        <v>26</v>
      </c>
      <c r="C5" s="30"/>
      <c r="D5" s="297" t="s">
        <v>17</v>
      </c>
      <c r="E5" s="312" t="s">
        <v>16</v>
      </c>
      <c r="F5" s="313"/>
      <c r="G5" s="313"/>
      <c r="H5" s="314"/>
      <c r="I5" s="297" t="s">
        <v>7</v>
      </c>
      <c r="J5" s="304" t="s">
        <v>21</v>
      </c>
      <c r="K5" s="305"/>
    </row>
    <row r="6" spans="1:11" x14ac:dyDescent="0.25">
      <c r="A6" s="298"/>
      <c r="B6" s="311"/>
      <c r="C6" s="31"/>
      <c r="D6" s="298"/>
      <c r="E6" s="312" t="s">
        <v>2</v>
      </c>
      <c r="F6" s="313"/>
      <c r="G6" s="313"/>
      <c r="H6" s="314"/>
      <c r="I6" s="298"/>
      <c r="J6" s="306"/>
      <c r="K6" s="307"/>
    </row>
    <row r="7" spans="1:11" x14ac:dyDescent="0.25">
      <c r="A7" s="232"/>
      <c r="B7" s="147"/>
      <c r="C7" s="145"/>
      <c r="D7" s="235"/>
      <c r="E7" s="234"/>
      <c r="F7" s="89"/>
      <c r="G7" s="89"/>
      <c r="H7" s="87"/>
      <c r="I7" s="237"/>
      <c r="J7" s="146"/>
      <c r="K7" s="145"/>
    </row>
    <row r="8" spans="1:11" x14ac:dyDescent="0.25">
      <c r="A8" s="232"/>
      <c r="B8" s="147"/>
      <c r="C8" s="145"/>
      <c r="D8" s="236"/>
      <c r="E8" s="234"/>
      <c r="F8" s="89"/>
      <c r="G8" s="89"/>
      <c r="H8" s="87"/>
      <c r="I8" s="238"/>
      <c r="J8" s="146"/>
      <c r="K8" s="145"/>
    </row>
    <row r="9" spans="1:11" x14ac:dyDescent="0.25">
      <c r="A9" s="174"/>
      <c r="B9" s="147"/>
      <c r="C9" s="145"/>
      <c r="D9" s="176"/>
      <c r="E9" s="176"/>
      <c r="F9" s="89"/>
      <c r="G9" s="89"/>
      <c r="H9" s="87"/>
      <c r="I9" s="196"/>
      <c r="J9" s="146"/>
      <c r="K9" s="145"/>
    </row>
    <row r="10" spans="1:11" ht="15" customHeight="1" x14ac:dyDescent="0.25">
      <c r="A10" s="174"/>
      <c r="B10" s="7"/>
      <c r="C10" s="8"/>
      <c r="D10" s="176"/>
      <c r="E10" s="176"/>
      <c r="F10" s="2"/>
      <c r="G10" s="9"/>
      <c r="H10" s="10"/>
      <c r="I10" s="196"/>
      <c r="J10" s="7"/>
      <c r="K10" s="8"/>
    </row>
    <row r="11" spans="1:11" ht="12.75" customHeight="1" x14ac:dyDescent="0.25">
      <c r="A11" s="174"/>
      <c r="B11" s="12"/>
      <c r="C11" s="13"/>
      <c r="D11" s="195"/>
      <c r="E11" s="195"/>
      <c r="F11" s="2"/>
      <c r="G11" s="2"/>
      <c r="H11" s="8"/>
      <c r="I11" s="196"/>
      <c r="J11" s="11"/>
      <c r="K11" s="10"/>
    </row>
    <row r="12" spans="1:11" x14ac:dyDescent="0.25">
      <c r="A12" s="14"/>
      <c r="B12" s="15"/>
      <c r="C12" s="15"/>
      <c r="D12" s="15"/>
      <c r="E12" s="15"/>
      <c r="F12" s="15"/>
      <c r="G12" s="315"/>
      <c r="H12" s="316"/>
      <c r="I12" s="16">
        <f>SUM(I7:I11)</f>
        <v>0</v>
      </c>
      <c r="J12" s="17"/>
      <c r="K12" s="18"/>
    </row>
    <row r="13" spans="1:11" x14ac:dyDescent="0.25">
      <c r="A13" s="297" t="s">
        <v>5</v>
      </c>
      <c r="B13" s="222" t="s">
        <v>13</v>
      </c>
      <c r="C13" s="32" t="s">
        <v>20</v>
      </c>
      <c r="D13" s="21" t="s">
        <v>20</v>
      </c>
      <c r="E13" s="312" t="s">
        <v>15</v>
      </c>
      <c r="F13" s="313"/>
      <c r="G13" s="313"/>
      <c r="H13" s="314"/>
      <c r="I13" s="297" t="s">
        <v>7</v>
      </c>
      <c r="J13" s="297" t="s">
        <v>6</v>
      </c>
      <c r="K13" s="32" t="s">
        <v>0</v>
      </c>
    </row>
    <row r="14" spans="1:11" x14ac:dyDescent="0.25">
      <c r="A14" s="298"/>
      <c r="B14" s="223" t="s">
        <v>14</v>
      </c>
      <c r="C14" s="33" t="s">
        <v>11</v>
      </c>
      <c r="D14" s="33" t="s">
        <v>10</v>
      </c>
      <c r="E14" s="312" t="s">
        <v>2</v>
      </c>
      <c r="F14" s="314"/>
      <c r="G14" s="312" t="s">
        <v>8</v>
      </c>
      <c r="H14" s="314"/>
      <c r="I14" s="298"/>
      <c r="J14" s="298"/>
      <c r="K14" s="33" t="s">
        <v>1</v>
      </c>
    </row>
    <row r="15" spans="1:11" ht="12.75" customHeight="1" x14ac:dyDescent="0.25">
      <c r="A15" s="22">
        <v>45315</v>
      </c>
      <c r="B15" s="86" t="s">
        <v>277</v>
      </c>
      <c r="C15" s="63" t="s">
        <v>270</v>
      </c>
      <c r="D15" s="63" t="s">
        <v>271</v>
      </c>
      <c r="E15" s="93" t="s">
        <v>285</v>
      </c>
      <c r="F15" s="8"/>
      <c r="G15" s="169" t="s">
        <v>281</v>
      </c>
      <c r="H15" s="8"/>
      <c r="I15" s="23">
        <v>32200000</v>
      </c>
      <c r="J15" s="127">
        <v>32200000</v>
      </c>
      <c r="K15" s="23">
        <f>+I15-J15</f>
        <v>0</v>
      </c>
    </row>
    <row r="16" spans="1:11" x14ac:dyDescent="0.25">
      <c r="A16" s="22">
        <v>45316</v>
      </c>
      <c r="B16" s="25" t="s">
        <v>278</v>
      </c>
      <c r="C16" s="64" t="s">
        <v>170</v>
      </c>
      <c r="D16" s="64" t="s">
        <v>272</v>
      </c>
      <c r="E16" s="93" t="s">
        <v>286</v>
      </c>
      <c r="F16" s="26"/>
      <c r="G16" s="170" t="s">
        <v>282</v>
      </c>
      <c r="H16" s="27"/>
      <c r="I16" s="23">
        <v>20000000</v>
      </c>
      <c r="J16" s="127">
        <v>20000000</v>
      </c>
      <c r="K16" s="23">
        <f t="shared" ref="K16:K68" si="0">+I16-J16</f>
        <v>0</v>
      </c>
    </row>
    <row r="17" spans="1:11" x14ac:dyDescent="0.25">
      <c r="A17" s="24">
        <v>45320</v>
      </c>
      <c r="B17" s="25" t="s">
        <v>279</v>
      </c>
      <c r="C17" s="25" t="s">
        <v>213</v>
      </c>
      <c r="D17" s="25" t="s">
        <v>273</v>
      </c>
      <c r="E17" s="97" t="s">
        <v>287</v>
      </c>
      <c r="F17" s="26"/>
      <c r="G17" s="170" t="s">
        <v>283</v>
      </c>
      <c r="H17" s="13"/>
      <c r="I17" s="23">
        <v>25400000</v>
      </c>
      <c r="J17" s="127">
        <v>25400000</v>
      </c>
      <c r="K17" s="23">
        <f t="shared" si="0"/>
        <v>0</v>
      </c>
    </row>
    <row r="18" spans="1:11" x14ac:dyDescent="0.25">
      <c r="A18" s="24">
        <v>45321</v>
      </c>
      <c r="B18" s="25" t="s">
        <v>280</v>
      </c>
      <c r="C18" s="25" t="s">
        <v>274</v>
      </c>
      <c r="D18" s="25" t="s">
        <v>276</v>
      </c>
      <c r="E18" s="93" t="s">
        <v>288</v>
      </c>
      <c r="F18" s="26"/>
      <c r="G18" s="171" t="s">
        <v>284</v>
      </c>
      <c r="H18" s="13"/>
      <c r="I18" s="23">
        <v>29400000</v>
      </c>
      <c r="J18" s="127">
        <v>29400000</v>
      </c>
      <c r="K18" s="23">
        <f t="shared" si="0"/>
        <v>0</v>
      </c>
    </row>
    <row r="19" spans="1:11" x14ac:dyDescent="0.25">
      <c r="A19" s="113">
        <v>45324</v>
      </c>
      <c r="B19" s="25" t="s">
        <v>392</v>
      </c>
      <c r="C19" s="115" t="s">
        <v>653</v>
      </c>
      <c r="D19" s="115" t="s">
        <v>694</v>
      </c>
      <c r="E19" s="93" t="s">
        <v>960</v>
      </c>
      <c r="F19" s="26"/>
      <c r="G19" s="180" t="s">
        <v>948</v>
      </c>
      <c r="H19" s="13"/>
      <c r="I19" s="23">
        <v>32000000</v>
      </c>
      <c r="J19" s="127">
        <v>32000000</v>
      </c>
      <c r="K19" s="23">
        <f t="shared" si="0"/>
        <v>0</v>
      </c>
    </row>
    <row r="20" spans="1:11" x14ac:dyDescent="0.25">
      <c r="A20" s="113">
        <v>45328</v>
      </c>
      <c r="B20" s="25" t="s">
        <v>417</v>
      </c>
      <c r="C20" s="115" t="s">
        <v>690</v>
      </c>
      <c r="D20" s="115" t="s">
        <v>459</v>
      </c>
      <c r="E20" s="93" t="s">
        <v>961</v>
      </c>
      <c r="F20" s="26"/>
      <c r="G20" s="171" t="s">
        <v>949</v>
      </c>
      <c r="H20" s="13"/>
      <c r="I20" s="23">
        <v>40000000</v>
      </c>
      <c r="J20" s="127">
        <v>38666667</v>
      </c>
      <c r="K20" s="23">
        <f t="shared" si="0"/>
        <v>1333333</v>
      </c>
    </row>
    <row r="21" spans="1:11" x14ac:dyDescent="0.25">
      <c r="A21" s="113">
        <v>45329</v>
      </c>
      <c r="B21" s="25" t="s">
        <v>422</v>
      </c>
      <c r="C21" s="115" t="s">
        <v>937</v>
      </c>
      <c r="D21" s="115" t="s">
        <v>717</v>
      </c>
      <c r="E21" s="93" t="s">
        <v>962</v>
      </c>
      <c r="F21" s="26"/>
      <c r="G21" s="171" t="s">
        <v>950</v>
      </c>
      <c r="H21" s="13"/>
      <c r="I21" s="23">
        <v>32000000</v>
      </c>
      <c r="J21" s="127">
        <v>32000000</v>
      </c>
      <c r="K21" s="23">
        <f t="shared" si="0"/>
        <v>0</v>
      </c>
    </row>
    <row r="22" spans="1:11" x14ac:dyDescent="0.25">
      <c r="A22" s="113">
        <v>45331</v>
      </c>
      <c r="B22" s="25" t="s">
        <v>972</v>
      </c>
      <c r="C22" s="115" t="s">
        <v>938</v>
      </c>
      <c r="D22" s="115" t="s">
        <v>698</v>
      </c>
      <c r="E22" s="93" t="s">
        <v>963</v>
      </c>
      <c r="F22" s="26"/>
      <c r="G22" s="171" t="s">
        <v>951</v>
      </c>
      <c r="H22" s="13"/>
      <c r="I22" s="23">
        <v>39200000</v>
      </c>
      <c r="J22" s="127">
        <v>39200000</v>
      </c>
      <c r="K22" s="23">
        <f t="shared" si="0"/>
        <v>0</v>
      </c>
    </row>
    <row r="23" spans="1:11" x14ac:dyDescent="0.25">
      <c r="A23" s="113">
        <v>45342</v>
      </c>
      <c r="B23" s="25" t="s">
        <v>973</v>
      </c>
      <c r="C23" s="115" t="s">
        <v>939</v>
      </c>
      <c r="D23" s="115" t="s">
        <v>940</v>
      </c>
      <c r="E23" s="93" t="s">
        <v>964</v>
      </c>
      <c r="F23" s="26"/>
      <c r="G23" s="171" t="s">
        <v>952</v>
      </c>
      <c r="H23" s="13"/>
      <c r="I23" s="23">
        <v>32768000</v>
      </c>
      <c r="J23" s="127">
        <v>32768000</v>
      </c>
      <c r="K23" s="23">
        <f t="shared" si="0"/>
        <v>0</v>
      </c>
    </row>
    <row r="24" spans="1:11" x14ac:dyDescent="0.25">
      <c r="A24" s="113">
        <v>45343</v>
      </c>
      <c r="B24" s="25" t="s">
        <v>475</v>
      </c>
      <c r="C24" s="115" t="s">
        <v>941</v>
      </c>
      <c r="D24" s="115" t="s">
        <v>939</v>
      </c>
      <c r="E24" s="93" t="s">
        <v>965</v>
      </c>
      <c r="F24" s="26"/>
      <c r="G24" s="171" t="s">
        <v>953</v>
      </c>
      <c r="H24" s="13"/>
      <c r="I24" s="23">
        <v>29400000</v>
      </c>
      <c r="J24" s="127">
        <v>29400000</v>
      </c>
      <c r="K24" s="23">
        <f t="shared" si="0"/>
        <v>0</v>
      </c>
    </row>
    <row r="25" spans="1:11" x14ac:dyDescent="0.25">
      <c r="A25" s="113">
        <v>45343</v>
      </c>
      <c r="B25" s="25" t="s">
        <v>699</v>
      </c>
      <c r="C25" s="115" t="s">
        <v>942</v>
      </c>
      <c r="D25" s="115" t="s">
        <v>818</v>
      </c>
      <c r="E25" s="93" t="s">
        <v>966</v>
      </c>
      <c r="F25" s="26"/>
      <c r="G25" s="171" t="s">
        <v>954</v>
      </c>
      <c r="H25" s="13"/>
      <c r="I25" s="23">
        <v>29400000</v>
      </c>
      <c r="J25" s="127">
        <v>29400000</v>
      </c>
      <c r="K25" s="23">
        <f t="shared" si="0"/>
        <v>0</v>
      </c>
    </row>
    <row r="26" spans="1:11" x14ac:dyDescent="0.25">
      <c r="A26" s="113">
        <v>45343</v>
      </c>
      <c r="B26" s="25" t="s">
        <v>974</v>
      </c>
      <c r="C26" s="115" t="s">
        <v>943</v>
      </c>
      <c r="D26" s="115" t="s">
        <v>944</v>
      </c>
      <c r="E26" s="93" t="s">
        <v>967</v>
      </c>
      <c r="F26" s="26"/>
      <c r="G26" s="171" t="s">
        <v>955</v>
      </c>
      <c r="H26" s="13"/>
      <c r="I26" s="23">
        <v>40000000</v>
      </c>
      <c r="J26" s="127">
        <v>26000000</v>
      </c>
      <c r="K26" s="23">
        <f t="shared" si="0"/>
        <v>14000000</v>
      </c>
    </row>
    <row r="27" spans="1:11" x14ac:dyDescent="0.25">
      <c r="A27" s="113">
        <v>45343</v>
      </c>
      <c r="B27" s="25" t="s">
        <v>485</v>
      </c>
      <c r="C27" s="115" t="s">
        <v>945</v>
      </c>
      <c r="D27" s="115" t="s">
        <v>674</v>
      </c>
      <c r="E27" s="93" t="s">
        <v>968</v>
      </c>
      <c r="F27" s="26"/>
      <c r="G27" s="171" t="s">
        <v>956</v>
      </c>
      <c r="H27" s="13"/>
      <c r="I27" s="23">
        <v>40000000</v>
      </c>
      <c r="J27" s="127">
        <v>40000000</v>
      </c>
      <c r="K27" s="23">
        <f t="shared" si="0"/>
        <v>0</v>
      </c>
    </row>
    <row r="28" spans="1:11" x14ac:dyDescent="0.25">
      <c r="A28" s="113">
        <v>45343</v>
      </c>
      <c r="B28" s="25" t="s">
        <v>473</v>
      </c>
      <c r="C28" s="115" t="s">
        <v>802</v>
      </c>
      <c r="D28" s="115" t="s">
        <v>677</v>
      </c>
      <c r="E28" s="93" t="s">
        <v>969</v>
      </c>
      <c r="F28" s="26"/>
      <c r="G28" s="171" t="s">
        <v>957</v>
      </c>
      <c r="H28" s="13"/>
      <c r="I28" s="23">
        <v>25400000</v>
      </c>
      <c r="J28" s="127">
        <v>25400000</v>
      </c>
      <c r="K28" s="23">
        <f t="shared" si="0"/>
        <v>0</v>
      </c>
    </row>
    <row r="29" spans="1:11" x14ac:dyDescent="0.25">
      <c r="A29" s="113">
        <v>45343</v>
      </c>
      <c r="B29" s="25" t="s">
        <v>483</v>
      </c>
      <c r="C29" s="115" t="s">
        <v>801</v>
      </c>
      <c r="D29" s="115" t="s">
        <v>943</v>
      </c>
      <c r="E29" s="93" t="s">
        <v>970</v>
      </c>
      <c r="F29" s="26"/>
      <c r="G29" s="171" t="s">
        <v>958</v>
      </c>
      <c r="H29" s="13"/>
      <c r="I29" s="23">
        <v>25400000</v>
      </c>
      <c r="J29" s="127">
        <v>25400000</v>
      </c>
      <c r="K29" s="23">
        <f t="shared" si="0"/>
        <v>0</v>
      </c>
    </row>
    <row r="30" spans="1:11" x14ac:dyDescent="0.25">
      <c r="A30" s="113">
        <v>45350</v>
      </c>
      <c r="B30" s="25" t="s">
        <v>831</v>
      </c>
      <c r="C30" s="115" t="s">
        <v>946</v>
      </c>
      <c r="D30" s="115" t="s">
        <v>947</v>
      </c>
      <c r="E30" s="93" t="s">
        <v>971</v>
      </c>
      <c r="F30" s="26"/>
      <c r="G30" s="171" t="s">
        <v>959</v>
      </c>
      <c r="H30" s="13"/>
      <c r="I30" s="23">
        <v>21836000</v>
      </c>
      <c r="J30" s="127">
        <v>21836000</v>
      </c>
      <c r="K30" s="23">
        <f t="shared" si="0"/>
        <v>0</v>
      </c>
    </row>
    <row r="31" spans="1:11" x14ac:dyDescent="0.25">
      <c r="A31" s="113">
        <v>45352</v>
      </c>
      <c r="B31" s="25" t="s">
        <v>801</v>
      </c>
      <c r="C31" s="115" t="s">
        <v>1530</v>
      </c>
      <c r="D31" s="115" t="s">
        <v>1628</v>
      </c>
      <c r="E31" s="93" t="s">
        <v>1641</v>
      </c>
      <c r="F31" s="26"/>
      <c r="G31" s="171" t="s">
        <v>1635</v>
      </c>
      <c r="H31" s="13"/>
      <c r="I31" s="23">
        <v>30000000</v>
      </c>
      <c r="J31" s="127">
        <v>29250000</v>
      </c>
      <c r="K31" s="23">
        <f t="shared" si="0"/>
        <v>750000</v>
      </c>
    </row>
    <row r="32" spans="1:11" x14ac:dyDescent="0.25">
      <c r="A32" s="113">
        <v>45359</v>
      </c>
      <c r="B32" s="25" t="s">
        <v>526</v>
      </c>
      <c r="C32" s="115" t="s">
        <v>1629</v>
      </c>
      <c r="D32" s="115" t="s">
        <v>1547</v>
      </c>
      <c r="E32" s="93" t="s">
        <v>1642</v>
      </c>
      <c r="F32" s="26"/>
      <c r="G32" s="171" t="s">
        <v>1636</v>
      </c>
      <c r="H32" s="13"/>
      <c r="I32" s="23">
        <v>30000000</v>
      </c>
      <c r="J32" s="23">
        <v>27500000</v>
      </c>
      <c r="K32" s="23">
        <f t="shared" si="0"/>
        <v>2500000</v>
      </c>
    </row>
    <row r="33" spans="1:11" x14ac:dyDescent="0.25">
      <c r="A33" s="113">
        <v>45362</v>
      </c>
      <c r="B33" s="25" t="s">
        <v>711</v>
      </c>
      <c r="C33" s="115" t="s">
        <v>1630</v>
      </c>
      <c r="D33" s="115" t="s">
        <v>1381</v>
      </c>
      <c r="E33" s="93" t="s">
        <v>1643</v>
      </c>
      <c r="F33" s="26"/>
      <c r="G33" s="171" t="s">
        <v>1637</v>
      </c>
      <c r="H33" s="13"/>
      <c r="I33" s="23">
        <v>24000000</v>
      </c>
      <c r="J33" s="23">
        <v>21600000</v>
      </c>
      <c r="K33" s="23">
        <f t="shared" si="0"/>
        <v>2400000</v>
      </c>
    </row>
    <row r="34" spans="1:11" x14ac:dyDescent="0.25">
      <c r="A34" s="113">
        <v>45363</v>
      </c>
      <c r="B34" s="25" t="s">
        <v>1549</v>
      </c>
      <c r="C34" s="115" t="s">
        <v>1301</v>
      </c>
      <c r="D34" s="115" t="s">
        <v>1552</v>
      </c>
      <c r="E34" s="93" t="s">
        <v>1644</v>
      </c>
      <c r="F34" s="26"/>
      <c r="G34" s="171" t="s">
        <v>1638</v>
      </c>
      <c r="H34" s="13"/>
      <c r="I34" s="23">
        <v>29600000</v>
      </c>
      <c r="J34" s="23">
        <v>26393333</v>
      </c>
      <c r="K34" s="23">
        <f t="shared" si="0"/>
        <v>3206667</v>
      </c>
    </row>
    <row r="35" spans="1:11" x14ac:dyDescent="0.25">
      <c r="A35" s="113">
        <v>45363</v>
      </c>
      <c r="B35" s="25" t="s">
        <v>529</v>
      </c>
      <c r="C35" s="115" t="s">
        <v>1375</v>
      </c>
      <c r="D35" s="115" t="s">
        <v>1631</v>
      </c>
      <c r="E35" s="93" t="s">
        <v>1645</v>
      </c>
      <c r="F35" s="26"/>
      <c r="G35" s="171" t="s">
        <v>1639</v>
      </c>
      <c r="H35" s="13"/>
      <c r="I35" s="23">
        <v>30776000</v>
      </c>
      <c r="J35" s="23">
        <v>27698400</v>
      </c>
      <c r="K35" s="23">
        <f t="shared" si="0"/>
        <v>3077600</v>
      </c>
    </row>
    <row r="36" spans="1:11" x14ac:dyDescent="0.25">
      <c r="A36" s="113">
        <v>45366</v>
      </c>
      <c r="B36" s="25" t="s">
        <v>1312</v>
      </c>
      <c r="C36" s="115" t="s">
        <v>1297</v>
      </c>
      <c r="D36" s="115" t="s">
        <v>1298</v>
      </c>
      <c r="E36" s="93" t="s">
        <v>1353</v>
      </c>
      <c r="F36" s="26"/>
      <c r="G36" s="171" t="s">
        <v>1337</v>
      </c>
      <c r="H36" s="13"/>
      <c r="I36" s="23">
        <v>25000000</v>
      </c>
      <c r="J36" s="23">
        <v>25000000</v>
      </c>
      <c r="K36" s="23">
        <f t="shared" si="0"/>
        <v>0</v>
      </c>
    </row>
    <row r="37" spans="1:11" x14ac:dyDescent="0.25">
      <c r="A37" s="113">
        <v>45366</v>
      </c>
      <c r="B37" s="25" t="s">
        <v>1312</v>
      </c>
      <c r="C37" s="115" t="s">
        <v>1297</v>
      </c>
      <c r="D37" s="115" t="s">
        <v>1298</v>
      </c>
      <c r="E37" s="93" t="s">
        <v>1353</v>
      </c>
      <c r="F37" s="26"/>
      <c r="G37" s="171" t="s">
        <v>1337</v>
      </c>
      <c r="H37" s="13"/>
      <c r="I37" s="23">
        <v>25000000</v>
      </c>
      <c r="J37" s="23">
        <v>25000000</v>
      </c>
      <c r="K37" s="23">
        <f t="shared" si="0"/>
        <v>0</v>
      </c>
    </row>
    <row r="38" spans="1:11" x14ac:dyDescent="0.25">
      <c r="A38" s="113">
        <v>45373</v>
      </c>
      <c r="B38" s="25" t="s">
        <v>1383</v>
      </c>
      <c r="C38" s="115" t="s">
        <v>1632</v>
      </c>
      <c r="D38" s="115" t="s">
        <v>1414</v>
      </c>
      <c r="E38" s="93" t="s">
        <v>1646</v>
      </c>
      <c r="F38" s="26"/>
      <c r="G38" s="171" t="s">
        <v>159</v>
      </c>
      <c r="H38" s="13"/>
      <c r="I38" s="23">
        <v>11896000</v>
      </c>
      <c r="J38" s="23">
        <v>9814200</v>
      </c>
      <c r="K38" s="23">
        <f t="shared" si="0"/>
        <v>2081800</v>
      </c>
    </row>
    <row r="39" spans="1:11" x14ac:dyDescent="0.25">
      <c r="A39" s="113">
        <v>45373</v>
      </c>
      <c r="B39" s="25" t="s">
        <v>1279</v>
      </c>
      <c r="C39" s="115" t="s">
        <v>1633</v>
      </c>
      <c r="D39" s="115" t="s">
        <v>1634</v>
      </c>
      <c r="E39" s="93" t="s">
        <v>1647</v>
      </c>
      <c r="F39" s="26"/>
      <c r="G39" s="171" t="s">
        <v>1640</v>
      </c>
      <c r="H39" s="13"/>
      <c r="I39" s="23">
        <v>28320000</v>
      </c>
      <c r="J39" s="23">
        <v>22420000</v>
      </c>
      <c r="K39" s="23">
        <f t="shared" si="0"/>
        <v>5900000</v>
      </c>
    </row>
    <row r="40" spans="1:11" x14ac:dyDescent="0.25">
      <c r="A40" s="113">
        <v>45383</v>
      </c>
      <c r="B40" s="25" t="s">
        <v>1556</v>
      </c>
      <c r="C40" s="115" t="s">
        <v>2081</v>
      </c>
      <c r="D40" s="115" t="s">
        <v>1574</v>
      </c>
      <c r="E40" s="93" t="s">
        <v>2085</v>
      </c>
      <c r="F40" s="26"/>
      <c r="G40" s="171" t="s">
        <v>2088</v>
      </c>
      <c r="H40" s="13"/>
      <c r="I40" s="23">
        <v>33600000</v>
      </c>
      <c r="J40" s="23">
        <v>24920000</v>
      </c>
      <c r="K40" s="23">
        <f t="shared" si="0"/>
        <v>8680000</v>
      </c>
    </row>
    <row r="41" spans="1:11" x14ac:dyDescent="0.25">
      <c r="A41" s="113">
        <v>45386</v>
      </c>
      <c r="B41" s="25" t="s">
        <v>1675</v>
      </c>
      <c r="C41" s="115" t="s">
        <v>2082</v>
      </c>
      <c r="D41" s="115" t="s">
        <v>2083</v>
      </c>
      <c r="E41" s="93" t="s">
        <v>2086</v>
      </c>
      <c r="F41" s="26"/>
      <c r="G41" s="171" t="s">
        <v>2089</v>
      </c>
      <c r="H41" s="13"/>
      <c r="I41" s="23">
        <v>32000000</v>
      </c>
      <c r="J41" s="23">
        <v>23200000</v>
      </c>
      <c r="K41" s="23">
        <f t="shared" si="0"/>
        <v>8800000</v>
      </c>
    </row>
    <row r="42" spans="1:11" x14ac:dyDescent="0.25">
      <c r="A42" s="113">
        <v>45393</v>
      </c>
      <c r="B42" s="25" t="s">
        <v>1391</v>
      </c>
      <c r="C42" s="115" t="s">
        <v>2084</v>
      </c>
      <c r="D42" s="115" t="s">
        <v>2030</v>
      </c>
      <c r="E42" s="93" t="s">
        <v>2087</v>
      </c>
      <c r="F42" s="26"/>
      <c r="G42" s="171" t="s">
        <v>2090</v>
      </c>
      <c r="H42" s="13"/>
      <c r="I42" s="23">
        <v>19052000</v>
      </c>
      <c r="J42" s="23">
        <v>11589967</v>
      </c>
      <c r="K42" s="23">
        <f t="shared" si="0"/>
        <v>7462033</v>
      </c>
    </row>
    <row r="43" spans="1:11" x14ac:dyDescent="0.25">
      <c r="A43" s="248">
        <v>45428</v>
      </c>
      <c r="B43" s="25" t="s">
        <v>279</v>
      </c>
      <c r="C43" s="115" t="s">
        <v>2921</v>
      </c>
      <c r="D43" s="115" t="s">
        <v>2922</v>
      </c>
      <c r="E43" s="93" t="s">
        <v>2959</v>
      </c>
      <c r="F43" s="26"/>
      <c r="G43" s="171" t="s">
        <v>283</v>
      </c>
      <c r="H43" s="13"/>
      <c r="I43" s="23">
        <v>12700000</v>
      </c>
      <c r="J43" s="23">
        <v>6561667</v>
      </c>
      <c r="K43" s="23">
        <f t="shared" si="0"/>
        <v>6138333</v>
      </c>
    </row>
    <row r="44" spans="1:11" x14ac:dyDescent="0.25">
      <c r="A44" s="248">
        <v>45428</v>
      </c>
      <c r="B44" s="25" t="s">
        <v>277</v>
      </c>
      <c r="C44" s="115" t="s">
        <v>2923</v>
      </c>
      <c r="D44" s="115" t="s">
        <v>2305</v>
      </c>
      <c r="E44" s="93" t="s">
        <v>2960</v>
      </c>
      <c r="F44" s="26"/>
      <c r="G44" s="171" t="s">
        <v>281</v>
      </c>
      <c r="H44" s="13"/>
      <c r="I44" s="23">
        <v>16100000</v>
      </c>
      <c r="J44" s="23">
        <v>9391667</v>
      </c>
      <c r="K44" s="23">
        <f t="shared" si="0"/>
        <v>6708333</v>
      </c>
    </row>
    <row r="45" spans="1:11" x14ac:dyDescent="0.25">
      <c r="A45" s="248">
        <v>45428</v>
      </c>
      <c r="B45" s="25" t="s">
        <v>278</v>
      </c>
      <c r="C45" s="115" t="s">
        <v>2924</v>
      </c>
      <c r="D45" s="115" t="s">
        <v>2925</v>
      </c>
      <c r="E45" s="93" t="s">
        <v>2961</v>
      </c>
      <c r="F45" s="26"/>
      <c r="G45" s="171" t="s">
        <v>282</v>
      </c>
      <c r="H45" s="13"/>
      <c r="I45" s="23">
        <v>10000000</v>
      </c>
      <c r="J45" s="23">
        <v>6000000</v>
      </c>
      <c r="K45" s="23">
        <f t="shared" si="0"/>
        <v>4000000</v>
      </c>
    </row>
    <row r="46" spans="1:11" x14ac:dyDescent="0.25">
      <c r="A46" s="248">
        <v>45434</v>
      </c>
      <c r="B46" s="25" t="s">
        <v>485</v>
      </c>
      <c r="C46" s="115" t="s">
        <v>2926</v>
      </c>
      <c r="D46" s="115" t="s">
        <v>2927</v>
      </c>
      <c r="E46" s="93" t="s">
        <v>2962</v>
      </c>
      <c r="F46" s="26"/>
      <c r="G46" s="171" t="s">
        <v>956</v>
      </c>
      <c r="H46" s="13"/>
      <c r="I46" s="23">
        <v>20000000</v>
      </c>
      <c r="J46" s="23">
        <v>3333333</v>
      </c>
      <c r="K46" s="23">
        <f t="shared" si="0"/>
        <v>16666667</v>
      </c>
    </row>
    <row r="47" spans="1:11" x14ac:dyDescent="0.25">
      <c r="A47" s="248">
        <v>45435</v>
      </c>
      <c r="B47" s="25" t="s">
        <v>1827</v>
      </c>
      <c r="C47" s="115" t="s">
        <v>2928</v>
      </c>
      <c r="D47" s="115" t="s">
        <v>2929</v>
      </c>
      <c r="E47" s="93" t="s">
        <v>2963</v>
      </c>
      <c r="F47" s="26"/>
      <c r="G47" s="171" t="s">
        <v>2951</v>
      </c>
      <c r="H47" s="13"/>
      <c r="I47" s="23">
        <v>19720000</v>
      </c>
      <c r="J47" s="23">
        <v>10846000</v>
      </c>
      <c r="K47" s="23">
        <f t="shared" si="0"/>
        <v>8874000</v>
      </c>
    </row>
    <row r="48" spans="1:11" x14ac:dyDescent="0.25">
      <c r="A48" s="248">
        <v>45435</v>
      </c>
      <c r="B48" s="25" t="s">
        <v>973</v>
      </c>
      <c r="C48" s="115" t="s">
        <v>2416</v>
      </c>
      <c r="D48" s="115" t="s">
        <v>2930</v>
      </c>
      <c r="E48" s="93" t="s">
        <v>2964</v>
      </c>
      <c r="F48" s="26"/>
      <c r="G48" s="171" t="s">
        <v>952</v>
      </c>
      <c r="H48" s="13"/>
      <c r="I48" s="23">
        <v>16384000</v>
      </c>
      <c r="J48" s="23">
        <v>2730667</v>
      </c>
      <c r="K48" s="23">
        <f t="shared" si="0"/>
        <v>13653333</v>
      </c>
    </row>
    <row r="49" spans="1:11" x14ac:dyDescent="0.25">
      <c r="A49" s="248">
        <v>45436</v>
      </c>
      <c r="B49" s="25" t="s">
        <v>417</v>
      </c>
      <c r="C49" s="115" t="s">
        <v>2625</v>
      </c>
      <c r="D49" s="115" t="s">
        <v>2931</v>
      </c>
      <c r="E49" s="93" t="s">
        <v>2965</v>
      </c>
      <c r="F49" s="26"/>
      <c r="G49" s="171" t="s">
        <v>949</v>
      </c>
      <c r="H49" s="13"/>
      <c r="I49" s="23">
        <v>20000000</v>
      </c>
      <c r="J49" s="23">
        <v>8333333</v>
      </c>
      <c r="K49" s="23">
        <f t="shared" si="0"/>
        <v>11666667</v>
      </c>
    </row>
    <row r="50" spans="1:11" x14ac:dyDescent="0.25">
      <c r="A50" s="248">
        <v>45436</v>
      </c>
      <c r="B50" s="25" t="s">
        <v>699</v>
      </c>
      <c r="C50" s="115" t="s">
        <v>2931</v>
      </c>
      <c r="D50" s="115" t="s">
        <v>2932</v>
      </c>
      <c r="E50" s="93" t="s">
        <v>2966</v>
      </c>
      <c r="F50" s="26"/>
      <c r="G50" s="171" t="s">
        <v>954</v>
      </c>
      <c r="H50" s="13"/>
      <c r="I50" s="23">
        <v>14700000</v>
      </c>
      <c r="J50" s="23">
        <v>2205000</v>
      </c>
      <c r="K50" s="23">
        <f t="shared" si="0"/>
        <v>12495000</v>
      </c>
    </row>
    <row r="51" spans="1:11" x14ac:dyDescent="0.25">
      <c r="A51" s="248">
        <v>45436</v>
      </c>
      <c r="B51" s="25" t="s">
        <v>422</v>
      </c>
      <c r="C51" s="115" t="s">
        <v>2932</v>
      </c>
      <c r="D51" s="115" t="s">
        <v>2411</v>
      </c>
      <c r="E51" s="93" t="s">
        <v>2967</v>
      </c>
      <c r="F51" s="26"/>
      <c r="G51" s="171" t="s">
        <v>950</v>
      </c>
      <c r="H51" s="13"/>
      <c r="I51" s="23">
        <v>16000000</v>
      </c>
      <c r="J51" s="23">
        <v>6400000</v>
      </c>
      <c r="K51" s="23">
        <f t="shared" si="0"/>
        <v>9600000</v>
      </c>
    </row>
    <row r="52" spans="1:11" x14ac:dyDescent="0.25">
      <c r="A52" s="248">
        <v>45436</v>
      </c>
      <c r="B52" s="25" t="s">
        <v>1312</v>
      </c>
      <c r="C52" s="115" t="s">
        <v>2289</v>
      </c>
      <c r="D52" s="115" t="s">
        <v>2415</v>
      </c>
      <c r="E52" s="93" t="s">
        <v>2551</v>
      </c>
      <c r="F52" s="26"/>
      <c r="G52" s="171" t="s">
        <v>1337</v>
      </c>
      <c r="H52" s="13"/>
      <c r="I52" s="23">
        <v>10000000</v>
      </c>
      <c r="J52" s="23">
        <v>9994098</v>
      </c>
      <c r="K52" s="23">
        <f t="shared" si="0"/>
        <v>5902</v>
      </c>
    </row>
    <row r="53" spans="1:11" x14ac:dyDescent="0.25">
      <c r="A53" s="248">
        <v>45436</v>
      </c>
      <c r="B53" s="25" t="s">
        <v>972</v>
      </c>
      <c r="C53" s="115" t="s">
        <v>2623</v>
      </c>
      <c r="D53" s="115" t="s">
        <v>2933</v>
      </c>
      <c r="E53" s="93" t="s">
        <v>2968</v>
      </c>
      <c r="F53" s="26"/>
      <c r="G53" s="171" t="s">
        <v>951</v>
      </c>
      <c r="H53" s="13"/>
      <c r="I53" s="23">
        <v>19600000</v>
      </c>
      <c r="J53" s="23">
        <v>7186667</v>
      </c>
      <c r="K53" s="23">
        <f t="shared" si="0"/>
        <v>12413333</v>
      </c>
    </row>
    <row r="54" spans="1:11" x14ac:dyDescent="0.25">
      <c r="A54" s="248">
        <v>45436</v>
      </c>
      <c r="B54" s="25" t="s">
        <v>526</v>
      </c>
      <c r="C54" s="115" t="s">
        <v>2629</v>
      </c>
      <c r="D54" s="115" t="s">
        <v>2823</v>
      </c>
      <c r="E54" s="93" t="s">
        <v>2969</v>
      </c>
      <c r="F54" s="26"/>
      <c r="G54" s="171" t="s">
        <v>1636</v>
      </c>
      <c r="H54" s="13"/>
      <c r="I54" s="23">
        <v>15000000</v>
      </c>
      <c r="J54" s="23">
        <v>0</v>
      </c>
      <c r="K54" s="23">
        <f t="shared" si="0"/>
        <v>15000000</v>
      </c>
    </row>
    <row r="55" spans="1:11" x14ac:dyDescent="0.25">
      <c r="A55" s="248">
        <v>45436</v>
      </c>
      <c r="B55" s="25" t="s">
        <v>392</v>
      </c>
      <c r="C55" s="115" t="s">
        <v>2627</v>
      </c>
      <c r="D55" s="115" t="s">
        <v>2934</v>
      </c>
      <c r="E55" s="93" t="s">
        <v>2970</v>
      </c>
      <c r="F55" s="26"/>
      <c r="G55" s="171" t="s">
        <v>948</v>
      </c>
      <c r="H55" s="13"/>
      <c r="I55" s="23">
        <v>16000000</v>
      </c>
      <c r="J55" s="23">
        <v>6933333</v>
      </c>
      <c r="K55" s="23">
        <f t="shared" si="0"/>
        <v>9066667</v>
      </c>
    </row>
    <row r="56" spans="1:11" x14ac:dyDescent="0.25">
      <c r="A56" s="248">
        <v>45436</v>
      </c>
      <c r="B56" s="25" t="s">
        <v>831</v>
      </c>
      <c r="C56" s="115" t="s">
        <v>2415</v>
      </c>
      <c r="D56" s="115" t="s">
        <v>2935</v>
      </c>
      <c r="E56" s="93" t="s">
        <v>2971</v>
      </c>
      <c r="F56" s="26"/>
      <c r="G56" s="171" t="s">
        <v>959</v>
      </c>
      <c r="H56" s="13"/>
      <c r="I56" s="23">
        <v>10918000</v>
      </c>
      <c r="J56" s="23">
        <v>363933</v>
      </c>
      <c r="K56" s="23">
        <f t="shared" si="0"/>
        <v>10554067</v>
      </c>
    </row>
    <row r="57" spans="1:11" x14ac:dyDescent="0.25">
      <c r="A57" s="248">
        <v>45436</v>
      </c>
      <c r="B57" s="25" t="s">
        <v>1837</v>
      </c>
      <c r="C57" s="115" t="s">
        <v>2934</v>
      </c>
      <c r="D57" s="115" t="s">
        <v>2936</v>
      </c>
      <c r="E57" s="93" t="s">
        <v>2972</v>
      </c>
      <c r="F57" s="26"/>
      <c r="G57" s="171" t="s">
        <v>2952</v>
      </c>
      <c r="H57" s="13"/>
      <c r="I57" s="23">
        <v>19720000</v>
      </c>
      <c r="J57" s="23">
        <v>5587333</v>
      </c>
      <c r="K57" s="23">
        <f t="shared" si="0"/>
        <v>14132667</v>
      </c>
    </row>
    <row r="58" spans="1:11" x14ac:dyDescent="0.25">
      <c r="A58" s="248">
        <v>45439</v>
      </c>
      <c r="B58" s="25" t="s">
        <v>2573</v>
      </c>
      <c r="C58" s="115" t="s">
        <v>2424</v>
      </c>
      <c r="D58" s="115" t="s">
        <v>2425</v>
      </c>
      <c r="E58" s="93" t="s">
        <v>2556</v>
      </c>
      <c r="F58" s="26"/>
      <c r="G58" s="171" t="s">
        <v>2464</v>
      </c>
      <c r="H58" s="13"/>
      <c r="I58" s="23">
        <v>10000000</v>
      </c>
      <c r="J58" s="23">
        <v>0</v>
      </c>
      <c r="K58" s="23">
        <f t="shared" si="0"/>
        <v>10000000</v>
      </c>
    </row>
    <row r="59" spans="1:11" x14ac:dyDescent="0.25">
      <c r="A59" s="248">
        <v>45439</v>
      </c>
      <c r="B59" s="25" t="s">
        <v>473</v>
      </c>
      <c r="C59" s="115" t="s">
        <v>2937</v>
      </c>
      <c r="D59" s="115" t="s">
        <v>2442</v>
      </c>
      <c r="E59" s="93" t="s">
        <v>2973</v>
      </c>
      <c r="F59" s="26"/>
      <c r="G59" s="171" t="s">
        <v>2953</v>
      </c>
      <c r="H59" s="13"/>
      <c r="I59" s="23">
        <v>12700000</v>
      </c>
      <c r="J59" s="23">
        <v>1905000</v>
      </c>
      <c r="K59" s="23">
        <f t="shared" si="0"/>
        <v>10795000</v>
      </c>
    </row>
    <row r="60" spans="1:11" x14ac:dyDescent="0.25">
      <c r="A60" s="248">
        <v>45439</v>
      </c>
      <c r="B60" s="25" t="s">
        <v>1829</v>
      </c>
      <c r="C60" s="115" t="s">
        <v>2938</v>
      </c>
      <c r="D60" s="115" t="s">
        <v>2939</v>
      </c>
      <c r="E60" s="93" t="s">
        <v>286</v>
      </c>
      <c r="F60" s="26"/>
      <c r="G60" s="171" t="s">
        <v>2954</v>
      </c>
      <c r="H60" s="13"/>
      <c r="I60" s="23">
        <v>36000000</v>
      </c>
      <c r="J60" s="23">
        <v>6200000</v>
      </c>
      <c r="K60" s="23">
        <f t="shared" si="0"/>
        <v>29800000</v>
      </c>
    </row>
    <row r="61" spans="1:11" x14ac:dyDescent="0.25">
      <c r="A61" s="248">
        <v>45439</v>
      </c>
      <c r="B61" s="25" t="s">
        <v>483</v>
      </c>
      <c r="C61" s="115" t="s">
        <v>2410</v>
      </c>
      <c r="D61" s="115" t="s">
        <v>2648</v>
      </c>
      <c r="E61" s="93" t="s">
        <v>2974</v>
      </c>
      <c r="F61" s="26"/>
      <c r="G61" s="171" t="s">
        <v>958</v>
      </c>
      <c r="H61" s="13"/>
      <c r="I61" s="23">
        <v>12700000</v>
      </c>
      <c r="J61" s="23">
        <v>1905000</v>
      </c>
      <c r="K61" s="23">
        <f t="shared" si="0"/>
        <v>10795000</v>
      </c>
    </row>
    <row r="62" spans="1:11" x14ac:dyDescent="0.25">
      <c r="A62" s="248">
        <v>45439</v>
      </c>
      <c r="B62" s="25" t="s">
        <v>280</v>
      </c>
      <c r="C62" s="115" t="s">
        <v>2423</v>
      </c>
      <c r="D62" s="115" t="s">
        <v>2940</v>
      </c>
      <c r="E62" s="93" t="s">
        <v>2975</v>
      </c>
      <c r="F62" s="26"/>
      <c r="G62" s="171" t="s">
        <v>284</v>
      </c>
      <c r="H62" s="13"/>
      <c r="I62" s="23">
        <v>7350000</v>
      </c>
      <c r="J62" s="23">
        <v>6125000</v>
      </c>
      <c r="K62" s="23">
        <f t="shared" si="0"/>
        <v>1225000</v>
      </c>
    </row>
    <row r="63" spans="1:11" x14ac:dyDescent="0.25">
      <c r="A63" s="248">
        <v>45439</v>
      </c>
      <c r="B63" s="25" t="s">
        <v>801</v>
      </c>
      <c r="C63" s="115" t="s">
        <v>2631</v>
      </c>
      <c r="D63" s="115" t="s">
        <v>2941</v>
      </c>
      <c r="E63" s="93" t="s">
        <v>2976</v>
      </c>
      <c r="F63" s="26"/>
      <c r="G63" s="171" t="s">
        <v>1635</v>
      </c>
      <c r="H63" s="13"/>
      <c r="I63" s="23">
        <v>15000000</v>
      </c>
      <c r="J63" s="23">
        <v>0</v>
      </c>
      <c r="K63" s="23">
        <f t="shared" si="0"/>
        <v>15000000</v>
      </c>
    </row>
    <row r="64" spans="1:11" x14ac:dyDescent="0.25">
      <c r="A64" s="248">
        <v>45439</v>
      </c>
      <c r="B64" s="25" t="s">
        <v>475</v>
      </c>
      <c r="C64" s="115" t="s">
        <v>2622</v>
      </c>
      <c r="D64" s="115" t="s">
        <v>2942</v>
      </c>
      <c r="E64" s="93" t="s">
        <v>2977</v>
      </c>
      <c r="F64" s="26"/>
      <c r="G64" s="171" t="s">
        <v>953</v>
      </c>
      <c r="H64" s="13"/>
      <c r="I64" s="23">
        <v>14700000</v>
      </c>
      <c r="J64" s="23">
        <v>2450000</v>
      </c>
      <c r="K64" s="23">
        <f t="shared" si="0"/>
        <v>12250000</v>
      </c>
    </row>
    <row r="65" spans="1:13" x14ac:dyDescent="0.25">
      <c r="A65" s="248">
        <v>45440</v>
      </c>
      <c r="B65" s="25" t="s">
        <v>2109</v>
      </c>
      <c r="C65" s="115" t="s">
        <v>2943</v>
      </c>
      <c r="D65" s="115" t="s">
        <v>2944</v>
      </c>
      <c r="E65" s="93" t="s">
        <v>2978</v>
      </c>
      <c r="F65" s="26"/>
      <c r="G65" s="171" t="s">
        <v>2955</v>
      </c>
      <c r="H65" s="13"/>
      <c r="I65" s="23">
        <v>32000000</v>
      </c>
      <c r="J65" s="23">
        <v>8533333</v>
      </c>
      <c r="K65" s="23">
        <f t="shared" si="0"/>
        <v>23466667</v>
      </c>
    </row>
    <row r="66" spans="1:13" x14ac:dyDescent="0.25">
      <c r="A66" s="248">
        <v>45441</v>
      </c>
      <c r="B66" s="25" t="s">
        <v>1825</v>
      </c>
      <c r="C66" s="115" t="s">
        <v>2945</v>
      </c>
      <c r="D66" s="115" t="s">
        <v>2946</v>
      </c>
      <c r="E66" s="93" t="s">
        <v>2979</v>
      </c>
      <c r="F66" s="26"/>
      <c r="G66" s="171" t="s">
        <v>2956</v>
      </c>
      <c r="H66" s="13"/>
      <c r="I66" s="23">
        <v>15280000</v>
      </c>
      <c r="J66" s="23">
        <v>6876000</v>
      </c>
      <c r="K66" s="23">
        <f t="shared" si="0"/>
        <v>8404000</v>
      </c>
    </row>
    <row r="67" spans="1:13" x14ac:dyDescent="0.25">
      <c r="A67" s="248">
        <v>45441</v>
      </c>
      <c r="B67" s="25" t="s">
        <v>2023</v>
      </c>
      <c r="C67" s="115" t="s">
        <v>2947</v>
      </c>
      <c r="D67" s="115" t="s">
        <v>2948</v>
      </c>
      <c r="E67" s="93" t="s">
        <v>2980</v>
      </c>
      <c r="F67" s="26"/>
      <c r="G67" s="171" t="s">
        <v>2957</v>
      </c>
      <c r="H67" s="13"/>
      <c r="I67" s="23">
        <v>17464000</v>
      </c>
      <c r="J67" s="23">
        <v>0</v>
      </c>
      <c r="K67" s="23">
        <f t="shared" si="0"/>
        <v>17464000</v>
      </c>
    </row>
    <row r="68" spans="1:13" x14ac:dyDescent="0.25">
      <c r="A68" s="248">
        <v>45441</v>
      </c>
      <c r="B68" s="25" t="s">
        <v>1938</v>
      </c>
      <c r="C68" s="115" t="s">
        <v>2949</v>
      </c>
      <c r="D68" s="115" t="s">
        <v>2950</v>
      </c>
      <c r="E68" s="93" t="s">
        <v>2981</v>
      </c>
      <c r="F68" s="26"/>
      <c r="G68" s="171" t="s">
        <v>2958</v>
      </c>
      <c r="H68" s="13"/>
      <c r="I68" s="23">
        <v>19092000</v>
      </c>
      <c r="J68" s="23">
        <v>0</v>
      </c>
      <c r="K68" s="23">
        <f t="shared" si="0"/>
        <v>19092000</v>
      </c>
    </row>
    <row r="69" spans="1:13" x14ac:dyDescent="0.25">
      <c r="A69" s="113"/>
      <c r="B69" s="25"/>
      <c r="C69" s="115"/>
      <c r="D69" s="115"/>
      <c r="E69" s="93"/>
      <c r="F69" s="26"/>
      <c r="G69" s="171"/>
      <c r="H69" s="13"/>
      <c r="I69" s="23"/>
      <c r="J69" s="23"/>
      <c r="K69" s="23"/>
    </row>
    <row r="70" spans="1:13" x14ac:dyDescent="0.25">
      <c r="A70" s="14"/>
      <c r="B70" s="15"/>
      <c r="C70" s="15"/>
      <c r="D70" s="15"/>
      <c r="E70" s="15"/>
      <c r="F70" s="15"/>
      <c r="G70" s="315" t="s">
        <v>19</v>
      </c>
      <c r="H70" s="316"/>
      <c r="I70" s="28">
        <f>SUM(I15:I69)</f>
        <v>1242776000</v>
      </c>
      <c r="J70" s="28">
        <f>SUM(J15:J69)</f>
        <v>873317931</v>
      </c>
      <c r="K70" s="28">
        <f>SUM(K15:K69)</f>
        <v>369458069</v>
      </c>
      <c r="M70" s="62"/>
    </row>
    <row r="71" spans="1:13" ht="12.75" customHeight="1" x14ac:dyDescent="0.25">
      <c r="A71" s="14"/>
      <c r="B71" s="15"/>
      <c r="C71" s="15"/>
      <c r="D71" s="15"/>
      <c r="E71" s="15"/>
      <c r="F71" s="19"/>
      <c r="G71" s="15"/>
      <c r="H71" s="15"/>
      <c r="I71" s="19"/>
      <c r="J71" s="19"/>
      <c r="K71" s="20"/>
    </row>
    <row r="72" spans="1:13" ht="24.95" customHeight="1" x14ac:dyDescent="0.25">
      <c r="A72" s="69" t="s">
        <v>37</v>
      </c>
      <c r="B72" s="70" t="s">
        <v>39</v>
      </c>
      <c r="C72" s="69" t="s">
        <v>40</v>
      </c>
      <c r="D72" s="71" t="s">
        <v>38</v>
      </c>
      <c r="E72" s="69" t="s">
        <v>15</v>
      </c>
      <c r="F72" s="69" t="s">
        <v>33</v>
      </c>
      <c r="G72" s="69" t="s">
        <v>16</v>
      </c>
      <c r="H72" s="69" t="s">
        <v>22</v>
      </c>
      <c r="I72" s="69" t="s">
        <v>12</v>
      </c>
      <c r="J72" s="69" t="s">
        <v>23</v>
      </c>
      <c r="K72" s="69" t="s">
        <v>4</v>
      </c>
    </row>
    <row r="73" spans="1:13" ht="24.95" customHeight="1" x14ac:dyDescent="0.25">
      <c r="A73" s="72">
        <v>2774000000</v>
      </c>
      <c r="B73" s="72">
        <v>-1531224000</v>
      </c>
      <c r="C73" s="72">
        <v>0</v>
      </c>
      <c r="D73" s="73">
        <f>+A73+B73-C73</f>
        <v>1242776000</v>
      </c>
      <c r="E73" s="73">
        <f>+I70</f>
        <v>1242776000</v>
      </c>
      <c r="F73" s="74">
        <f>+E73/D73</f>
        <v>1</v>
      </c>
      <c r="G73" s="73">
        <f>+I12</f>
        <v>0</v>
      </c>
      <c r="H73" s="73">
        <f>+D73-E73-G73</f>
        <v>0</v>
      </c>
      <c r="I73" s="73">
        <f>+J70</f>
        <v>873317931</v>
      </c>
      <c r="J73" s="74">
        <f>+I73/D73</f>
        <v>0.70271547809098345</v>
      </c>
      <c r="K73" s="73">
        <f>+K70</f>
        <v>369458069</v>
      </c>
    </row>
    <row r="74" spans="1:13" x14ac:dyDescent="0.25">
      <c r="A74" s="75">
        <v>1</v>
      </c>
      <c r="B74" s="75">
        <v>2</v>
      </c>
      <c r="C74" s="75">
        <v>3</v>
      </c>
      <c r="D74" s="75" t="s">
        <v>3</v>
      </c>
      <c r="E74" s="75">
        <v>5</v>
      </c>
      <c r="F74" s="75" t="s">
        <v>18</v>
      </c>
      <c r="G74" s="75">
        <v>7</v>
      </c>
      <c r="H74" s="75" t="s">
        <v>9</v>
      </c>
      <c r="I74" s="75">
        <v>9</v>
      </c>
      <c r="J74" s="75" t="s">
        <v>24</v>
      </c>
      <c r="K74" s="75" t="s">
        <v>25</v>
      </c>
    </row>
    <row r="76" spans="1:13" x14ac:dyDescent="0.25">
      <c r="B76" s="62"/>
    </row>
    <row r="77" spans="1:13" x14ac:dyDescent="0.25">
      <c r="B77" s="62"/>
      <c r="I77" s="62"/>
    </row>
    <row r="78" spans="1:13" x14ac:dyDescent="0.25">
      <c r="B78" s="62"/>
    </row>
  </sheetData>
  <mergeCells count="16">
    <mergeCell ref="G70:H70"/>
    <mergeCell ref="G12:H12"/>
    <mergeCell ref="A13:A14"/>
    <mergeCell ref="E13:H13"/>
    <mergeCell ref="I13:I14"/>
    <mergeCell ref="J13:J14"/>
    <mergeCell ref="E14:F14"/>
    <mergeCell ref="G14:H14"/>
    <mergeCell ref="A3:J3"/>
    <mergeCell ref="A5:A6"/>
    <mergeCell ref="B5:B6"/>
    <mergeCell ref="D5:D6"/>
    <mergeCell ref="E5:H5"/>
    <mergeCell ref="I5:I6"/>
    <mergeCell ref="J5:K6"/>
    <mergeCell ref="E6:H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89"/>
  <sheetViews>
    <sheetView workbookViewId="0">
      <selection activeCell="A7" sqref="A7"/>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1" width="15.7109375" style="3" customWidth="1"/>
    <col min="12" max="16384" width="11.42578125" style="3"/>
  </cols>
  <sheetData>
    <row r="1" spans="1:11" ht="12.75" customHeight="1" x14ac:dyDescent="0.25">
      <c r="A1" s="1" t="s">
        <v>34</v>
      </c>
      <c r="B1" s="1"/>
      <c r="C1" s="1"/>
      <c r="D1" s="1"/>
      <c r="E1" s="2"/>
      <c r="F1" s="1"/>
      <c r="G1" s="2"/>
      <c r="H1" s="2"/>
      <c r="I1" s="2"/>
      <c r="J1" s="2"/>
      <c r="K1" s="2"/>
    </row>
    <row r="2" spans="1:11" ht="12.75" customHeight="1" x14ac:dyDescent="0.25">
      <c r="A2" s="2"/>
      <c r="B2" s="2"/>
      <c r="C2" s="2"/>
      <c r="D2" s="2"/>
      <c r="E2" s="2"/>
      <c r="F2" s="2"/>
      <c r="G2" s="2"/>
      <c r="H2" s="2"/>
      <c r="I2" s="2"/>
      <c r="J2" s="2"/>
      <c r="K2" s="65"/>
    </row>
    <row r="3" spans="1:11" ht="15" customHeight="1" x14ac:dyDescent="0.25">
      <c r="A3" s="294" t="s">
        <v>84</v>
      </c>
      <c r="B3" s="294"/>
      <c r="C3" s="294"/>
      <c r="D3" s="294"/>
      <c r="E3" s="294"/>
      <c r="F3" s="294"/>
      <c r="G3" s="294"/>
      <c r="H3" s="294"/>
      <c r="I3" s="294"/>
      <c r="J3" s="294"/>
      <c r="K3" s="67" t="s">
        <v>3377</v>
      </c>
    </row>
    <row r="4" spans="1:11" ht="12.75" customHeight="1" x14ac:dyDescent="0.25">
      <c r="A4" s="4"/>
      <c r="B4" s="4"/>
      <c r="C4" s="4"/>
      <c r="D4" s="4"/>
      <c r="E4" s="4"/>
      <c r="F4" s="4"/>
      <c r="G4" s="4"/>
      <c r="H4" s="4"/>
      <c r="I4" s="4"/>
      <c r="J4" s="4"/>
      <c r="K4" s="5"/>
    </row>
    <row r="5" spans="1:11" x14ac:dyDescent="0.25">
      <c r="A5" s="297" t="s">
        <v>5</v>
      </c>
      <c r="B5" s="310" t="s">
        <v>26</v>
      </c>
      <c r="C5" s="30"/>
      <c r="D5" s="297" t="s">
        <v>17</v>
      </c>
      <c r="E5" s="312" t="s">
        <v>16</v>
      </c>
      <c r="F5" s="313"/>
      <c r="G5" s="313"/>
      <c r="H5" s="314"/>
      <c r="I5" s="297" t="s">
        <v>7</v>
      </c>
      <c r="J5" s="304" t="s">
        <v>21</v>
      </c>
      <c r="K5" s="305"/>
    </row>
    <row r="6" spans="1:11" ht="28.5" customHeight="1" x14ac:dyDescent="0.25">
      <c r="A6" s="298"/>
      <c r="B6" s="311"/>
      <c r="C6" s="31"/>
      <c r="D6" s="298"/>
      <c r="E6" s="312" t="s">
        <v>2</v>
      </c>
      <c r="F6" s="313"/>
      <c r="G6" s="313"/>
      <c r="H6" s="314"/>
      <c r="I6" s="298"/>
      <c r="J6" s="306"/>
      <c r="K6" s="307"/>
    </row>
    <row r="7" spans="1:11" ht="13.5" customHeight="1" x14ac:dyDescent="0.25">
      <c r="A7" s="240">
        <v>45336</v>
      </c>
      <c r="B7" s="147"/>
      <c r="C7" s="145"/>
      <c r="D7" s="239" t="s">
        <v>3677</v>
      </c>
      <c r="E7" s="162" t="s">
        <v>3676</v>
      </c>
      <c r="F7" s="89"/>
      <c r="G7" s="89"/>
      <c r="H7" s="87"/>
      <c r="I7" s="127">
        <v>22785000</v>
      </c>
      <c r="J7" s="146"/>
      <c r="K7" s="145"/>
    </row>
    <row r="8" spans="1:11" ht="13.5" customHeight="1" x14ac:dyDescent="0.25">
      <c r="A8" s="240"/>
      <c r="B8" s="147"/>
      <c r="C8" s="145"/>
      <c r="D8" s="239"/>
      <c r="E8" s="124"/>
      <c r="F8" s="89"/>
      <c r="G8" s="89"/>
      <c r="H8" s="87"/>
      <c r="I8" s="201"/>
      <c r="J8" s="146"/>
      <c r="K8" s="145"/>
    </row>
    <row r="9" spans="1:11" ht="13.5" customHeight="1" x14ac:dyDescent="0.25">
      <c r="A9" s="178"/>
      <c r="B9" s="147"/>
      <c r="C9" s="145"/>
      <c r="D9" s="197"/>
      <c r="E9" s="202"/>
      <c r="F9" s="89"/>
      <c r="G9" s="89"/>
      <c r="H9" s="87"/>
      <c r="I9" s="201"/>
      <c r="J9" s="146"/>
      <c r="K9" s="145"/>
    </row>
    <row r="10" spans="1:11" ht="13.5" customHeight="1" x14ac:dyDescent="0.25">
      <c r="A10" s="178"/>
      <c r="B10" s="147"/>
      <c r="C10" s="145"/>
      <c r="D10" s="197"/>
      <c r="E10" s="202"/>
      <c r="F10" s="89"/>
      <c r="G10" s="89"/>
      <c r="H10" s="87"/>
      <c r="I10" s="201"/>
      <c r="J10" s="146"/>
      <c r="K10" s="145"/>
    </row>
    <row r="11" spans="1:11" ht="13.5" customHeight="1" x14ac:dyDescent="0.25">
      <c r="A11" s="178"/>
      <c r="B11" s="147"/>
      <c r="C11" s="145"/>
      <c r="D11" s="197"/>
      <c r="E11" s="202"/>
      <c r="F11" s="89"/>
      <c r="G11" s="89"/>
      <c r="H11" s="87"/>
      <c r="I11" s="201"/>
      <c r="J11" s="146"/>
      <c r="K11" s="145"/>
    </row>
    <row r="12" spans="1:11" ht="13.5" customHeight="1" x14ac:dyDescent="0.25">
      <c r="A12" s="200"/>
      <c r="B12" s="147"/>
      <c r="C12" s="145"/>
      <c r="D12" s="200"/>
      <c r="E12" s="203"/>
      <c r="F12" s="89"/>
      <c r="G12" s="89"/>
      <c r="H12" s="87"/>
      <c r="I12" s="200"/>
      <c r="J12" s="146"/>
      <c r="K12" s="145"/>
    </row>
    <row r="13" spans="1:11" x14ac:dyDescent="0.25">
      <c r="A13" s="14"/>
      <c r="B13" s="15"/>
      <c r="C13" s="15"/>
      <c r="D13" s="15"/>
      <c r="E13" s="15"/>
      <c r="F13" s="15"/>
      <c r="G13" s="315" t="s">
        <v>19</v>
      </c>
      <c r="H13" s="316"/>
      <c r="I13" s="16">
        <f>SUM(I7:I12)</f>
        <v>22785000</v>
      </c>
      <c r="J13" s="17"/>
      <c r="K13" s="18"/>
    </row>
    <row r="14" spans="1:11" x14ac:dyDescent="0.25">
      <c r="A14" s="297" t="s">
        <v>5</v>
      </c>
      <c r="B14" s="29" t="s">
        <v>13</v>
      </c>
      <c r="C14" s="32" t="s">
        <v>20</v>
      </c>
      <c r="D14" s="21" t="s">
        <v>20</v>
      </c>
      <c r="E14" s="312" t="s">
        <v>15</v>
      </c>
      <c r="F14" s="313"/>
      <c r="G14" s="313"/>
      <c r="H14" s="314"/>
      <c r="I14" s="297" t="s">
        <v>7</v>
      </c>
      <c r="J14" s="297" t="s">
        <v>6</v>
      </c>
      <c r="K14" s="32" t="s">
        <v>0</v>
      </c>
    </row>
    <row r="15" spans="1:11" x14ac:dyDescent="0.25">
      <c r="A15" s="298"/>
      <c r="B15" s="33" t="s">
        <v>14</v>
      </c>
      <c r="C15" s="33" t="s">
        <v>11</v>
      </c>
      <c r="D15" s="33" t="s">
        <v>10</v>
      </c>
      <c r="E15" s="312" t="s">
        <v>2</v>
      </c>
      <c r="F15" s="314"/>
      <c r="G15" s="312" t="s">
        <v>8</v>
      </c>
      <c r="H15" s="314"/>
      <c r="I15" s="298"/>
      <c r="J15" s="298"/>
      <c r="K15" s="33" t="s">
        <v>1</v>
      </c>
    </row>
    <row r="16" spans="1:11" ht="12.75" customHeight="1" x14ac:dyDescent="0.25">
      <c r="A16" s="22">
        <v>45342</v>
      </c>
      <c r="B16" s="86" t="s">
        <v>493</v>
      </c>
      <c r="C16" s="63" t="s">
        <v>975</v>
      </c>
      <c r="D16" s="117" t="s">
        <v>976</v>
      </c>
      <c r="E16" s="162" t="s">
        <v>993</v>
      </c>
      <c r="F16" s="2"/>
      <c r="G16" s="193" t="s">
        <v>1017</v>
      </c>
      <c r="H16" s="6"/>
      <c r="I16" s="23">
        <v>36000000</v>
      </c>
      <c r="J16" s="127">
        <v>36000000</v>
      </c>
      <c r="K16" s="23">
        <f>+I16-J16</f>
        <v>0</v>
      </c>
    </row>
    <row r="17" spans="1:11" x14ac:dyDescent="0.25">
      <c r="A17" s="22">
        <v>45342</v>
      </c>
      <c r="B17" s="25" t="s">
        <v>477</v>
      </c>
      <c r="C17" s="64" t="s">
        <v>792</v>
      </c>
      <c r="D17" s="118" t="s">
        <v>977</v>
      </c>
      <c r="E17" s="162" t="s">
        <v>994</v>
      </c>
      <c r="F17" s="26"/>
      <c r="G17" s="124" t="s">
        <v>1018</v>
      </c>
      <c r="H17" s="27"/>
      <c r="I17" s="23">
        <v>25200000</v>
      </c>
      <c r="J17" s="127">
        <v>25200000</v>
      </c>
      <c r="K17" s="23">
        <f t="shared" ref="K17:K80" si="0">+I17-J17</f>
        <v>0</v>
      </c>
    </row>
    <row r="18" spans="1:11" x14ac:dyDescent="0.25">
      <c r="A18" s="24">
        <v>45343</v>
      </c>
      <c r="B18" s="25" t="s">
        <v>476</v>
      </c>
      <c r="C18" s="25" t="s">
        <v>67</v>
      </c>
      <c r="D18" s="115" t="s">
        <v>978</v>
      </c>
      <c r="E18" s="162" t="s">
        <v>995</v>
      </c>
      <c r="F18" s="26"/>
      <c r="G18" s="124" t="s">
        <v>1019</v>
      </c>
      <c r="H18" s="13"/>
      <c r="I18" s="23">
        <v>23100000</v>
      </c>
      <c r="J18" s="127">
        <v>23100000</v>
      </c>
      <c r="K18" s="23">
        <f t="shared" si="0"/>
        <v>0</v>
      </c>
    </row>
    <row r="19" spans="1:11" x14ac:dyDescent="0.25">
      <c r="A19" s="24">
        <v>45343</v>
      </c>
      <c r="B19" s="25" t="s">
        <v>689</v>
      </c>
      <c r="C19" s="25" t="s">
        <v>718</v>
      </c>
      <c r="D19" s="115" t="s">
        <v>672</v>
      </c>
      <c r="E19" s="162" t="s">
        <v>996</v>
      </c>
      <c r="F19" s="26"/>
      <c r="G19" s="124" t="s">
        <v>1020</v>
      </c>
      <c r="H19" s="13"/>
      <c r="I19" s="23">
        <v>21000000</v>
      </c>
      <c r="J19" s="127">
        <v>21000000</v>
      </c>
      <c r="K19" s="23">
        <f t="shared" si="0"/>
        <v>0</v>
      </c>
    </row>
    <row r="20" spans="1:11" x14ac:dyDescent="0.25">
      <c r="A20" s="231">
        <v>45343</v>
      </c>
      <c r="B20" s="25" t="s">
        <v>480</v>
      </c>
      <c r="C20" s="25" t="s">
        <v>979</v>
      </c>
      <c r="D20" s="115" t="s">
        <v>678</v>
      </c>
      <c r="E20" s="162" t="s">
        <v>997</v>
      </c>
      <c r="F20" s="26"/>
      <c r="G20" s="124" t="s">
        <v>1021</v>
      </c>
      <c r="H20" s="13"/>
      <c r="I20" s="23">
        <v>32460000</v>
      </c>
      <c r="J20" s="127">
        <v>32460000</v>
      </c>
      <c r="K20" s="23">
        <f t="shared" si="0"/>
        <v>0</v>
      </c>
    </row>
    <row r="21" spans="1:11" x14ac:dyDescent="0.25">
      <c r="A21" s="231">
        <v>45343</v>
      </c>
      <c r="B21" s="25" t="s">
        <v>501</v>
      </c>
      <c r="C21" s="25" t="s">
        <v>497</v>
      </c>
      <c r="D21" s="115" t="s">
        <v>673</v>
      </c>
      <c r="E21" s="162" t="s">
        <v>998</v>
      </c>
      <c r="F21" s="26"/>
      <c r="G21" s="124" t="s">
        <v>1022</v>
      </c>
      <c r="H21" s="13"/>
      <c r="I21" s="23">
        <v>33600000</v>
      </c>
      <c r="J21" s="127">
        <v>33600000</v>
      </c>
      <c r="K21" s="23">
        <f t="shared" si="0"/>
        <v>0</v>
      </c>
    </row>
    <row r="22" spans="1:11" x14ac:dyDescent="0.25">
      <c r="A22" s="231">
        <v>45343</v>
      </c>
      <c r="B22" s="25" t="s">
        <v>65</v>
      </c>
      <c r="C22" s="25" t="s">
        <v>980</v>
      </c>
      <c r="D22" s="115" t="s">
        <v>981</v>
      </c>
      <c r="E22" s="162" t="s">
        <v>999</v>
      </c>
      <c r="F22" s="26"/>
      <c r="G22" s="124" t="s">
        <v>1023</v>
      </c>
      <c r="H22" s="13"/>
      <c r="I22" s="23">
        <v>23100000</v>
      </c>
      <c r="J22" s="127">
        <v>23100000</v>
      </c>
      <c r="K22" s="23">
        <f t="shared" si="0"/>
        <v>0</v>
      </c>
    </row>
    <row r="23" spans="1:11" x14ac:dyDescent="0.25">
      <c r="A23" s="231">
        <v>45343</v>
      </c>
      <c r="B23" s="25" t="s">
        <v>779</v>
      </c>
      <c r="C23" s="25" t="s">
        <v>675</v>
      </c>
      <c r="D23" s="115" t="s">
        <v>719</v>
      </c>
      <c r="E23" s="162" t="s">
        <v>1000</v>
      </c>
      <c r="F23" s="26"/>
      <c r="G23" s="124" t="s">
        <v>1024</v>
      </c>
      <c r="H23" s="13"/>
      <c r="I23" s="23">
        <v>26880000</v>
      </c>
      <c r="J23" s="127">
        <v>26880000</v>
      </c>
      <c r="K23" s="23">
        <f t="shared" si="0"/>
        <v>0</v>
      </c>
    </row>
    <row r="24" spans="1:11" x14ac:dyDescent="0.25">
      <c r="A24" s="231">
        <v>45343</v>
      </c>
      <c r="B24" s="25" t="s">
        <v>938</v>
      </c>
      <c r="C24" s="25" t="s">
        <v>978</v>
      </c>
      <c r="D24" s="115" t="s">
        <v>831</v>
      </c>
      <c r="E24" s="162" t="s">
        <v>1001</v>
      </c>
      <c r="F24" s="26"/>
      <c r="G24" s="124" t="s">
        <v>1025</v>
      </c>
      <c r="H24" s="13"/>
      <c r="I24" s="23">
        <v>19559400</v>
      </c>
      <c r="J24" s="127">
        <v>19559400</v>
      </c>
      <c r="K24" s="23">
        <f t="shared" si="0"/>
        <v>0</v>
      </c>
    </row>
    <row r="25" spans="1:11" x14ac:dyDescent="0.25">
      <c r="A25" s="231">
        <v>45343</v>
      </c>
      <c r="B25" s="25" t="s">
        <v>775</v>
      </c>
      <c r="C25" s="25" t="s">
        <v>804</v>
      </c>
      <c r="D25" s="115" t="s">
        <v>786</v>
      </c>
      <c r="E25" s="162" t="s">
        <v>1002</v>
      </c>
      <c r="F25" s="26"/>
      <c r="G25" s="124" t="s">
        <v>1026</v>
      </c>
      <c r="H25" s="13"/>
      <c r="I25" s="23">
        <v>13020000</v>
      </c>
      <c r="J25" s="127">
        <v>13020000</v>
      </c>
      <c r="K25" s="23">
        <f t="shared" si="0"/>
        <v>0</v>
      </c>
    </row>
    <row r="26" spans="1:11" x14ac:dyDescent="0.25">
      <c r="A26" s="231">
        <v>45343</v>
      </c>
      <c r="B26" s="25" t="s">
        <v>772</v>
      </c>
      <c r="C26" s="25" t="s">
        <v>982</v>
      </c>
      <c r="D26" s="115" t="s">
        <v>829</v>
      </c>
      <c r="E26" s="162" t="s">
        <v>1003</v>
      </c>
      <c r="F26" s="26"/>
      <c r="G26" s="124" t="s">
        <v>1027</v>
      </c>
      <c r="H26" s="13"/>
      <c r="I26" s="23">
        <v>31500000</v>
      </c>
      <c r="J26" s="127">
        <v>31500000</v>
      </c>
      <c r="K26" s="23">
        <f t="shared" si="0"/>
        <v>0</v>
      </c>
    </row>
    <row r="27" spans="1:11" x14ac:dyDescent="0.25">
      <c r="A27" s="231">
        <v>45343</v>
      </c>
      <c r="B27" s="25" t="s">
        <v>486</v>
      </c>
      <c r="C27" s="25" t="s">
        <v>499</v>
      </c>
      <c r="D27" s="115" t="s">
        <v>942</v>
      </c>
      <c r="E27" s="162" t="s">
        <v>1004</v>
      </c>
      <c r="F27" s="26"/>
      <c r="G27" s="124" t="s">
        <v>1028</v>
      </c>
      <c r="H27" s="13"/>
      <c r="I27" s="23">
        <v>32000000</v>
      </c>
      <c r="J27" s="127">
        <v>32000000</v>
      </c>
      <c r="K27" s="23">
        <f t="shared" si="0"/>
        <v>0</v>
      </c>
    </row>
    <row r="28" spans="1:11" x14ac:dyDescent="0.25">
      <c r="A28" s="231">
        <v>45343</v>
      </c>
      <c r="B28" s="25" t="s">
        <v>776</v>
      </c>
      <c r="C28" s="25" t="s">
        <v>504</v>
      </c>
      <c r="D28" s="115" t="s">
        <v>941</v>
      </c>
      <c r="E28" s="162" t="s">
        <v>1005</v>
      </c>
      <c r="F28" s="26"/>
      <c r="G28" s="124" t="s">
        <v>1029</v>
      </c>
      <c r="H28" s="13"/>
      <c r="I28" s="23">
        <f>29400000-22785000</f>
        <v>6615000</v>
      </c>
      <c r="J28" s="127">
        <v>6615000</v>
      </c>
      <c r="K28" s="23">
        <f t="shared" si="0"/>
        <v>0</v>
      </c>
    </row>
    <row r="29" spans="1:11" x14ac:dyDescent="0.25">
      <c r="A29" s="231">
        <v>45343</v>
      </c>
      <c r="B29" s="25" t="s">
        <v>773</v>
      </c>
      <c r="C29" s="25" t="s">
        <v>944</v>
      </c>
      <c r="D29" s="115" t="s">
        <v>680</v>
      </c>
      <c r="E29" s="162" t="s">
        <v>1006</v>
      </c>
      <c r="F29" s="26"/>
      <c r="G29" s="124" t="s">
        <v>1030</v>
      </c>
      <c r="H29" s="13"/>
      <c r="I29" s="23">
        <v>19559400</v>
      </c>
      <c r="J29" s="127">
        <v>19559400</v>
      </c>
      <c r="K29" s="23">
        <f t="shared" si="0"/>
        <v>0</v>
      </c>
    </row>
    <row r="30" spans="1:11" x14ac:dyDescent="0.25">
      <c r="A30" s="231">
        <v>45344</v>
      </c>
      <c r="B30" s="25" t="s">
        <v>777</v>
      </c>
      <c r="C30" s="25" t="s">
        <v>976</v>
      </c>
      <c r="D30" s="115" t="s">
        <v>815</v>
      </c>
      <c r="E30" s="162" t="s">
        <v>1007</v>
      </c>
      <c r="F30" s="26"/>
      <c r="G30" s="124" t="s">
        <v>867</v>
      </c>
      <c r="H30" s="13"/>
      <c r="I30" s="23">
        <v>21000000</v>
      </c>
      <c r="J30" s="127">
        <v>21000000</v>
      </c>
      <c r="K30" s="23">
        <f t="shared" si="0"/>
        <v>0</v>
      </c>
    </row>
    <row r="31" spans="1:11" x14ac:dyDescent="0.25">
      <c r="A31" s="231">
        <v>45344</v>
      </c>
      <c r="B31" s="25" t="s">
        <v>992</v>
      </c>
      <c r="C31" s="25" t="s">
        <v>983</v>
      </c>
      <c r="D31" s="115" t="s">
        <v>798</v>
      </c>
      <c r="E31" s="162" t="s">
        <v>1008</v>
      </c>
      <c r="F31" s="26"/>
      <c r="G31" s="124" t="s">
        <v>1031</v>
      </c>
      <c r="H31" s="13"/>
      <c r="I31" s="23">
        <v>27300000</v>
      </c>
      <c r="J31" s="127">
        <v>27300000</v>
      </c>
      <c r="K31" s="23">
        <f t="shared" si="0"/>
        <v>0</v>
      </c>
    </row>
    <row r="32" spans="1:11" x14ac:dyDescent="0.25">
      <c r="A32" s="231">
        <v>45344</v>
      </c>
      <c r="B32" s="25" t="s">
        <v>128</v>
      </c>
      <c r="C32" s="25" t="s">
        <v>984</v>
      </c>
      <c r="D32" s="115" t="s">
        <v>979</v>
      </c>
      <c r="E32" s="162" t="s">
        <v>1009</v>
      </c>
      <c r="F32" s="26"/>
      <c r="G32" s="124" t="s">
        <v>1032</v>
      </c>
      <c r="H32" s="13"/>
      <c r="I32" s="23">
        <v>25200000</v>
      </c>
      <c r="J32" s="127">
        <v>25200000</v>
      </c>
      <c r="K32" s="23">
        <f t="shared" si="0"/>
        <v>0</v>
      </c>
    </row>
    <row r="33" spans="1:11" x14ac:dyDescent="0.25">
      <c r="A33" s="231">
        <v>45344</v>
      </c>
      <c r="B33" s="25" t="s">
        <v>790</v>
      </c>
      <c r="C33" s="25" t="s">
        <v>985</v>
      </c>
      <c r="D33" s="115" t="s">
        <v>975</v>
      </c>
      <c r="E33" s="162" t="s">
        <v>1000</v>
      </c>
      <c r="F33" s="26"/>
      <c r="G33" s="124" t="s">
        <v>1033</v>
      </c>
      <c r="H33" s="13"/>
      <c r="I33" s="23">
        <v>18932900</v>
      </c>
      <c r="J33" s="127">
        <v>18932900</v>
      </c>
      <c r="K33" s="23">
        <f t="shared" si="0"/>
        <v>0</v>
      </c>
    </row>
    <row r="34" spans="1:11" x14ac:dyDescent="0.25">
      <c r="A34" s="231">
        <v>45344</v>
      </c>
      <c r="B34" s="25" t="s">
        <v>127</v>
      </c>
      <c r="C34" s="25" t="s">
        <v>986</v>
      </c>
      <c r="D34" s="115" t="s">
        <v>987</v>
      </c>
      <c r="E34" s="162" t="s">
        <v>1010</v>
      </c>
      <c r="F34" s="26"/>
      <c r="G34" s="124" t="s">
        <v>1034</v>
      </c>
      <c r="H34" s="13"/>
      <c r="I34" s="23">
        <v>18932900</v>
      </c>
      <c r="J34" s="127">
        <v>18932900</v>
      </c>
      <c r="K34" s="23">
        <f t="shared" si="0"/>
        <v>0</v>
      </c>
    </row>
    <row r="35" spans="1:11" x14ac:dyDescent="0.25">
      <c r="A35" s="231">
        <v>45344</v>
      </c>
      <c r="B35" s="25" t="s">
        <v>494</v>
      </c>
      <c r="C35" s="25" t="s">
        <v>828</v>
      </c>
      <c r="D35" s="115" t="s">
        <v>988</v>
      </c>
      <c r="E35" s="162" t="s">
        <v>1011</v>
      </c>
      <c r="F35" s="26"/>
      <c r="G35" s="124" t="s">
        <v>1035</v>
      </c>
      <c r="H35" s="13"/>
      <c r="I35" s="23">
        <v>23100000</v>
      </c>
      <c r="J35" s="127">
        <v>23100000</v>
      </c>
      <c r="K35" s="23">
        <f t="shared" si="0"/>
        <v>0</v>
      </c>
    </row>
    <row r="36" spans="1:11" x14ac:dyDescent="0.25">
      <c r="A36" s="231">
        <v>45348</v>
      </c>
      <c r="B36" s="25" t="s">
        <v>792</v>
      </c>
      <c r="C36" s="25" t="s">
        <v>514</v>
      </c>
      <c r="D36" s="115" t="s">
        <v>989</v>
      </c>
      <c r="E36" s="162" t="s">
        <v>1012</v>
      </c>
      <c r="F36" s="26"/>
      <c r="G36" s="124" t="s">
        <v>1036</v>
      </c>
      <c r="H36" s="13"/>
      <c r="I36" s="23">
        <v>26460000</v>
      </c>
      <c r="J36" s="127">
        <v>26460000</v>
      </c>
      <c r="K36" s="23">
        <f t="shared" si="0"/>
        <v>0</v>
      </c>
    </row>
    <row r="37" spans="1:11" x14ac:dyDescent="0.25">
      <c r="A37" s="231">
        <v>45348</v>
      </c>
      <c r="B37" s="25" t="s">
        <v>504</v>
      </c>
      <c r="C37" s="25" t="s">
        <v>830</v>
      </c>
      <c r="D37" s="115" t="s">
        <v>990</v>
      </c>
      <c r="E37" s="162" t="s">
        <v>1000</v>
      </c>
      <c r="F37" s="26"/>
      <c r="G37" s="124" t="s">
        <v>1037</v>
      </c>
      <c r="H37" s="13"/>
      <c r="I37" s="23">
        <v>18932900</v>
      </c>
      <c r="J37" s="127">
        <v>18614700</v>
      </c>
      <c r="K37" s="23">
        <f t="shared" si="0"/>
        <v>318200</v>
      </c>
    </row>
    <row r="38" spans="1:11" x14ac:dyDescent="0.25">
      <c r="A38" s="231">
        <v>45348</v>
      </c>
      <c r="B38" s="25" t="s">
        <v>490</v>
      </c>
      <c r="C38" s="25" t="s">
        <v>947</v>
      </c>
      <c r="D38" s="115" t="s">
        <v>429</v>
      </c>
      <c r="E38" s="162" t="s">
        <v>1013</v>
      </c>
      <c r="F38" s="26"/>
      <c r="G38" s="124" t="s">
        <v>1038</v>
      </c>
      <c r="H38" s="13"/>
      <c r="I38" s="23">
        <v>23100000</v>
      </c>
      <c r="J38" s="127">
        <v>23100000</v>
      </c>
      <c r="K38" s="23">
        <f t="shared" si="0"/>
        <v>0</v>
      </c>
    </row>
    <row r="39" spans="1:11" x14ac:dyDescent="0.25">
      <c r="A39" s="231">
        <v>45349</v>
      </c>
      <c r="B39" s="25" t="s">
        <v>800</v>
      </c>
      <c r="C39" s="25" t="s">
        <v>808</v>
      </c>
      <c r="D39" s="115" t="s">
        <v>812</v>
      </c>
      <c r="E39" s="162" t="s">
        <v>1014</v>
      </c>
      <c r="F39" s="26"/>
      <c r="G39" s="124" t="s">
        <v>1039</v>
      </c>
      <c r="H39" s="13"/>
      <c r="I39" s="23">
        <v>32000000</v>
      </c>
      <c r="J39" s="127">
        <v>31200000</v>
      </c>
      <c r="K39" s="23">
        <f t="shared" si="0"/>
        <v>800000</v>
      </c>
    </row>
    <row r="40" spans="1:11" x14ac:dyDescent="0.25">
      <c r="A40" s="231">
        <v>45350</v>
      </c>
      <c r="B40" s="25" t="s">
        <v>784</v>
      </c>
      <c r="C40" s="25" t="s">
        <v>991</v>
      </c>
      <c r="D40" s="115" t="s">
        <v>525</v>
      </c>
      <c r="E40" s="162" t="s">
        <v>1015</v>
      </c>
      <c r="F40" s="26"/>
      <c r="G40" s="124" t="s">
        <v>1040</v>
      </c>
      <c r="H40" s="13"/>
      <c r="I40" s="23">
        <v>31500000</v>
      </c>
      <c r="J40" s="127">
        <v>31500000</v>
      </c>
      <c r="K40" s="23">
        <f t="shared" si="0"/>
        <v>0</v>
      </c>
    </row>
    <row r="41" spans="1:11" x14ac:dyDescent="0.25">
      <c r="A41" s="231">
        <v>45350</v>
      </c>
      <c r="B41" s="25" t="s">
        <v>783</v>
      </c>
      <c r="C41" s="25" t="s">
        <v>524</v>
      </c>
      <c r="D41" s="115" t="s">
        <v>519</v>
      </c>
      <c r="E41" s="162" t="s">
        <v>1016</v>
      </c>
      <c r="F41" s="26"/>
      <c r="G41" s="124" t="s">
        <v>1041</v>
      </c>
      <c r="H41" s="13"/>
      <c r="I41" s="23">
        <v>19559400</v>
      </c>
      <c r="J41" s="127">
        <v>19559400</v>
      </c>
      <c r="K41" s="23">
        <f t="shared" si="0"/>
        <v>0</v>
      </c>
    </row>
    <row r="42" spans="1:11" x14ac:dyDescent="0.25">
      <c r="A42" s="231">
        <v>45355</v>
      </c>
      <c r="B42" s="25" t="s">
        <v>813</v>
      </c>
      <c r="C42" s="25" t="s">
        <v>1648</v>
      </c>
      <c r="D42" s="115" t="s">
        <v>80</v>
      </c>
      <c r="E42" s="162" t="s">
        <v>1658</v>
      </c>
      <c r="F42" s="26"/>
      <c r="G42" s="124" t="s">
        <v>1652</v>
      </c>
      <c r="H42" s="13"/>
      <c r="I42" s="23">
        <v>28140000</v>
      </c>
      <c r="J42" s="127">
        <v>20167000</v>
      </c>
      <c r="K42" s="23">
        <f t="shared" si="0"/>
        <v>7973000</v>
      </c>
    </row>
    <row r="43" spans="1:11" x14ac:dyDescent="0.25">
      <c r="A43" s="231">
        <v>45356</v>
      </c>
      <c r="B43" s="25" t="s">
        <v>817</v>
      </c>
      <c r="C43" s="25" t="s">
        <v>1534</v>
      </c>
      <c r="D43" s="115" t="s">
        <v>1649</v>
      </c>
      <c r="E43" s="162" t="s">
        <v>1659</v>
      </c>
      <c r="F43" s="26"/>
      <c r="G43" s="124" t="s">
        <v>1653</v>
      </c>
      <c r="H43" s="13"/>
      <c r="I43" s="23">
        <v>10500000</v>
      </c>
      <c r="J43" s="127">
        <v>10062500</v>
      </c>
      <c r="K43" s="23">
        <f t="shared" si="0"/>
        <v>437500</v>
      </c>
    </row>
    <row r="44" spans="1:11" x14ac:dyDescent="0.25">
      <c r="A44" s="231">
        <v>45358</v>
      </c>
      <c r="B44" s="25" t="s">
        <v>530</v>
      </c>
      <c r="C44" s="25" t="s">
        <v>835</v>
      </c>
      <c r="D44" s="115" t="s">
        <v>1274</v>
      </c>
      <c r="E44" s="162" t="s">
        <v>1660</v>
      </c>
      <c r="F44" s="26"/>
      <c r="G44" s="124" t="s">
        <v>1654</v>
      </c>
      <c r="H44" s="13"/>
      <c r="I44" s="23">
        <v>32000000</v>
      </c>
      <c r="J44" s="127">
        <v>0</v>
      </c>
      <c r="K44" s="23">
        <f t="shared" si="0"/>
        <v>32000000</v>
      </c>
    </row>
    <row r="45" spans="1:11" x14ac:dyDescent="0.25">
      <c r="A45" s="231">
        <v>45358</v>
      </c>
      <c r="B45" s="25" t="s">
        <v>833</v>
      </c>
      <c r="C45" s="25" t="s">
        <v>1382</v>
      </c>
      <c r="D45" s="115" t="s">
        <v>1532</v>
      </c>
      <c r="E45" s="162" t="s">
        <v>1661</v>
      </c>
      <c r="F45" s="26"/>
      <c r="G45" s="124" t="s">
        <v>1655</v>
      </c>
      <c r="H45" s="13"/>
      <c r="I45" s="23">
        <v>13020000</v>
      </c>
      <c r="J45" s="127">
        <v>12260500</v>
      </c>
      <c r="K45" s="23">
        <f t="shared" si="0"/>
        <v>759500</v>
      </c>
    </row>
    <row r="46" spans="1:11" x14ac:dyDescent="0.25">
      <c r="A46" s="231">
        <v>45362</v>
      </c>
      <c r="B46" s="25" t="s">
        <v>522</v>
      </c>
      <c r="C46" s="25" t="s">
        <v>1650</v>
      </c>
      <c r="D46" s="115" t="s">
        <v>1370</v>
      </c>
      <c r="E46" s="162" t="s">
        <v>1662</v>
      </c>
      <c r="F46" s="26"/>
      <c r="G46" s="124" t="s">
        <v>1656</v>
      </c>
      <c r="H46" s="13"/>
      <c r="I46" s="23">
        <v>26880000</v>
      </c>
      <c r="J46" s="127">
        <v>24640000</v>
      </c>
      <c r="K46" s="23">
        <f t="shared" si="0"/>
        <v>2240000</v>
      </c>
    </row>
    <row r="47" spans="1:11" x14ac:dyDescent="0.25">
      <c r="A47" s="231">
        <v>45362</v>
      </c>
      <c r="B47" s="25" t="s">
        <v>525</v>
      </c>
      <c r="C47" s="25" t="s">
        <v>1651</v>
      </c>
      <c r="D47" s="25" t="s">
        <v>1383</v>
      </c>
      <c r="E47" s="93" t="s">
        <v>1663</v>
      </c>
      <c r="F47" s="26"/>
      <c r="G47" s="91" t="s">
        <v>1657</v>
      </c>
      <c r="H47" s="13"/>
      <c r="I47" s="23">
        <v>37800000</v>
      </c>
      <c r="J47" s="127">
        <v>34020000</v>
      </c>
      <c r="K47" s="23">
        <f t="shared" si="0"/>
        <v>3780000</v>
      </c>
    </row>
    <row r="48" spans="1:11" x14ac:dyDescent="0.25">
      <c r="A48" s="231">
        <v>45393</v>
      </c>
      <c r="B48" s="25" t="s">
        <v>1400</v>
      </c>
      <c r="C48" s="25" t="s">
        <v>2091</v>
      </c>
      <c r="D48" s="25" t="s">
        <v>2027</v>
      </c>
      <c r="E48" s="93" t="s">
        <v>2094</v>
      </c>
      <c r="F48" s="26"/>
      <c r="G48" s="91" t="s">
        <v>2093</v>
      </c>
      <c r="H48" s="13"/>
      <c r="I48" s="23">
        <v>21600000</v>
      </c>
      <c r="J48" s="127">
        <v>14400000</v>
      </c>
      <c r="K48" s="23">
        <f t="shared" si="0"/>
        <v>7200000</v>
      </c>
    </row>
    <row r="49" spans="1:11" x14ac:dyDescent="0.25">
      <c r="A49" s="231">
        <v>45398</v>
      </c>
      <c r="B49" s="25" t="s">
        <v>1687</v>
      </c>
      <c r="C49" s="25" t="s">
        <v>2092</v>
      </c>
      <c r="D49" s="25" t="s">
        <v>1935</v>
      </c>
      <c r="E49" s="93" t="s">
        <v>2095</v>
      </c>
      <c r="F49" s="26"/>
      <c r="G49" s="91" t="s">
        <v>1029</v>
      </c>
      <c r="H49" s="13"/>
      <c r="I49" s="23">
        <v>19600000</v>
      </c>
      <c r="J49" s="127">
        <v>18130000</v>
      </c>
      <c r="K49" s="23">
        <f t="shared" si="0"/>
        <v>1470000</v>
      </c>
    </row>
    <row r="50" spans="1:11" x14ac:dyDescent="0.25">
      <c r="A50" s="231">
        <v>45435</v>
      </c>
      <c r="B50" s="247" t="s">
        <v>817</v>
      </c>
      <c r="C50" s="25" t="s">
        <v>2982</v>
      </c>
      <c r="D50" s="25" t="s">
        <v>2983</v>
      </c>
      <c r="E50" s="162" t="s">
        <v>3013</v>
      </c>
      <c r="F50" s="26"/>
      <c r="G50" s="124" t="s">
        <v>1653</v>
      </c>
      <c r="H50" s="13"/>
      <c r="I50" s="127">
        <v>5250000</v>
      </c>
      <c r="J50" s="127">
        <v>0</v>
      </c>
      <c r="K50" s="23">
        <f t="shared" si="0"/>
        <v>5250000</v>
      </c>
    </row>
    <row r="51" spans="1:11" x14ac:dyDescent="0.25">
      <c r="A51" s="231">
        <v>45436</v>
      </c>
      <c r="B51" s="247" t="s">
        <v>992</v>
      </c>
      <c r="C51" s="25" t="s">
        <v>2984</v>
      </c>
      <c r="D51" s="25" t="s">
        <v>2630</v>
      </c>
      <c r="E51" s="162" t="s">
        <v>3014</v>
      </c>
      <c r="F51" s="26"/>
      <c r="G51" s="124" t="s">
        <v>1031</v>
      </c>
      <c r="H51" s="13"/>
      <c r="I51" s="127">
        <v>13650000</v>
      </c>
      <c r="J51" s="127">
        <v>1820000</v>
      </c>
      <c r="K51" s="23">
        <f t="shared" si="0"/>
        <v>11830000</v>
      </c>
    </row>
    <row r="52" spans="1:11" x14ac:dyDescent="0.25">
      <c r="A52" s="231">
        <v>45436</v>
      </c>
      <c r="B52" s="247" t="s">
        <v>938</v>
      </c>
      <c r="C52" s="25" t="s">
        <v>2414</v>
      </c>
      <c r="D52" s="25" t="s">
        <v>2985</v>
      </c>
      <c r="E52" s="162" t="s">
        <v>3015</v>
      </c>
      <c r="F52" s="26"/>
      <c r="G52" s="124" t="s">
        <v>1025</v>
      </c>
      <c r="H52" s="13"/>
      <c r="I52" s="127">
        <v>9779700</v>
      </c>
      <c r="J52" s="127">
        <v>1629950</v>
      </c>
      <c r="K52" s="23">
        <f t="shared" si="0"/>
        <v>8149750</v>
      </c>
    </row>
    <row r="53" spans="1:11" x14ac:dyDescent="0.25">
      <c r="A53" s="231">
        <v>45436</v>
      </c>
      <c r="B53" s="247" t="s">
        <v>486</v>
      </c>
      <c r="C53" s="25" t="s">
        <v>2404</v>
      </c>
      <c r="D53" s="25" t="s">
        <v>2431</v>
      </c>
      <c r="E53" s="162" t="s">
        <v>3016</v>
      </c>
      <c r="F53" s="26"/>
      <c r="G53" s="124" t="s">
        <v>1028</v>
      </c>
      <c r="H53" s="13"/>
      <c r="I53" s="127">
        <v>16000000</v>
      </c>
      <c r="J53" s="127">
        <v>2400000</v>
      </c>
      <c r="K53" s="23">
        <f t="shared" si="0"/>
        <v>13600000</v>
      </c>
    </row>
    <row r="54" spans="1:11" x14ac:dyDescent="0.25">
      <c r="A54" s="231">
        <v>45436</v>
      </c>
      <c r="B54" s="247" t="s">
        <v>777</v>
      </c>
      <c r="C54" s="25" t="s">
        <v>2815</v>
      </c>
      <c r="D54" s="25" t="s">
        <v>2409</v>
      </c>
      <c r="E54" s="162" t="s">
        <v>3017</v>
      </c>
      <c r="F54" s="26"/>
      <c r="G54" s="124" t="s">
        <v>867</v>
      </c>
      <c r="H54" s="13"/>
      <c r="I54" s="127">
        <v>5250000</v>
      </c>
      <c r="J54" s="127">
        <v>1400000</v>
      </c>
      <c r="K54" s="23">
        <f t="shared" si="0"/>
        <v>3850000</v>
      </c>
    </row>
    <row r="55" spans="1:11" x14ac:dyDescent="0.25">
      <c r="A55" s="231">
        <v>45436</v>
      </c>
      <c r="B55" s="247" t="s">
        <v>790</v>
      </c>
      <c r="C55" s="25" t="s">
        <v>2986</v>
      </c>
      <c r="D55" s="25" t="s">
        <v>2987</v>
      </c>
      <c r="E55" s="162" t="s">
        <v>3018</v>
      </c>
      <c r="F55" s="26"/>
      <c r="G55" s="124" t="s">
        <v>1033</v>
      </c>
      <c r="H55" s="13"/>
      <c r="I55" s="127">
        <v>9227800</v>
      </c>
      <c r="J55" s="127">
        <v>1431900</v>
      </c>
      <c r="K55" s="23">
        <f t="shared" si="0"/>
        <v>7795900</v>
      </c>
    </row>
    <row r="56" spans="1:11" x14ac:dyDescent="0.25">
      <c r="A56" s="231">
        <v>45436</v>
      </c>
      <c r="B56" s="247" t="s">
        <v>773</v>
      </c>
      <c r="C56" s="25" t="s">
        <v>2933</v>
      </c>
      <c r="D56" s="25" t="s">
        <v>2988</v>
      </c>
      <c r="E56" s="162" t="s">
        <v>3019</v>
      </c>
      <c r="F56" s="26"/>
      <c r="G56" s="124" t="s">
        <v>1030</v>
      </c>
      <c r="H56" s="13"/>
      <c r="I56" s="127">
        <v>9779700</v>
      </c>
      <c r="J56" s="127">
        <v>1303960</v>
      </c>
      <c r="K56" s="23">
        <f t="shared" si="0"/>
        <v>8475740</v>
      </c>
    </row>
    <row r="57" spans="1:11" x14ac:dyDescent="0.25">
      <c r="A57" s="231">
        <v>45436</v>
      </c>
      <c r="B57" s="247" t="s">
        <v>65</v>
      </c>
      <c r="C57" s="25" t="s">
        <v>2616</v>
      </c>
      <c r="D57" s="25" t="s">
        <v>2819</v>
      </c>
      <c r="E57" s="162" t="s">
        <v>3020</v>
      </c>
      <c r="F57" s="26"/>
      <c r="G57" s="124" t="s">
        <v>1023</v>
      </c>
      <c r="H57" s="13"/>
      <c r="I57" s="127">
        <v>11550000</v>
      </c>
      <c r="J57" s="127">
        <v>1925000</v>
      </c>
      <c r="K57" s="23">
        <f t="shared" si="0"/>
        <v>9625000</v>
      </c>
    </row>
    <row r="58" spans="1:11" x14ac:dyDescent="0.25">
      <c r="A58" s="231">
        <v>45436</v>
      </c>
      <c r="B58" s="247" t="s">
        <v>476</v>
      </c>
      <c r="C58" s="25" t="s">
        <v>2989</v>
      </c>
      <c r="D58" s="25" t="s">
        <v>2990</v>
      </c>
      <c r="E58" s="162" t="s">
        <v>3021</v>
      </c>
      <c r="F58" s="26"/>
      <c r="G58" s="124" t="s">
        <v>1019</v>
      </c>
      <c r="H58" s="13"/>
      <c r="I58" s="127">
        <v>11550000</v>
      </c>
      <c r="J58" s="127">
        <v>1925000</v>
      </c>
      <c r="K58" s="23">
        <f t="shared" si="0"/>
        <v>9625000</v>
      </c>
    </row>
    <row r="59" spans="1:11" x14ac:dyDescent="0.25">
      <c r="A59" s="231">
        <v>45439</v>
      </c>
      <c r="B59" s="247" t="s">
        <v>783</v>
      </c>
      <c r="C59" s="25" t="s">
        <v>2935</v>
      </c>
      <c r="D59" s="25" t="s">
        <v>2945</v>
      </c>
      <c r="E59" s="162" t="s">
        <v>3022</v>
      </c>
      <c r="F59" s="26"/>
      <c r="G59" s="124" t="s">
        <v>1041</v>
      </c>
      <c r="H59" s="13"/>
      <c r="I59" s="127">
        <v>9779700</v>
      </c>
      <c r="J59" s="127">
        <v>0</v>
      </c>
      <c r="K59" s="23">
        <f t="shared" si="0"/>
        <v>9779700</v>
      </c>
    </row>
    <row r="60" spans="1:11" x14ac:dyDescent="0.25">
      <c r="A60" s="231">
        <v>45439</v>
      </c>
      <c r="B60" s="247" t="s">
        <v>494</v>
      </c>
      <c r="C60" s="25" t="s">
        <v>2991</v>
      </c>
      <c r="D60" s="25" t="s">
        <v>2424</v>
      </c>
      <c r="E60" s="162" t="s">
        <v>3023</v>
      </c>
      <c r="F60" s="26"/>
      <c r="G60" s="124" t="s">
        <v>1035</v>
      </c>
      <c r="H60" s="13"/>
      <c r="I60" s="127">
        <v>11550000</v>
      </c>
      <c r="J60" s="127">
        <v>770000</v>
      </c>
      <c r="K60" s="23">
        <f t="shared" si="0"/>
        <v>10780000</v>
      </c>
    </row>
    <row r="61" spans="1:11" x14ac:dyDescent="0.25">
      <c r="A61" s="231">
        <v>45439</v>
      </c>
      <c r="B61" s="247" t="s">
        <v>128</v>
      </c>
      <c r="C61" s="25" t="s">
        <v>2992</v>
      </c>
      <c r="D61" s="25" t="s">
        <v>2947</v>
      </c>
      <c r="E61" s="162" t="s">
        <v>3024</v>
      </c>
      <c r="F61" s="26"/>
      <c r="G61" s="124" t="s">
        <v>1032</v>
      </c>
      <c r="H61" s="13"/>
      <c r="I61" s="127">
        <v>12600000</v>
      </c>
      <c r="J61" s="127">
        <v>1680000</v>
      </c>
      <c r="K61" s="23">
        <f t="shared" si="0"/>
        <v>10920000</v>
      </c>
    </row>
    <row r="62" spans="1:11" x14ac:dyDescent="0.25">
      <c r="A62" s="231">
        <v>45439</v>
      </c>
      <c r="B62" s="247" t="s">
        <v>772</v>
      </c>
      <c r="C62" s="25" t="s">
        <v>2993</v>
      </c>
      <c r="D62" s="25" t="s">
        <v>2994</v>
      </c>
      <c r="E62" s="162" t="s">
        <v>3025</v>
      </c>
      <c r="F62" s="26"/>
      <c r="G62" s="124" t="s">
        <v>1027</v>
      </c>
      <c r="H62" s="13"/>
      <c r="I62" s="127">
        <v>15750000</v>
      </c>
      <c r="J62" s="127">
        <v>2362500</v>
      </c>
      <c r="K62" s="23">
        <f t="shared" si="0"/>
        <v>13387500</v>
      </c>
    </row>
    <row r="63" spans="1:11" x14ac:dyDescent="0.25">
      <c r="A63" s="231">
        <v>45439</v>
      </c>
      <c r="B63" s="247" t="s">
        <v>779</v>
      </c>
      <c r="C63" s="25" t="s">
        <v>2814</v>
      </c>
      <c r="D63" s="25" t="s">
        <v>2640</v>
      </c>
      <c r="E63" s="162" t="s">
        <v>3026</v>
      </c>
      <c r="F63" s="26"/>
      <c r="G63" s="124" t="s">
        <v>1024</v>
      </c>
      <c r="H63" s="13"/>
      <c r="I63" s="127">
        <v>13440000</v>
      </c>
      <c r="J63" s="127">
        <v>2240000</v>
      </c>
      <c r="K63" s="23">
        <f t="shared" si="0"/>
        <v>11200000</v>
      </c>
    </row>
    <row r="64" spans="1:11" x14ac:dyDescent="0.25">
      <c r="A64" s="231">
        <v>45439</v>
      </c>
      <c r="B64" s="247" t="s">
        <v>480</v>
      </c>
      <c r="C64" s="25" t="s">
        <v>2995</v>
      </c>
      <c r="D64" s="25" t="s">
        <v>2949</v>
      </c>
      <c r="E64" s="162" t="s">
        <v>3027</v>
      </c>
      <c r="F64" s="26"/>
      <c r="G64" s="124" t="s">
        <v>1021</v>
      </c>
      <c r="H64" s="13"/>
      <c r="I64" s="127">
        <v>16230000</v>
      </c>
      <c r="J64" s="127">
        <v>2705000</v>
      </c>
      <c r="K64" s="23">
        <f t="shared" si="0"/>
        <v>13525000</v>
      </c>
    </row>
    <row r="65" spans="1:11" x14ac:dyDescent="0.25">
      <c r="A65" s="231">
        <v>45439</v>
      </c>
      <c r="B65" s="247" t="s">
        <v>127</v>
      </c>
      <c r="C65" s="25" t="s">
        <v>2418</v>
      </c>
      <c r="D65" s="25" t="s">
        <v>2996</v>
      </c>
      <c r="E65" s="162" t="s">
        <v>3028</v>
      </c>
      <c r="F65" s="26"/>
      <c r="G65" s="124" t="s">
        <v>1034</v>
      </c>
      <c r="H65" s="13"/>
      <c r="I65" s="127">
        <v>9227800</v>
      </c>
      <c r="J65" s="127">
        <v>1431900</v>
      </c>
      <c r="K65" s="23">
        <f t="shared" si="0"/>
        <v>7795900</v>
      </c>
    </row>
    <row r="66" spans="1:11" x14ac:dyDescent="0.25">
      <c r="A66" s="231">
        <v>45439</v>
      </c>
      <c r="B66" s="247" t="s">
        <v>477</v>
      </c>
      <c r="C66" s="25" t="s">
        <v>2997</v>
      </c>
      <c r="D66" s="25" t="s">
        <v>2444</v>
      </c>
      <c r="E66" s="162" t="s">
        <v>3029</v>
      </c>
      <c r="F66" s="26"/>
      <c r="G66" s="124" t="s">
        <v>1018</v>
      </c>
      <c r="H66" s="13"/>
      <c r="I66" s="127">
        <v>12600000</v>
      </c>
      <c r="J66" s="127">
        <v>2310000</v>
      </c>
      <c r="K66" s="23">
        <f t="shared" si="0"/>
        <v>10290000</v>
      </c>
    </row>
    <row r="67" spans="1:11" x14ac:dyDescent="0.25">
      <c r="A67" s="231">
        <v>45439</v>
      </c>
      <c r="B67" s="247" t="s">
        <v>784</v>
      </c>
      <c r="C67" s="25" t="s">
        <v>2998</v>
      </c>
      <c r="D67" s="25" t="s">
        <v>2440</v>
      </c>
      <c r="E67" s="162" t="s">
        <v>3030</v>
      </c>
      <c r="F67" s="26"/>
      <c r="G67" s="124" t="s">
        <v>1040</v>
      </c>
      <c r="H67" s="13"/>
      <c r="I67" s="127">
        <v>15750000</v>
      </c>
      <c r="J67" s="127">
        <v>525000</v>
      </c>
      <c r="K67" s="23">
        <f t="shared" si="0"/>
        <v>15225000</v>
      </c>
    </row>
    <row r="68" spans="1:11" x14ac:dyDescent="0.25">
      <c r="A68" s="231">
        <v>45439</v>
      </c>
      <c r="B68" s="247" t="s">
        <v>792</v>
      </c>
      <c r="C68" s="25" t="s">
        <v>2999</v>
      </c>
      <c r="D68" s="25" t="s">
        <v>3000</v>
      </c>
      <c r="E68" s="162" t="s">
        <v>3031</v>
      </c>
      <c r="F68" s="26"/>
      <c r="G68" s="124" t="s">
        <v>1036</v>
      </c>
      <c r="H68" s="13"/>
      <c r="I68" s="127">
        <v>13230000</v>
      </c>
      <c r="J68" s="127">
        <v>882000</v>
      </c>
      <c r="K68" s="23">
        <f t="shared" si="0"/>
        <v>12348000</v>
      </c>
    </row>
    <row r="69" spans="1:11" x14ac:dyDescent="0.25">
      <c r="A69" s="231">
        <v>45439</v>
      </c>
      <c r="B69" s="247" t="s">
        <v>490</v>
      </c>
      <c r="C69" s="25" t="s">
        <v>3001</v>
      </c>
      <c r="D69" s="25" t="s">
        <v>3002</v>
      </c>
      <c r="E69" s="162" t="s">
        <v>3032</v>
      </c>
      <c r="F69" s="26"/>
      <c r="G69" s="124" t="s">
        <v>1038</v>
      </c>
      <c r="H69" s="13"/>
      <c r="I69" s="127">
        <v>11550000</v>
      </c>
      <c r="J69" s="127">
        <v>770000</v>
      </c>
      <c r="K69" s="23">
        <f t="shared" si="0"/>
        <v>10780000</v>
      </c>
    </row>
    <row r="70" spans="1:11" x14ac:dyDescent="0.25">
      <c r="A70" s="231">
        <v>45439</v>
      </c>
      <c r="B70" s="247" t="s">
        <v>775</v>
      </c>
      <c r="C70" s="25" t="s">
        <v>3003</v>
      </c>
      <c r="D70" s="25" t="s">
        <v>2937</v>
      </c>
      <c r="E70" s="162" t="s">
        <v>3033</v>
      </c>
      <c r="F70" s="26"/>
      <c r="G70" s="124" t="s">
        <v>1026</v>
      </c>
      <c r="H70" s="13"/>
      <c r="I70" s="127">
        <v>6510000</v>
      </c>
      <c r="J70" s="127">
        <v>976500</v>
      </c>
      <c r="K70" s="23">
        <f t="shared" si="0"/>
        <v>5533500</v>
      </c>
    </row>
    <row r="71" spans="1:11" x14ac:dyDescent="0.25">
      <c r="A71" s="231">
        <v>45439</v>
      </c>
      <c r="B71" s="247" t="s">
        <v>813</v>
      </c>
      <c r="C71" s="25" t="s">
        <v>2618</v>
      </c>
      <c r="D71" s="25" t="s">
        <v>2637</v>
      </c>
      <c r="E71" s="162" t="s">
        <v>3034</v>
      </c>
      <c r="F71" s="26"/>
      <c r="G71" s="124" t="s">
        <v>1652</v>
      </c>
      <c r="H71" s="13"/>
      <c r="I71" s="127">
        <v>14070000</v>
      </c>
      <c r="J71" s="127">
        <v>0</v>
      </c>
      <c r="K71" s="23">
        <f t="shared" si="0"/>
        <v>14070000</v>
      </c>
    </row>
    <row r="72" spans="1:11" x14ac:dyDescent="0.25">
      <c r="A72" s="231">
        <v>45439</v>
      </c>
      <c r="B72" s="247" t="s">
        <v>800</v>
      </c>
      <c r="C72" s="25" t="s">
        <v>2816</v>
      </c>
      <c r="D72" s="25" t="s">
        <v>2943</v>
      </c>
      <c r="E72" s="162" t="s">
        <v>3035</v>
      </c>
      <c r="F72" s="26"/>
      <c r="G72" s="124" t="s">
        <v>1039</v>
      </c>
      <c r="H72" s="13"/>
      <c r="I72" s="127">
        <v>16000000</v>
      </c>
      <c r="J72" s="127">
        <v>0</v>
      </c>
      <c r="K72" s="23">
        <f t="shared" si="0"/>
        <v>16000000</v>
      </c>
    </row>
    <row r="73" spans="1:11" x14ac:dyDescent="0.25">
      <c r="A73" s="231">
        <v>45439</v>
      </c>
      <c r="B73" s="247" t="s">
        <v>504</v>
      </c>
      <c r="C73" s="25" t="s">
        <v>2988</v>
      </c>
      <c r="D73" s="25" t="s">
        <v>2824</v>
      </c>
      <c r="E73" s="162" t="s">
        <v>3036</v>
      </c>
      <c r="F73" s="26"/>
      <c r="G73" s="124" t="s">
        <v>1037</v>
      </c>
      <c r="H73" s="13"/>
      <c r="I73" s="127">
        <v>9227800</v>
      </c>
      <c r="J73" s="127">
        <v>0</v>
      </c>
      <c r="K73" s="23">
        <f t="shared" si="0"/>
        <v>9227800</v>
      </c>
    </row>
    <row r="74" spans="1:11" x14ac:dyDescent="0.25">
      <c r="A74" s="231">
        <v>45439</v>
      </c>
      <c r="B74" s="247" t="s">
        <v>501</v>
      </c>
      <c r="C74" s="25" t="s">
        <v>2813</v>
      </c>
      <c r="D74" s="25" t="s">
        <v>3004</v>
      </c>
      <c r="E74" s="162" t="s">
        <v>3037</v>
      </c>
      <c r="F74" s="26"/>
      <c r="G74" s="124" t="s">
        <v>1022</v>
      </c>
      <c r="H74" s="13"/>
      <c r="I74" s="127">
        <v>16800000</v>
      </c>
      <c r="J74" s="127">
        <v>2800000</v>
      </c>
      <c r="K74" s="23">
        <f t="shared" si="0"/>
        <v>14000000</v>
      </c>
    </row>
    <row r="75" spans="1:11" x14ac:dyDescent="0.25">
      <c r="A75" s="231">
        <v>45439</v>
      </c>
      <c r="B75" s="247" t="s">
        <v>1687</v>
      </c>
      <c r="C75" s="25" t="s">
        <v>3005</v>
      </c>
      <c r="D75" s="25" t="s">
        <v>3006</v>
      </c>
      <c r="E75" s="162" t="s">
        <v>3038</v>
      </c>
      <c r="F75" s="26"/>
      <c r="G75" s="124" t="s">
        <v>1029</v>
      </c>
      <c r="H75" s="13"/>
      <c r="I75" s="127">
        <v>9800000</v>
      </c>
      <c r="J75" s="127">
        <v>0</v>
      </c>
      <c r="K75" s="23">
        <f t="shared" si="0"/>
        <v>9800000</v>
      </c>
    </row>
    <row r="76" spans="1:11" x14ac:dyDescent="0.25">
      <c r="A76" s="231">
        <v>45439</v>
      </c>
      <c r="B76" s="247" t="s">
        <v>522</v>
      </c>
      <c r="C76" s="25" t="s">
        <v>3007</v>
      </c>
      <c r="D76" s="25" t="s">
        <v>3008</v>
      </c>
      <c r="E76" s="162" t="s">
        <v>3039</v>
      </c>
      <c r="F76" s="26"/>
      <c r="G76" s="124" t="s">
        <v>1656</v>
      </c>
      <c r="H76" s="13"/>
      <c r="I76" s="127">
        <v>13440000</v>
      </c>
      <c r="J76" s="127">
        <v>0</v>
      </c>
      <c r="K76" s="23">
        <f t="shared" si="0"/>
        <v>13440000</v>
      </c>
    </row>
    <row r="77" spans="1:11" x14ac:dyDescent="0.25">
      <c r="A77" s="231">
        <v>45439</v>
      </c>
      <c r="B77" s="247" t="s">
        <v>833</v>
      </c>
      <c r="C77" s="25" t="s">
        <v>2812</v>
      </c>
      <c r="D77" s="25" t="s">
        <v>3009</v>
      </c>
      <c r="E77" s="162" t="s">
        <v>3040</v>
      </c>
      <c r="F77" s="26"/>
      <c r="G77" s="124" t="s">
        <v>1655</v>
      </c>
      <c r="H77" s="13"/>
      <c r="I77" s="127">
        <v>6510000</v>
      </c>
      <c r="J77" s="127">
        <v>0</v>
      </c>
      <c r="K77" s="23">
        <f t="shared" si="0"/>
        <v>6510000</v>
      </c>
    </row>
    <row r="78" spans="1:11" x14ac:dyDescent="0.25">
      <c r="A78" s="231">
        <v>45439</v>
      </c>
      <c r="B78" s="247" t="s">
        <v>1850</v>
      </c>
      <c r="C78" s="25" t="s">
        <v>1863</v>
      </c>
      <c r="D78" s="25" t="s">
        <v>2430</v>
      </c>
      <c r="E78" s="162" t="s">
        <v>2558</v>
      </c>
      <c r="F78" s="26"/>
      <c r="G78" s="124" t="s">
        <v>2466</v>
      </c>
      <c r="H78" s="13"/>
      <c r="I78" s="127">
        <v>70000000</v>
      </c>
      <c r="J78" s="127">
        <v>0</v>
      </c>
      <c r="K78" s="23">
        <f t="shared" si="0"/>
        <v>70000000</v>
      </c>
    </row>
    <row r="79" spans="1:11" x14ac:dyDescent="0.25">
      <c r="A79" s="231">
        <v>45439</v>
      </c>
      <c r="B79" s="247" t="s">
        <v>689</v>
      </c>
      <c r="C79" s="25" t="s">
        <v>3010</v>
      </c>
      <c r="D79" s="25" t="s">
        <v>3011</v>
      </c>
      <c r="E79" s="162" t="s">
        <v>3041</v>
      </c>
      <c r="F79" s="26"/>
      <c r="G79" s="124" t="s">
        <v>1020</v>
      </c>
      <c r="H79" s="13"/>
      <c r="I79" s="127">
        <v>10500000</v>
      </c>
      <c r="J79" s="127">
        <v>1750000</v>
      </c>
      <c r="K79" s="23">
        <f t="shared" si="0"/>
        <v>8750000</v>
      </c>
    </row>
    <row r="80" spans="1:11" x14ac:dyDescent="0.25">
      <c r="A80" s="231">
        <v>45440</v>
      </c>
      <c r="B80" s="247" t="s">
        <v>493</v>
      </c>
      <c r="C80" s="25" t="s">
        <v>2983</v>
      </c>
      <c r="D80" s="25" t="s">
        <v>3012</v>
      </c>
      <c r="E80" s="162" t="s">
        <v>3042</v>
      </c>
      <c r="F80" s="26"/>
      <c r="G80" s="124" t="s">
        <v>1017</v>
      </c>
      <c r="H80" s="13"/>
      <c r="I80" s="127">
        <v>18000000</v>
      </c>
      <c r="J80" s="127">
        <v>3300000</v>
      </c>
      <c r="K80" s="23">
        <f t="shared" si="0"/>
        <v>14700000</v>
      </c>
    </row>
    <row r="81" spans="1:11" x14ac:dyDescent="0.25">
      <c r="A81" s="14"/>
      <c r="B81" s="15"/>
      <c r="C81" s="15"/>
      <c r="D81" s="15"/>
      <c r="E81" s="15"/>
      <c r="F81" s="15"/>
      <c r="G81" s="315" t="s">
        <v>19</v>
      </c>
      <c r="H81" s="316"/>
      <c r="I81" s="28">
        <f>SUM(I16:I80)</f>
        <v>1243754400</v>
      </c>
      <c r="J81" s="28">
        <f>SUM(J16:J80)</f>
        <v>800512410</v>
      </c>
      <c r="K81" s="28">
        <f>SUM(K16:K80)</f>
        <v>443241990</v>
      </c>
    </row>
    <row r="82" spans="1:11" ht="12.75" customHeight="1" x14ac:dyDescent="0.25">
      <c r="A82" s="14"/>
      <c r="B82" s="15"/>
      <c r="C82" s="15"/>
      <c r="D82" s="15"/>
      <c r="E82" s="15"/>
      <c r="F82" s="19"/>
      <c r="G82" s="15"/>
      <c r="H82" s="15"/>
      <c r="I82" s="19"/>
      <c r="J82" s="19"/>
      <c r="K82" s="20"/>
    </row>
    <row r="83" spans="1:11" ht="24.95" customHeight="1" x14ac:dyDescent="0.25">
      <c r="A83" s="69" t="s">
        <v>37</v>
      </c>
      <c r="B83" s="70" t="s">
        <v>39</v>
      </c>
      <c r="C83" s="69" t="s">
        <v>40</v>
      </c>
      <c r="D83" s="71" t="s">
        <v>38</v>
      </c>
      <c r="E83" s="69" t="s">
        <v>15</v>
      </c>
      <c r="F83" s="69" t="s">
        <v>33</v>
      </c>
      <c r="G83" s="69" t="s">
        <v>16</v>
      </c>
      <c r="H83" s="69" t="s">
        <v>22</v>
      </c>
      <c r="I83" s="69" t="s">
        <v>12</v>
      </c>
      <c r="J83" s="69" t="s">
        <v>23</v>
      </c>
      <c r="K83" s="69" t="s">
        <v>4</v>
      </c>
    </row>
    <row r="84" spans="1:11" ht="24.95" customHeight="1" x14ac:dyDescent="0.25">
      <c r="A84" s="72">
        <v>2228708000</v>
      </c>
      <c r="B84" s="72">
        <v>-962168600</v>
      </c>
      <c r="C84" s="72">
        <v>0</v>
      </c>
      <c r="D84" s="73">
        <f>+A84+B84-C84</f>
        <v>1266539400</v>
      </c>
      <c r="E84" s="73">
        <f>+I81</f>
        <v>1243754400</v>
      </c>
      <c r="F84" s="74">
        <f>+E84/D84</f>
        <v>0.9820100345871593</v>
      </c>
      <c r="G84" s="73">
        <f>+I13</f>
        <v>22785000</v>
      </c>
      <c r="H84" s="73">
        <f>+D84-E84-G84</f>
        <v>0</v>
      </c>
      <c r="I84" s="73">
        <f>+J81</f>
        <v>800512410</v>
      </c>
      <c r="J84" s="74">
        <f>+I84/D84</f>
        <v>0.63204698566819162</v>
      </c>
      <c r="K84" s="73">
        <f>+K81</f>
        <v>443241990</v>
      </c>
    </row>
    <row r="85" spans="1:11" x14ac:dyDescent="0.25">
      <c r="A85" s="75">
        <v>1</v>
      </c>
      <c r="B85" s="75">
        <v>2</v>
      </c>
      <c r="C85" s="75">
        <v>3</v>
      </c>
      <c r="D85" s="75" t="s">
        <v>3</v>
      </c>
      <c r="E85" s="75">
        <v>5</v>
      </c>
      <c r="F85" s="75" t="s">
        <v>18</v>
      </c>
      <c r="G85" s="75">
        <v>7</v>
      </c>
      <c r="H85" s="75" t="s">
        <v>9</v>
      </c>
      <c r="I85" s="75">
        <v>9</v>
      </c>
      <c r="J85" s="75" t="s">
        <v>24</v>
      </c>
      <c r="K85" s="75" t="s">
        <v>25</v>
      </c>
    </row>
    <row r="87" spans="1:11" x14ac:dyDescent="0.25">
      <c r="B87" s="62"/>
    </row>
    <row r="88" spans="1:11" x14ac:dyDescent="0.25">
      <c r="B88" s="62"/>
      <c r="I88" s="62"/>
    </row>
    <row r="89" spans="1:11" x14ac:dyDescent="0.25">
      <c r="B89" s="62"/>
    </row>
  </sheetData>
  <mergeCells count="16">
    <mergeCell ref="G81:H81"/>
    <mergeCell ref="G13:H13"/>
    <mergeCell ref="A14:A15"/>
    <mergeCell ref="E14:H14"/>
    <mergeCell ref="I14:I15"/>
    <mergeCell ref="J14:J15"/>
    <mergeCell ref="E15:F15"/>
    <mergeCell ref="G15:H15"/>
    <mergeCell ref="A3:J3"/>
    <mergeCell ref="A5:A6"/>
    <mergeCell ref="B5:B6"/>
    <mergeCell ref="D5:D6"/>
    <mergeCell ref="E5:H5"/>
    <mergeCell ref="I5:I6"/>
    <mergeCell ref="J5:K6"/>
    <mergeCell ref="E6:H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10"/>
  <sheetViews>
    <sheetView workbookViewId="0">
      <selection activeCell="A7" sqref="A7:A9"/>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8" width="15.7109375" style="3" customWidth="1"/>
    <col min="9" max="9" width="17" style="78" customWidth="1"/>
    <col min="10" max="10" width="15.7109375" style="3" customWidth="1"/>
    <col min="11" max="11" width="17.5703125" style="3" customWidth="1"/>
    <col min="12" max="16384" width="11.42578125" style="3"/>
  </cols>
  <sheetData>
    <row r="1" spans="1:11" ht="12.75" customHeight="1" x14ac:dyDescent="0.25">
      <c r="A1" s="1" t="s">
        <v>34</v>
      </c>
      <c r="B1" s="1"/>
      <c r="C1" s="1"/>
      <c r="D1" s="1"/>
      <c r="E1" s="2"/>
      <c r="F1" s="1"/>
      <c r="G1" s="2"/>
      <c r="H1" s="2"/>
      <c r="I1" s="76"/>
      <c r="J1" s="2"/>
      <c r="K1" s="2"/>
    </row>
    <row r="2" spans="1:11" ht="12.75" customHeight="1" x14ac:dyDescent="0.25">
      <c r="A2" s="2"/>
      <c r="B2" s="2"/>
      <c r="C2" s="2"/>
      <c r="D2" s="2"/>
      <c r="E2" s="2"/>
      <c r="F2" s="2"/>
      <c r="G2" s="2"/>
      <c r="H2" s="2"/>
      <c r="I2" s="76"/>
      <c r="J2" s="2"/>
      <c r="K2" s="65"/>
    </row>
    <row r="3" spans="1:11" ht="15" customHeight="1" x14ac:dyDescent="0.25">
      <c r="A3" s="294" t="s">
        <v>60</v>
      </c>
      <c r="B3" s="294"/>
      <c r="C3" s="294"/>
      <c r="D3" s="294"/>
      <c r="E3" s="294"/>
      <c r="F3" s="294"/>
      <c r="G3" s="294"/>
      <c r="H3" s="294"/>
      <c r="I3" s="294"/>
      <c r="J3" s="294"/>
      <c r="K3" s="67" t="s">
        <v>3377</v>
      </c>
    </row>
    <row r="4" spans="1:11" ht="12.75" customHeight="1" x14ac:dyDescent="0.25">
      <c r="A4" s="4"/>
      <c r="B4" s="4"/>
      <c r="C4" s="4"/>
      <c r="D4" s="4"/>
      <c r="E4" s="4"/>
      <c r="F4" s="4"/>
      <c r="G4" s="4"/>
      <c r="H4" s="4"/>
      <c r="I4" s="77"/>
      <c r="J4" s="4"/>
      <c r="K4" s="5"/>
    </row>
    <row r="5" spans="1:11" x14ac:dyDescent="0.25">
      <c r="A5" s="297" t="s">
        <v>5</v>
      </c>
      <c r="B5" s="310" t="s">
        <v>26</v>
      </c>
      <c r="C5" s="30"/>
      <c r="D5" s="297" t="s">
        <v>17</v>
      </c>
      <c r="E5" s="312" t="s">
        <v>16</v>
      </c>
      <c r="F5" s="313"/>
      <c r="G5" s="313"/>
      <c r="H5" s="314"/>
      <c r="I5" s="297" t="s">
        <v>7</v>
      </c>
      <c r="J5" s="304" t="s">
        <v>21</v>
      </c>
      <c r="K5" s="305"/>
    </row>
    <row r="6" spans="1:11" x14ac:dyDescent="0.25">
      <c r="A6" s="298"/>
      <c r="B6" s="311"/>
      <c r="C6" s="31"/>
      <c r="D6" s="298"/>
      <c r="E6" s="312" t="s">
        <v>2</v>
      </c>
      <c r="F6" s="313"/>
      <c r="G6" s="313"/>
      <c r="H6" s="314"/>
      <c r="I6" s="298"/>
      <c r="J6" s="306"/>
      <c r="K6" s="307"/>
    </row>
    <row r="7" spans="1:11" ht="12.75" customHeight="1" x14ac:dyDescent="0.25">
      <c r="A7" s="174">
        <v>45316</v>
      </c>
      <c r="B7" s="169"/>
      <c r="C7" s="154"/>
      <c r="D7" s="176" t="s">
        <v>3492</v>
      </c>
      <c r="E7" s="124" t="s">
        <v>3489</v>
      </c>
      <c r="F7" s="149"/>
      <c r="G7" s="152"/>
      <c r="H7" s="153"/>
      <c r="I7" s="177">
        <v>7093333</v>
      </c>
      <c r="J7" s="7"/>
      <c r="K7" s="8"/>
    </row>
    <row r="8" spans="1:11" ht="12.75" customHeight="1" x14ac:dyDescent="0.25">
      <c r="A8" s="174">
        <v>45315</v>
      </c>
      <c r="B8" s="169"/>
      <c r="C8" s="154"/>
      <c r="D8" s="176" t="s">
        <v>3493</v>
      </c>
      <c r="E8" s="124" t="s">
        <v>3490</v>
      </c>
      <c r="F8" s="149"/>
      <c r="G8" s="152"/>
      <c r="H8" s="153"/>
      <c r="I8" s="177">
        <v>7280000</v>
      </c>
      <c r="J8" s="7"/>
      <c r="K8" s="8"/>
    </row>
    <row r="9" spans="1:11" ht="12.75" customHeight="1" x14ac:dyDescent="0.25">
      <c r="A9" s="174">
        <v>45338</v>
      </c>
      <c r="B9" s="169"/>
      <c r="C9" s="154"/>
      <c r="D9" s="176" t="s">
        <v>3494</v>
      </c>
      <c r="E9" s="124" t="s">
        <v>3491</v>
      </c>
      <c r="F9" s="149"/>
      <c r="G9" s="152"/>
      <c r="H9" s="153"/>
      <c r="I9" s="177">
        <v>20142167</v>
      </c>
      <c r="J9" s="7"/>
      <c r="K9" s="8"/>
    </row>
    <row r="10" spans="1:11" ht="12.75" customHeight="1" x14ac:dyDescent="0.25">
      <c r="A10" s="174"/>
      <c r="B10" s="169"/>
      <c r="C10" s="154"/>
      <c r="D10" s="176"/>
      <c r="E10" s="124"/>
      <c r="F10" s="149"/>
      <c r="G10" s="152"/>
      <c r="H10" s="153"/>
      <c r="I10" s="177"/>
      <c r="J10" s="7"/>
      <c r="K10" s="8"/>
    </row>
    <row r="11" spans="1:11" ht="12.75" customHeight="1" x14ac:dyDescent="0.25">
      <c r="A11" s="174"/>
      <c r="B11" s="169"/>
      <c r="C11" s="154"/>
      <c r="D11" s="176"/>
      <c r="E11" s="124"/>
      <c r="F11" s="149"/>
      <c r="G11" s="152"/>
      <c r="H11" s="153"/>
      <c r="I11" s="177"/>
      <c r="J11" s="7"/>
      <c r="K11" s="8"/>
    </row>
    <row r="12" spans="1:11" ht="12.75" customHeight="1" x14ac:dyDescent="0.25">
      <c r="A12" s="174"/>
      <c r="B12" s="169"/>
      <c r="C12" s="154"/>
      <c r="D12" s="176"/>
      <c r="E12" s="124"/>
      <c r="F12" s="149"/>
      <c r="G12" s="152"/>
      <c r="H12" s="153"/>
      <c r="I12" s="177"/>
      <c r="J12" s="7"/>
      <c r="K12" s="8"/>
    </row>
    <row r="13" spans="1:11" ht="12.75" customHeight="1" x14ac:dyDescent="0.25">
      <c r="A13" s="174"/>
      <c r="B13" s="169"/>
      <c r="C13" s="154"/>
      <c r="D13" s="176"/>
      <c r="E13" s="124"/>
      <c r="F13" s="149"/>
      <c r="G13" s="152"/>
      <c r="H13" s="153"/>
      <c r="I13" s="177"/>
      <c r="J13" s="7"/>
      <c r="K13" s="8"/>
    </row>
    <row r="14" spans="1:11" ht="12.75" customHeight="1" x14ac:dyDescent="0.25">
      <c r="A14" s="174"/>
      <c r="B14" s="169"/>
      <c r="C14" s="154"/>
      <c r="D14" s="176"/>
      <c r="E14" s="124"/>
      <c r="F14" s="149"/>
      <c r="G14" s="152"/>
      <c r="H14" s="153"/>
      <c r="I14" s="177"/>
      <c r="J14" s="7"/>
      <c r="K14" s="8"/>
    </row>
    <row r="15" spans="1:11" ht="12.75" customHeight="1" x14ac:dyDescent="0.25">
      <c r="A15" s="174"/>
      <c r="B15" s="169"/>
      <c r="C15" s="154"/>
      <c r="D15" s="176"/>
      <c r="E15" s="124"/>
      <c r="F15" s="149"/>
      <c r="G15" s="152"/>
      <c r="H15" s="153"/>
      <c r="I15" s="177"/>
      <c r="J15" s="7"/>
      <c r="K15" s="8"/>
    </row>
    <row r="16" spans="1:11" ht="12.75" customHeight="1" x14ac:dyDescent="0.25">
      <c r="A16" s="174"/>
      <c r="B16" s="169"/>
      <c r="C16" s="154"/>
      <c r="D16" s="176"/>
      <c r="E16" s="124"/>
      <c r="F16" s="149"/>
      <c r="G16" s="152"/>
      <c r="H16" s="153"/>
      <c r="I16" s="177"/>
      <c r="J16" s="7"/>
      <c r="K16" s="8"/>
    </row>
    <row r="17" spans="1:11" ht="12.75" customHeight="1" x14ac:dyDescent="0.25">
      <c r="A17" s="174"/>
      <c r="B17" s="169"/>
      <c r="C17" s="154"/>
      <c r="D17" s="176"/>
      <c r="E17" s="124"/>
      <c r="F17" s="149"/>
      <c r="G17" s="152"/>
      <c r="H17" s="153"/>
      <c r="I17" s="177"/>
      <c r="J17" s="7"/>
      <c r="K17" s="8"/>
    </row>
    <row r="18" spans="1:11" ht="12.75" customHeight="1" x14ac:dyDescent="0.25">
      <c r="A18" s="174"/>
      <c r="B18" s="169"/>
      <c r="C18" s="154"/>
      <c r="D18" s="176"/>
      <c r="E18" s="124"/>
      <c r="F18" s="149"/>
      <c r="G18" s="152"/>
      <c r="H18" s="153"/>
      <c r="I18" s="177"/>
      <c r="J18" s="7"/>
      <c r="K18" s="8"/>
    </row>
    <row r="19" spans="1:11" ht="12.75" customHeight="1" x14ac:dyDescent="0.25">
      <c r="A19" s="174"/>
      <c r="B19" s="169"/>
      <c r="C19" s="154"/>
      <c r="D19" s="176"/>
      <c r="E19" s="124"/>
      <c r="F19" s="149"/>
      <c r="G19" s="152"/>
      <c r="H19" s="153"/>
      <c r="I19" s="177"/>
      <c r="J19" s="7"/>
      <c r="K19" s="8"/>
    </row>
    <row r="20" spans="1:11" ht="12.75" customHeight="1" x14ac:dyDescent="0.25">
      <c r="A20" s="174"/>
      <c r="B20" s="169"/>
      <c r="C20" s="154"/>
      <c r="D20" s="176"/>
      <c r="E20" s="124"/>
      <c r="F20" s="149"/>
      <c r="G20" s="152"/>
      <c r="H20" s="153"/>
      <c r="I20" s="177"/>
      <c r="J20" s="7"/>
      <c r="K20" s="8"/>
    </row>
    <row r="21" spans="1:11" ht="12.75" customHeight="1" x14ac:dyDescent="0.25">
      <c r="A21" s="174"/>
      <c r="B21" s="169"/>
      <c r="C21" s="154"/>
      <c r="D21" s="176"/>
      <c r="E21" s="124"/>
      <c r="F21" s="149"/>
      <c r="G21" s="152"/>
      <c r="H21" s="153"/>
      <c r="I21" s="177"/>
      <c r="J21" s="7"/>
      <c r="K21" s="8"/>
    </row>
    <row r="22" spans="1:11" ht="12.75" customHeight="1" x14ac:dyDescent="0.25">
      <c r="A22" s="178"/>
      <c r="B22" s="169"/>
      <c r="C22" s="154"/>
      <c r="D22" s="162"/>
      <c r="E22" s="124"/>
      <c r="F22" s="149"/>
      <c r="G22" s="152"/>
      <c r="H22" s="153"/>
      <c r="I22" s="179"/>
      <c r="J22" s="7"/>
      <c r="K22" s="8"/>
    </row>
    <row r="23" spans="1:11" x14ac:dyDescent="0.25">
      <c r="A23" s="14"/>
      <c r="B23" s="15"/>
      <c r="C23" s="15"/>
      <c r="D23" s="15"/>
      <c r="E23" s="15"/>
      <c r="F23" s="15"/>
      <c r="G23" s="315" t="s">
        <v>19</v>
      </c>
      <c r="H23" s="316"/>
      <c r="I23" s="140">
        <f>SUM(I7:I22)</f>
        <v>34515500</v>
      </c>
      <c r="J23" s="17"/>
      <c r="K23" s="18"/>
    </row>
    <row r="24" spans="1:11" x14ac:dyDescent="0.25">
      <c r="A24" s="297" t="s">
        <v>5</v>
      </c>
      <c r="B24" s="29" t="s">
        <v>13</v>
      </c>
      <c r="C24" s="32" t="s">
        <v>20</v>
      </c>
      <c r="D24" s="21" t="s">
        <v>20</v>
      </c>
      <c r="E24" s="312" t="s">
        <v>15</v>
      </c>
      <c r="F24" s="313"/>
      <c r="G24" s="313"/>
      <c r="H24" s="314"/>
      <c r="I24" s="297" t="s">
        <v>7</v>
      </c>
      <c r="J24" s="297" t="s">
        <v>6</v>
      </c>
      <c r="K24" s="32" t="s">
        <v>0</v>
      </c>
    </row>
    <row r="25" spans="1:11" x14ac:dyDescent="0.25">
      <c r="A25" s="298"/>
      <c r="B25" s="33" t="s">
        <v>14</v>
      </c>
      <c r="C25" s="33" t="s">
        <v>11</v>
      </c>
      <c r="D25" s="33" t="s">
        <v>10</v>
      </c>
      <c r="E25" s="312" t="s">
        <v>2</v>
      </c>
      <c r="F25" s="314"/>
      <c r="G25" s="312" t="s">
        <v>8</v>
      </c>
      <c r="H25" s="314"/>
      <c r="I25" s="298"/>
      <c r="J25" s="298"/>
      <c r="K25" s="33" t="s">
        <v>1</v>
      </c>
    </row>
    <row r="26" spans="1:11" x14ac:dyDescent="0.25">
      <c r="A26" s="24">
        <v>45302</v>
      </c>
      <c r="B26" s="63" t="s">
        <v>394</v>
      </c>
      <c r="C26" s="63" t="s">
        <v>190</v>
      </c>
      <c r="D26" s="63" t="s">
        <v>190</v>
      </c>
      <c r="E26" s="92" t="s">
        <v>337</v>
      </c>
      <c r="F26" s="89"/>
      <c r="G26" s="90" t="s">
        <v>289</v>
      </c>
      <c r="H26" s="87"/>
      <c r="I26" s="101">
        <v>28820000</v>
      </c>
      <c r="J26" s="127">
        <v>8934200</v>
      </c>
      <c r="K26" s="88">
        <f>+I26-J26</f>
        <v>19885800</v>
      </c>
    </row>
    <row r="27" spans="1:11" x14ac:dyDescent="0.25">
      <c r="A27" s="24">
        <v>45303</v>
      </c>
      <c r="B27" s="63" t="s">
        <v>395</v>
      </c>
      <c r="C27" s="63" t="s">
        <v>367</v>
      </c>
      <c r="D27" s="63" t="s">
        <v>368</v>
      </c>
      <c r="E27" s="92" t="s">
        <v>338</v>
      </c>
      <c r="F27" s="89"/>
      <c r="G27" s="91" t="s">
        <v>290</v>
      </c>
      <c r="H27" s="87"/>
      <c r="I27" s="101">
        <v>21096000</v>
      </c>
      <c r="J27" s="127">
        <v>21096000</v>
      </c>
      <c r="K27" s="88">
        <f t="shared" ref="K27:K90" si="0">+I27-J27</f>
        <v>0</v>
      </c>
    </row>
    <row r="28" spans="1:11" x14ac:dyDescent="0.25">
      <c r="A28" s="24">
        <v>45307</v>
      </c>
      <c r="B28" s="63" t="s">
        <v>396</v>
      </c>
      <c r="C28" s="63" t="s">
        <v>369</v>
      </c>
      <c r="D28" s="63" t="s">
        <v>109</v>
      </c>
      <c r="E28" s="92" t="s">
        <v>339</v>
      </c>
      <c r="F28" s="89"/>
      <c r="G28" s="91" t="s">
        <v>291</v>
      </c>
      <c r="H28" s="87"/>
      <c r="I28" s="101">
        <v>29600000</v>
      </c>
      <c r="J28" s="127">
        <v>29600000</v>
      </c>
      <c r="K28" s="88">
        <f t="shared" si="0"/>
        <v>0</v>
      </c>
    </row>
    <row r="29" spans="1:11" x14ac:dyDescent="0.25">
      <c r="A29" s="24">
        <v>45307</v>
      </c>
      <c r="B29" s="63" t="s">
        <v>103</v>
      </c>
      <c r="C29" s="63" t="s">
        <v>369</v>
      </c>
      <c r="D29" s="63" t="s">
        <v>369</v>
      </c>
      <c r="E29" s="92" t="s">
        <v>339</v>
      </c>
      <c r="F29" s="89"/>
      <c r="G29" s="91" t="s">
        <v>292</v>
      </c>
      <c r="H29" s="87"/>
      <c r="I29" s="101">
        <v>29600000</v>
      </c>
      <c r="J29" s="127">
        <v>29600000</v>
      </c>
      <c r="K29" s="88">
        <f t="shared" si="0"/>
        <v>0</v>
      </c>
    </row>
    <row r="30" spans="1:11" x14ac:dyDescent="0.25">
      <c r="A30" s="24">
        <v>45307</v>
      </c>
      <c r="B30" s="63" t="s">
        <v>101</v>
      </c>
      <c r="C30" s="63" t="s">
        <v>369</v>
      </c>
      <c r="D30" s="63" t="s">
        <v>370</v>
      </c>
      <c r="E30" s="92" t="s">
        <v>339</v>
      </c>
      <c r="F30" s="89"/>
      <c r="G30" s="91" t="s">
        <v>293</v>
      </c>
      <c r="H30" s="87"/>
      <c r="I30" s="101">
        <v>29600000</v>
      </c>
      <c r="J30" s="127">
        <v>29600000</v>
      </c>
      <c r="K30" s="88">
        <f t="shared" si="0"/>
        <v>0</v>
      </c>
    </row>
    <row r="31" spans="1:11" x14ac:dyDescent="0.25">
      <c r="A31" s="24">
        <v>45307</v>
      </c>
      <c r="B31" s="63" t="s">
        <v>100</v>
      </c>
      <c r="C31" s="63" t="s">
        <v>369</v>
      </c>
      <c r="D31" s="63" t="s">
        <v>371</v>
      </c>
      <c r="E31" s="92" t="s">
        <v>339</v>
      </c>
      <c r="F31" s="89"/>
      <c r="G31" s="91" t="s">
        <v>294</v>
      </c>
      <c r="H31" s="87"/>
      <c r="I31" s="101">
        <v>29600000</v>
      </c>
      <c r="J31" s="127">
        <v>29600000</v>
      </c>
      <c r="K31" s="88">
        <f t="shared" si="0"/>
        <v>0</v>
      </c>
    </row>
    <row r="32" spans="1:11" x14ac:dyDescent="0.25">
      <c r="A32" s="24">
        <v>45307</v>
      </c>
      <c r="B32" s="63" t="s">
        <v>110</v>
      </c>
      <c r="C32" s="63" t="s">
        <v>369</v>
      </c>
      <c r="D32" s="63" t="s">
        <v>372</v>
      </c>
      <c r="E32" s="92" t="s">
        <v>339</v>
      </c>
      <c r="F32" s="89"/>
      <c r="G32" s="91" t="s">
        <v>295</v>
      </c>
      <c r="H32" s="87"/>
      <c r="I32" s="101">
        <v>29600000</v>
      </c>
      <c r="J32" s="127">
        <v>29600000</v>
      </c>
      <c r="K32" s="88">
        <f t="shared" si="0"/>
        <v>0</v>
      </c>
    </row>
    <row r="33" spans="1:11" x14ac:dyDescent="0.25">
      <c r="A33" s="24">
        <v>45307</v>
      </c>
      <c r="B33" s="63" t="s">
        <v>104</v>
      </c>
      <c r="C33" s="63" t="s">
        <v>369</v>
      </c>
      <c r="D33" s="63" t="s">
        <v>373</v>
      </c>
      <c r="E33" s="92" t="s">
        <v>339</v>
      </c>
      <c r="F33" s="89"/>
      <c r="G33" s="91" t="s">
        <v>296</v>
      </c>
      <c r="H33" s="87"/>
      <c r="I33" s="101">
        <v>29600000</v>
      </c>
      <c r="J33" s="127">
        <v>29600000</v>
      </c>
      <c r="K33" s="88">
        <f t="shared" si="0"/>
        <v>0</v>
      </c>
    </row>
    <row r="34" spans="1:11" x14ac:dyDescent="0.25">
      <c r="A34" s="24">
        <v>45307</v>
      </c>
      <c r="B34" s="63" t="s">
        <v>102</v>
      </c>
      <c r="C34" s="63" t="s">
        <v>369</v>
      </c>
      <c r="D34" s="63" t="s">
        <v>374</v>
      </c>
      <c r="E34" s="92" t="s">
        <v>339</v>
      </c>
      <c r="F34" s="89"/>
      <c r="G34" s="91" t="s">
        <v>297</v>
      </c>
      <c r="H34" s="87"/>
      <c r="I34" s="101">
        <v>29600000</v>
      </c>
      <c r="J34" s="127">
        <v>29600000</v>
      </c>
      <c r="K34" s="88">
        <f t="shared" si="0"/>
        <v>0</v>
      </c>
    </row>
    <row r="35" spans="1:11" x14ac:dyDescent="0.25">
      <c r="A35" s="24">
        <v>45308</v>
      </c>
      <c r="B35" s="63" t="s">
        <v>368</v>
      </c>
      <c r="C35" s="63" t="s">
        <v>372</v>
      </c>
      <c r="D35" s="63" t="s">
        <v>375</v>
      </c>
      <c r="E35" s="92" t="s">
        <v>340</v>
      </c>
      <c r="F35" s="89"/>
      <c r="G35" s="91" t="s">
        <v>298</v>
      </c>
      <c r="H35" s="87"/>
      <c r="I35" s="101">
        <v>37600000</v>
      </c>
      <c r="J35" s="127">
        <v>37600000</v>
      </c>
      <c r="K35" s="88">
        <f t="shared" si="0"/>
        <v>0</v>
      </c>
    </row>
    <row r="36" spans="1:11" x14ac:dyDescent="0.25">
      <c r="A36" s="24">
        <v>45316</v>
      </c>
      <c r="B36" s="63" t="s">
        <v>74</v>
      </c>
      <c r="C36" s="63" t="s">
        <v>81</v>
      </c>
      <c r="D36" s="63" t="s">
        <v>259</v>
      </c>
      <c r="E36" s="92" t="s">
        <v>341</v>
      </c>
      <c r="F36" s="89"/>
      <c r="G36" s="91" t="s">
        <v>299</v>
      </c>
      <c r="H36" s="87"/>
      <c r="I36" s="101">
        <v>32000000</v>
      </c>
      <c r="J36" s="127">
        <v>32000000</v>
      </c>
      <c r="K36" s="88">
        <f t="shared" si="0"/>
        <v>0</v>
      </c>
    </row>
    <row r="37" spans="1:11" x14ac:dyDescent="0.25">
      <c r="A37" s="24">
        <v>45316</v>
      </c>
      <c r="B37" s="63" t="s">
        <v>375</v>
      </c>
      <c r="C37" s="63" t="s">
        <v>135</v>
      </c>
      <c r="D37" s="63" t="s">
        <v>376</v>
      </c>
      <c r="E37" s="92" t="s">
        <v>342</v>
      </c>
      <c r="F37" s="89"/>
      <c r="G37" s="91" t="s">
        <v>300</v>
      </c>
      <c r="H37" s="87"/>
      <c r="I37" s="101">
        <v>28000000</v>
      </c>
      <c r="J37" s="127">
        <v>28000000</v>
      </c>
      <c r="K37" s="88">
        <f t="shared" si="0"/>
        <v>0</v>
      </c>
    </row>
    <row r="38" spans="1:11" x14ac:dyDescent="0.25">
      <c r="A38" s="24">
        <v>45316</v>
      </c>
      <c r="B38" s="63" t="s">
        <v>106</v>
      </c>
      <c r="C38" s="63" t="s">
        <v>374</v>
      </c>
      <c r="D38" s="63" t="s">
        <v>377</v>
      </c>
      <c r="E38" s="92" t="s">
        <v>343</v>
      </c>
      <c r="F38" s="89"/>
      <c r="G38" s="91" t="s">
        <v>301</v>
      </c>
      <c r="H38" s="87"/>
      <c r="I38" s="101">
        <v>28736000</v>
      </c>
      <c r="J38" s="127">
        <v>28736000</v>
      </c>
      <c r="K38" s="88">
        <f t="shared" si="0"/>
        <v>0</v>
      </c>
    </row>
    <row r="39" spans="1:11" x14ac:dyDescent="0.25">
      <c r="A39" s="24">
        <v>45316</v>
      </c>
      <c r="B39" s="63" t="s">
        <v>397</v>
      </c>
      <c r="C39" s="63" t="s">
        <v>377</v>
      </c>
      <c r="D39" s="63" t="s">
        <v>81</v>
      </c>
      <c r="E39" s="92" t="s">
        <v>344</v>
      </c>
      <c r="F39" s="89"/>
      <c r="G39" s="91" t="s">
        <v>302</v>
      </c>
      <c r="H39" s="87"/>
      <c r="I39" s="101">
        <v>32000000</v>
      </c>
      <c r="J39" s="127">
        <v>32000000</v>
      </c>
      <c r="K39" s="88">
        <f t="shared" si="0"/>
        <v>0</v>
      </c>
    </row>
    <row r="40" spans="1:11" x14ac:dyDescent="0.25">
      <c r="A40" s="24">
        <v>45316</v>
      </c>
      <c r="B40" s="63" t="s">
        <v>112</v>
      </c>
      <c r="C40" s="63" t="s">
        <v>132</v>
      </c>
      <c r="D40" s="63" t="s">
        <v>135</v>
      </c>
      <c r="E40" s="92" t="s">
        <v>345</v>
      </c>
      <c r="F40" s="89"/>
      <c r="G40" s="91" t="s">
        <v>303</v>
      </c>
      <c r="H40" s="87"/>
      <c r="I40" s="101">
        <v>25196800</v>
      </c>
      <c r="J40" s="127">
        <v>25196800</v>
      </c>
      <c r="K40" s="88">
        <f t="shared" si="0"/>
        <v>0</v>
      </c>
    </row>
    <row r="41" spans="1:11" x14ac:dyDescent="0.25">
      <c r="A41" s="24">
        <v>45316</v>
      </c>
      <c r="B41" s="63" t="s">
        <v>107</v>
      </c>
      <c r="C41" s="63" t="s">
        <v>375</v>
      </c>
      <c r="D41" s="63" t="s">
        <v>132</v>
      </c>
      <c r="E41" s="92" t="s">
        <v>337</v>
      </c>
      <c r="F41" s="89"/>
      <c r="G41" s="91" t="s">
        <v>304</v>
      </c>
      <c r="H41" s="87"/>
      <c r="I41" s="101">
        <v>11528000</v>
      </c>
      <c r="J41" s="127">
        <v>11528000</v>
      </c>
      <c r="K41" s="88">
        <f t="shared" si="0"/>
        <v>0</v>
      </c>
    </row>
    <row r="42" spans="1:11" x14ac:dyDescent="0.25">
      <c r="A42" s="24">
        <v>45317</v>
      </c>
      <c r="B42" s="63" t="s">
        <v>111</v>
      </c>
      <c r="C42" s="63" t="s">
        <v>378</v>
      </c>
      <c r="D42" s="63" t="s">
        <v>134</v>
      </c>
      <c r="E42" s="92" t="s">
        <v>346</v>
      </c>
      <c r="F42" s="89"/>
      <c r="G42" s="91" t="s">
        <v>305</v>
      </c>
      <c r="H42" s="87"/>
      <c r="I42" s="101">
        <v>10904000</v>
      </c>
      <c r="J42" s="127">
        <v>10904000</v>
      </c>
      <c r="K42" s="88">
        <f t="shared" si="0"/>
        <v>0</v>
      </c>
    </row>
    <row r="43" spans="1:11" x14ac:dyDescent="0.25">
      <c r="A43" s="24">
        <v>45317</v>
      </c>
      <c r="B43" s="63" t="s">
        <v>109</v>
      </c>
      <c r="C43" s="63" t="s">
        <v>375</v>
      </c>
      <c r="D43" s="63" t="s">
        <v>260</v>
      </c>
      <c r="E43" s="92" t="s">
        <v>337</v>
      </c>
      <c r="F43" s="89"/>
      <c r="G43" s="91" t="s">
        <v>306</v>
      </c>
      <c r="H43" s="87"/>
      <c r="I43" s="101">
        <v>11528000</v>
      </c>
      <c r="J43" s="127">
        <v>11528000</v>
      </c>
      <c r="K43" s="88">
        <f t="shared" si="0"/>
        <v>0</v>
      </c>
    </row>
    <row r="44" spans="1:11" ht="12.75" customHeight="1" x14ac:dyDescent="0.25">
      <c r="A44" s="24">
        <v>45317</v>
      </c>
      <c r="B44" s="86" t="s">
        <v>398</v>
      </c>
      <c r="C44" s="63" t="s">
        <v>375</v>
      </c>
      <c r="D44" s="63" t="s">
        <v>279</v>
      </c>
      <c r="E44" s="92" t="s">
        <v>337</v>
      </c>
      <c r="F44" s="2"/>
      <c r="G44" s="91" t="s">
        <v>307</v>
      </c>
      <c r="H44" s="8"/>
      <c r="I44" s="119">
        <v>11528000</v>
      </c>
      <c r="J44" s="127">
        <v>11528000</v>
      </c>
      <c r="K44" s="88">
        <f t="shared" si="0"/>
        <v>0</v>
      </c>
    </row>
    <row r="45" spans="1:11" x14ac:dyDescent="0.25">
      <c r="A45" s="24">
        <v>45317</v>
      </c>
      <c r="B45" s="25" t="s">
        <v>371</v>
      </c>
      <c r="C45" s="64" t="s">
        <v>375</v>
      </c>
      <c r="D45" s="64" t="s">
        <v>280</v>
      </c>
      <c r="E45" s="92" t="s">
        <v>337</v>
      </c>
      <c r="F45" s="26"/>
      <c r="G45" s="91" t="s">
        <v>308</v>
      </c>
      <c r="H45" s="27"/>
      <c r="I45" s="119">
        <v>11528000</v>
      </c>
      <c r="J45" s="127">
        <v>11528000</v>
      </c>
      <c r="K45" s="88">
        <f t="shared" si="0"/>
        <v>0</v>
      </c>
    </row>
    <row r="46" spans="1:11" x14ac:dyDescent="0.25">
      <c r="A46" s="24">
        <v>45317</v>
      </c>
      <c r="B46" s="25" t="s">
        <v>372</v>
      </c>
      <c r="C46" s="64" t="s">
        <v>375</v>
      </c>
      <c r="D46" s="64" t="s">
        <v>165</v>
      </c>
      <c r="E46" s="92" t="s">
        <v>337</v>
      </c>
      <c r="F46" s="26"/>
      <c r="G46" s="91" t="s">
        <v>309</v>
      </c>
      <c r="H46" s="27"/>
      <c r="I46" s="119">
        <v>11528000</v>
      </c>
      <c r="J46" s="127">
        <v>11528000</v>
      </c>
      <c r="K46" s="88">
        <f t="shared" si="0"/>
        <v>0</v>
      </c>
    </row>
    <row r="47" spans="1:11" x14ac:dyDescent="0.25">
      <c r="A47" s="24">
        <v>45317</v>
      </c>
      <c r="B47" s="25" t="s">
        <v>373</v>
      </c>
      <c r="C47" s="64" t="s">
        <v>375</v>
      </c>
      <c r="D47" s="64" t="s">
        <v>163</v>
      </c>
      <c r="E47" s="92" t="s">
        <v>337</v>
      </c>
      <c r="F47" s="26"/>
      <c r="G47" s="91" t="s">
        <v>310</v>
      </c>
      <c r="H47" s="27"/>
      <c r="I47" s="119">
        <v>11528000</v>
      </c>
      <c r="J47" s="127">
        <v>11528000</v>
      </c>
      <c r="K47" s="88">
        <f t="shared" si="0"/>
        <v>0</v>
      </c>
    </row>
    <row r="48" spans="1:11" x14ac:dyDescent="0.25">
      <c r="A48" s="24">
        <v>45317</v>
      </c>
      <c r="B48" s="25" t="s">
        <v>166</v>
      </c>
      <c r="C48" s="25" t="s">
        <v>265</v>
      </c>
      <c r="D48" s="25" t="s">
        <v>270</v>
      </c>
      <c r="E48" s="92" t="s">
        <v>347</v>
      </c>
      <c r="F48" s="26"/>
      <c r="G48" s="91" t="s">
        <v>311</v>
      </c>
      <c r="H48" s="13"/>
      <c r="I48" s="119">
        <v>29600000</v>
      </c>
      <c r="J48" s="127">
        <v>29600000</v>
      </c>
      <c r="K48" s="88">
        <f t="shared" si="0"/>
        <v>0</v>
      </c>
    </row>
    <row r="49" spans="1:11" x14ac:dyDescent="0.25">
      <c r="A49" s="24">
        <v>45317</v>
      </c>
      <c r="B49" s="25" t="s">
        <v>164</v>
      </c>
      <c r="C49" s="25" t="s">
        <v>265</v>
      </c>
      <c r="D49" s="25" t="s">
        <v>262</v>
      </c>
      <c r="E49" s="92" t="s">
        <v>347</v>
      </c>
      <c r="F49" s="26"/>
      <c r="G49" s="91" t="s">
        <v>312</v>
      </c>
      <c r="H49" s="13"/>
      <c r="I49" s="141">
        <v>29600000</v>
      </c>
      <c r="J49" s="127">
        <v>29600000</v>
      </c>
      <c r="K49" s="88">
        <f t="shared" si="0"/>
        <v>0</v>
      </c>
    </row>
    <row r="50" spans="1:11" x14ac:dyDescent="0.25">
      <c r="A50" s="24">
        <v>45317</v>
      </c>
      <c r="B50" s="25" t="s">
        <v>369</v>
      </c>
      <c r="C50" s="25" t="s">
        <v>375</v>
      </c>
      <c r="D50" s="25" t="s">
        <v>167</v>
      </c>
      <c r="E50" s="92" t="s">
        <v>337</v>
      </c>
      <c r="F50" s="26"/>
      <c r="G50" s="91" t="s">
        <v>313</v>
      </c>
      <c r="H50" s="13"/>
      <c r="I50" s="141">
        <v>11528000</v>
      </c>
      <c r="J50" s="127">
        <v>11528000</v>
      </c>
      <c r="K50" s="88">
        <f t="shared" si="0"/>
        <v>0</v>
      </c>
    </row>
    <row r="51" spans="1:11" x14ac:dyDescent="0.25">
      <c r="A51" s="24">
        <v>45317</v>
      </c>
      <c r="B51" s="25" t="s">
        <v>370</v>
      </c>
      <c r="C51" s="25" t="s">
        <v>375</v>
      </c>
      <c r="D51" s="25" t="s">
        <v>268</v>
      </c>
      <c r="E51" s="92" t="s">
        <v>337</v>
      </c>
      <c r="F51" s="26"/>
      <c r="G51" s="91" t="s">
        <v>314</v>
      </c>
      <c r="H51" s="13"/>
      <c r="I51" s="141">
        <v>11528000</v>
      </c>
      <c r="J51" s="127">
        <v>11528000</v>
      </c>
      <c r="K51" s="88">
        <f t="shared" si="0"/>
        <v>0</v>
      </c>
    </row>
    <row r="52" spans="1:11" x14ac:dyDescent="0.25">
      <c r="A52" s="24">
        <v>45317</v>
      </c>
      <c r="B52" s="25" t="s">
        <v>108</v>
      </c>
      <c r="C52" s="25" t="s">
        <v>375</v>
      </c>
      <c r="D52" s="25" t="s">
        <v>121</v>
      </c>
      <c r="E52" s="92" t="s">
        <v>337</v>
      </c>
      <c r="F52" s="26"/>
      <c r="G52" s="91" t="s">
        <v>315</v>
      </c>
      <c r="H52" s="13"/>
      <c r="I52" s="141">
        <v>11528000</v>
      </c>
      <c r="J52" s="127">
        <v>11528000</v>
      </c>
      <c r="K52" s="88">
        <f t="shared" si="0"/>
        <v>0</v>
      </c>
    </row>
    <row r="53" spans="1:11" x14ac:dyDescent="0.25">
      <c r="A53" s="24">
        <v>45317</v>
      </c>
      <c r="B53" s="25" t="s">
        <v>376</v>
      </c>
      <c r="C53" s="25" t="s">
        <v>379</v>
      </c>
      <c r="D53" s="25" t="s">
        <v>267</v>
      </c>
      <c r="E53" s="92" t="s">
        <v>348</v>
      </c>
      <c r="F53" s="26"/>
      <c r="G53" s="91" t="s">
        <v>316</v>
      </c>
      <c r="H53" s="13"/>
      <c r="I53" s="141">
        <v>21092544</v>
      </c>
      <c r="J53" s="127">
        <v>21092544</v>
      </c>
      <c r="K53" s="88">
        <f t="shared" si="0"/>
        <v>0</v>
      </c>
    </row>
    <row r="54" spans="1:11" x14ac:dyDescent="0.25">
      <c r="A54" s="24">
        <v>45317</v>
      </c>
      <c r="B54" s="25" t="s">
        <v>377</v>
      </c>
      <c r="C54" s="25" t="s">
        <v>259</v>
      </c>
      <c r="D54" s="25" t="s">
        <v>265</v>
      </c>
      <c r="E54" s="92" t="s">
        <v>349</v>
      </c>
      <c r="F54" s="26"/>
      <c r="G54" s="91" t="s">
        <v>317</v>
      </c>
      <c r="H54" s="13"/>
      <c r="I54" s="141">
        <v>24960000</v>
      </c>
      <c r="J54" s="127">
        <v>24960000</v>
      </c>
      <c r="K54" s="88">
        <f t="shared" si="0"/>
        <v>0</v>
      </c>
    </row>
    <row r="55" spans="1:11" x14ac:dyDescent="0.25">
      <c r="A55" s="24">
        <v>45317</v>
      </c>
      <c r="B55" s="25" t="s">
        <v>383</v>
      </c>
      <c r="C55" s="25" t="s">
        <v>166</v>
      </c>
      <c r="D55" s="25" t="s">
        <v>380</v>
      </c>
      <c r="E55" s="92" t="s">
        <v>350</v>
      </c>
      <c r="F55" s="26"/>
      <c r="G55" s="91" t="s">
        <v>318</v>
      </c>
      <c r="H55" s="13"/>
      <c r="I55" s="141">
        <v>26264000</v>
      </c>
      <c r="J55" s="127">
        <v>26264000</v>
      </c>
      <c r="K55" s="88">
        <f t="shared" si="0"/>
        <v>0</v>
      </c>
    </row>
    <row r="56" spans="1:11" x14ac:dyDescent="0.25">
      <c r="A56" s="24">
        <v>45317</v>
      </c>
      <c r="B56" s="25" t="s">
        <v>272</v>
      </c>
      <c r="C56" s="25" t="s">
        <v>271</v>
      </c>
      <c r="D56" s="25" t="s">
        <v>266</v>
      </c>
      <c r="E56" s="92" t="s">
        <v>350</v>
      </c>
      <c r="F56" s="26"/>
      <c r="G56" s="91" t="s">
        <v>319</v>
      </c>
      <c r="H56" s="13"/>
      <c r="I56" s="141">
        <v>26264000</v>
      </c>
      <c r="J56" s="127">
        <v>26264000</v>
      </c>
      <c r="K56" s="88">
        <f t="shared" si="0"/>
        <v>0</v>
      </c>
    </row>
    <row r="57" spans="1:11" x14ac:dyDescent="0.25">
      <c r="A57" s="24">
        <v>45317</v>
      </c>
      <c r="B57" s="25" t="s">
        <v>399</v>
      </c>
      <c r="C57" s="25" t="s">
        <v>164</v>
      </c>
      <c r="D57" s="25" t="s">
        <v>263</v>
      </c>
      <c r="E57" s="92" t="s">
        <v>351</v>
      </c>
      <c r="F57" s="26"/>
      <c r="G57" s="91" t="s">
        <v>320</v>
      </c>
      <c r="H57" s="13"/>
      <c r="I57" s="141">
        <v>11532000</v>
      </c>
      <c r="J57" s="127">
        <v>11532000</v>
      </c>
      <c r="K57" s="88">
        <f t="shared" si="0"/>
        <v>0</v>
      </c>
    </row>
    <row r="58" spans="1:11" x14ac:dyDescent="0.25">
      <c r="A58" s="24">
        <v>45317</v>
      </c>
      <c r="B58" s="25" t="s">
        <v>378</v>
      </c>
      <c r="C58" s="25" t="s">
        <v>381</v>
      </c>
      <c r="D58" s="25" t="s">
        <v>269</v>
      </c>
      <c r="E58" s="92" t="s">
        <v>351</v>
      </c>
      <c r="F58" s="26"/>
      <c r="G58" s="91" t="s">
        <v>321</v>
      </c>
      <c r="H58" s="13"/>
      <c r="I58" s="141">
        <v>11532000</v>
      </c>
      <c r="J58" s="127">
        <v>11532000</v>
      </c>
      <c r="K58" s="88">
        <f t="shared" si="0"/>
        <v>0</v>
      </c>
    </row>
    <row r="59" spans="1:11" x14ac:dyDescent="0.25">
      <c r="A59" s="24">
        <v>45317</v>
      </c>
      <c r="B59" s="25" t="s">
        <v>379</v>
      </c>
      <c r="C59" s="25" t="s">
        <v>382</v>
      </c>
      <c r="D59" s="25" t="s">
        <v>261</v>
      </c>
      <c r="E59" s="92" t="s">
        <v>352</v>
      </c>
      <c r="F59" s="26"/>
      <c r="G59" s="91" t="s">
        <v>322</v>
      </c>
      <c r="H59" s="13"/>
      <c r="I59" s="141">
        <v>25376000</v>
      </c>
      <c r="J59" s="127">
        <v>25376000</v>
      </c>
      <c r="K59" s="88">
        <f t="shared" si="0"/>
        <v>0</v>
      </c>
    </row>
    <row r="60" spans="1:11" x14ac:dyDescent="0.25">
      <c r="A60" s="24">
        <v>45317</v>
      </c>
      <c r="B60" s="25" t="s">
        <v>168</v>
      </c>
      <c r="C60" s="25" t="s">
        <v>131</v>
      </c>
      <c r="D60" s="25" t="s">
        <v>274</v>
      </c>
      <c r="E60" s="92" t="s">
        <v>353</v>
      </c>
      <c r="F60" s="26"/>
      <c r="G60" s="91" t="s">
        <v>323</v>
      </c>
      <c r="H60" s="13"/>
      <c r="I60" s="141">
        <v>24000000</v>
      </c>
      <c r="J60" s="127">
        <v>24000000</v>
      </c>
      <c r="K60" s="88">
        <f t="shared" si="0"/>
        <v>0</v>
      </c>
    </row>
    <row r="61" spans="1:11" x14ac:dyDescent="0.25">
      <c r="A61" s="24">
        <v>45317</v>
      </c>
      <c r="B61" s="25" t="s">
        <v>381</v>
      </c>
      <c r="C61" s="25" t="s">
        <v>383</v>
      </c>
      <c r="D61" s="25" t="s">
        <v>384</v>
      </c>
      <c r="E61" s="92" t="s">
        <v>354</v>
      </c>
      <c r="F61" s="26"/>
      <c r="G61" s="91" t="s">
        <v>324</v>
      </c>
      <c r="H61" s="13"/>
      <c r="I61" s="141">
        <v>27316000</v>
      </c>
      <c r="J61" s="127">
        <v>27316000</v>
      </c>
      <c r="K61" s="88">
        <f t="shared" si="0"/>
        <v>0</v>
      </c>
    </row>
    <row r="62" spans="1:11" x14ac:dyDescent="0.25">
      <c r="A62" s="24">
        <v>45317</v>
      </c>
      <c r="B62" s="25" t="s">
        <v>81</v>
      </c>
      <c r="C62" s="25" t="s">
        <v>272</v>
      </c>
      <c r="D62" s="25" t="s">
        <v>264</v>
      </c>
      <c r="E62" s="92" t="s">
        <v>355</v>
      </c>
      <c r="F62" s="26"/>
      <c r="G62" s="91" t="s">
        <v>325</v>
      </c>
      <c r="H62" s="13"/>
      <c r="I62" s="141">
        <v>28576000</v>
      </c>
      <c r="J62" s="127">
        <v>28576000</v>
      </c>
      <c r="K62" s="88">
        <f t="shared" si="0"/>
        <v>0</v>
      </c>
    </row>
    <row r="63" spans="1:11" x14ac:dyDescent="0.25">
      <c r="A63" s="24">
        <v>45320</v>
      </c>
      <c r="B63" s="25" t="s">
        <v>382</v>
      </c>
      <c r="C63" s="25" t="s">
        <v>376</v>
      </c>
      <c r="D63" s="25" t="s">
        <v>385</v>
      </c>
      <c r="E63" s="92" t="s">
        <v>356</v>
      </c>
      <c r="F63" s="26"/>
      <c r="G63" s="91" t="s">
        <v>326</v>
      </c>
      <c r="H63" s="13"/>
      <c r="I63" s="141">
        <v>25376000</v>
      </c>
      <c r="J63" s="127">
        <v>25376000</v>
      </c>
      <c r="K63" s="88">
        <f t="shared" si="0"/>
        <v>0</v>
      </c>
    </row>
    <row r="64" spans="1:11" x14ac:dyDescent="0.25">
      <c r="A64" s="24">
        <v>45320</v>
      </c>
      <c r="B64" s="25" t="s">
        <v>165</v>
      </c>
      <c r="C64" s="25" t="s">
        <v>176</v>
      </c>
      <c r="D64" s="25" t="s">
        <v>211</v>
      </c>
      <c r="E64" s="92" t="s">
        <v>357</v>
      </c>
      <c r="F64" s="26"/>
      <c r="G64" s="91" t="s">
        <v>327</v>
      </c>
      <c r="H64" s="13"/>
      <c r="I64" s="141">
        <v>19092000</v>
      </c>
      <c r="J64" s="127">
        <v>19092000</v>
      </c>
      <c r="K64" s="88">
        <f t="shared" si="0"/>
        <v>0</v>
      </c>
    </row>
    <row r="65" spans="1:11" x14ac:dyDescent="0.25">
      <c r="A65" s="24">
        <v>45321</v>
      </c>
      <c r="B65" s="25" t="s">
        <v>275</v>
      </c>
      <c r="C65" s="25" t="s">
        <v>386</v>
      </c>
      <c r="D65" s="25" t="s">
        <v>387</v>
      </c>
      <c r="E65" s="92" t="s">
        <v>358</v>
      </c>
      <c r="F65" s="26"/>
      <c r="G65" s="91" t="s">
        <v>328</v>
      </c>
      <c r="H65" s="13"/>
      <c r="I65" s="141">
        <v>19052000</v>
      </c>
      <c r="J65" s="127">
        <v>19052000</v>
      </c>
      <c r="K65" s="88">
        <f t="shared" si="0"/>
        <v>0</v>
      </c>
    </row>
    <row r="66" spans="1:11" x14ac:dyDescent="0.25">
      <c r="A66" s="24">
        <v>45322</v>
      </c>
      <c r="B66" s="25" t="s">
        <v>270</v>
      </c>
      <c r="C66" s="25" t="s">
        <v>180</v>
      </c>
      <c r="D66" s="25" t="s">
        <v>218</v>
      </c>
      <c r="E66" s="92" t="s">
        <v>359</v>
      </c>
      <c r="F66" s="26"/>
      <c r="G66" s="91" t="s">
        <v>329</v>
      </c>
      <c r="H66" s="13"/>
      <c r="I66" s="141">
        <v>33832000</v>
      </c>
      <c r="J66" s="127">
        <v>33832000</v>
      </c>
      <c r="K66" s="88">
        <f t="shared" si="0"/>
        <v>0</v>
      </c>
    </row>
    <row r="67" spans="1:11" x14ac:dyDescent="0.25">
      <c r="A67" s="24">
        <v>45322</v>
      </c>
      <c r="B67" s="25" t="s">
        <v>119</v>
      </c>
      <c r="C67" s="25" t="s">
        <v>117</v>
      </c>
      <c r="D67" s="25" t="s">
        <v>69</v>
      </c>
      <c r="E67" s="92" t="s">
        <v>360</v>
      </c>
      <c r="F67" s="26"/>
      <c r="G67" s="91" t="s">
        <v>330</v>
      </c>
      <c r="H67" s="13"/>
      <c r="I67" s="141">
        <f>11200000-7280000</f>
        <v>3920000</v>
      </c>
      <c r="J67" s="127">
        <v>3920000</v>
      </c>
      <c r="K67" s="88">
        <f t="shared" si="0"/>
        <v>0</v>
      </c>
    </row>
    <row r="68" spans="1:11" x14ac:dyDescent="0.25">
      <c r="A68" s="24">
        <v>45322</v>
      </c>
      <c r="B68" s="25" t="s">
        <v>213</v>
      </c>
      <c r="C68" s="25" t="s">
        <v>216</v>
      </c>
      <c r="D68" s="25" t="s">
        <v>388</v>
      </c>
      <c r="E68" s="92" t="s">
        <v>361</v>
      </c>
      <c r="F68" s="26"/>
      <c r="G68" s="91" t="s">
        <v>331</v>
      </c>
      <c r="H68" s="13"/>
      <c r="I68" s="141">
        <v>13524000</v>
      </c>
      <c r="J68" s="127">
        <v>13524000</v>
      </c>
      <c r="K68" s="88">
        <f t="shared" si="0"/>
        <v>0</v>
      </c>
    </row>
    <row r="69" spans="1:11" x14ac:dyDescent="0.25">
      <c r="A69" s="24">
        <v>45322</v>
      </c>
      <c r="B69" s="25" t="s">
        <v>276</v>
      </c>
      <c r="C69" s="25" t="s">
        <v>263</v>
      </c>
      <c r="D69" s="25" t="s">
        <v>389</v>
      </c>
      <c r="E69" s="92" t="s">
        <v>362</v>
      </c>
      <c r="F69" s="26"/>
      <c r="G69" s="91" t="s">
        <v>332</v>
      </c>
      <c r="H69" s="13"/>
      <c r="I69" s="141">
        <v>21144000</v>
      </c>
      <c r="J69" s="127">
        <v>21144000</v>
      </c>
      <c r="K69" s="88">
        <f t="shared" si="0"/>
        <v>0</v>
      </c>
    </row>
    <row r="70" spans="1:11" x14ac:dyDescent="0.25">
      <c r="A70" s="24">
        <v>45322</v>
      </c>
      <c r="B70" s="25" t="s">
        <v>219</v>
      </c>
      <c r="C70" s="25" t="s">
        <v>178</v>
      </c>
      <c r="D70" s="25" t="s">
        <v>390</v>
      </c>
      <c r="E70" s="92" t="s">
        <v>363</v>
      </c>
      <c r="F70" s="26"/>
      <c r="G70" s="91" t="s">
        <v>333</v>
      </c>
      <c r="H70" s="13"/>
      <c r="I70" s="141">
        <v>40000000</v>
      </c>
      <c r="J70" s="127">
        <v>40000000</v>
      </c>
      <c r="K70" s="88">
        <f t="shared" si="0"/>
        <v>0</v>
      </c>
    </row>
    <row r="71" spans="1:11" x14ac:dyDescent="0.25">
      <c r="A71" s="24">
        <v>45322</v>
      </c>
      <c r="B71" s="25" t="s">
        <v>216</v>
      </c>
      <c r="C71" s="25" t="s">
        <v>120</v>
      </c>
      <c r="D71" s="25" t="s">
        <v>391</v>
      </c>
      <c r="E71" s="92" t="s">
        <v>364</v>
      </c>
      <c r="F71" s="26"/>
      <c r="G71" s="91" t="s">
        <v>334</v>
      </c>
      <c r="H71" s="13"/>
      <c r="I71" s="141">
        <v>48000000</v>
      </c>
      <c r="J71" s="127">
        <v>48000000</v>
      </c>
      <c r="K71" s="88">
        <f t="shared" si="0"/>
        <v>0</v>
      </c>
    </row>
    <row r="72" spans="1:11" x14ac:dyDescent="0.25">
      <c r="A72" s="24">
        <v>45322</v>
      </c>
      <c r="B72" s="25" t="s">
        <v>163</v>
      </c>
      <c r="C72" s="25" t="s">
        <v>275</v>
      </c>
      <c r="D72" s="25" t="s">
        <v>392</v>
      </c>
      <c r="E72" s="92" t="s">
        <v>365</v>
      </c>
      <c r="F72" s="26"/>
      <c r="G72" s="91" t="s">
        <v>335</v>
      </c>
      <c r="H72" s="13"/>
      <c r="I72" s="141">
        <v>21903167</v>
      </c>
      <c r="J72" s="127">
        <v>21903167</v>
      </c>
      <c r="K72" s="88">
        <f t="shared" si="0"/>
        <v>0</v>
      </c>
    </row>
    <row r="73" spans="1:11" x14ac:dyDescent="0.25">
      <c r="A73" s="24">
        <v>45322</v>
      </c>
      <c r="B73" s="25" t="s">
        <v>113</v>
      </c>
      <c r="C73" s="25" t="s">
        <v>393</v>
      </c>
      <c r="D73" s="25" t="s">
        <v>225</v>
      </c>
      <c r="E73" s="92" t="s">
        <v>366</v>
      </c>
      <c r="F73" s="26"/>
      <c r="G73" s="91" t="s">
        <v>336</v>
      </c>
      <c r="H73" s="13"/>
      <c r="I73" s="141">
        <v>18547067</v>
      </c>
      <c r="J73" s="127">
        <v>18547067</v>
      </c>
      <c r="K73" s="88">
        <f t="shared" si="0"/>
        <v>0</v>
      </c>
    </row>
    <row r="74" spans="1:11" x14ac:dyDescent="0.25">
      <c r="A74" s="24">
        <v>45323</v>
      </c>
      <c r="B74" s="25" t="s">
        <v>273</v>
      </c>
      <c r="C74" s="25" t="s">
        <v>174</v>
      </c>
      <c r="D74" s="25" t="s">
        <v>643</v>
      </c>
      <c r="E74" s="92" t="s">
        <v>356</v>
      </c>
      <c r="F74" s="26"/>
      <c r="G74" s="124" t="s">
        <v>1077</v>
      </c>
      <c r="H74" s="13"/>
      <c r="I74" s="141">
        <v>25200000</v>
      </c>
      <c r="J74" s="127">
        <v>25200000</v>
      </c>
      <c r="K74" s="88">
        <f t="shared" si="0"/>
        <v>0</v>
      </c>
    </row>
    <row r="75" spans="1:11" x14ac:dyDescent="0.25">
      <c r="A75" s="24">
        <v>45323</v>
      </c>
      <c r="B75" s="25" t="s">
        <v>217</v>
      </c>
      <c r="C75" s="25" t="s">
        <v>416</v>
      </c>
      <c r="D75" s="25" t="s">
        <v>230</v>
      </c>
      <c r="E75" s="92" t="s">
        <v>1157</v>
      </c>
      <c r="F75" s="26"/>
      <c r="G75" s="124" t="s">
        <v>1078</v>
      </c>
      <c r="H75" s="13"/>
      <c r="I75" s="141">
        <v>40000000</v>
      </c>
      <c r="J75" s="127">
        <v>40000000</v>
      </c>
      <c r="K75" s="88">
        <f t="shared" si="0"/>
        <v>0</v>
      </c>
    </row>
    <row r="76" spans="1:11" x14ac:dyDescent="0.25">
      <c r="A76" s="24">
        <v>45323</v>
      </c>
      <c r="B76" s="25" t="s">
        <v>211</v>
      </c>
      <c r="C76" s="25" t="s">
        <v>266</v>
      </c>
      <c r="D76" s="25" t="s">
        <v>215</v>
      </c>
      <c r="E76" s="92" t="s">
        <v>340</v>
      </c>
      <c r="F76" s="26"/>
      <c r="G76" s="124" t="s">
        <v>1079</v>
      </c>
      <c r="H76" s="13"/>
      <c r="I76" s="141">
        <v>37600000</v>
      </c>
      <c r="J76" s="127">
        <v>37600000</v>
      </c>
      <c r="K76" s="88">
        <f t="shared" si="0"/>
        <v>0</v>
      </c>
    </row>
    <row r="77" spans="1:11" x14ac:dyDescent="0.25">
      <c r="A77" s="24">
        <v>45323</v>
      </c>
      <c r="B77" s="25" t="s">
        <v>387</v>
      </c>
      <c r="C77" s="25" t="s">
        <v>220</v>
      </c>
      <c r="D77" s="25" t="s">
        <v>1042</v>
      </c>
      <c r="E77" s="92" t="s">
        <v>1158</v>
      </c>
      <c r="F77" s="26"/>
      <c r="G77" s="124" t="s">
        <v>1080</v>
      </c>
      <c r="H77" s="13"/>
      <c r="I77" s="141">
        <v>15200000</v>
      </c>
      <c r="J77" s="127">
        <v>15200000</v>
      </c>
      <c r="K77" s="88">
        <f t="shared" si="0"/>
        <v>0</v>
      </c>
    </row>
    <row r="78" spans="1:11" x14ac:dyDescent="0.25">
      <c r="A78" s="24">
        <v>45323</v>
      </c>
      <c r="B78" s="25" t="s">
        <v>172</v>
      </c>
      <c r="C78" s="25" t="s">
        <v>228</v>
      </c>
      <c r="D78" s="25" t="s">
        <v>434</v>
      </c>
      <c r="E78" s="92" t="s">
        <v>1159</v>
      </c>
      <c r="F78" s="26"/>
      <c r="G78" s="124" t="s">
        <v>1081</v>
      </c>
      <c r="H78" s="13"/>
      <c r="I78" s="141">
        <v>15200000</v>
      </c>
      <c r="J78" s="127">
        <v>15200000</v>
      </c>
      <c r="K78" s="88">
        <f t="shared" si="0"/>
        <v>0</v>
      </c>
    </row>
    <row r="79" spans="1:11" x14ac:dyDescent="0.25">
      <c r="A79" s="24">
        <v>45323</v>
      </c>
      <c r="B79" s="25" t="s">
        <v>224</v>
      </c>
      <c r="C79" s="25" t="s">
        <v>226</v>
      </c>
      <c r="D79" s="25" t="s">
        <v>436</v>
      </c>
      <c r="E79" s="92" t="s">
        <v>1160</v>
      </c>
      <c r="F79" s="26"/>
      <c r="G79" s="124" t="s">
        <v>1082</v>
      </c>
      <c r="H79" s="13"/>
      <c r="I79" s="141">
        <v>15200000</v>
      </c>
      <c r="J79" s="127">
        <v>15200000</v>
      </c>
      <c r="K79" s="88">
        <f t="shared" si="0"/>
        <v>0</v>
      </c>
    </row>
    <row r="80" spans="1:11" x14ac:dyDescent="0.25">
      <c r="A80" s="24">
        <v>45323</v>
      </c>
      <c r="B80" s="25" t="s">
        <v>385</v>
      </c>
      <c r="C80" s="25" t="s">
        <v>133</v>
      </c>
      <c r="D80" s="25" t="s">
        <v>422</v>
      </c>
      <c r="E80" s="92" t="s">
        <v>1161</v>
      </c>
      <c r="F80" s="26"/>
      <c r="G80" s="124" t="s">
        <v>1083</v>
      </c>
      <c r="H80" s="13"/>
      <c r="I80" s="141">
        <v>20000000</v>
      </c>
      <c r="J80" s="127">
        <v>20000000</v>
      </c>
      <c r="K80" s="88">
        <f t="shared" si="0"/>
        <v>0</v>
      </c>
    </row>
    <row r="81" spans="1:11" x14ac:dyDescent="0.25">
      <c r="A81" s="24">
        <v>45323</v>
      </c>
      <c r="B81" s="25" t="s">
        <v>393</v>
      </c>
      <c r="C81" s="25" t="s">
        <v>232</v>
      </c>
      <c r="D81" s="25" t="s">
        <v>415</v>
      </c>
      <c r="E81" s="92" t="s">
        <v>1162</v>
      </c>
      <c r="F81" s="26"/>
      <c r="G81" s="124" t="s">
        <v>1084</v>
      </c>
      <c r="H81" s="13"/>
      <c r="I81" s="141">
        <v>8154833</v>
      </c>
      <c r="J81" s="127">
        <v>8154833</v>
      </c>
      <c r="K81" s="88">
        <f t="shared" si="0"/>
        <v>0</v>
      </c>
    </row>
    <row r="82" spans="1:11" x14ac:dyDescent="0.25">
      <c r="A82" s="24">
        <v>45323</v>
      </c>
      <c r="B82" s="25" t="s">
        <v>419</v>
      </c>
      <c r="C82" s="25" t="s">
        <v>425</v>
      </c>
      <c r="D82" s="25" t="s">
        <v>418</v>
      </c>
      <c r="E82" s="92" t="s">
        <v>1163</v>
      </c>
      <c r="F82" s="26"/>
      <c r="G82" s="124" t="s">
        <v>1085</v>
      </c>
      <c r="H82" s="13"/>
      <c r="I82" s="141">
        <v>24000000</v>
      </c>
      <c r="J82" s="127">
        <v>24000000</v>
      </c>
      <c r="K82" s="88">
        <f t="shared" si="0"/>
        <v>0</v>
      </c>
    </row>
    <row r="83" spans="1:11" x14ac:dyDescent="0.25">
      <c r="A83" s="24">
        <v>45323</v>
      </c>
      <c r="B83" s="25" t="s">
        <v>176</v>
      </c>
      <c r="C83" s="25" t="s">
        <v>389</v>
      </c>
      <c r="D83" s="25" t="s">
        <v>175</v>
      </c>
      <c r="E83" s="92" t="s">
        <v>1164</v>
      </c>
      <c r="F83" s="26"/>
      <c r="G83" s="124" t="s">
        <v>1086</v>
      </c>
      <c r="H83" s="13"/>
      <c r="I83" s="141">
        <v>18901133</v>
      </c>
      <c r="J83" s="127">
        <v>18901133</v>
      </c>
      <c r="K83" s="88">
        <f t="shared" si="0"/>
        <v>0</v>
      </c>
    </row>
    <row r="84" spans="1:11" x14ac:dyDescent="0.25">
      <c r="A84" s="24">
        <v>45323</v>
      </c>
      <c r="B84" s="25" t="s">
        <v>416</v>
      </c>
      <c r="C84" s="25" t="s">
        <v>122</v>
      </c>
      <c r="D84" s="25" t="s">
        <v>183</v>
      </c>
      <c r="E84" s="92" t="s">
        <v>1165</v>
      </c>
      <c r="F84" s="26"/>
      <c r="G84" s="124" t="s">
        <v>1087</v>
      </c>
      <c r="H84" s="13"/>
      <c r="I84" s="141">
        <v>20611200</v>
      </c>
      <c r="J84" s="127">
        <v>20611200</v>
      </c>
      <c r="K84" s="88">
        <f t="shared" si="0"/>
        <v>0</v>
      </c>
    </row>
    <row r="85" spans="1:11" x14ac:dyDescent="0.25">
      <c r="A85" s="24">
        <v>45324</v>
      </c>
      <c r="B85" s="25" t="s">
        <v>222</v>
      </c>
      <c r="C85" s="25" t="s">
        <v>715</v>
      </c>
      <c r="D85" s="25" t="s">
        <v>171</v>
      </c>
      <c r="E85" s="92" t="s">
        <v>1166</v>
      </c>
      <c r="F85" s="26"/>
      <c r="G85" s="124" t="s">
        <v>1088</v>
      </c>
      <c r="H85" s="13"/>
      <c r="I85" s="141">
        <v>24000000</v>
      </c>
      <c r="J85" s="127">
        <v>24000000</v>
      </c>
      <c r="K85" s="88">
        <f t="shared" si="0"/>
        <v>0</v>
      </c>
    </row>
    <row r="86" spans="1:11" x14ac:dyDescent="0.25">
      <c r="A86" s="24">
        <v>45324</v>
      </c>
      <c r="B86" s="25" t="s">
        <v>174</v>
      </c>
      <c r="C86" s="25" t="s">
        <v>387</v>
      </c>
      <c r="D86" s="25" t="s">
        <v>687</v>
      </c>
      <c r="E86" s="92" t="s">
        <v>1167</v>
      </c>
      <c r="F86" s="26"/>
      <c r="G86" s="124" t="s">
        <v>1089</v>
      </c>
      <c r="H86" s="13"/>
      <c r="I86" s="141">
        <f>11200000-7093333</f>
        <v>4106667</v>
      </c>
      <c r="J86" s="127">
        <v>4106667</v>
      </c>
      <c r="K86" s="88">
        <f t="shared" si="0"/>
        <v>0</v>
      </c>
    </row>
    <row r="87" spans="1:11" x14ac:dyDescent="0.25">
      <c r="A87" s="24">
        <v>45324</v>
      </c>
      <c r="B87" s="25" t="s">
        <v>223</v>
      </c>
      <c r="C87" s="25" t="s">
        <v>1043</v>
      </c>
      <c r="D87" s="25" t="s">
        <v>715</v>
      </c>
      <c r="E87" s="92" t="s">
        <v>1168</v>
      </c>
      <c r="F87" s="26"/>
      <c r="G87" s="124" t="s">
        <v>1090</v>
      </c>
      <c r="H87" s="13"/>
      <c r="I87" s="141">
        <v>21144000</v>
      </c>
      <c r="J87" s="127">
        <v>21144000</v>
      </c>
      <c r="K87" s="88">
        <f t="shared" si="0"/>
        <v>0</v>
      </c>
    </row>
    <row r="88" spans="1:11" x14ac:dyDescent="0.25">
      <c r="A88" s="24">
        <v>45324</v>
      </c>
      <c r="B88" s="25" t="s">
        <v>184</v>
      </c>
      <c r="C88" s="25" t="s">
        <v>390</v>
      </c>
      <c r="D88" s="25" t="s">
        <v>696</v>
      </c>
      <c r="E88" s="92" t="s">
        <v>1169</v>
      </c>
      <c r="F88" s="26"/>
      <c r="G88" s="124" t="s">
        <v>1091</v>
      </c>
      <c r="H88" s="13"/>
      <c r="I88" s="141">
        <v>20260900</v>
      </c>
      <c r="J88" s="127">
        <v>20260900</v>
      </c>
      <c r="K88" s="88">
        <f t="shared" si="0"/>
        <v>0</v>
      </c>
    </row>
    <row r="89" spans="1:11" x14ac:dyDescent="0.25">
      <c r="A89" s="24">
        <v>45327</v>
      </c>
      <c r="B89" s="25" t="s">
        <v>218</v>
      </c>
      <c r="C89" s="25" t="s">
        <v>1042</v>
      </c>
      <c r="D89" s="25" t="s">
        <v>1044</v>
      </c>
      <c r="E89" s="92" t="s">
        <v>1170</v>
      </c>
      <c r="F89" s="26"/>
      <c r="G89" s="124" t="s">
        <v>1092</v>
      </c>
      <c r="H89" s="13"/>
      <c r="I89" s="141">
        <v>40000000</v>
      </c>
      <c r="J89" s="127">
        <v>40000000</v>
      </c>
      <c r="K89" s="88">
        <f t="shared" si="0"/>
        <v>0</v>
      </c>
    </row>
    <row r="90" spans="1:11" x14ac:dyDescent="0.25">
      <c r="A90" s="24">
        <v>45327</v>
      </c>
      <c r="B90" s="25" t="s">
        <v>69</v>
      </c>
      <c r="C90" s="25" t="s">
        <v>1045</v>
      </c>
      <c r="D90" s="25" t="s">
        <v>972</v>
      </c>
      <c r="E90" s="92" t="s">
        <v>1168</v>
      </c>
      <c r="F90" s="26"/>
      <c r="G90" s="124" t="s">
        <v>1093</v>
      </c>
      <c r="H90" s="13"/>
      <c r="I90" s="141">
        <v>19516000</v>
      </c>
      <c r="J90" s="127">
        <v>19516000</v>
      </c>
      <c r="K90" s="88">
        <f t="shared" si="0"/>
        <v>0</v>
      </c>
    </row>
    <row r="91" spans="1:11" x14ac:dyDescent="0.25">
      <c r="A91" s="24">
        <v>45327</v>
      </c>
      <c r="B91" s="25" t="s">
        <v>214</v>
      </c>
      <c r="C91" s="25" t="s">
        <v>217</v>
      </c>
      <c r="D91" s="25" t="s">
        <v>1043</v>
      </c>
      <c r="E91" s="92" t="s">
        <v>1171</v>
      </c>
      <c r="F91" s="26"/>
      <c r="G91" s="124" t="s">
        <v>1094</v>
      </c>
      <c r="H91" s="13"/>
      <c r="I91" s="141">
        <v>26892000</v>
      </c>
      <c r="J91" s="127">
        <v>26892000</v>
      </c>
      <c r="K91" s="88">
        <f t="shared" ref="K91:K154" si="1">+I91-J91</f>
        <v>0</v>
      </c>
    </row>
    <row r="92" spans="1:11" x14ac:dyDescent="0.25">
      <c r="A92" s="24">
        <v>45327</v>
      </c>
      <c r="B92" s="25" t="s">
        <v>228</v>
      </c>
      <c r="C92" s="25" t="s">
        <v>224</v>
      </c>
      <c r="D92" s="25" t="s">
        <v>709</v>
      </c>
      <c r="E92" s="92" t="s">
        <v>1172</v>
      </c>
      <c r="F92" s="26"/>
      <c r="G92" s="124" t="s">
        <v>1095</v>
      </c>
      <c r="H92" s="13"/>
      <c r="I92" s="141">
        <v>21200000</v>
      </c>
      <c r="J92" s="127">
        <v>21200000</v>
      </c>
      <c r="K92" s="88">
        <f t="shared" si="1"/>
        <v>0</v>
      </c>
    </row>
    <row r="93" spans="1:11" x14ac:dyDescent="0.25">
      <c r="A93" s="24">
        <v>45327</v>
      </c>
      <c r="B93" s="25" t="s">
        <v>391</v>
      </c>
      <c r="C93" s="25" t="s">
        <v>685</v>
      </c>
      <c r="D93" s="25" t="s">
        <v>693</v>
      </c>
      <c r="E93" s="92" t="s">
        <v>1168</v>
      </c>
      <c r="F93" s="26"/>
      <c r="G93" s="124" t="s">
        <v>1096</v>
      </c>
      <c r="H93" s="13"/>
      <c r="I93" s="141">
        <v>22412000</v>
      </c>
      <c r="J93" s="127">
        <v>22412000</v>
      </c>
      <c r="K93" s="88">
        <f t="shared" si="1"/>
        <v>0</v>
      </c>
    </row>
    <row r="94" spans="1:11" x14ac:dyDescent="0.25">
      <c r="A94" s="24">
        <v>45327</v>
      </c>
      <c r="B94" s="25" t="s">
        <v>386</v>
      </c>
      <c r="C94" s="25" t="s">
        <v>444</v>
      </c>
      <c r="D94" s="25" t="s">
        <v>647</v>
      </c>
      <c r="E94" s="92" t="s">
        <v>1173</v>
      </c>
      <c r="F94" s="26"/>
      <c r="G94" s="124" t="s">
        <v>1097</v>
      </c>
      <c r="H94" s="13"/>
      <c r="I94" s="141">
        <v>32815200</v>
      </c>
      <c r="J94" s="127">
        <v>32815200</v>
      </c>
      <c r="K94" s="88">
        <f t="shared" si="1"/>
        <v>0</v>
      </c>
    </row>
    <row r="95" spans="1:11" x14ac:dyDescent="0.25">
      <c r="A95" s="24">
        <v>45327</v>
      </c>
      <c r="B95" s="25" t="s">
        <v>1074</v>
      </c>
      <c r="C95" s="25" t="s">
        <v>276</v>
      </c>
      <c r="D95" s="25" t="s">
        <v>1046</v>
      </c>
      <c r="E95" s="92" t="s">
        <v>1174</v>
      </c>
      <c r="F95" s="26"/>
      <c r="G95" s="124" t="s">
        <v>1098</v>
      </c>
      <c r="H95" s="13"/>
      <c r="I95" s="141">
        <v>20700000</v>
      </c>
      <c r="J95" s="127">
        <v>17767500</v>
      </c>
      <c r="K95" s="88">
        <f t="shared" si="1"/>
        <v>2932500</v>
      </c>
    </row>
    <row r="96" spans="1:11" x14ac:dyDescent="0.25">
      <c r="A96" s="24">
        <v>45327</v>
      </c>
      <c r="B96" s="25" t="s">
        <v>226</v>
      </c>
      <c r="C96" s="25" t="s">
        <v>222</v>
      </c>
      <c r="D96" s="25" t="s">
        <v>1047</v>
      </c>
      <c r="E96" s="92" t="s">
        <v>753</v>
      </c>
      <c r="F96" s="26"/>
      <c r="G96" s="124" t="s">
        <v>1099</v>
      </c>
      <c r="H96" s="13"/>
      <c r="I96" s="141">
        <v>12800000</v>
      </c>
      <c r="J96" s="127">
        <v>12800000</v>
      </c>
      <c r="K96" s="88">
        <f t="shared" si="1"/>
        <v>0</v>
      </c>
    </row>
    <row r="97" spans="1:11" x14ac:dyDescent="0.25">
      <c r="A97" s="24">
        <v>45328</v>
      </c>
      <c r="B97" s="25" t="s">
        <v>1042</v>
      </c>
      <c r="C97" s="25" t="s">
        <v>214</v>
      </c>
      <c r="D97" s="25" t="s">
        <v>463</v>
      </c>
      <c r="E97" s="92" t="s">
        <v>1175</v>
      </c>
      <c r="F97" s="26"/>
      <c r="G97" s="124" t="s">
        <v>1100</v>
      </c>
      <c r="H97" s="13"/>
      <c r="I97" s="141">
        <v>30000000</v>
      </c>
      <c r="J97" s="127">
        <v>28750000</v>
      </c>
      <c r="K97" s="88">
        <f t="shared" si="1"/>
        <v>1250000</v>
      </c>
    </row>
    <row r="98" spans="1:11" x14ac:dyDescent="0.25">
      <c r="A98" s="24">
        <v>45328</v>
      </c>
      <c r="B98" s="25" t="s">
        <v>215</v>
      </c>
      <c r="C98" s="25" t="s">
        <v>763</v>
      </c>
      <c r="D98" s="25" t="s">
        <v>651</v>
      </c>
      <c r="E98" s="92" t="s">
        <v>1176</v>
      </c>
      <c r="F98" s="26"/>
      <c r="G98" s="124" t="s">
        <v>1101</v>
      </c>
      <c r="H98" s="13"/>
      <c r="I98" s="141">
        <v>11528000</v>
      </c>
      <c r="J98" s="127">
        <v>11528000</v>
      </c>
      <c r="K98" s="88">
        <f t="shared" si="1"/>
        <v>0</v>
      </c>
    </row>
    <row r="99" spans="1:11" x14ac:dyDescent="0.25">
      <c r="A99" s="24">
        <v>45328</v>
      </c>
      <c r="B99" s="25" t="s">
        <v>185</v>
      </c>
      <c r="C99" s="25" t="s">
        <v>688</v>
      </c>
      <c r="D99" s="25" t="s">
        <v>472</v>
      </c>
      <c r="E99" s="92" t="s">
        <v>1177</v>
      </c>
      <c r="F99" s="26"/>
      <c r="G99" s="124" t="s">
        <v>1102</v>
      </c>
      <c r="H99" s="13"/>
      <c r="I99" s="141">
        <v>22304000</v>
      </c>
      <c r="J99" s="127">
        <v>22304000</v>
      </c>
      <c r="K99" s="88">
        <f t="shared" si="1"/>
        <v>0</v>
      </c>
    </row>
    <row r="100" spans="1:11" x14ac:dyDescent="0.25">
      <c r="A100" s="24">
        <v>45329</v>
      </c>
      <c r="B100" s="25" t="s">
        <v>433</v>
      </c>
      <c r="C100" s="25" t="s">
        <v>651</v>
      </c>
      <c r="D100" s="25" t="s">
        <v>653</v>
      </c>
      <c r="E100" s="92" t="s">
        <v>1178</v>
      </c>
      <c r="F100" s="26"/>
      <c r="G100" s="124" t="s">
        <v>1103</v>
      </c>
      <c r="H100" s="13"/>
      <c r="I100" s="141">
        <v>11528000</v>
      </c>
      <c r="J100" s="127">
        <v>11528000</v>
      </c>
      <c r="K100" s="88">
        <f t="shared" si="1"/>
        <v>0</v>
      </c>
    </row>
    <row r="101" spans="1:11" x14ac:dyDescent="0.25">
      <c r="A101" s="24">
        <v>45329</v>
      </c>
      <c r="B101" s="25" t="s">
        <v>420</v>
      </c>
      <c r="C101" s="25" t="s">
        <v>716</v>
      </c>
      <c r="D101" s="25" t="s">
        <v>650</v>
      </c>
      <c r="E101" s="92" t="s">
        <v>1179</v>
      </c>
      <c r="F101" s="26"/>
      <c r="G101" s="124" t="s">
        <v>1104</v>
      </c>
      <c r="H101" s="13"/>
      <c r="I101" s="141">
        <v>23756000</v>
      </c>
      <c r="J101" s="127">
        <v>23756000</v>
      </c>
      <c r="K101" s="88">
        <f t="shared" si="1"/>
        <v>0</v>
      </c>
    </row>
    <row r="102" spans="1:11" x14ac:dyDescent="0.25">
      <c r="A102" s="24">
        <v>45329</v>
      </c>
      <c r="B102" s="25" t="s">
        <v>418</v>
      </c>
      <c r="C102" s="25" t="s">
        <v>1044</v>
      </c>
      <c r="D102" s="25" t="s">
        <v>716</v>
      </c>
      <c r="E102" s="92" t="s">
        <v>1180</v>
      </c>
      <c r="F102" s="26"/>
      <c r="G102" s="124" t="s">
        <v>1105</v>
      </c>
      <c r="H102" s="13"/>
      <c r="I102" s="141">
        <v>28436000</v>
      </c>
      <c r="J102" s="127">
        <v>28436000</v>
      </c>
      <c r="K102" s="88">
        <f t="shared" si="1"/>
        <v>0</v>
      </c>
    </row>
    <row r="103" spans="1:11" x14ac:dyDescent="0.25">
      <c r="A103" s="24">
        <v>45329</v>
      </c>
      <c r="B103" s="25" t="s">
        <v>179</v>
      </c>
      <c r="C103" s="25" t="s">
        <v>1046</v>
      </c>
      <c r="D103" s="25" t="s">
        <v>654</v>
      </c>
      <c r="E103" s="92" t="s">
        <v>1181</v>
      </c>
      <c r="F103" s="26"/>
      <c r="G103" s="124" t="s">
        <v>1106</v>
      </c>
      <c r="H103" s="13"/>
      <c r="I103" s="141">
        <v>24600000</v>
      </c>
      <c r="J103" s="127">
        <v>24600000</v>
      </c>
      <c r="K103" s="88">
        <f t="shared" si="1"/>
        <v>0</v>
      </c>
    </row>
    <row r="104" spans="1:11" x14ac:dyDescent="0.25">
      <c r="A104" s="24">
        <v>45329</v>
      </c>
      <c r="B104" s="25" t="s">
        <v>686</v>
      </c>
      <c r="C104" s="25" t="s">
        <v>654</v>
      </c>
      <c r="D104" s="25" t="s">
        <v>1048</v>
      </c>
      <c r="E104" s="92" t="s">
        <v>1182</v>
      </c>
      <c r="F104" s="26"/>
      <c r="G104" s="124" t="s">
        <v>1107</v>
      </c>
      <c r="H104" s="13"/>
      <c r="I104" s="141">
        <v>33320000</v>
      </c>
      <c r="J104" s="127">
        <v>33320000</v>
      </c>
      <c r="K104" s="88">
        <f t="shared" si="1"/>
        <v>0</v>
      </c>
    </row>
    <row r="105" spans="1:11" x14ac:dyDescent="0.25">
      <c r="A105" s="24">
        <v>45329</v>
      </c>
      <c r="B105" s="25" t="s">
        <v>415</v>
      </c>
      <c r="C105" s="25" t="s">
        <v>182</v>
      </c>
      <c r="D105" s="25" t="s">
        <v>658</v>
      </c>
      <c r="E105" s="92" t="s">
        <v>1183</v>
      </c>
      <c r="F105" s="26"/>
      <c r="G105" s="124" t="s">
        <v>1108</v>
      </c>
      <c r="H105" s="13"/>
      <c r="I105" s="141">
        <v>25436160</v>
      </c>
      <c r="J105" s="127">
        <v>22044672</v>
      </c>
      <c r="K105" s="88">
        <f t="shared" si="1"/>
        <v>3391488</v>
      </c>
    </row>
    <row r="106" spans="1:11" x14ac:dyDescent="0.25">
      <c r="A106" s="24">
        <v>45329</v>
      </c>
      <c r="B106" s="25" t="s">
        <v>181</v>
      </c>
      <c r="C106" s="25" t="s">
        <v>762</v>
      </c>
      <c r="D106" s="25" t="s">
        <v>770</v>
      </c>
      <c r="E106" s="92" t="s">
        <v>1178</v>
      </c>
      <c r="F106" s="26"/>
      <c r="G106" s="124" t="s">
        <v>1109</v>
      </c>
      <c r="H106" s="13"/>
      <c r="I106" s="141">
        <v>11528000</v>
      </c>
      <c r="J106" s="127">
        <v>11528000</v>
      </c>
      <c r="K106" s="88">
        <f t="shared" si="1"/>
        <v>0</v>
      </c>
    </row>
    <row r="107" spans="1:11" x14ac:dyDescent="0.25">
      <c r="A107" s="24">
        <v>45329</v>
      </c>
      <c r="B107" s="25" t="s">
        <v>1044</v>
      </c>
      <c r="C107" s="25" t="s">
        <v>1049</v>
      </c>
      <c r="D107" s="25" t="s">
        <v>449</v>
      </c>
      <c r="E107" s="92" t="s">
        <v>1184</v>
      </c>
      <c r="F107" s="26"/>
      <c r="G107" s="124" t="s">
        <v>1110</v>
      </c>
      <c r="H107" s="13"/>
      <c r="I107" s="141">
        <v>18904000</v>
      </c>
      <c r="J107" s="127">
        <v>18904000</v>
      </c>
      <c r="K107" s="88">
        <f t="shared" si="1"/>
        <v>0</v>
      </c>
    </row>
    <row r="108" spans="1:11" x14ac:dyDescent="0.25">
      <c r="A108" s="24">
        <v>45330</v>
      </c>
      <c r="B108" s="25" t="s">
        <v>438</v>
      </c>
      <c r="C108" s="25" t="s">
        <v>657</v>
      </c>
      <c r="D108" s="25" t="s">
        <v>659</v>
      </c>
      <c r="E108" s="92" t="s">
        <v>1185</v>
      </c>
      <c r="F108" s="26"/>
      <c r="G108" s="124" t="s">
        <v>1111</v>
      </c>
      <c r="H108" s="13"/>
      <c r="I108" s="141">
        <v>11200000</v>
      </c>
      <c r="J108" s="127">
        <v>11200000</v>
      </c>
      <c r="K108" s="88">
        <f t="shared" si="1"/>
        <v>0</v>
      </c>
    </row>
    <row r="109" spans="1:11" x14ac:dyDescent="0.25">
      <c r="A109" s="24">
        <v>45330</v>
      </c>
      <c r="B109" s="25" t="s">
        <v>439</v>
      </c>
      <c r="C109" s="25" t="s">
        <v>717</v>
      </c>
      <c r="D109" s="25" t="s">
        <v>667</v>
      </c>
      <c r="E109" s="92" t="s">
        <v>1182</v>
      </c>
      <c r="F109" s="26"/>
      <c r="G109" s="124" t="s">
        <v>1112</v>
      </c>
      <c r="H109" s="13"/>
      <c r="I109" s="141">
        <v>36949500</v>
      </c>
      <c r="J109" s="127">
        <v>36949500</v>
      </c>
      <c r="K109" s="88">
        <f t="shared" si="1"/>
        <v>0</v>
      </c>
    </row>
    <row r="110" spans="1:11" x14ac:dyDescent="0.25">
      <c r="A110" s="24">
        <v>45330</v>
      </c>
      <c r="B110" s="25" t="s">
        <v>374</v>
      </c>
      <c r="C110" s="25" t="s">
        <v>450</v>
      </c>
      <c r="D110" s="25" t="s">
        <v>937</v>
      </c>
      <c r="E110" s="92" t="s">
        <v>1186</v>
      </c>
      <c r="F110" s="26"/>
      <c r="G110" s="124" t="s">
        <v>1113</v>
      </c>
      <c r="H110" s="13"/>
      <c r="I110" s="141">
        <v>29828000</v>
      </c>
      <c r="J110" s="127">
        <v>29828000</v>
      </c>
      <c r="K110" s="88">
        <f t="shared" si="1"/>
        <v>0</v>
      </c>
    </row>
    <row r="111" spans="1:11" x14ac:dyDescent="0.25">
      <c r="A111" s="24">
        <v>45330</v>
      </c>
      <c r="B111" s="25" t="s">
        <v>175</v>
      </c>
      <c r="C111" s="25" t="s">
        <v>443</v>
      </c>
      <c r="D111" s="25" t="s">
        <v>767</v>
      </c>
      <c r="E111" s="92" t="s">
        <v>1187</v>
      </c>
      <c r="F111" s="26"/>
      <c r="G111" s="124" t="s">
        <v>1114</v>
      </c>
      <c r="H111" s="13"/>
      <c r="I111" s="141">
        <v>26000000</v>
      </c>
      <c r="J111" s="127">
        <v>26000000</v>
      </c>
      <c r="K111" s="88">
        <f t="shared" si="1"/>
        <v>0</v>
      </c>
    </row>
    <row r="112" spans="1:11" x14ac:dyDescent="0.25">
      <c r="A112" s="24">
        <v>45331</v>
      </c>
      <c r="B112" s="25" t="s">
        <v>173</v>
      </c>
      <c r="C112" s="25" t="s">
        <v>1047</v>
      </c>
      <c r="D112" s="25" t="s">
        <v>1050</v>
      </c>
      <c r="E112" s="92" t="s">
        <v>1178</v>
      </c>
      <c r="F112" s="26"/>
      <c r="G112" s="124" t="s">
        <v>1115</v>
      </c>
      <c r="H112" s="13"/>
      <c r="I112" s="141">
        <v>11528000</v>
      </c>
      <c r="J112" s="127">
        <v>11528000</v>
      </c>
      <c r="K112" s="88">
        <f t="shared" si="1"/>
        <v>0</v>
      </c>
    </row>
    <row r="113" spans="1:11" x14ac:dyDescent="0.25">
      <c r="A113" s="24">
        <v>45331</v>
      </c>
      <c r="B113" s="25" t="s">
        <v>171</v>
      </c>
      <c r="C113" s="25" t="s">
        <v>1051</v>
      </c>
      <c r="D113" s="25" t="s">
        <v>1052</v>
      </c>
      <c r="E113" s="92" t="s">
        <v>1188</v>
      </c>
      <c r="F113" s="26"/>
      <c r="G113" s="124" t="s">
        <v>1116</v>
      </c>
      <c r="H113" s="13"/>
      <c r="I113" s="141">
        <v>32000000</v>
      </c>
      <c r="J113" s="127">
        <v>32000000</v>
      </c>
      <c r="K113" s="88">
        <f t="shared" si="1"/>
        <v>0</v>
      </c>
    </row>
    <row r="114" spans="1:11" x14ac:dyDescent="0.25">
      <c r="A114" s="24">
        <v>45334</v>
      </c>
      <c r="B114" s="25" t="s">
        <v>1043</v>
      </c>
      <c r="C114" s="25" t="s">
        <v>647</v>
      </c>
      <c r="D114" s="25" t="s">
        <v>1053</v>
      </c>
      <c r="E114" s="92" t="s">
        <v>1178</v>
      </c>
      <c r="F114" s="26"/>
      <c r="G114" s="124" t="s">
        <v>1117</v>
      </c>
      <c r="H114" s="13"/>
      <c r="I114" s="141">
        <v>11528000</v>
      </c>
      <c r="J114" s="127">
        <v>11528000</v>
      </c>
      <c r="K114" s="88">
        <f t="shared" si="1"/>
        <v>0</v>
      </c>
    </row>
    <row r="115" spans="1:11" x14ac:dyDescent="0.25">
      <c r="A115" s="24">
        <v>45336</v>
      </c>
      <c r="B115" s="25" t="s">
        <v>463</v>
      </c>
      <c r="C115" s="25" t="s">
        <v>681</v>
      </c>
      <c r="D115" s="25" t="s">
        <v>668</v>
      </c>
      <c r="E115" s="92" t="s">
        <v>1189</v>
      </c>
      <c r="F115" s="26"/>
      <c r="G115" s="124" t="s">
        <v>1118</v>
      </c>
      <c r="H115" s="13"/>
      <c r="I115" s="141">
        <v>14804000</v>
      </c>
      <c r="J115" s="127">
        <v>14804000</v>
      </c>
      <c r="K115" s="88">
        <f t="shared" si="1"/>
        <v>0</v>
      </c>
    </row>
    <row r="116" spans="1:11" x14ac:dyDescent="0.25">
      <c r="A116" s="24">
        <v>45336</v>
      </c>
      <c r="B116" s="25" t="s">
        <v>1051</v>
      </c>
      <c r="C116" s="25" t="s">
        <v>775</v>
      </c>
      <c r="D116" s="25" t="s">
        <v>938</v>
      </c>
      <c r="E116" s="92" t="s">
        <v>1190</v>
      </c>
      <c r="F116" s="26"/>
      <c r="G116" s="124" t="s">
        <v>1119</v>
      </c>
      <c r="H116" s="13"/>
      <c r="I116" s="141">
        <v>21836000</v>
      </c>
      <c r="J116" s="127">
        <v>21836000</v>
      </c>
      <c r="K116" s="88">
        <f t="shared" si="1"/>
        <v>0</v>
      </c>
    </row>
    <row r="117" spans="1:11" x14ac:dyDescent="0.25">
      <c r="A117" s="24">
        <v>45337</v>
      </c>
      <c r="B117" s="25" t="s">
        <v>450</v>
      </c>
      <c r="C117" s="25" t="s">
        <v>778</v>
      </c>
      <c r="D117" s="25" t="s">
        <v>480</v>
      </c>
      <c r="E117" s="92" t="s">
        <v>1191</v>
      </c>
      <c r="F117" s="26"/>
      <c r="G117" s="124" t="s">
        <v>1120</v>
      </c>
      <c r="H117" s="13"/>
      <c r="I117" s="141">
        <v>26910000</v>
      </c>
      <c r="J117" s="127">
        <v>23770500</v>
      </c>
      <c r="K117" s="88">
        <f t="shared" si="1"/>
        <v>3139500</v>
      </c>
    </row>
    <row r="118" spans="1:11" x14ac:dyDescent="0.25">
      <c r="A118" s="24">
        <v>45337</v>
      </c>
      <c r="B118" s="25" t="s">
        <v>1075</v>
      </c>
      <c r="C118" s="25" t="s">
        <v>479</v>
      </c>
      <c r="D118" s="25" t="s">
        <v>793</v>
      </c>
      <c r="E118" s="92" t="s">
        <v>1192</v>
      </c>
      <c r="F118" s="26"/>
      <c r="G118" s="124" t="s">
        <v>1121</v>
      </c>
      <c r="H118" s="13"/>
      <c r="I118" s="141">
        <v>17978300</v>
      </c>
      <c r="J118" s="127">
        <v>17978300</v>
      </c>
      <c r="K118" s="88">
        <f t="shared" si="1"/>
        <v>0</v>
      </c>
    </row>
    <row r="119" spans="1:11" x14ac:dyDescent="0.25">
      <c r="A119" s="24">
        <v>45338</v>
      </c>
      <c r="B119" s="25" t="s">
        <v>766</v>
      </c>
      <c r="C119" s="25" t="s">
        <v>776</v>
      </c>
      <c r="D119" s="25" t="s">
        <v>782</v>
      </c>
      <c r="E119" s="92" t="s">
        <v>1193</v>
      </c>
      <c r="F119" s="26"/>
      <c r="G119" s="124" t="s">
        <v>1122</v>
      </c>
      <c r="H119" s="13"/>
      <c r="I119" s="141">
        <v>28436000</v>
      </c>
      <c r="J119" s="127">
        <v>28436000</v>
      </c>
      <c r="K119" s="88">
        <f t="shared" si="1"/>
        <v>0</v>
      </c>
    </row>
    <row r="120" spans="1:11" x14ac:dyDescent="0.25">
      <c r="A120" s="24">
        <v>45341</v>
      </c>
      <c r="B120" s="25" t="s">
        <v>447</v>
      </c>
      <c r="C120" s="25" t="s">
        <v>699</v>
      </c>
      <c r="D120" s="25" t="s">
        <v>488</v>
      </c>
      <c r="E120" s="92" t="s">
        <v>1178</v>
      </c>
      <c r="F120" s="26"/>
      <c r="G120" s="124" t="s">
        <v>1123</v>
      </c>
      <c r="H120" s="13"/>
      <c r="I120" s="141">
        <v>7952000</v>
      </c>
      <c r="J120" s="127">
        <v>7952000</v>
      </c>
      <c r="K120" s="88">
        <f t="shared" si="1"/>
        <v>0</v>
      </c>
    </row>
    <row r="121" spans="1:11" x14ac:dyDescent="0.25">
      <c r="A121" s="24">
        <v>45341</v>
      </c>
      <c r="B121" s="25" t="s">
        <v>771</v>
      </c>
      <c r="C121" s="25" t="s">
        <v>981</v>
      </c>
      <c r="D121" s="25" t="s">
        <v>809</v>
      </c>
      <c r="E121" s="92" t="s">
        <v>1194</v>
      </c>
      <c r="F121" s="26"/>
      <c r="G121" s="124" t="s">
        <v>1124</v>
      </c>
      <c r="H121" s="13"/>
      <c r="I121" s="141">
        <v>19092000</v>
      </c>
      <c r="J121" s="127">
        <v>19092000</v>
      </c>
      <c r="K121" s="88">
        <f t="shared" si="1"/>
        <v>0</v>
      </c>
    </row>
    <row r="122" spans="1:11" x14ac:dyDescent="0.25">
      <c r="A122" s="24">
        <v>45341</v>
      </c>
      <c r="B122" s="25" t="s">
        <v>467</v>
      </c>
      <c r="C122" s="25" t="s">
        <v>977</v>
      </c>
      <c r="D122" s="25" t="s">
        <v>707</v>
      </c>
      <c r="E122" s="92" t="s">
        <v>1195</v>
      </c>
      <c r="F122" s="26"/>
      <c r="G122" s="124" t="s">
        <v>1125</v>
      </c>
      <c r="H122" s="13"/>
      <c r="I122" s="141">
        <v>19092000</v>
      </c>
      <c r="J122" s="127">
        <v>19092000</v>
      </c>
      <c r="K122" s="88">
        <f t="shared" si="1"/>
        <v>0</v>
      </c>
    </row>
    <row r="123" spans="1:11" x14ac:dyDescent="0.25">
      <c r="A123" s="24">
        <v>45341</v>
      </c>
      <c r="B123" s="25" t="s">
        <v>462</v>
      </c>
      <c r="C123" s="25" t="s">
        <v>787</v>
      </c>
      <c r="D123" s="25" t="s">
        <v>670</v>
      </c>
      <c r="E123" s="92" t="s">
        <v>1196</v>
      </c>
      <c r="F123" s="26"/>
      <c r="G123" s="124" t="s">
        <v>1126</v>
      </c>
      <c r="H123" s="13"/>
      <c r="I123" s="141">
        <v>23260000</v>
      </c>
      <c r="J123" s="127">
        <v>23260000</v>
      </c>
      <c r="K123" s="88">
        <f t="shared" si="1"/>
        <v>0</v>
      </c>
    </row>
    <row r="124" spans="1:11" x14ac:dyDescent="0.25">
      <c r="A124" s="24">
        <v>45341</v>
      </c>
      <c r="B124" s="25" t="s">
        <v>491</v>
      </c>
      <c r="C124" s="25" t="s">
        <v>72</v>
      </c>
      <c r="D124" s="25" t="s">
        <v>671</v>
      </c>
      <c r="E124" s="92" t="s">
        <v>1197</v>
      </c>
      <c r="F124" s="26"/>
      <c r="G124" s="124" t="s">
        <v>1127</v>
      </c>
      <c r="H124" s="13"/>
      <c r="I124" s="141">
        <v>19092000</v>
      </c>
      <c r="J124" s="127">
        <v>19092000</v>
      </c>
      <c r="K124" s="88">
        <f t="shared" si="1"/>
        <v>0</v>
      </c>
    </row>
    <row r="125" spans="1:11" x14ac:dyDescent="0.25">
      <c r="A125" s="24">
        <v>45341</v>
      </c>
      <c r="B125" s="25" t="s">
        <v>769</v>
      </c>
      <c r="C125" s="25" t="s">
        <v>703</v>
      </c>
      <c r="D125" s="25" t="s">
        <v>800</v>
      </c>
      <c r="E125" s="92" t="s">
        <v>1198</v>
      </c>
      <c r="F125" s="26"/>
      <c r="G125" s="124" t="s">
        <v>1128</v>
      </c>
      <c r="H125" s="13"/>
      <c r="I125" s="141">
        <v>14804000</v>
      </c>
      <c r="J125" s="127">
        <v>14804000</v>
      </c>
      <c r="K125" s="88">
        <f t="shared" si="1"/>
        <v>0</v>
      </c>
    </row>
    <row r="126" spans="1:11" x14ac:dyDescent="0.25">
      <c r="A126" s="24">
        <v>45341</v>
      </c>
      <c r="B126" s="25" t="s">
        <v>1076</v>
      </c>
      <c r="C126" s="25" t="s">
        <v>940</v>
      </c>
      <c r="D126" s="25" t="s">
        <v>790</v>
      </c>
      <c r="E126" s="92" t="s">
        <v>1199</v>
      </c>
      <c r="F126" s="26"/>
      <c r="G126" s="124" t="s">
        <v>1129</v>
      </c>
      <c r="H126" s="13"/>
      <c r="I126" s="141">
        <v>19092000</v>
      </c>
      <c r="J126" s="127">
        <v>19092000</v>
      </c>
      <c r="K126" s="88">
        <f t="shared" si="1"/>
        <v>0</v>
      </c>
    </row>
    <row r="127" spans="1:11" x14ac:dyDescent="0.25">
      <c r="A127" s="24">
        <v>45341</v>
      </c>
      <c r="B127" s="25" t="s">
        <v>770</v>
      </c>
      <c r="C127" s="25" t="s">
        <v>992</v>
      </c>
      <c r="D127" s="25" t="s">
        <v>980</v>
      </c>
      <c r="E127" s="92" t="s">
        <v>1200</v>
      </c>
      <c r="F127" s="26"/>
      <c r="G127" s="124" t="s">
        <v>1130</v>
      </c>
      <c r="H127" s="13"/>
      <c r="I127" s="141">
        <v>11200000</v>
      </c>
      <c r="J127" s="127">
        <v>11200000</v>
      </c>
      <c r="K127" s="88">
        <f t="shared" si="1"/>
        <v>0</v>
      </c>
    </row>
    <row r="128" spans="1:11" x14ac:dyDescent="0.25">
      <c r="A128" s="24">
        <v>45342</v>
      </c>
      <c r="B128" s="25" t="s">
        <v>768</v>
      </c>
      <c r="C128" s="25" t="s">
        <v>1054</v>
      </c>
      <c r="D128" s="25" t="s">
        <v>983</v>
      </c>
      <c r="E128" s="92" t="s">
        <v>1201</v>
      </c>
      <c r="F128" s="26"/>
      <c r="G128" s="124" t="s">
        <v>1131</v>
      </c>
      <c r="H128" s="13"/>
      <c r="I128" s="141">
        <v>19092000</v>
      </c>
      <c r="J128" s="127">
        <v>19092000</v>
      </c>
      <c r="K128" s="88">
        <f t="shared" si="1"/>
        <v>0</v>
      </c>
    </row>
    <row r="129" spans="1:11" x14ac:dyDescent="0.25">
      <c r="A129" s="24">
        <v>45342</v>
      </c>
      <c r="B129" s="25" t="s">
        <v>700</v>
      </c>
      <c r="C129" s="25" t="s">
        <v>799</v>
      </c>
      <c r="D129" s="25" t="s">
        <v>1055</v>
      </c>
      <c r="E129" s="92" t="s">
        <v>1202</v>
      </c>
      <c r="F129" s="26"/>
      <c r="G129" s="124" t="s">
        <v>1132</v>
      </c>
      <c r="H129" s="13"/>
      <c r="I129" s="141">
        <v>23260000</v>
      </c>
      <c r="J129" s="127">
        <v>23260000</v>
      </c>
      <c r="K129" s="88">
        <f t="shared" si="1"/>
        <v>0</v>
      </c>
    </row>
    <row r="130" spans="1:11" x14ac:dyDescent="0.25">
      <c r="A130" s="24">
        <v>45343</v>
      </c>
      <c r="B130" s="25" t="s">
        <v>682</v>
      </c>
      <c r="C130" s="25" t="s">
        <v>502</v>
      </c>
      <c r="D130" s="25" t="s">
        <v>1054</v>
      </c>
      <c r="E130" s="92" t="s">
        <v>964</v>
      </c>
      <c r="F130" s="26"/>
      <c r="G130" s="124" t="s">
        <v>1133</v>
      </c>
      <c r="H130" s="13"/>
      <c r="I130" s="141">
        <v>21888000</v>
      </c>
      <c r="J130" s="127">
        <v>21888000</v>
      </c>
      <c r="K130" s="88">
        <f t="shared" si="1"/>
        <v>0</v>
      </c>
    </row>
    <row r="131" spans="1:11" x14ac:dyDescent="0.25">
      <c r="A131" s="24">
        <v>45343</v>
      </c>
      <c r="B131" s="25" t="s">
        <v>487</v>
      </c>
      <c r="C131" s="25" t="s">
        <v>672</v>
      </c>
      <c r="D131" s="25" t="s">
        <v>795</v>
      </c>
      <c r="E131" s="92" t="s">
        <v>1203</v>
      </c>
      <c r="F131" s="26"/>
      <c r="G131" s="124" t="s">
        <v>1134</v>
      </c>
      <c r="H131" s="13"/>
      <c r="I131" s="141">
        <v>29784000</v>
      </c>
      <c r="J131" s="127">
        <v>29784000</v>
      </c>
      <c r="K131" s="88">
        <f t="shared" si="1"/>
        <v>0</v>
      </c>
    </row>
    <row r="132" spans="1:11" x14ac:dyDescent="0.25">
      <c r="A132" s="24">
        <v>45343</v>
      </c>
      <c r="B132" s="25" t="s">
        <v>489</v>
      </c>
      <c r="C132" s="25" t="s">
        <v>496</v>
      </c>
      <c r="D132" s="25" t="s">
        <v>1056</v>
      </c>
      <c r="E132" s="92" t="s">
        <v>1204</v>
      </c>
      <c r="F132" s="26"/>
      <c r="G132" s="124" t="s">
        <v>1135</v>
      </c>
      <c r="H132" s="13"/>
      <c r="I132" s="141">
        <v>32396000</v>
      </c>
      <c r="J132" s="127">
        <v>32396000</v>
      </c>
      <c r="K132" s="88">
        <f t="shared" si="1"/>
        <v>0</v>
      </c>
    </row>
    <row r="133" spans="1:11" x14ac:dyDescent="0.25">
      <c r="A133" s="24">
        <v>45343</v>
      </c>
      <c r="B133" s="25" t="s">
        <v>470</v>
      </c>
      <c r="C133" s="25" t="s">
        <v>674</v>
      </c>
      <c r="D133" s="25" t="s">
        <v>982</v>
      </c>
      <c r="E133" s="92" t="s">
        <v>1205</v>
      </c>
      <c r="F133" s="26"/>
      <c r="G133" s="124" t="s">
        <v>1136</v>
      </c>
      <c r="H133" s="13"/>
      <c r="I133" s="141">
        <v>28452000</v>
      </c>
      <c r="J133" s="127">
        <v>28452000</v>
      </c>
      <c r="K133" s="88">
        <f t="shared" si="1"/>
        <v>0</v>
      </c>
    </row>
    <row r="134" spans="1:11" x14ac:dyDescent="0.25">
      <c r="A134" s="24">
        <v>45343</v>
      </c>
      <c r="B134" s="25" t="s">
        <v>701</v>
      </c>
      <c r="C134" s="25" t="s">
        <v>1056</v>
      </c>
      <c r="D134" s="25" t="s">
        <v>945</v>
      </c>
      <c r="E134" s="92" t="s">
        <v>1206</v>
      </c>
      <c r="F134" s="26"/>
      <c r="G134" s="124" t="s">
        <v>1137</v>
      </c>
      <c r="H134" s="13"/>
      <c r="I134" s="141">
        <v>19696000</v>
      </c>
      <c r="J134" s="127">
        <v>19696000</v>
      </c>
      <c r="K134" s="88">
        <f t="shared" si="1"/>
        <v>0</v>
      </c>
    </row>
    <row r="135" spans="1:11" x14ac:dyDescent="0.25">
      <c r="A135" s="24">
        <v>45343</v>
      </c>
      <c r="B135" s="25" t="s">
        <v>479</v>
      </c>
      <c r="C135" s="25" t="s">
        <v>673</v>
      </c>
      <c r="D135" s="25" t="s">
        <v>675</v>
      </c>
      <c r="E135" s="92" t="s">
        <v>1207</v>
      </c>
      <c r="F135" s="26"/>
      <c r="G135" s="124" t="s">
        <v>1138</v>
      </c>
      <c r="H135" s="13"/>
      <c r="I135" s="141">
        <v>28052000</v>
      </c>
      <c r="J135" s="127">
        <v>28052000</v>
      </c>
      <c r="K135" s="88">
        <f t="shared" si="1"/>
        <v>0</v>
      </c>
    </row>
    <row r="136" spans="1:11" x14ac:dyDescent="0.25">
      <c r="A136" s="24">
        <v>45344</v>
      </c>
      <c r="B136" s="25" t="s">
        <v>496</v>
      </c>
      <c r="C136" s="25" t="s">
        <v>988</v>
      </c>
      <c r="D136" s="25" t="s">
        <v>1057</v>
      </c>
      <c r="E136" s="92" t="s">
        <v>1208</v>
      </c>
      <c r="F136" s="26"/>
      <c r="G136" s="124" t="s">
        <v>1139</v>
      </c>
      <c r="H136" s="13"/>
      <c r="I136" s="141">
        <f>28436000-20142167</f>
        <v>8293833</v>
      </c>
      <c r="J136" s="127">
        <v>8293833</v>
      </c>
      <c r="K136" s="88">
        <f t="shared" si="1"/>
        <v>0</v>
      </c>
    </row>
    <row r="137" spans="1:11" x14ac:dyDescent="0.25">
      <c r="A137" s="24">
        <v>45344</v>
      </c>
      <c r="B137" s="25" t="s">
        <v>780</v>
      </c>
      <c r="C137" s="25" t="s">
        <v>710</v>
      </c>
      <c r="D137" s="25" t="s">
        <v>1058</v>
      </c>
      <c r="E137" s="92" t="s">
        <v>1209</v>
      </c>
      <c r="F137" s="26"/>
      <c r="G137" s="124" t="s">
        <v>1140</v>
      </c>
      <c r="H137" s="13"/>
      <c r="I137" s="141">
        <v>20072000</v>
      </c>
      <c r="J137" s="127">
        <v>20072000</v>
      </c>
      <c r="K137" s="88">
        <f t="shared" si="1"/>
        <v>0</v>
      </c>
    </row>
    <row r="138" spans="1:11" x14ac:dyDescent="0.25">
      <c r="A138" s="24">
        <v>45344</v>
      </c>
      <c r="B138" s="25" t="s">
        <v>980</v>
      </c>
      <c r="C138" s="25" t="s">
        <v>513</v>
      </c>
      <c r="D138" s="25" t="s">
        <v>1059</v>
      </c>
      <c r="E138" s="92" t="s">
        <v>1210</v>
      </c>
      <c r="F138" s="26"/>
      <c r="G138" s="124" t="s">
        <v>1141</v>
      </c>
      <c r="H138" s="13"/>
      <c r="I138" s="141">
        <v>22004000</v>
      </c>
      <c r="J138" s="127">
        <v>22004000</v>
      </c>
      <c r="K138" s="88">
        <f t="shared" si="1"/>
        <v>0</v>
      </c>
    </row>
    <row r="139" spans="1:11" x14ac:dyDescent="0.25">
      <c r="A139" s="24">
        <v>45344</v>
      </c>
      <c r="B139" s="25" t="s">
        <v>66</v>
      </c>
      <c r="C139" s="25" t="s">
        <v>511</v>
      </c>
      <c r="D139" s="25" t="s">
        <v>1060</v>
      </c>
      <c r="E139" s="92" t="s">
        <v>1211</v>
      </c>
      <c r="F139" s="26"/>
      <c r="G139" s="124" t="s">
        <v>1142</v>
      </c>
      <c r="H139" s="13"/>
      <c r="I139" s="141">
        <v>22004000</v>
      </c>
      <c r="J139" s="127">
        <v>22004000</v>
      </c>
      <c r="K139" s="88">
        <f t="shared" si="1"/>
        <v>0</v>
      </c>
    </row>
    <row r="140" spans="1:11" x14ac:dyDescent="0.25">
      <c r="A140" s="24">
        <v>45344</v>
      </c>
      <c r="B140" s="25" t="s">
        <v>809</v>
      </c>
      <c r="C140" s="25" t="s">
        <v>429</v>
      </c>
      <c r="D140" s="25" t="s">
        <v>521</v>
      </c>
      <c r="E140" s="92" t="s">
        <v>1212</v>
      </c>
      <c r="F140" s="26"/>
      <c r="G140" s="124" t="s">
        <v>1143</v>
      </c>
      <c r="H140" s="13"/>
      <c r="I140" s="141">
        <v>22412000</v>
      </c>
      <c r="J140" s="127">
        <v>22412000</v>
      </c>
      <c r="K140" s="88">
        <f t="shared" si="1"/>
        <v>0</v>
      </c>
    </row>
    <row r="141" spans="1:11" x14ac:dyDescent="0.25">
      <c r="A141" s="24">
        <v>45344</v>
      </c>
      <c r="B141" s="25" t="s">
        <v>695</v>
      </c>
      <c r="C141" s="25" t="s">
        <v>526</v>
      </c>
      <c r="D141" s="25" t="s">
        <v>508</v>
      </c>
      <c r="E141" s="92" t="s">
        <v>1213</v>
      </c>
      <c r="F141" s="26"/>
      <c r="G141" s="124" t="s">
        <v>1144</v>
      </c>
      <c r="H141" s="13"/>
      <c r="I141" s="141">
        <v>37208000</v>
      </c>
      <c r="J141" s="127">
        <v>37208000</v>
      </c>
      <c r="K141" s="88">
        <f t="shared" si="1"/>
        <v>0</v>
      </c>
    </row>
    <row r="142" spans="1:11" x14ac:dyDescent="0.25">
      <c r="A142" s="24">
        <v>45344</v>
      </c>
      <c r="B142" s="25" t="s">
        <v>795</v>
      </c>
      <c r="C142" s="25" t="s">
        <v>1060</v>
      </c>
      <c r="D142" s="25" t="s">
        <v>530</v>
      </c>
      <c r="E142" s="92" t="s">
        <v>1214</v>
      </c>
      <c r="F142" s="26"/>
      <c r="G142" s="124" t="s">
        <v>1145</v>
      </c>
      <c r="H142" s="13"/>
      <c r="I142" s="141">
        <v>28436000</v>
      </c>
      <c r="J142" s="127">
        <v>28436000</v>
      </c>
      <c r="K142" s="88">
        <f t="shared" si="1"/>
        <v>0</v>
      </c>
    </row>
    <row r="143" spans="1:11" x14ac:dyDescent="0.25">
      <c r="A143" s="24">
        <v>45344</v>
      </c>
      <c r="B143" s="25" t="s">
        <v>478</v>
      </c>
      <c r="C143" s="25" t="s">
        <v>833</v>
      </c>
      <c r="D143" s="25" t="s">
        <v>821</v>
      </c>
      <c r="E143" s="92" t="s">
        <v>1215</v>
      </c>
      <c r="F143" s="26"/>
      <c r="G143" s="124" t="s">
        <v>1146</v>
      </c>
      <c r="H143" s="13"/>
      <c r="I143" s="141">
        <v>33832000</v>
      </c>
      <c r="J143" s="127">
        <v>33832000</v>
      </c>
      <c r="K143" s="88">
        <f t="shared" si="1"/>
        <v>0</v>
      </c>
    </row>
    <row r="144" spans="1:11" x14ac:dyDescent="0.25">
      <c r="A144" s="24">
        <v>45348</v>
      </c>
      <c r="B144" s="25" t="s">
        <v>982</v>
      </c>
      <c r="C144" s="25" t="s">
        <v>811</v>
      </c>
      <c r="D144" s="25" t="s">
        <v>1061</v>
      </c>
      <c r="E144" s="92" t="s">
        <v>1216</v>
      </c>
      <c r="F144" s="26"/>
      <c r="G144" s="124" t="s">
        <v>1147</v>
      </c>
      <c r="H144" s="13"/>
      <c r="I144" s="141">
        <v>28436000</v>
      </c>
      <c r="J144" s="127">
        <v>28436000</v>
      </c>
      <c r="K144" s="88">
        <f t="shared" si="1"/>
        <v>0</v>
      </c>
    </row>
    <row r="145" spans="1:11" x14ac:dyDescent="0.25">
      <c r="A145" s="24">
        <v>45350</v>
      </c>
      <c r="B145" s="25" t="s">
        <v>818</v>
      </c>
      <c r="C145" s="25" t="s">
        <v>1062</v>
      </c>
      <c r="D145" s="25" t="s">
        <v>428</v>
      </c>
      <c r="E145" s="92" t="s">
        <v>1217</v>
      </c>
      <c r="F145" s="26"/>
      <c r="G145" s="124" t="s">
        <v>1148</v>
      </c>
      <c r="H145" s="13"/>
      <c r="I145" s="141">
        <v>9000000</v>
      </c>
      <c r="J145" s="127">
        <v>9000000</v>
      </c>
      <c r="K145" s="88">
        <f t="shared" si="1"/>
        <v>0</v>
      </c>
    </row>
    <row r="146" spans="1:11" x14ac:dyDescent="0.25">
      <c r="A146" s="24">
        <v>45350</v>
      </c>
      <c r="B146" s="25" t="s">
        <v>829</v>
      </c>
      <c r="C146" s="25" t="s">
        <v>1063</v>
      </c>
      <c r="D146" s="25" t="s">
        <v>1064</v>
      </c>
      <c r="E146" s="92" t="s">
        <v>352</v>
      </c>
      <c r="F146" s="26"/>
      <c r="G146" s="124" t="s">
        <v>1149</v>
      </c>
      <c r="H146" s="13"/>
      <c r="I146" s="141">
        <v>26264000</v>
      </c>
      <c r="J146" s="127">
        <v>26264000</v>
      </c>
      <c r="K146" s="88">
        <f t="shared" si="1"/>
        <v>0</v>
      </c>
    </row>
    <row r="147" spans="1:11" x14ac:dyDescent="0.25">
      <c r="A147" s="24">
        <v>45351</v>
      </c>
      <c r="B147" s="25" t="s">
        <v>807</v>
      </c>
      <c r="C147" s="25" t="s">
        <v>1065</v>
      </c>
      <c r="D147" s="25" t="s">
        <v>1066</v>
      </c>
      <c r="E147" s="92" t="s">
        <v>1218</v>
      </c>
      <c r="F147" s="26"/>
      <c r="G147" s="124" t="s">
        <v>1150</v>
      </c>
      <c r="H147" s="13"/>
      <c r="I147" s="141">
        <v>26892000</v>
      </c>
      <c r="J147" s="127">
        <v>26892000</v>
      </c>
      <c r="K147" s="88">
        <f t="shared" si="1"/>
        <v>0</v>
      </c>
    </row>
    <row r="148" spans="1:11" x14ac:dyDescent="0.25">
      <c r="A148" s="24">
        <v>45351</v>
      </c>
      <c r="B148" s="25" t="s">
        <v>799</v>
      </c>
      <c r="C148" s="25" t="s">
        <v>1067</v>
      </c>
      <c r="D148" s="25" t="s">
        <v>986</v>
      </c>
      <c r="E148" s="92" t="s">
        <v>1219</v>
      </c>
      <c r="F148" s="26"/>
      <c r="G148" s="124" t="s">
        <v>1151</v>
      </c>
      <c r="H148" s="13"/>
      <c r="I148" s="141">
        <v>24000000</v>
      </c>
      <c r="J148" s="127">
        <v>24000000</v>
      </c>
      <c r="K148" s="88">
        <f t="shared" si="1"/>
        <v>0</v>
      </c>
    </row>
    <row r="149" spans="1:11" x14ac:dyDescent="0.25">
      <c r="A149" s="24">
        <v>45351</v>
      </c>
      <c r="B149" s="25" t="s">
        <v>943</v>
      </c>
      <c r="C149" s="25" t="s">
        <v>1068</v>
      </c>
      <c r="D149" s="25" t="s">
        <v>1062</v>
      </c>
      <c r="E149" s="92" t="s">
        <v>1220</v>
      </c>
      <c r="F149" s="26"/>
      <c r="G149" s="124" t="s">
        <v>1152</v>
      </c>
      <c r="H149" s="13"/>
      <c r="I149" s="141">
        <v>31376000</v>
      </c>
      <c r="J149" s="127">
        <v>9674267</v>
      </c>
      <c r="K149" s="88">
        <f t="shared" si="1"/>
        <v>21701733</v>
      </c>
    </row>
    <row r="150" spans="1:11" x14ac:dyDescent="0.25">
      <c r="A150" s="24">
        <v>45351</v>
      </c>
      <c r="B150" s="25" t="s">
        <v>804</v>
      </c>
      <c r="C150" s="25" t="s">
        <v>1069</v>
      </c>
      <c r="D150" s="25" t="s">
        <v>839</v>
      </c>
      <c r="E150" s="92" t="s">
        <v>1221</v>
      </c>
      <c r="F150" s="26"/>
      <c r="G150" s="124" t="s">
        <v>1153</v>
      </c>
      <c r="H150" s="13"/>
      <c r="I150" s="141">
        <v>22400000</v>
      </c>
      <c r="J150" s="127">
        <v>22400000</v>
      </c>
      <c r="K150" s="88">
        <f t="shared" si="1"/>
        <v>0</v>
      </c>
    </row>
    <row r="151" spans="1:11" x14ac:dyDescent="0.25">
      <c r="A151" s="24">
        <v>45351</v>
      </c>
      <c r="B151" s="25" t="s">
        <v>805</v>
      </c>
      <c r="C151" s="25" t="s">
        <v>1070</v>
      </c>
      <c r="D151" s="25" t="s">
        <v>834</v>
      </c>
      <c r="E151" s="92" t="s">
        <v>1222</v>
      </c>
      <c r="F151" s="26"/>
      <c r="G151" s="124" t="s">
        <v>1154</v>
      </c>
      <c r="H151" s="13"/>
      <c r="I151" s="141">
        <v>21836000</v>
      </c>
      <c r="J151" s="127">
        <v>21836000</v>
      </c>
      <c r="K151" s="88">
        <f t="shared" si="1"/>
        <v>0</v>
      </c>
    </row>
    <row r="152" spans="1:11" x14ac:dyDescent="0.25">
      <c r="A152" s="24">
        <v>45351</v>
      </c>
      <c r="B152" s="25" t="s">
        <v>806</v>
      </c>
      <c r="C152" s="25" t="s">
        <v>1071</v>
      </c>
      <c r="D152" s="25" t="s">
        <v>985</v>
      </c>
      <c r="E152" s="92" t="s">
        <v>1223</v>
      </c>
      <c r="F152" s="26"/>
      <c r="G152" s="124" t="s">
        <v>1155</v>
      </c>
      <c r="H152" s="13"/>
      <c r="I152" s="141">
        <v>33832000</v>
      </c>
      <c r="J152" s="127">
        <v>32986200</v>
      </c>
      <c r="K152" s="88">
        <f t="shared" si="1"/>
        <v>845800</v>
      </c>
    </row>
    <row r="153" spans="1:11" x14ac:dyDescent="0.25">
      <c r="A153" s="24">
        <v>45351</v>
      </c>
      <c r="B153" s="25" t="s">
        <v>945</v>
      </c>
      <c r="C153" s="25" t="s">
        <v>1072</v>
      </c>
      <c r="D153" s="25" t="s">
        <v>1073</v>
      </c>
      <c r="E153" s="92" t="s">
        <v>1224</v>
      </c>
      <c r="F153" s="26"/>
      <c r="G153" s="124" t="s">
        <v>1156</v>
      </c>
      <c r="H153" s="13"/>
      <c r="I153" s="141">
        <v>19176000</v>
      </c>
      <c r="J153" s="127">
        <v>18696600</v>
      </c>
      <c r="K153" s="88">
        <f t="shared" si="1"/>
        <v>479400</v>
      </c>
    </row>
    <row r="154" spans="1:11" x14ac:dyDescent="0.25">
      <c r="A154" s="24">
        <v>45352</v>
      </c>
      <c r="B154" s="25" t="s">
        <v>815</v>
      </c>
      <c r="C154" s="25" t="s">
        <v>1278</v>
      </c>
      <c r="D154" s="25" t="s">
        <v>1526</v>
      </c>
      <c r="E154" s="92" t="s">
        <v>1736</v>
      </c>
      <c r="F154" s="26"/>
      <c r="G154" s="91" t="s">
        <v>1693</v>
      </c>
      <c r="H154" s="13"/>
      <c r="I154" s="141">
        <v>34000000</v>
      </c>
      <c r="J154" s="127">
        <v>34000000</v>
      </c>
      <c r="K154" s="88">
        <f t="shared" si="1"/>
        <v>0</v>
      </c>
    </row>
    <row r="155" spans="1:11" x14ac:dyDescent="0.25">
      <c r="A155" s="24">
        <v>45352</v>
      </c>
      <c r="B155" s="25" t="s">
        <v>706</v>
      </c>
      <c r="C155" s="25" t="s">
        <v>1544</v>
      </c>
      <c r="D155" s="25" t="s">
        <v>1525</v>
      </c>
      <c r="E155" s="92" t="s">
        <v>1737</v>
      </c>
      <c r="F155" s="26"/>
      <c r="G155" s="91" t="s">
        <v>1694</v>
      </c>
      <c r="H155" s="13"/>
      <c r="I155" s="141">
        <v>32000000</v>
      </c>
      <c r="J155" s="127">
        <v>32000000</v>
      </c>
      <c r="K155" s="88">
        <f t="shared" ref="K155:K399" si="2">+I155-J155</f>
        <v>0</v>
      </c>
    </row>
    <row r="156" spans="1:11" x14ac:dyDescent="0.25">
      <c r="A156" s="24">
        <v>45352</v>
      </c>
      <c r="B156" s="25" t="s">
        <v>798</v>
      </c>
      <c r="C156" s="25" t="s">
        <v>1271</v>
      </c>
      <c r="D156" s="25" t="s">
        <v>1362</v>
      </c>
      <c r="E156" s="92" t="s">
        <v>1738</v>
      </c>
      <c r="F156" s="26"/>
      <c r="G156" s="91" t="s">
        <v>1695</v>
      </c>
      <c r="H156" s="13"/>
      <c r="I156" s="141">
        <v>21144000</v>
      </c>
      <c r="J156" s="127">
        <v>21144000</v>
      </c>
      <c r="K156" s="88">
        <f t="shared" si="2"/>
        <v>0</v>
      </c>
    </row>
    <row r="157" spans="1:11" x14ac:dyDescent="0.25">
      <c r="A157" s="24">
        <v>45352</v>
      </c>
      <c r="B157" s="25" t="s">
        <v>788</v>
      </c>
      <c r="C157" s="25" t="s">
        <v>1525</v>
      </c>
      <c r="D157" s="25" t="s">
        <v>1072</v>
      </c>
      <c r="E157" s="92" t="s">
        <v>1739</v>
      </c>
      <c r="F157" s="26"/>
      <c r="G157" s="91" t="s">
        <v>1696</v>
      </c>
      <c r="H157" s="13"/>
      <c r="I157" s="119">
        <v>27464000</v>
      </c>
      <c r="J157" s="127">
        <v>19453667</v>
      </c>
      <c r="K157" s="88">
        <f t="shared" si="2"/>
        <v>8010333</v>
      </c>
    </row>
    <row r="158" spans="1:11" x14ac:dyDescent="0.25">
      <c r="A158" s="24">
        <v>45352</v>
      </c>
      <c r="B158" s="25" t="s">
        <v>821</v>
      </c>
      <c r="C158" s="25" t="s">
        <v>1364</v>
      </c>
      <c r="D158" s="25" t="s">
        <v>1067</v>
      </c>
      <c r="E158" s="92" t="s">
        <v>1740</v>
      </c>
      <c r="F158" s="26"/>
      <c r="G158" s="100" t="s">
        <v>1697</v>
      </c>
      <c r="H158" s="13"/>
      <c r="I158" s="120">
        <v>34000000</v>
      </c>
      <c r="J158" s="127">
        <v>34000000</v>
      </c>
      <c r="K158" s="88">
        <f t="shared" si="2"/>
        <v>0</v>
      </c>
    </row>
    <row r="159" spans="1:11" x14ac:dyDescent="0.25">
      <c r="A159" s="113">
        <v>45355</v>
      </c>
      <c r="B159" s="25" t="s">
        <v>1054</v>
      </c>
      <c r="C159" s="115" t="s">
        <v>838</v>
      </c>
      <c r="D159" s="25" t="s">
        <v>1543</v>
      </c>
      <c r="E159" s="92" t="s">
        <v>1741</v>
      </c>
      <c r="F159" s="26"/>
      <c r="G159" s="100" t="s">
        <v>1698</v>
      </c>
      <c r="H159" s="13"/>
      <c r="I159" s="120">
        <v>28800000</v>
      </c>
      <c r="J159" s="127">
        <v>28080000</v>
      </c>
      <c r="K159" s="88">
        <f t="shared" si="2"/>
        <v>720000</v>
      </c>
    </row>
    <row r="160" spans="1:11" x14ac:dyDescent="0.25">
      <c r="A160" s="113">
        <v>45355</v>
      </c>
      <c r="B160" s="25" t="s">
        <v>939</v>
      </c>
      <c r="C160" s="115" t="s">
        <v>711</v>
      </c>
      <c r="D160" s="25" t="s">
        <v>1544</v>
      </c>
      <c r="E160" s="92" t="s">
        <v>1742</v>
      </c>
      <c r="F160" s="26"/>
      <c r="G160" s="100" t="s">
        <v>1699</v>
      </c>
      <c r="H160" s="13"/>
      <c r="I160" s="120">
        <v>28800000</v>
      </c>
      <c r="J160" s="127">
        <v>28080000</v>
      </c>
      <c r="K160" s="88">
        <f t="shared" si="2"/>
        <v>720000</v>
      </c>
    </row>
    <row r="161" spans="1:11" x14ac:dyDescent="0.25">
      <c r="A161" s="113">
        <v>45356</v>
      </c>
      <c r="B161" s="25" t="s">
        <v>942</v>
      </c>
      <c r="C161" s="115" t="s">
        <v>1541</v>
      </c>
      <c r="D161" s="25" t="s">
        <v>1542</v>
      </c>
      <c r="E161" s="92" t="s">
        <v>1743</v>
      </c>
      <c r="F161" s="26"/>
      <c r="G161" s="100" t="s">
        <v>1700</v>
      </c>
      <c r="H161" s="13"/>
      <c r="I161" s="120">
        <v>34000000</v>
      </c>
      <c r="J161" s="127">
        <v>15016667</v>
      </c>
      <c r="K161" s="88">
        <f t="shared" si="2"/>
        <v>18983333</v>
      </c>
    </row>
    <row r="162" spans="1:11" x14ac:dyDescent="0.25">
      <c r="A162" s="113">
        <v>45358</v>
      </c>
      <c r="B162" s="25" t="s">
        <v>802</v>
      </c>
      <c r="C162" s="115" t="s">
        <v>1528</v>
      </c>
      <c r="D162" s="25" t="s">
        <v>1664</v>
      </c>
      <c r="E162" s="92" t="s">
        <v>1741</v>
      </c>
      <c r="F162" s="26"/>
      <c r="G162" s="100" t="s">
        <v>1701</v>
      </c>
      <c r="H162" s="13"/>
      <c r="I162" s="120">
        <v>21200000</v>
      </c>
      <c r="J162" s="127">
        <v>19963333</v>
      </c>
      <c r="K162" s="88">
        <f t="shared" si="2"/>
        <v>1236667</v>
      </c>
    </row>
    <row r="163" spans="1:11" x14ac:dyDescent="0.25">
      <c r="A163" s="113">
        <v>45358</v>
      </c>
      <c r="B163" s="25" t="s">
        <v>516</v>
      </c>
      <c r="C163" s="115" t="s">
        <v>1055</v>
      </c>
      <c r="D163" s="25" t="s">
        <v>1665</v>
      </c>
      <c r="E163" s="92" t="s">
        <v>1744</v>
      </c>
      <c r="F163" s="26"/>
      <c r="G163" s="100" t="s">
        <v>1702</v>
      </c>
      <c r="H163" s="13"/>
      <c r="I163" s="120">
        <v>24000000</v>
      </c>
      <c r="J163" s="127">
        <v>22800000</v>
      </c>
      <c r="K163" s="88">
        <f t="shared" si="2"/>
        <v>1200000</v>
      </c>
    </row>
    <row r="164" spans="1:11" x14ac:dyDescent="0.25">
      <c r="A164" s="113">
        <v>45358</v>
      </c>
      <c r="B164" s="25" t="s">
        <v>989</v>
      </c>
      <c r="C164" s="115" t="s">
        <v>1628</v>
      </c>
      <c r="D164" s="25" t="s">
        <v>1666</v>
      </c>
      <c r="E164" s="92" t="s">
        <v>1745</v>
      </c>
      <c r="F164" s="26"/>
      <c r="G164" s="100" t="s">
        <v>1703</v>
      </c>
      <c r="H164" s="13"/>
      <c r="I164" s="120">
        <v>28452000</v>
      </c>
      <c r="J164" s="127">
        <v>26792300</v>
      </c>
      <c r="K164" s="88">
        <f t="shared" si="2"/>
        <v>1659700</v>
      </c>
    </row>
    <row r="165" spans="1:11" x14ac:dyDescent="0.25">
      <c r="A165" s="113">
        <v>45358</v>
      </c>
      <c r="B165" s="25" t="s">
        <v>835</v>
      </c>
      <c r="C165" s="115" t="s">
        <v>1667</v>
      </c>
      <c r="D165" s="25" t="s">
        <v>1668</v>
      </c>
      <c r="E165" s="92" t="s">
        <v>1746</v>
      </c>
      <c r="F165" s="26"/>
      <c r="G165" s="100" t="s">
        <v>1704</v>
      </c>
      <c r="H165" s="13"/>
      <c r="I165" s="120">
        <v>33832000</v>
      </c>
      <c r="J165" s="127">
        <v>32140400</v>
      </c>
      <c r="K165" s="88">
        <f t="shared" si="2"/>
        <v>1691600</v>
      </c>
    </row>
    <row r="166" spans="1:11" x14ac:dyDescent="0.25">
      <c r="A166" s="113">
        <v>45359</v>
      </c>
      <c r="B166" s="25" t="s">
        <v>512</v>
      </c>
      <c r="C166" s="115" t="s">
        <v>1562</v>
      </c>
      <c r="D166" s="25" t="s">
        <v>1536</v>
      </c>
      <c r="E166" s="92" t="s">
        <v>1747</v>
      </c>
      <c r="F166" s="26"/>
      <c r="G166" s="100" t="s">
        <v>1705</v>
      </c>
      <c r="H166" s="13"/>
      <c r="I166" s="120">
        <v>29600000</v>
      </c>
      <c r="J166" s="127">
        <v>27873333</v>
      </c>
      <c r="K166" s="88">
        <f t="shared" si="2"/>
        <v>1726667</v>
      </c>
    </row>
    <row r="167" spans="1:11" x14ac:dyDescent="0.25">
      <c r="A167" s="113">
        <v>45359</v>
      </c>
      <c r="B167" s="25" t="s">
        <v>825</v>
      </c>
      <c r="C167" s="115" t="s">
        <v>700</v>
      </c>
      <c r="D167" s="25" t="s">
        <v>1534</v>
      </c>
      <c r="E167" s="92" t="s">
        <v>1178</v>
      </c>
      <c r="F167" s="26"/>
      <c r="G167" s="100" t="s">
        <v>1706</v>
      </c>
      <c r="H167" s="13"/>
      <c r="I167" s="120">
        <v>7952000</v>
      </c>
      <c r="J167" s="127">
        <v>7223067</v>
      </c>
      <c r="K167" s="88">
        <f t="shared" si="2"/>
        <v>728933</v>
      </c>
    </row>
    <row r="168" spans="1:11" x14ac:dyDescent="0.25">
      <c r="A168" s="113">
        <v>45359</v>
      </c>
      <c r="B168" s="25" t="s">
        <v>1690</v>
      </c>
      <c r="C168" s="115" t="s">
        <v>1669</v>
      </c>
      <c r="D168" s="25" t="s">
        <v>1272</v>
      </c>
      <c r="E168" s="92" t="s">
        <v>1748</v>
      </c>
      <c r="F168" s="26"/>
      <c r="G168" s="100" t="s">
        <v>1707</v>
      </c>
      <c r="H168" s="13"/>
      <c r="I168" s="120">
        <v>37208000</v>
      </c>
      <c r="J168" s="127">
        <v>34107333</v>
      </c>
      <c r="K168" s="88">
        <f t="shared" si="2"/>
        <v>3100667</v>
      </c>
    </row>
    <row r="169" spans="1:11" x14ac:dyDescent="0.25">
      <c r="A169" s="113">
        <v>45359</v>
      </c>
      <c r="B169" s="25" t="s">
        <v>523</v>
      </c>
      <c r="C169" s="115" t="s">
        <v>1532</v>
      </c>
      <c r="D169" s="25" t="s">
        <v>1546</v>
      </c>
      <c r="E169" s="92" t="s">
        <v>1749</v>
      </c>
      <c r="F169" s="26"/>
      <c r="G169" s="100" t="s">
        <v>1708</v>
      </c>
      <c r="H169" s="13"/>
      <c r="I169" s="120">
        <v>28436000</v>
      </c>
      <c r="J169" s="127">
        <v>26066333</v>
      </c>
      <c r="K169" s="88">
        <f t="shared" si="2"/>
        <v>2369667</v>
      </c>
    </row>
    <row r="170" spans="1:11" x14ac:dyDescent="0.25">
      <c r="A170" s="113">
        <v>45359</v>
      </c>
      <c r="B170" s="25" t="s">
        <v>527</v>
      </c>
      <c r="C170" s="115" t="s">
        <v>1670</v>
      </c>
      <c r="D170" s="25" t="s">
        <v>1368</v>
      </c>
      <c r="E170" s="92" t="s">
        <v>1178</v>
      </c>
      <c r="F170" s="26"/>
      <c r="G170" s="100" t="s">
        <v>1709</v>
      </c>
      <c r="H170" s="13"/>
      <c r="I170" s="120">
        <v>11528000</v>
      </c>
      <c r="J170" s="127">
        <v>9318466</v>
      </c>
      <c r="K170" s="88">
        <f t="shared" si="2"/>
        <v>2209534</v>
      </c>
    </row>
    <row r="171" spans="1:11" x14ac:dyDescent="0.25">
      <c r="A171" s="113">
        <v>45362</v>
      </c>
      <c r="B171" s="25" t="s">
        <v>1691</v>
      </c>
      <c r="C171" s="115" t="s">
        <v>1671</v>
      </c>
      <c r="D171" s="25" t="s">
        <v>1290</v>
      </c>
      <c r="E171" s="92" t="s">
        <v>1750</v>
      </c>
      <c r="F171" s="26"/>
      <c r="G171" s="100" t="s">
        <v>1710</v>
      </c>
      <c r="H171" s="13"/>
      <c r="I171" s="120">
        <v>18600000</v>
      </c>
      <c r="J171" s="127">
        <v>16895000</v>
      </c>
      <c r="K171" s="88">
        <f t="shared" si="2"/>
        <v>1705000</v>
      </c>
    </row>
    <row r="172" spans="1:11" x14ac:dyDescent="0.25">
      <c r="A172" s="113">
        <v>45362</v>
      </c>
      <c r="B172" s="25" t="s">
        <v>1062</v>
      </c>
      <c r="C172" s="115" t="s">
        <v>1303</v>
      </c>
      <c r="D172" s="25" t="s">
        <v>1650</v>
      </c>
      <c r="E172" s="92" t="s">
        <v>1751</v>
      </c>
      <c r="F172" s="26"/>
      <c r="G172" s="100" t="s">
        <v>1711</v>
      </c>
      <c r="H172" s="13"/>
      <c r="I172" s="120">
        <v>25100000</v>
      </c>
      <c r="J172" s="127">
        <v>22799167</v>
      </c>
      <c r="K172" s="88">
        <f t="shared" si="2"/>
        <v>2300833</v>
      </c>
    </row>
    <row r="173" spans="1:11" x14ac:dyDescent="0.25">
      <c r="A173" s="113">
        <v>45363</v>
      </c>
      <c r="B173" s="25" t="s">
        <v>1362</v>
      </c>
      <c r="C173" s="115" t="s">
        <v>1535</v>
      </c>
      <c r="D173" s="25" t="s">
        <v>1378</v>
      </c>
      <c r="E173" s="92" t="s">
        <v>1752</v>
      </c>
      <c r="F173" s="26"/>
      <c r="G173" s="100" t="s">
        <v>1712</v>
      </c>
      <c r="H173" s="13"/>
      <c r="I173" s="120">
        <v>21012000</v>
      </c>
      <c r="J173" s="127">
        <v>18910800</v>
      </c>
      <c r="K173" s="88">
        <f t="shared" si="2"/>
        <v>2101200</v>
      </c>
    </row>
    <row r="174" spans="1:11" x14ac:dyDescent="0.25">
      <c r="A174" s="113">
        <v>45363</v>
      </c>
      <c r="B174" s="25" t="s">
        <v>839</v>
      </c>
      <c r="C174" s="115" t="s">
        <v>1566</v>
      </c>
      <c r="D174" s="25" t="s">
        <v>1672</v>
      </c>
      <c r="E174" s="92" t="s">
        <v>1753</v>
      </c>
      <c r="F174" s="26"/>
      <c r="G174" s="100" t="s">
        <v>1713</v>
      </c>
      <c r="H174" s="13"/>
      <c r="I174" s="120">
        <v>29792000</v>
      </c>
      <c r="J174" s="127">
        <v>26316267</v>
      </c>
      <c r="K174" s="88">
        <f t="shared" si="2"/>
        <v>3475733</v>
      </c>
    </row>
    <row r="175" spans="1:11" x14ac:dyDescent="0.25">
      <c r="A175" s="113">
        <v>45363</v>
      </c>
      <c r="B175" s="25" t="s">
        <v>986</v>
      </c>
      <c r="C175" s="115" t="s">
        <v>1665</v>
      </c>
      <c r="D175" s="25" t="s">
        <v>1670</v>
      </c>
      <c r="E175" s="92" t="s">
        <v>1178</v>
      </c>
      <c r="F175" s="26"/>
      <c r="G175" s="100" t="s">
        <v>1714</v>
      </c>
      <c r="H175" s="13"/>
      <c r="I175" s="120">
        <v>7952000</v>
      </c>
      <c r="J175" s="127">
        <v>7156800</v>
      </c>
      <c r="K175" s="88">
        <f t="shared" si="2"/>
        <v>795200</v>
      </c>
    </row>
    <row r="176" spans="1:11" x14ac:dyDescent="0.25">
      <c r="A176" s="113">
        <v>45364</v>
      </c>
      <c r="B176" s="25" t="s">
        <v>1628</v>
      </c>
      <c r="C176" s="115" t="s">
        <v>1558</v>
      </c>
      <c r="D176" s="25" t="s">
        <v>1673</v>
      </c>
      <c r="E176" s="92" t="s">
        <v>1754</v>
      </c>
      <c r="F176" s="26"/>
      <c r="G176" s="100" t="s">
        <v>1715</v>
      </c>
      <c r="H176" s="13"/>
      <c r="I176" s="120">
        <v>19100000</v>
      </c>
      <c r="J176" s="127">
        <v>17190000</v>
      </c>
      <c r="K176" s="88">
        <f t="shared" si="2"/>
        <v>1910000</v>
      </c>
    </row>
    <row r="177" spans="1:11" x14ac:dyDescent="0.25">
      <c r="A177" s="113">
        <v>45364</v>
      </c>
      <c r="B177" s="25" t="s">
        <v>1073</v>
      </c>
      <c r="C177" s="115" t="s">
        <v>1300</v>
      </c>
      <c r="D177" s="25" t="s">
        <v>1553</v>
      </c>
      <c r="E177" s="92" t="s">
        <v>1755</v>
      </c>
      <c r="F177" s="26"/>
      <c r="G177" s="100" t="s">
        <v>1716</v>
      </c>
      <c r="H177" s="13"/>
      <c r="I177" s="120">
        <v>32396000</v>
      </c>
      <c r="J177" s="127">
        <v>23487100</v>
      </c>
      <c r="K177" s="88">
        <f t="shared" si="2"/>
        <v>8908900</v>
      </c>
    </row>
    <row r="178" spans="1:11" x14ac:dyDescent="0.25">
      <c r="A178" s="113">
        <v>45365</v>
      </c>
      <c r="B178" s="25" t="s">
        <v>61</v>
      </c>
      <c r="C178" s="115" t="s">
        <v>1674</v>
      </c>
      <c r="D178" s="25" t="s">
        <v>1675</v>
      </c>
      <c r="E178" s="92" t="s">
        <v>1178</v>
      </c>
      <c r="F178" s="26"/>
      <c r="G178" s="100" t="s">
        <v>1717</v>
      </c>
      <c r="H178" s="13"/>
      <c r="I178" s="120">
        <v>11528000</v>
      </c>
      <c r="J178" s="127">
        <v>10183067</v>
      </c>
      <c r="K178" s="88">
        <f t="shared" si="2"/>
        <v>1344933</v>
      </c>
    </row>
    <row r="179" spans="1:11" x14ac:dyDescent="0.25">
      <c r="A179" s="113">
        <v>45365</v>
      </c>
      <c r="B179" s="25" t="s">
        <v>1669</v>
      </c>
      <c r="C179" s="115" t="s">
        <v>1676</v>
      </c>
      <c r="D179" s="25" t="s">
        <v>1377</v>
      </c>
      <c r="E179" s="92" t="s">
        <v>1756</v>
      </c>
      <c r="F179" s="26"/>
      <c r="G179" s="100" t="s">
        <v>1718</v>
      </c>
      <c r="H179" s="13"/>
      <c r="I179" s="120">
        <v>40000000</v>
      </c>
      <c r="J179" s="127">
        <v>33666667</v>
      </c>
      <c r="K179" s="88">
        <f t="shared" si="2"/>
        <v>6333333</v>
      </c>
    </row>
    <row r="180" spans="1:11" x14ac:dyDescent="0.25">
      <c r="A180" s="113">
        <v>45365</v>
      </c>
      <c r="B180" s="25" t="s">
        <v>1269</v>
      </c>
      <c r="C180" s="115" t="s">
        <v>1677</v>
      </c>
      <c r="D180" s="25" t="s">
        <v>1651</v>
      </c>
      <c r="E180" s="92" t="s">
        <v>1757</v>
      </c>
      <c r="F180" s="26"/>
      <c r="G180" s="100" t="s">
        <v>1719</v>
      </c>
      <c r="H180" s="13"/>
      <c r="I180" s="120">
        <v>28452000</v>
      </c>
      <c r="J180" s="127">
        <v>25132600</v>
      </c>
      <c r="K180" s="88">
        <f t="shared" si="2"/>
        <v>3319400</v>
      </c>
    </row>
    <row r="181" spans="1:11" x14ac:dyDescent="0.25">
      <c r="A181" s="113">
        <v>45366</v>
      </c>
      <c r="B181" s="25" t="s">
        <v>1273</v>
      </c>
      <c r="C181" s="115" t="s">
        <v>1678</v>
      </c>
      <c r="D181" s="25" t="s">
        <v>1678</v>
      </c>
      <c r="E181" s="92" t="s">
        <v>1178</v>
      </c>
      <c r="F181" s="26"/>
      <c r="G181" s="100" t="s">
        <v>1720</v>
      </c>
      <c r="H181" s="13"/>
      <c r="I181" s="120">
        <v>11528000</v>
      </c>
      <c r="J181" s="127">
        <v>9894867</v>
      </c>
      <c r="K181" s="88">
        <f t="shared" si="2"/>
        <v>1633133</v>
      </c>
    </row>
    <row r="182" spans="1:11" x14ac:dyDescent="0.25">
      <c r="A182" s="113">
        <v>45366</v>
      </c>
      <c r="B182" s="25" t="s">
        <v>837</v>
      </c>
      <c r="C182" s="115" t="s">
        <v>1675</v>
      </c>
      <c r="D182" s="25" t="s">
        <v>1671</v>
      </c>
      <c r="E182" s="92" t="s">
        <v>1758</v>
      </c>
      <c r="F182" s="26"/>
      <c r="G182" s="100" t="s">
        <v>1721</v>
      </c>
      <c r="H182" s="13"/>
      <c r="I182" s="120">
        <v>19092000</v>
      </c>
      <c r="J182" s="127">
        <v>16387300</v>
      </c>
      <c r="K182" s="88">
        <f t="shared" si="2"/>
        <v>2704700</v>
      </c>
    </row>
    <row r="183" spans="1:11" x14ac:dyDescent="0.25">
      <c r="A183" s="113">
        <v>45369</v>
      </c>
      <c r="B183" s="25" t="s">
        <v>1649</v>
      </c>
      <c r="C183" s="115" t="s">
        <v>1679</v>
      </c>
      <c r="D183" s="25" t="s">
        <v>1387</v>
      </c>
      <c r="E183" s="92" t="s">
        <v>1178</v>
      </c>
      <c r="F183" s="26"/>
      <c r="G183" s="100" t="s">
        <v>1722</v>
      </c>
      <c r="H183" s="13"/>
      <c r="I183" s="120">
        <v>11528000</v>
      </c>
      <c r="J183" s="127">
        <v>7205000</v>
      </c>
      <c r="K183" s="88">
        <f t="shared" si="2"/>
        <v>4323000</v>
      </c>
    </row>
    <row r="184" spans="1:11" x14ac:dyDescent="0.25">
      <c r="A184" s="113">
        <v>45369</v>
      </c>
      <c r="B184" s="25" t="s">
        <v>1275</v>
      </c>
      <c r="C184" s="115" t="s">
        <v>1412</v>
      </c>
      <c r="D184" s="25" t="s">
        <v>1680</v>
      </c>
      <c r="E184" s="92" t="s">
        <v>1759</v>
      </c>
      <c r="F184" s="26"/>
      <c r="G184" s="100" t="s">
        <v>1723</v>
      </c>
      <c r="H184" s="13"/>
      <c r="I184" s="120">
        <v>28452000</v>
      </c>
      <c r="J184" s="127">
        <v>24184200</v>
      </c>
      <c r="K184" s="88">
        <f t="shared" si="2"/>
        <v>4267800</v>
      </c>
    </row>
    <row r="185" spans="1:11" x14ac:dyDescent="0.25">
      <c r="A185" s="113">
        <v>45370</v>
      </c>
      <c r="B185" s="25" t="s">
        <v>1280</v>
      </c>
      <c r="C185" s="115" t="s">
        <v>1681</v>
      </c>
      <c r="D185" s="25" t="s">
        <v>1409</v>
      </c>
      <c r="E185" s="92" t="s">
        <v>1760</v>
      </c>
      <c r="F185" s="26"/>
      <c r="G185" s="100" t="s">
        <v>1724</v>
      </c>
      <c r="H185" s="13"/>
      <c r="I185" s="120">
        <f>45000000-41333333</f>
        <v>3666667</v>
      </c>
      <c r="J185" s="127">
        <v>3666667</v>
      </c>
      <c r="K185" s="88">
        <f t="shared" si="2"/>
        <v>0</v>
      </c>
    </row>
    <row r="186" spans="1:11" x14ac:dyDescent="0.25">
      <c r="A186" s="113">
        <v>45370</v>
      </c>
      <c r="B186" s="25" t="s">
        <v>1270</v>
      </c>
      <c r="C186" s="115" t="s">
        <v>1682</v>
      </c>
      <c r="D186" s="25" t="s">
        <v>1683</v>
      </c>
      <c r="E186" s="92" t="s">
        <v>1761</v>
      </c>
      <c r="F186" s="26"/>
      <c r="G186" s="100" t="s">
        <v>1725</v>
      </c>
      <c r="H186" s="13"/>
      <c r="I186" s="120">
        <v>25584000</v>
      </c>
      <c r="J186" s="127">
        <v>21746400</v>
      </c>
      <c r="K186" s="88">
        <f t="shared" si="2"/>
        <v>3837600</v>
      </c>
    </row>
    <row r="187" spans="1:11" x14ac:dyDescent="0.25">
      <c r="A187" s="113">
        <v>45370</v>
      </c>
      <c r="B187" s="25" t="s">
        <v>1664</v>
      </c>
      <c r="C187" s="115" t="s">
        <v>1423</v>
      </c>
      <c r="D187" s="25" t="s">
        <v>1564</v>
      </c>
      <c r="E187" s="92" t="s">
        <v>1762</v>
      </c>
      <c r="F187" s="26"/>
      <c r="G187" s="100" t="s">
        <v>1726</v>
      </c>
      <c r="H187" s="13"/>
      <c r="I187" s="120">
        <v>33832000</v>
      </c>
      <c r="J187" s="127">
        <v>28757200</v>
      </c>
      <c r="K187" s="88">
        <f t="shared" si="2"/>
        <v>5074800</v>
      </c>
    </row>
    <row r="188" spans="1:11" x14ac:dyDescent="0.25">
      <c r="A188" s="113">
        <v>45371</v>
      </c>
      <c r="B188" s="25" t="s">
        <v>1665</v>
      </c>
      <c r="C188" s="115" t="s">
        <v>1568</v>
      </c>
      <c r="D188" s="25" t="s">
        <v>1682</v>
      </c>
      <c r="E188" s="92" t="s">
        <v>1763</v>
      </c>
      <c r="F188" s="26"/>
      <c r="G188" s="100" t="s">
        <v>1727</v>
      </c>
      <c r="H188" s="13"/>
      <c r="I188" s="120">
        <v>27488000</v>
      </c>
      <c r="J188" s="127">
        <v>23135733</v>
      </c>
      <c r="K188" s="88">
        <f t="shared" si="2"/>
        <v>4352267</v>
      </c>
    </row>
    <row r="189" spans="1:11" x14ac:dyDescent="0.25">
      <c r="A189" s="113">
        <v>45371</v>
      </c>
      <c r="B189" s="25" t="s">
        <v>1277</v>
      </c>
      <c r="C189" s="115" t="s">
        <v>1684</v>
      </c>
      <c r="D189" s="25" t="s">
        <v>1685</v>
      </c>
      <c r="E189" s="92" t="s">
        <v>1764</v>
      </c>
      <c r="F189" s="26"/>
      <c r="G189" s="100" t="s">
        <v>1728</v>
      </c>
      <c r="H189" s="13"/>
      <c r="I189" s="120">
        <v>30000000</v>
      </c>
      <c r="J189" s="127">
        <v>25250000</v>
      </c>
      <c r="K189" s="88">
        <f t="shared" si="2"/>
        <v>4750000</v>
      </c>
    </row>
    <row r="190" spans="1:11" x14ac:dyDescent="0.25">
      <c r="A190" s="113">
        <v>45371</v>
      </c>
      <c r="B190" s="25" t="s">
        <v>73</v>
      </c>
      <c r="C190" s="115" t="s">
        <v>1685</v>
      </c>
      <c r="D190" s="25" t="s">
        <v>1684</v>
      </c>
      <c r="E190" s="92" t="s">
        <v>1765</v>
      </c>
      <c r="F190" s="26"/>
      <c r="G190" s="100" t="s">
        <v>1729</v>
      </c>
      <c r="H190" s="13"/>
      <c r="I190" s="120">
        <v>20000000</v>
      </c>
      <c r="J190" s="127">
        <v>16666667</v>
      </c>
      <c r="K190" s="88">
        <f t="shared" si="2"/>
        <v>3333333</v>
      </c>
    </row>
    <row r="191" spans="1:11" x14ac:dyDescent="0.25">
      <c r="A191" s="113">
        <v>45371</v>
      </c>
      <c r="B191" s="25" t="s">
        <v>1285</v>
      </c>
      <c r="C191" s="115" t="s">
        <v>1686</v>
      </c>
      <c r="D191" s="25" t="s">
        <v>1686</v>
      </c>
      <c r="E191" s="92" t="s">
        <v>1766</v>
      </c>
      <c r="F191" s="26"/>
      <c r="G191" s="100" t="s">
        <v>1730</v>
      </c>
      <c r="H191" s="13"/>
      <c r="I191" s="120">
        <v>30000000</v>
      </c>
      <c r="J191" s="127">
        <v>25250000</v>
      </c>
      <c r="K191" s="88">
        <f t="shared" si="2"/>
        <v>4750000</v>
      </c>
    </row>
    <row r="192" spans="1:11" x14ac:dyDescent="0.25">
      <c r="A192" s="113">
        <v>45372</v>
      </c>
      <c r="B192" s="25" t="s">
        <v>1648</v>
      </c>
      <c r="C192" s="115" t="s">
        <v>1415</v>
      </c>
      <c r="D192" s="25" t="s">
        <v>1681</v>
      </c>
      <c r="E192" s="92" t="s">
        <v>1767</v>
      </c>
      <c r="F192" s="26"/>
      <c r="G192" s="100" t="s">
        <v>1731</v>
      </c>
      <c r="H192" s="13"/>
      <c r="I192" s="120">
        <v>20000000</v>
      </c>
      <c r="J192" s="127">
        <v>16500000</v>
      </c>
      <c r="K192" s="88">
        <f t="shared" si="2"/>
        <v>3500000</v>
      </c>
    </row>
    <row r="193" spans="1:11" x14ac:dyDescent="0.25">
      <c r="A193" s="113">
        <v>45372</v>
      </c>
      <c r="B193" s="25" t="s">
        <v>1668</v>
      </c>
      <c r="C193" s="115" t="s">
        <v>1421</v>
      </c>
      <c r="D193" s="25" t="s">
        <v>1687</v>
      </c>
      <c r="E193" s="92" t="s">
        <v>1768</v>
      </c>
      <c r="F193" s="26"/>
      <c r="G193" s="100" t="s">
        <v>1732</v>
      </c>
      <c r="H193" s="13"/>
      <c r="I193" s="120">
        <v>19092000</v>
      </c>
      <c r="J193" s="127">
        <v>15750900</v>
      </c>
      <c r="K193" s="88">
        <f t="shared" si="2"/>
        <v>3341100</v>
      </c>
    </row>
    <row r="194" spans="1:11" x14ac:dyDescent="0.25">
      <c r="A194" s="113">
        <v>45372</v>
      </c>
      <c r="B194" s="25" t="s">
        <v>1551</v>
      </c>
      <c r="C194" s="115" t="s">
        <v>1417</v>
      </c>
      <c r="D194" s="25" t="s">
        <v>1688</v>
      </c>
      <c r="E194" s="92" t="s">
        <v>1217</v>
      </c>
      <c r="F194" s="26"/>
      <c r="G194" s="100" t="s">
        <v>1733</v>
      </c>
      <c r="H194" s="13"/>
      <c r="I194" s="120">
        <v>9000000</v>
      </c>
      <c r="J194" s="127">
        <v>7425000</v>
      </c>
      <c r="K194" s="88">
        <f t="shared" si="2"/>
        <v>1575000</v>
      </c>
    </row>
    <row r="195" spans="1:11" x14ac:dyDescent="0.25">
      <c r="A195" s="113">
        <v>45373</v>
      </c>
      <c r="B195" s="25" t="s">
        <v>1371</v>
      </c>
      <c r="C195" s="115" t="s">
        <v>1687</v>
      </c>
      <c r="D195" s="25" t="s">
        <v>1571</v>
      </c>
      <c r="E195" s="92" t="s">
        <v>1769</v>
      </c>
      <c r="F195" s="26"/>
      <c r="G195" s="100" t="s">
        <v>1734</v>
      </c>
      <c r="H195" s="13"/>
      <c r="I195" s="120">
        <v>21012000</v>
      </c>
      <c r="J195" s="127">
        <v>15583900</v>
      </c>
      <c r="K195" s="88">
        <f t="shared" si="2"/>
        <v>5428100</v>
      </c>
    </row>
    <row r="196" spans="1:11" x14ac:dyDescent="0.25">
      <c r="A196" s="113">
        <v>45373</v>
      </c>
      <c r="B196" s="25" t="s">
        <v>1692</v>
      </c>
      <c r="C196" s="115" t="s">
        <v>1304</v>
      </c>
      <c r="D196" s="25" t="s">
        <v>1689</v>
      </c>
      <c r="E196" s="92" t="s">
        <v>1770</v>
      </c>
      <c r="F196" s="26"/>
      <c r="G196" s="100" t="s">
        <v>1735</v>
      </c>
      <c r="H196" s="13"/>
      <c r="I196" s="120">
        <v>3873450</v>
      </c>
      <c r="J196" s="127">
        <v>1881390</v>
      </c>
      <c r="K196" s="88">
        <f t="shared" si="2"/>
        <v>1992060</v>
      </c>
    </row>
    <row r="197" spans="1:11" x14ac:dyDescent="0.25">
      <c r="A197" s="113">
        <v>45383</v>
      </c>
      <c r="B197" s="25" t="s">
        <v>1631</v>
      </c>
      <c r="C197" s="115" t="s">
        <v>427</v>
      </c>
      <c r="D197" s="25" t="s">
        <v>1924</v>
      </c>
      <c r="E197" s="92" t="s">
        <v>1217</v>
      </c>
      <c r="F197" s="26"/>
      <c r="G197" s="100" t="s">
        <v>2179</v>
      </c>
      <c r="H197" s="13"/>
      <c r="I197" s="120">
        <v>9000000</v>
      </c>
      <c r="J197" s="127">
        <v>6600000</v>
      </c>
      <c r="K197" s="88">
        <f t="shared" si="2"/>
        <v>2400000</v>
      </c>
    </row>
    <row r="198" spans="1:11" x14ac:dyDescent="0.25">
      <c r="A198" s="113">
        <v>45383</v>
      </c>
      <c r="B198" s="25" t="s">
        <v>1378</v>
      </c>
      <c r="C198" s="115" t="s">
        <v>2021</v>
      </c>
      <c r="D198" s="25" t="s">
        <v>2015</v>
      </c>
      <c r="E198" s="92" t="s">
        <v>2142</v>
      </c>
      <c r="F198" s="26"/>
      <c r="G198" s="100" t="s">
        <v>2180</v>
      </c>
      <c r="H198" s="13"/>
      <c r="I198" s="120">
        <v>9000000</v>
      </c>
      <c r="J198" s="127">
        <v>6225000</v>
      </c>
      <c r="K198" s="88">
        <f t="shared" si="2"/>
        <v>2775000</v>
      </c>
    </row>
    <row r="199" spans="1:11" x14ac:dyDescent="0.25">
      <c r="A199" s="113">
        <v>45383</v>
      </c>
      <c r="B199" s="25" t="s">
        <v>1372</v>
      </c>
      <c r="C199" s="115" t="s">
        <v>1824</v>
      </c>
      <c r="D199" s="25" t="s">
        <v>1820</v>
      </c>
      <c r="E199" s="92" t="s">
        <v>2143</v>
      </c>
      <c r="F199" s="26"/>
      <c r="G199" s="100" t="s">
        <v>2181</v>
      </c>
      <c r="H199" s="13"/>
      <c r="I199" s="120">
        <v>14600000</v>
      </c>
      <c r="J199" s="127">
        <v>10828333</v>
      </c>
      <c r="K199" s="88">
        <f t="shared" si="2"/>
        <v>3771667</v>
      </c>
    </row>
    <row r="200" spans="1:11" x14ac:dyDescent="0.25">
      <c r="A200" s="113">
        <v>45383</v>
      </c>
      <c r="B200" s="25" t="s">
        <v>1375</v>
      </c>
      <c r="C200" s="115" t="s">
        <v>2096</v>
      </c>
      <c r="D200" s="25" t="s">
        <v>2097</v>
      </c>
      <c r="E200" s="92" t="s">
        <v>2144</v>
      </c>
      <c r="F200" s="26"/>
      <c r="G200" s="100" t="s">
        <v>2182</v>
      </c>
      <c r="H200" s="13"/>
      <c r="I200" s="120">
        <v>12800000</v>
      </c>
      <c r="J200" s="127">
        <v>5013334</v>
      </c>
      <c r="K200" s="88">
        <f t="shared" si="2"/>
        <v>7786666</v>
      </c>
    </row>
    <row r="201" spans="1:11" x14ac:dyDescent="0.25">
      <c r="A201" s="113">
        <v>45383</v>
      </c>
      <c r="B201" s="25" t="s">
        <v>1650</v>
      </c>
      <c r="C201" s="115" t="s">
        <v>2098</v>
      </c>
      <c r="D201" s="25" t="s">
        <v>1818</v>
      </c>
      <c r="E201" s="92" t="s">
        <v>1217</v>
      </c>
      <c r="F201" s="26"/>
      <c r="G201" s="100" t="s">
        <v>2183</v>
      </c>
      <c r="H201" s="13"/>
      <c r="I201" s="120">
        <v>9000000</v>
      </c>
      <c r="J201" s="127">
        <v>6675000</v>
      </c>
      <c r="K201" s="88">
        <f t="shared" si="2"/>
        <v>2325000</v>
      </c>
    </row>
    <row r="202" spans="1:11" x14ac:dyDescent="0.25">
      <c r="A202" s="113">
        <v>45383</v>
      </c>
      <c r="B202" s="25" t="s">
        <v>1555</v>
      </c>
      <c r="C202" s="115" t="s">
        <v>1419</v>
      </c>
      <c r="D202" s="25" t="s">
        <v>1392</v>
      </c>
      <c r="E202" s="92" t="s">
        <v>1217</v>
      </c>
      <c r="F202" s="26"/>
      <c r="G202" s="100" t="s">
        <v>2184</v>
      </c>
      <c r="H202" s="13"/>
      <c r="I202" s="120">
        <v>9000000</v>
      </c>
      <c r="J202" s="127">
        <v>6675000</v>
      </c>
      <c r="K202" s="88">
        <f t="shared" si="2"/>
        <v>2325000</v>
      </c>
    </row>
    <row r="203" spans="1:11" x14ac:dyDescent="0.25">
      <c r="A203" s="113">
        <v>45383</v>
      </c>
      <c r="B203" s="25" t="s">
        <v>1290</v>
      </c>
      <c r="C203" s="115" t="s">
        <v>2083</v>
      </c>
      <c r="D203" s="25" t="s">
        <v>2016</v>
      </c>
      <c r="E203" s="92" t="s">
        <v>2145</v>
      </c>
      <c r="F203" s="26"/>
      <c r="G203" s="100" t="s">
        <v>2185</v>
      </c>
      <c r="H203" s="13"/>
      <c r="I203" s="120">
        <v>29792000</v>
      </c>
      <c r="J203" s="127">
        <v>21599200</v>
      </c>
      <c r="K203" s="88">
        <f t="shared" si="2"/>
        <v>8192800</v>
      </c>
    </row>
    <row r="204" spans="1:11" x14ac:dyDescent="0.25">
      <c r="A204" s="113">
        <v>45383</v>
      </c>
      <c r="B204" s="25" t="s">
        <v>1382</v>
      </c>
      <c r="C204" s="115" t="s">
        <v>2099</v>
      </c>
      <c r="D204" s="25" t="s">
        <v>1308</v>
      </c>
      <c r="E204" s="92" t="s">
        <v>2146</v>
      </c>
      <c r="F204" s="26"/>
      <c r="G204" s="100" t="s">
        <v>2186</v>
      </c>
      <c r="H204" s="13"/>
      <c r="I204" s="120">
        <v>28000000</v>
      </c>
      <c r="J204" s="127">
        <v>20766667</v>
      </c>
      <c r="K204" s="88">
        <f t="shared" si="2"/>
        <v>7233333</v>
      </c>
    </row>
    <row r="205" spans="1:11" x14ac:dyDescent="0.25">
      <c r="A205" s="113">
        <v>45383</v>
      </c>
      <c r="B205" s="25" t="s">
        <v>1289</v>
      </c>
      <c r="C205" s="115" t="s">
        <v>2097</v>
      </c>
      <c r="D205" s="25" t="s">
        <v>1569</v>
      </c>
      <c r="E205" s="92" t="s">
        <v>2147</v>
      </c>
      <c r="F205" s="26"/>
      <c r="G205" s="100" t="s">
        <v>2187</v>
      </c>
      <c r="H205" s="13"/>
      <c r="I205" s="120">
        <v>26800000</v>
      </c>
      <c r="J205" s="127">
        <v>19876667</v>
      </c>
      <c r="K205" s="88">
        <f t="shared" si="2"/>
        <v>6923333</v>
      </c>
    </row>
    <row r="206" spans="1:11" x14ac:dyDescent="0.25">
      <c r="A206" s="113">
        <v>45383</v>
      </c>
      <c r="B206" s="25" t="s">
        <v>1772</v>
      </c>
      <c r="C206" s="115" t="s">
        <v>1922</v>
      </c>
      <c r="D206" s="25" t="s">
        <v>1433</v>
      </c>
      <c r="E206" s="92" t="s">
        <v>2148</v>
      </c>
      <c r="F206" s="26"/>
      <c r="G206" s="100" t="s">
        <v>2188</v>
      </c>
      <c r="H206" s="13"/>
      <c r="I206" s="120">
        <v>20000000</v>
      </c>
      <c r="J206" s="127">
        <v>14666667</v>
      </c>
      <c r="K206" s="88">
        <f t="shared" si="2"/>
        <v>5333333</v>
      </c>
    </row>
    <row r="207" spans="1:11" x14ac:dyDescent="0.25">
      <c r="A207" s="113">
        <v>45384</v>
      </c>
      <c r="B207" s="25" t="s">
        <v>1366</v>
      </c>
      <c r="C207" s="115" t="s">
        <v>2100</v>
      </c>
      <c r="D207" s="25" t="s">
        <v>2101</v>
      </c>
      <c r="E207" s="92" t="s">
        <v>2149</v>
      </c>
      <c r="F207" s="26"/>
      <c r="G207" s="100" t="s">
        <v>2189</v>
      </c>
      <c r="H207" s="13"/>
      <c r="I207" s="120">
        <v>28000000</v>
      </c>
      <c r="J207" s="127">
        <v>20300000</v>
      </c>
      <c r="K207" s="88">
        <f t="shared" si="2"/>
        <v>7700000</v>
      </c>
    </row>
    <row r="208" spans="1:11" x14ac:dyDescent="0.25">
      <c r="A208" s="113">
        <v>45385</v>
      </c>
      <c r="B208" s="25" t="s">
        <v>1553</v>
      </c>
      <c r="C208" s="115" t="s">
        <v>2102</v>
      </c>
      <c r="D208" s="25" t="s">
        <v>1632</v>
      </c>
      <c r="E208" s="92" t="s">
        <v>2150</v>
      </c>
      <c r="F208" s="26"/>
      <c r="G208" s="100" t="s">
        <v>2190</v>
      </c>
      <c r="H208" s="13"/>
      <c r="I208" s="120">
        <v>34400000</v>
      </c>
      <c r="J208" s="127">
        <v>24940000</v>
      </c>
      <c r="K208" s="88">
        <f t="shared" si="2"/>
        <v>9460000</v>
      </c>
    </row>
    <row r="209" spans="1:11" x14ac:dyDescent="0.25">
      <c r="A209" s="113">
        <v>45386</v>
      </c>
      <c r="B209" s="25" t="s">
        <v>1651</v>
      </c>
      <c r="C209" s="115" t="s">
        <v>1931</v>
      </c>
      <c r="D209" s="25" t="s">
        <v>1633</v>
      </c>
      <c r="E209" s="92" t="s">
        <v>2151</v>
      </c>
      <c r="F209" s="26"/>
      <c r="G209" s="100" t="s">
        <v>2191</v>
      </c>
      <c r="H209" s="13"/>
      <c r="I209" s="120">
        <v>21064000</v>
      </c>
      <c r="J209" s="127">
        <v>15271400</v>
      </c>
      <c r="K209" s="88">
        <f t="shared" si="2"/>
        <v>5792600</v>
      </c>
    </row>
    <row r="210" spans="1:11" x14ac:dyDescent="0.25">
      <c r="A210" s="113">
        <v>45386</v>
      </c>
      <c r="B210" s="25" t="s">
        <v>1554</v>
      </c>
      <c r="C210" s="115" t="s">
        <v>2103</v>
      </c>
      <c r="D210" s="25" t="s">
        <v>2104</v>
      </c>
      <c r="E210" s="92" t="s">
        <v>2152</v>
      </c>
      <c r="F210" s="26"/>
      <c r="G210" s="100" t="s">
        <v>2192</v>
      </c>
      <c r="H210" s="13"/>
      <c r="I210" s="120">
        <v>36000000</v>
      </c>
      <c r="J210" s="127">
        <v>26100000</v>
      </c>
      <c r="K210" s="88">
        <f t="shared" si="2"/>
        <v>9900000</v>
      </c>
    </row>
    <row r="211" spans="1:11" x14ac:dyDescent="0.25">
      <c r="A211" s="113">
        <v>45386</v>
      </c>
      <c r="B211" s="25" t="s">
        <v>2014</v>
      </c>
      <c r="C211" s="115" t="s">
        <v>1384</v>
      </c>
      <c r="D211" s="25" t="s">
        <v>2098</v>
      </c>
      <c r="E211" s="92" t="s">
        <v>2153</v>
      </c>
      <c r="F211" s="26"/>
      <c r="G211" s="100" t="s">
        <v>722</v>
      </c>
      <c r="H211" s="13"/>
      <c r="I211" s="120">
        <v>1789000</v>
      </c>
      <c r="J211" s="127">
        <v>1789000</v>
      </c>
      <c r="K211" s="88">
        <f t="shared" si="2"/>
        <v>0</v>
      </c>
    </row>
    <row r="212" spans="1:11" x14ac:dyDescent="0.25">
      <c r="A212" s="113">
        <v>45386</v>
      </c>
      <c r="B212" s="25" t="s">
        <v>2014</v>
      </c>
      <c r="C212" s="115" t="s">
        <v>1673</v>
      </c>
      <c r="D212" s="25" t="s">
        <v>2096</v>
      </c>
      <c r="E212" s="92" t="s">
        <v>2154</v>
      </c>
      <c r="F212" s="26"/>
      <c r="G212" s="100" t="s">
        <v>722</v>
      </c>
      <c r="H212" s="13"/>
      <c r="I212" s="120">
        <v>132700</v>
      </c>
      <c r="J212" s="127">
        <v>132700</v>
      </c>
      <c r="K212" s="88">
        <f t="shared" si="2"/>
        <v>0</v>
      </c>
    </row>
    <row r="213" spans="1:11" x14ac:dyDescent="0.25">
      <c r="A213" s="113">
        <v>45387</v>
      </c>
      <c r="B213" s="25" t="s">
        <v>1403</v>
      </c>
      <c r="C213" s="115" t="s">
        <v>1838</v>
      </c>
      <c r="D213" s="25" t="s">
        <v>2084</v>
      </c>
      <c r="E213" s="92" t="s">
        <v>2155</v>
      </c>
      <c r="F213" s="26"/>
      <c r="G213" s="100" t="s">
        <v>2193</v>
      </c>
      <c r="H213" s="13"/>
      <c r="I213" s="120">
        <v>21568000</v>
      </c>
      <c r="J213" s="127">
        <v>15457067</v>
      </c>
      <c r="K213" s="88">
        <f t="shared" si="2"/>
        <v>6110933</v>
      </c>
    </row>
    <row r="214" spans="1:11" x14ac:dyDescent="0.25">
      <c r="A214" s="113">
        <v>45390</v>
      </c>
      <c r="B214" s="25" t="s">
        <v>1679</v>
      </c>
      <c r="C214" s="115" t="s">
        <v>1933</v>
      </c>
      <c r="D214" s="25" t="s">
        <v>2103</v>
      </c>
      <c r="E214" s="92" t="s">
        <v>2156</v>
      </c>
      <c r="F214" s="26"/>
      <c r="G214" s="100" t="s">
        <v>2194</v>
      </c>
      <c r="H214" s="13"/>
      <c r="I214" s="120">
        <v>30000000</v>
      </c>
      <c r="J214" s="127">
        <v>20500000</v>
      </c>
      <c r="K214" s="88">
        <f t="shared" si="2"/>
        <v>9500000</v>
      </c>
    </row>
    <row r="215" spans="1:11" x14ac:dyDescent="0.25">
      <c r="A215" s="113">
        <v>45390</v>
      </c>
      <c r="B215" s="25" t="s">
        <v>1678</v>
      </c>
      <c r="C215" s="115" t="s">
        <v>2025</v>
      </c>
      <c r="D215" s="25" t="s">
        <v>1927</v>
      </c>
      <c r="E215" s="92" t="s">
        <v>2157</v>
      </c>
      <c r="F215" s="26"/>
      <c r="G215" s="100" t="s">
        <v>2195</v>
      </c>
      <c r="H215" s="13"/>
      <c r="I215" s="120">
        <v>32000000</v>
      </c>
      <c r="J215" s="127">
        <v>21866667</v>
      </c>
      <c r="K215" s="88">
        <f t="shared" si="2"/>
        <v>10133333</v>
      </c>
    </row>
    <row r="216" spans="1:11" x14ac:dyDescent="0.25">
      <c r="A216" s="113">
        <v>45390</v>
      </c>
      <c r="B216" s="25" t="s">
        <v>1560</v>
      </c>
      <c r="C216" s="115" t="s">
        <v>1817</v>
      </c>
      <c r="D216" s="25" t="s">
        <v>2105</v>
      </c>
      <c r="E216" s="92" t="s">
        <v>2158</v>
      </c>
      <c r="F216" s="26"/>
      <c r="G216" s="100" t="s">
        <v>2196</v>
      </c>
      <c r="H216" s="13"/>
      <c r="I216" s="120">
        <v>15200000</v>
      </c>
      <c r="J216" s="127">
        <v>10260000</v>
      </c>
      <c r="K216" s="88">
        <f t="shared" si="2"/>
        <v>4940000</v>
      </c>
    </row>
    <row r="217" spans="1:11" x14ac:dyDescent="0.25">
      <c r="A217" s="113">
        <v>45391</v>
      </c>
      <c r="B217" s="25" t="s">
        <v>1377</v>
      </c>
      <c r="C217" s="115" t="s">
        <v>2106</v>
      </c>
      <c r="D217" s="25" t="s">
        <v>1834</v>
      </c>
      <c r="E217" s="92" t="s">
        <v>2159</v>
      </c>
      <c r="F217" s="26"/>
      <c r="G217" s="100" t="s">
        <v>2197</v>
      </c>
      <c r="H217" s="13"/>
      <c r="I217" s="120">
        <v>52000000</v>
      </c>
      <c r="J217" s="127">
        <v>21666666</v>
      </c>
      <c r="K217" s="88">
        <f t="shared" si="2"/>
        <v>30333334</v>
      </c>
    </row>
    <row r="218" spans="1:11" x14ac:dyDescent="0.25">
      <c r="A218" s="113">
        <v>45391</v>
      </c>
      <c r="B218" s="25" t="s">
        <v>1774</v>
      </c>
      <c r="C218" s="115" t="s">
        <v>2107</v>
      </c>
      <c r="D218" s="25" t="s">
        <v>2106</v>
      </c>
      <c r="E218" s="92" t="s">
        <v>1178</v>
      </c>
      <c r="F218" s="26"/>
      <c r="G218" s="100" t="s">
        <v>2198</v>
      </c>
      <c r="H218" s="13"/>
      <c r="I218" s="120">
        <v>7952000</v>
      </c>
      <c r="J218" s="127">
        <v>5301333</v>
      </c>
      <c r="K218" s="88">
        <f t="shared" si="2"/>
        <v>2650667</v>
      </c>
    </row>
    <row r="219" spans="1:11" x14ac:dyDescent="0.25">
      <c r="A219" s="113">
        <v>45392</v>
      </c>
      <c r="B219" s="25" t="s">
        <v>1394</v>
      </c>
      <c r="C219" s="115" t="s">
        <v>2108</v>
      </c>
      <c r="D219" s="25" t="s">
        <v>1850</v>
      </c>
      <c r="E219" s="92" t="s">
        <v>2160</v>
      </c>
      <c r="F219" s="26"/>
      <c r="G219" s="100" t="s">
        <v>2199</v>
      </c>
      <c r="H219" s="13"/>
      <c r="I219" s="120">
        <v>22391600</v>
      </c>
      <c r="J219" s="127">
        <v>22391600</v>
      </c>
      <c r="K219" s="88">
        <f t="shared" si="2"/>
        <v>0</v>
      </c>
    </row>
    <row r="220" spans="1:11" x14ac:dyDescent="0.25">
      <c r="A220" s="113">
        <v>45393</v>
      </c>
      <c r="B220" s="25" t="s">
        <v>1399</v>
      </c>
      <c r="C220" s="115" t="s">
        <v>2109</v>
      </c>
      <c r="D220" s="25" t="s">
        <v>2110</v>
      </c>
      <c r="E220" s="92" t="s">
        <v>1217</v>
      </c>
      <c r="F220" s="26"/>
      <c r="G220" s="100" t="s">
        <v>2200</v>
      </c>
      <c r="H220" s="13"/>
      <c r="I220" s="120">
        <v>9000000</v>
      </c>
      <c r="J220" s="127">
        <v>5700000</v>
      </c>
      <c r="K220" s="88">
        <f t="shared" si="2"/>
        <v>3300000</v>
      </c>
    </row>
    <row r="221" spans="1:11" x14ac:dyDescent="0.25">
      <c r="A221" s="113">
        <v>45393</v>
      </c>
      <c r="B221" s="25" t="s">
        <v>1416</v>
      </c>
      <c r="C221" s="115" t="s">
        <v>2028</v>
      </c>
      <c r="D221" s="25" t="s">
        <v>2109</v>
      </c>
      <c r="E221" s="92" t="s">
        <v>2161</v>
      </c>
      <c r="F221" s="26"/>
      <c r="G221" s="100" t="s">
        <v>2201</v>
      </c>
      <c r="H221" s="13"/>
      <c r="I221" s="120">
        <v>15200000</v>
      </c>
      <c r="J221" s="127">
        <v>9626667</v>
      </c>
      <c r="K221" s="88">
        <f t="shared" si="2"/>
        <v>5573333</v>
      </c>
    </row>
    <row r="222" spans="1:11" x14ac:dyDescent="0.25">
      <c r="A222" s="113">
        <v>45393</v>
      </c>
      <c r="B222" s="25" t="s">
        <v>1683</v>
      </c>
      <c r="C222" s="115" t="s">
        <v>2105</v>
      </c>
      <c r="D222" s="25" t="s">
        <v>2111</v>
      </c>
      <c r="E222" s="92" t="s">
        <v>2162</v>
      </c>
      <c r="F222" s="26"/>
      <c r="G222" s="100" t="s">
        <v>2202</v>
      </c>
      <c r="H222" s="13"/>
      <c r="I222" s="120">
        <v>19052000</v>
      </c>
      <c r="J222" s="127">
        <v>12542567</v>
      </c>
      <c r="K222" s="88">
        <f t="shared" si="2"/>
        <v>6509433</v>
      </c>
    </row>
    <row r="223" spans="1:11" x14ac:dyDescent="0.25">
      <c r="A223" s="113">
        <v>45393</v>
      </c>
      <c r="B223" s="25" t="s">
        <v>1565</v>
      </c>
      <c r="C223" s="115" t="s">
        <v>2112</v>
      </c>
      <c r="D223" s="25" t="s">
        <v>2113</v>
      </c>
      <c r="E223" s="92" t="s">
        <v>2163</v>
      </c>
      <c r="F223" s="26"/>
      <c r="G223" s="100" t="s">
        <v>1104</v>
      </c>
      <c r="H223" s="13"/>
      <c r="I223" s="120">
        <v>26264000</v>
      </c>
      <c r="J223" s="127">
        <v>17290467</v>
      </c>
      <c r="K223" s="88">
        <f t="shared" si="2"/>
        <v>8973533</v>
      </c>
    </row>
    <row r="224" spans="1:11" x14ac:dyDescent="0.25">
      <c r="A224" s="113">
        <v>45393</v>
      </c>
      <c r="B224" s="25" t="s">
        <v>1389</v>
      </c>
      <c r="C224" s="115" t="s">
        <v>2111</v>
      </c>
      <c r="D224" s="25" t="s">
        <v>2114</v>
      </c>
      <c r="E224" s="92" t="s">
        <v>1217</v>
      </c>
      <c r="F224" s="26"/>
      <c r="G224" s="100" t="s">
        <v>2203</v>
      </c>
      <c r="H224" s="13"/>
      <c r="I224" s="120">
        <v>9000000</v>
      </c>
      <c r="J224" s="127">
        <v>5700000</v>
      </c>
      <c r="K224" s="88">
        <f t="shared" si="2"/>
        <v>3300000</v>
      </c>
    </row>
    <row r="225" spans="1:11" x14ac:dyDescent="0.25">
      <c r="A225" s="113">
        <v>45394</v>
      </c>
      <c r="B225" s="25" t="s">
        <v>1564</v>
      </c>
      <c r="C225" s="115" t="s">
        <v>2114</v>
      </c>
      <c r="D225" s="25" t="s">
        <v>1921</v>
      </c>
      <c r="E225" s="92" t="s">
        <v>2164</v>
      </c>
      <c r="F225" s="26"/>
      <c r="G225" s="100" t="s">
        <v>2204</v>
      </c>
      <c r="H225" s="13"/>
      <c r="I225" s="120">
        <v>12800000</v>
      </c>
      <c r="J225" s="127">
        <v>8000000</v>
      </c>
      <c r="K225" s="88">
        <f t="shared" si="2"/>
        <v>4800000</v>
      </c>
    </row>
    <row r="226" spans="1:11" x14ac:dyDescent="0.25">
      <c r="A226" s="113">
        <v>45398</v>
      </c>
      <c r="B226" s="25" t="s">
        <v>1688</v>
      </c>
      <c r="C226" s="115" t="s">
        <v>2115</v>
      </c>
      <c r="D226" s="25" t="s">
        <v>1861</v>
      </c>
      <c r="E226" s="92" t="s">
        <v>2165</v>
      </c>
      <c r="F226" s="26"/>
      <c r="G226" s="100" t="s">
        <v>2205</v>
      </c>
      <c r="H226" s="13"/>
      <c r="I226" s="120">
        <v>21832000</v>
      </c>
      <c r="J226" s="127">
        <v>13281133</v>
      </c>
      <c r="K226" s="88">
        <f t="shared" si="2"/>
        <v>8550867</v>
      </c>
    </row>
    <row r="227" spans="1:11" x14ac:dyDescent="0.25">
      <c r="A227" s="113">
        <v>45398</v>
      </c>
      <c r="B227" s="25" t="s">
        <v>1568</v>
      </c>
      <c r="C227" s="115" t="s">
        <v>2116</v>
      </c>
      <c r="D227" s="25" t="s">
        <v>2117</v>
      </c>
      <c r="E227" s="92" t="s">
        <v>1175</v>
      </c>
      <c r="F227" s="26"/>
      <c r="G227" s="100" t="s">
        <v>2206</v>
      </c>
      <c r="H227" s="13"/>
      <c r="I227" s="120">
        <v>24000000</v>
      </c>
      <c r="J227" s="127">
        <v>14800000</v>
      </c>
      <c r="K227" s="88">
        <f t="shared" si="2"/>
        <v>9200000</v>
      </c>
    </row>
    <row r="228" spans="1:11" x14ac:dyDescent="0.25">
      <c r="A228" s="113">
        <v>45398</v>
      </c>
      <c r="B228" s="25" t="s">
        <v>79</v>
      </c>
      <c r="C228" s="115" t="s">
        <v>2118</v>
      </c>
      <c r="D228" s="25" t="s">
        <v>1934</v>
      </c>
      <c r="E228" s="92" t="s">
        <v>1217</v>
      </c>
      <c r="F228" s="26"/>
      <c r="G228" s="100" t="s">
        <v>2207</v>
      </c>
      <c r="H228" s="13"/>
      <c r="I228" s="120">
        <v>9000000</v>
      </c>
      <c r="J228" s="127">
        <v>5175000</v>
      </c>
      <c r="K228" s="88">
        <f t="shared" si="2"/>
        <v>3825000</v>
      </c>
    </row>
    <row r="229" spans="1:11" x14ac:dyDescent="0.25">
      <c r="A229" s="113">
        <v>45401</v>
      </c>
      <c r="B229" s="25" t="s">
        <v>1674</v>
      </c>
      <c r="C229" s="115" t="s">
        <v>1926</v>
      </c>
      <c r="D229" s="25" t="s">
        <v>2119</v>
      </c>
      <c r="E229" s="92" t="s">
        <v>2166</v>
      </c>
      <c r="F229" s="26"/>
      <c r="G229" s="100" t="s">
        <v>2208</v>
      </c>
      <c r="H229" s="13"/>
      <c r="I229" s="120">
        <v>10800000</v>
      </c>
      <c r="J229" s="127">
        <v>6480000</v>
      </c>
      <c r="K229" s="88">
        <f t="shared" si="2"/>
        <v>4320000</v>
      </c>
    </row>
    <row r="230" spans="1:11" x14ac:dyDescent="0.25">
      <c r="A230" s="113">
        <v>45405</v>
      </c>
      <c r="B230" s="25" t="s">
        <v>1923</v>
      </c>
      <c r="C230" s="115" t="s">
        <v>2120</v>
      </c>
      <c r="D230" s="25" t="s">
        <v>1941</v>
      </c>
      <c r="E230" s="92" t="s">
        <v>2167</v>
      </c>
      <c r="F230" s="26"/>
      <c r="G230" s="100" t="s">
        <v>2209</v>
      </c>
      <c r="H230" s="13"/>
      <c r="I230" s="120">
        <v>19092000</v>
      </c>
      <c r="J230" s="127">
        <v>10659700</v>
      </c>
      <c r="K230" s="88">
        <f t="shared" si="2"/>
        <v>8432300</v>
      </c>
    </row>
    <row r="231" spans="1:11" x14ac:dyDescent="0.25">
      <c r="A231" s="113">
        <v>45406</v>
      </c>
      <c r="B231" s="25" t="s">
        <v>1305</v>
      </c>
      <c r="C231" s="115" t="s">
        <v>2121</v>
      </c>
      <c r="D231" s="25" t="s">
        <v>1947</v>
      </c>
      <c r="E231" s="92" t="s">
        <v>2142</v>
      </c>
      <c r="F231" s="26"/>
      <c r="G231" s="100" t="s">
        <v>2210</v>
      </c>
      <c r="H231" s="13"/>
      <c r="I231" s="120">
        <v>9000000</v>
      </c>
      <c r="J231" s="127">
        <v>4950000</v>
      </c>
      <c r="K231" s="88">
        <f t="shared" si="2"/>
        <v>4050000</v>
      </c>
    </row>
    <row r="232" spans="1:11" x14ac:dyDescent="0.25">
      <c r="A232" s="113">
        <v>45407</v>
      </c>
      <c r="B232" s="25" t="s">
        <v>1818</v>
      </c>
      <c r="C232" s="115" t="s">
        <v>2122</v>
      </c>
      <c r="D232" s="25" t="s">
        <v>2123</v>
      </c>
      <c r="E232" s="92" t="s">
        <v>2168</v>
      </c>
      <c r="F232" s="26"/>
      <c r="G232" s="100" t="s">
        <v>2211</v>
      </c>
      <c r="H232" s="13"/>
      <c r="I232" s="120">
        <v>28000000</v>
      </c>
      <c r="J232" s="127">
        <v>15166667</v>
      </c>
      <c r="K232" s="88">
        <f t="shared" si="2"/>
        <v>12833333</v>
      </c>
    </row>
    <row r="233" spans="1:11" x14ac:dyDescent="0.25">
      <c r="A233" s="113">
        <v>45411</v>
      </c>
      <c r="B233" s="25" t="s">
        <v>1817</v>
      </c>
      <c r="C233" s="115" t="s">
        <v>2124</v>
      </c>
      <c r="D233" s="25" t="s">
        <v>2125</v>
      </c>
      <c r="E233" s="92" t="s">
        <v>1217</v>
      </c>
      <c r="F233" s="26"/>
      <c r="G233" s="100" t="s">
        <v>2212</v>
      </c>
      <c r="H233" s="13"/>
      <c r="I233" s="120">
        <v>9000000</v>
      </c>
      <c r="J233" s="127">
        <v>4575000</v>
      </c>
      <c r="K233" s="88">
        <f t="shared" si="2"/>
        <v>4425000</v>
      </c>
    </row>
    <row r="234" spans="1:11" x14ac:dyDescent="0.25">
      <c r="A234" s="113">
        <v>45412</v>
      </c>
      <c r="B234" s="25" t="s">
        <v>1431</v>
      </c>
      <c r="C234" s="115" t="s">
        <v>2126</v>
      </c>
      <c r="D234" s="25" t="s">
        <v>2120</v>
      </c>
      <c r="E234" s="92" t="s">
        <v>2169</v>
      </c>
      <c r="F234" s="26"/>
      <c r="G234" s="100" t="s">
        <v>2213</v>
      </c>
      <c r="H234" s="13"/>
      <c r="I234" s="120">
        <v>28452000</v>
      </c>
      <c r="J234" s="127">
        <v>13988900</v>
      </c>
      <c r="K234" s="88">
        <f t="shared" si="2"/>
        <v>14463100</v>
      </c>
    </row>
    <row r="235" spans="1:11" x14ac:dyDescent="0.25">
      <c r="A235" s="113">
        <v>45412</v>
      </c>
      <c r="B235" s="25" t="s">
        <v>1432</v>
      </c>
      <c r="C235" s="115" t="s">
        <v>2127</v>
      </c>
      <c r="D235" s="25" t="s">
        <v>2128</v>
      </c>
      <c r="E235" s="92" t="s">
        <v>2170</v>
      </c>
      <c r="F235" s="26"/>
      <c r="G235" s="100" t="s">
        <v>2214</v>
      </c>
      <c r="H235" s="13"/>
      <c r="I235" s="120">
        <v>24000000</v>
      </c>
      <c r="J235" s="127">
        <v>11800000</v>
      </c>
      <c r="K235" s="88">
        <f t="shared" si="2"/>
        <v>12200000</v>
      </c>
    </row>
    <row r="236" spans="1:11" x14ac:dyDescent="0.25">
      <c r="A236" s="113">
        <v>45412</v>
      </c>
      <c r="B236" s="25" t="s">
        <v>2141</v>
      </c>
      <c r="C236" s="115" t="s">
        <v>2129</v>
      </c>
      <c r="D236" s="25" t="s">
        <v>2043</v>
      </c>
      <c r="E236" s="92" t="s">
        <v>347</v>
      </c>
      <c r="F236" s="26"/>
      <c r="G236" s="100" t="s">
        <v>2215</v>
      </c>
      <c r="H236" s="13"/>
      <c r="I236" s="120">
        <v>29600000</v>
      </c>
      <c r="J236" s="127">
        <v>14553333</v>
      </c>
      <c r="K236" s="88">
        <f t="shared" si="2"/>
        <v>15046667</v>
      </c>
    </row>
    <row r="237" spans="1:11" x14ac:dyDescent="0.25">
      <c r="A237" s="113">
        <v>45412</v>
      </c>
      <c r="B237" s="25" t="s">
        <v>806</v>
      </c>
      <c r="C237" s="115" t="s">
        <v>2130</v>
      </c>
      <c r="D237" s="25" t="s">
        <v>2131</v>
      </c>
      <c r="E237" s="92" t="s">
        <v>2171</v>
      </c>
      <c r="F237" s="26"/>
      <c r="G237" s="100" t="s">
        <v>1155</v>
      </c>
      <c r="H237" s="13"/>
      <c r="I237" s="120">
        <v>16916000</v>
      </c>
      <c r="J237" s="127">
        <v>0</v>
      </c>
      <c r="K237" s="88">
        <f t="shared" si="2"/>
        <v>16916000</v>
      </c>
    </row>
    <row r="238" spans="1:11" x14ac:dyDescent="0.25">
      <c r="A238" s="113">
        <v>45412</v>
      </c>
      <c r="B238" s="25" t="s">
        <v>989</v>
      </c>
      <c r="C238" s="115" t="s">
        <v>2132</v>
      </c>
      <c r="D238" s="25" t="s">
        <v>2133</v>
      </c>
      <c r="E238" s="92" t="s">
        <v>2172</v>
      </c>
      <c r="F238" s="26"/>
      <c r="G238" s="100" t="s">
        <v>1703</v>
      </c>
      <c r="H238" s="13"/>
      <c r="I238" s="120">
        <v>14226000</v>
      </c>
      <c r="J238" s="127">
        <v>0</v>
      </c>
      <c r="K238" s="88">
        <f t="shared" si="2"/>
        <v>14226000</v>
      </c>
    </row>
    <row r="239" spans="1:11" x14ac:dyDescent="0.25">
      <c r="A239" s="113">
        <v>45412</v>
      </c>
      <c r="B239" s="25" t="s">
        <v>512</v>
      </c>
      <c r="C239" s="115" t="s">
        <v>2134</v>
      </c>
      <c r="D239" s="25" t="s">
        <v>2135</v>
      </c>
      <c r="E239" s="92" t="s">
        <v>2173</v>
      </c>
      <c r="F239" s="26"/>
      <c r="G239" s="100" t="s">
        <v>1705</v>
      </c>
      <c r="H239" s="13"/>
      <c r="I239" s="120">
        <v>14800000</v>
      </c>
      <c r="J239" s="127">
        <v>0</v>
      </c>
      <c r="K239" s="88">
        <f t="shared" si="2"/>
        <v>14800000</v>
      </c>
    </row>
    <row r="240" spans="1:11" x14ac:dyDescent="0.25">
      <c r="A240" s="113">
        <v>45412</v>
      </c>
      <c r="B240" s="25" t="s">
        <v>216</v>
      </c>
      <c r="C240" s="115" t="s">
        <v>2136</v>
      </c>
      <c r="D240" s="25" t="s">
        <v>1960</v>
      </c>
      <c r="E240" s="92" t="s">
        <v>2174</v>
      </c>
      <c r="F240" s="26"/>
      <c r="G240" s="100" t="s">
        <v>334</v>
      </c>
      <c r="H240" s="13"/>
      <c r="I240" s="120">
        <v>24000000</v>
      </c>
      <c r="J240" s="127">
        <v>12000000</v>
      </c>
      <c r="K240" s="88">
        <f t="shared" si="2"/>
        <v>12000000</v>
      </c>
    </row>
    <row r="241" spans="1:11" x14ac:dyDescent="0.25">
      <c r="A241" s="113">
        <v>45412</v>
      </c>
      <c r="B241" s="25" t="s">
        <v>1690</v>
      </c>
      <c r="C241" s="115" t="s">
        <v>2137</v>
      </c>
      <c r="D241" s="25" t="s">
        <v>1865</v>
      </c>
      <c r="E241" s="92" t="s">
        <v>2175</v>
      </c>
      <c r="F241" s="26"/>
      <c r="G241" s="100" t="s">
        <v>1707</v>
      </c>
      <c r="H241" s="13"/>
      <c r="I241" s="120">
        <v>18604000</v>
      </c>
      <c r="J241" s="127">
        <v>0</v>
      </c>
      <c r="K241" s="88">
        <f t="shared" si="2"/>
        <v>18604000</v>
      </c>
    </row>
    <row r="242" spans="1:11" x14ac:dyDescent="0.25">
      <c r="A242" s="113">
        <v>45412</v>
      </c>
      <c r="B242" s="25" t="s">
        <v>218</v>
      </c>
      <c r="C242" s="115" t="s">
        <v>2138</v>
      </c>
      <c r="D242" s="25" t="s">
        <v>2122</v>
      </c>
      <c r="E242" s="92" t="s">
        <v>2176</v>
      </c>
      <c r="F242" s="26"/>
      <c r="G242" s="100" t="s">
        <v>1092</v>
      </c>
      <c r="H242" s="13"/>
      <c r="I242" s="120">
        <v>20000000</v>
      </c>
      <c r="J242" s="127">
        <v>8666667</v>
      </c>
      <c r="K242" s="88">
        <f t="shared" si="2"/>
        <v>11333333</v>
      </c>
    </row>
    <row r="243" spans="1:11" x14ac:dyDescent="0.25">
      <c r="A243" s="113">
        <v>45412</v>
      </c>
      <c r="B243" s="25" t="s">
        <v>821</v>
      </c>
      <c r="C243" s="115" t="s">
        <v>2139</v>
      </c>
      <c r="D243" s="25" t="s">
        <v>1854</v>
      </c>
      <c r="E243" s="92" t="s">
        <v>2177</v>
      </c>
      <c r="F243" s="26"/>
      <c r="G243" s="100" t="s">
        <v>1697</v>
      </c>
      <c r="H243" s="13"/>
      <c r="I243" s="120">
        <v>17000000</v>
      </c>
      <c r="J243" s="127">
        <v>0</v>
      </c>
      <c r="K243" s="88">
        <f t="shared" si="2"/>
        <v>17000000</v>
      </c>
    </row>
    <row r="244" spans="1:11" x14ac:dyDescent="0.25">
      <c r="A244" s="113">
        <v>45412</v>
      </c>
      <c r="B244" s="25" t="s">
        <v>478</v>
      </c>
      <c r="C244" s="115" t="s">
        <v>2140</v>
      </c>
      <c r="D244" s="25" t="s">
        <v>2121</v>
      </c>
      <c r="E244" s="92" t="s">
        <v>2178</v>
      </c>
      <c r="F244" s="26"/>
      <c r="G244" s="100" t="s">
        <v>1146</v>
      </c>
      <c r="H244" s="13"/>
      <c r="I244" s="272">
        <v>16916000</v>
      </c>
      <c r="J244" s="189">
        <v>2255467</v>
      </c>
      <c r="K244" s="88">
        <f t="shared" si="2"/>
        <v>14660533</v>
      </c>
    </row>
    <row r="245" spans="1:11" x14ac:dyDescent="0.25">
      <c r="A245" s="113">
        <v>45414</v>
      </c>
      <c r="B245" s="181" t="s">
        <v>835</v>
      </c>
      <c r="C245" s="115" t="s">
        <v>3043</v>
      </c>
      <c r="D245" s="25" t="s">
        <v>3044</v>
      </c>
      <c r="E245" s="162" t="s">
        <v>3167</v>
      </c>
      <c r="F245" s="26"/>
      <c r="G245" s="193" t="s">
        <v>1704</v>
      </c>
      <c r="H245" s="13"/>
      <c r="I245" s="249">
        <v>16916000</v>
      </c>
      <c r="J245" s="273">
        <v>0</v>
      </c>
      <c r="K245" s="88">
        <f t="shared" si="2"/>
        <v>16916000</v>
      </c>
    </row>
    <row r="246" spans="1:11" x14ac:dyDescent="0.25">
      <c r="A246" s="113">
        <v>45414</v>
      </c>
      <c r="B246" s="181" t="s">
        <v>2017</v>
      </c>
      <c r="C246" s="115" t="s">
        <v>3045</v>
      </c>
      <c r="D246" s="25" t="s">
        <v>3046</v>
      </c>
      <c r="E246" s="162" t="s">
        <v>1217</v>
      </c>
      <c r="F246" s="26"/>
      <c r="G246" s="124" t="s">
        <v>3141</v>
      </c>
      <c r="H246" s="13"/>
      <c r="I246" s="249">
        <v>9000000</v>
      </c>
      <c r="J246" s="273">
        <v>4050000</v>
      </c>
      <c r="K246" s="88">
        <f t="shared" si="2"/>
        <v>4950000</v>
      </c>
    </row>
    <row r="247" spans="1:11" x14ac:dyDescent="0.25">
      <c r="A247" s="113">
        <v>45414</v>
      </c>
      <c r="B247" s="181" t="s">
        <v>74</v>
      </c>
      <c r="C247" s="115" t="s">
        <v>2719</v>
      </c>
      <c r="D247" s="25" t="s">
        <v>2350</v>
      </c>
      <c r="E247" s="162" t="s">
        <v>3168</v>
      </c>
      <c r="F247" s="26"/>
      <c r="G247" s="124" t="s">
        <v>299</v>
      </c>
      <c r="H247" s="13"/>
      <c r="I247" s="249">
        <v>16000000</v>
      </c>
      <c r="J247" s="273">
        <v>9333333</v>
      </c>
      <c r="K247" s="88">
        <f t="shared" si="2"/>
        <v>6666667</v>
      </c>
    </row>
    <row r="248" spans="1:11" x14ac:dyDescent="0.25">
      <c r="A248" s="113">
        <v>45414</v>
      </c>
      <c r="B248" s="181" t="s">
        <v>397</v>
      </c>
      <c r="C248" s="115" t="s">
        <v>3047</v>
      </c>
      <c r="D248" s="25" t="s">
        <v>2267</v>
      </c>
      <c r="E248" s="162" t="s">
        <v>3169</v>
      </c>
      <c r="F248" s="26"/>
      <c r="G248" s="124" t="s">
        <v>302</v>
      </c>
      <c r="H248" s="13"/>
      <c r="I248" s="249">
        <v>16000000</v>
      </c>
      <c r="J248" s="273">
        <v>9333333</v>
      </c>
      <c r="K248" s="88">
        <f t="shared" si="2"/>
        <v>6666667</v>
      </c>
    </row>
    <row r="249" spans="1:11" x14ac:dyDescent="0.25">
      <c r="A249" s="113">
        <v>45414</v>
      </c>
      <c r="B249" s="181" t="s">
        <v>385</v>
      </c>
      <c r="C249" s="115" t="s">
        <v>2269</v>
      </c>
      <c r="D249" s="25" t="s">
        <v>2585</v>
      </c>
      <c r="E249" s="162" t="s">
        <v>3170</v>
      </c>
      <c r="F249" s="26"/>
      <c r="G249" s="124" t="s">
        <v>1083</v>
      </c>
      <c r="H249" s="13"/>
      <c r="I249" s="249">
        <v>10000000</v>
      </c>
      <c r="J249" s="273">
        <v>5000000</v>
      </c>
      <c r="K249" s="88">
        <f t="shared" si="2"/>
        <v>5000000</v>
      </c>
    </row>
    <row r="250" spans="1:11" x14ac:dyDescent="0.25">
      <c r="A250" s="113">
        <v>45414</v>
      </c>
      <c r="B250" s="181" t="s">
        <v>809</v>
      </c>
      <c r="C250" s="115" t="s">
        <v>3048</v>
      </c>
      <c r="D250" s="25" t="s">
        <v>2394</v>
      </c>
      <c r="E250" s="162" t="s">
        <v>3171</v>
      </c>
      <c r="F250" s="26"/>
      <c r="G250" s="124" t="s">
        <v>1143</v>
      </c>
      <c r="H250" s="13"/>
      <c r="I250" s="249">
        <v>11206000</v>
      </c>
      <c r="J250" s="273">
        <v>1494133</v>
      </c>
      <c r="K250" s="88">
        <f t="shared" si="2"/>
        <v>9711867</v>
      </c>
    </row>
    <row r="251" spans="1:11" x14ac:dyDescent="0.25">
      <c r="A251" s="113">
        <v>45414</v>
      </c>
      <c r="B251" s="181" t="s">
        <v>780</v>
      </c>
      <c r="C251" s="115" t="s">
        <v>3049</v>
      </c>
      <c r="D251" s="25" t="s">
        <v>2577</v>
      </c>
      <c r="E251" s="162" t="s">
        <v>3172</v>
      </c>
      <c r="F251" s="26"/>
      <c r="G251" s="124" t="s">
        <v>1140</v>
      </c>
      <c r="H251" s="13"/>
      <c r="I251" s="249">
        <v>10036000</v>
      </c>
      <c r="J251" s="273">
        <v>836333</v>
      </c>
      <c r="K251" s="88">
        <f t="shared" si="2"/>
        <v>9199667</v>
      </c>
    </row>
    <row r="252" spans="1:11" x14ac:dyDescent="0.25">
      <c r="A252" s="113">
        <v>45414</v>
      </c>
      <c r="B252" s="181" t="s">
        <v>771</v>
      </c>
      <c r="C252" s="115" t="s">
        <v>3050</v>
      </c>
      <c r="D252" s="25" t="s">
        <v>2587</v>
      </c>
      <c r="E252" s="162" t="s">
        <v>3173</v>
      </c>
      <c r="F252" s="26"/>
      <c r="G252" s="124" t="s">
        <v>1124</v>
      </c>
      <c r="H252" s="13"/>
      <c r="I252" s="249">
        <v>9546000</v>
      </c>
      <c r="J252" s="273">
        <v>1431900</v>
      </c>
      <c r="K252" s="88">
        <f t="shared" si="2"/>
        <v>8114100</v>
      </c>
    </row>
    <row r="253" spans="1:11" x14ac:dyDescent="0.25">
      <c r="A253" s="113">
        <v>45414</v>
      </c>
      <c r="B253" s="181" t="s">
        <v>3315</v>
      </c>
      <c r="C253" s="115" t="s">
        <v>3051</v>
      </c>
      <c r="D253" s="25" t="s">
        <v>1962</v>
      </c>
      <c r="E253" s="162" t="s">
        <v>3174</v>
      </c>
      <c r="F253" s="26"/>
      <c r="G253" s="124" t="s">
        <v>291</v>
      </c>
      <c r="H253" s="13"/>
      <c r="I253" s="249">
        <v>14800000</v>
      </c>
      <c r="J253" s="273">
        <v>11100000</v>
      </c>
      <c r="K253" s="88">
        <f t="shared" si="2"/>
        <v>3700000</v>
      </c>
    </row>
    <row r="254" spans="1:11" x14ac:dyDescent="0.25">
      <c r="A254" s="113">
        <v>45414</v>
      </c>
      <c r="B254" s="181" t="s">
        <v>176</v>
      </c>
      <c r="C254" s="115" t="s">
        <v>2586</v>
      </c>
      <c r="D254" s="25" t="s">
        <v>1952</v>
      </c>
      <c r="E254" s="162" t="s">
        <v>3175</v>
      </c>
      <c r="F254" s="26"/>
      <c r="G254" s="124" t="s">
        <v>1086</v>
      </c>
      <c r="H254" s="13"/>
      <c r="I254" s="249">
        <v>9366933</v>
      </c>
      <c r="J254" s="273">
        <v>6021600</v>
      </c>
      <c r="K254" s="88">
        <f t="shared" si="2"/>
        <v>3345333</v>
      </c>
    </row>
    <row r="255" spans="1:11" x14ac:dyDescent="0.25">
      <c r="A255" s="113">
        <v>45414</v>
      </c>
      <c r="B255" s="181" t="s">
        <v>419</v>
      </c>
      <c r="C255" s="115" t="s">
        <v>2584</v>
      </c>
      <c r="D255" s="25" t="s">
        <v>3052</v>
      </c>
      <c r="E255" s="162" t="s">
        <v>3176</v>
      </c>
      <c r="F255" s="26"/>
      <c r="G255" s="124" t="s">
        <v>1085</v>
      </c>
      <c r="H255" s="13"/>
      <c r="I255" s="249">
        <v>12000000</v>
      </c>
      <c r="J255" s="273">
        <v>5800000</v>
      </c>
      <c r="K255" s="88">
        <f t="shared" si="2"/>
        <v>6200000</v>
      </c>
    </row>
    <row r="256" spans="1:11" x14ac:dyDescent="0.25">
      <c r="A256" s="113">
        <v>45414</v>
      </c>
      <c r="B256" s="181" t="s">
        <v>416</v>
      </c>
      <c r="C256" s="115" t="s">
        <v>2588</v>
      </c>
      <c r="D256" s="25" t="s">
        <v>2126</v>
      </c>
      <c r="E256" s="162" t="s">
        <v>3177</v>
      </c>
      <c r="F256" s="26"/>
      <c r="G256" s="124" t="s">
        <v>1087</v>
      </c>
      <c r="H256" s="13"/>
      <c r="I256" s="249">
        <v>10214400</v>
      </c>
      <c r="J256" s="273">
        <v>6566400</v>
      </c>
      <c r="K256" s="88">
        <f t="shared" si="2"/>
        <v>3648000</v>
      </c>
    </row>
    <row r="257" spans="1:11" x14ac:dyDescent="0.25">
      <c r="A257" s="113">
        <v>45415</v>
      </c>
      <c r="B257" s="181" t="s">
        <v>3316</v>
      </c>
      <c r="C257" s="115" t="s">
        <v>426</v>
      </c>
      <c r="D257" s="25" t="s">
        <v>3053</v>
      </c>
      <c r="E257" s="162" t="s">
        <v>3178</v>
      </c>
      <c r="F257" s="26"/>
      <c r="G257" s="124" t="s">
        <v>297</v>
      </c>
      <c r="H257" s="13"/>
      <c r="I257" s="249">
        <v>14800000</v>
      </c>
      <c r="J257" s="273">
        <v>11100000</v>
      </c>
      <c r="K257" s="88">
        <f t="shared" si="2"/>
        <v>3700000</v>
      </c>
    </row>
    <row r="258" spans="1:11" x14ac:dyDescent="0.25">
      <c r="A258" s="113">
        <v>45415</v>
      </c>
      <c r="B258" s="181" t="s">
        <v>3317</v>
      </c>
      <c r="C258" s="115" t="s">
        <v>3054</v>
      </c>
      <c r="D258" s="25" t="s">
        <v>3055</v>
      </c>
      <c r="E258" s="162" t="s">
        <v>3179</v>
      </c>
      <c r="F258" s="26"/>
      <c r="G258" s="124" t="s">
        <v>293</v>
      </c>
      <c r="H258" s="13"/>
      <c r="I258" s="249">
        <v>14800000</v>
      </c>
      <c r="J258" s="273">
        <v>10853333</v>
      </c>
      <c r="K258" s="88">
        <f t="shared" si="2"/>
        <v>3946667</v>
      </c>
    </row>
    <row r="259" spans="1:11" x14ac:dyDescent="0.25">
      <c r="A259" s="113">
        <v>45415</v>
      </c>
      <c r="B259" s="181" t="s">
        <v>3318</v>
      </c>
      <c r="C259" s="115" t="s">
        <v>3056</v>
      </c>
      <c r="D259" s="25" t="s">
        <v>3057</v>
      </c>
      <c r="E259" s="162" t="s">
        <v>3180</v>
      </c>
      <c r="F259" s="26"/>
      <c r="G259" s="124" t="s">
        <v>298</v>
      </c>
      <c r="H259" s="13"/>
      <c r="I259" s="249">
        <v>18800000</v>
      </c>
      <c r="J259" s="273">
        <v>13786667</v>
      </c>
      <c r="K259" s="88">
        <f t="shared" si="2"/>
        <v>5013333</v>
      </c>
    </row>
    <row r="260" spans="1:11" x14ac:dyDescent="0.25">
      <c r="A260" s="113">
        <v>45415</v>
      </c>
      <c r="B260" s="181" t="s">
        <v>3319</v>
      </c>
      <c r="C260" s="115" t="s">
        <v>3058</v>
      </c>
      <c r="D260" s="25" t="s">
        <v>2134</v>
      </c>
      <c r="E260" s="162" t="s">
        <v>3181</v>
      </c>
      <c r="F260" s="26"/>
      <c r="G260" s="124" t="s">
        <v>311</v>
      </c>
      <c r="H260" s="13"/>
      <c r="I260" s="249">
        <v>14800000</v>
      </c>
      <c r="J260" s="273">
        <v>8633333</v>
      </c>
      <c r="K260" s="88">
        <f t="shared" si="2"/>
        <v>6166667</v>
      </c>
    </row>
    <row r="261" spans="1:11" x14ac:dyDescent="0.25">
      <c r="A261" s="113">
        <v>45415</v>
      </c>
      <c r="B261" s="181" t="s">
        <v>375</v>
      </c>
      <c r="C261" s="115" t="s">
        <v>2720</v>
      </c>
      <c r="D261" s="25" t="s">
        <v>2136</v>
      </c>
      <c r="E261" s="162" t="s">
        <v>3182</v>
      </c>
      <c r="F261" s="26"/>
      <c r="G261" s="124" t="s">
        <v>300</v>
      </c>
      <c r="H261" s="13"/>
      <c r="I261" s="249">
        <v>14000000</v>
      </c>
      <c r="J261" s="273">
        <v>8166667</v>
      </c>
      <c r="K261" s="88">
        <f t="shared" si="2"/>
        <v>5833333</v>
      </c>
    </row>
    <row r="262" spans="1:11" x14ac:dyDescent="0.25">
      <c r="A262" s="113">
        <v>45415</v>
      </c>
      <c r="B262" s="181" t="s">
        <v>3320</v>
      </c>
      <c r="C262" s="115" t="s">
        <v>3059</v>
      </c>
      <c r="D262" s="25" t="s">
        <v>2297</v>
      </c>
      <c r="E262" s="162" t="s">
        <v>3183</v>
      </c>
      <c r="F262" s="26"/>
      <c r="G262" s="124" t="s">
        <v>3142</v>
      </c>
      <c r="H262" s="13"/>
      <c r="I262" s="249">
        <v>36000000</v>
      </c>
      <c r="J262" s="273">
        <v>16200000</v>
      </c>
      <c r="K262" s="250">
        <f t="shared" si="2"/>
        <v>19800000</v>
      </c>
    </row>
    <row r="263" spans="1:11" x14ac:dyDescent="0.25">
      <c r="A263" s="113">
        <v>45415</v>
      </c>
      <c r="B263" s="181" t="s">
        <v>2713</v>
      </c>
      <c r="C263" s="115" t="s">
        <v>1384</v>
      </c>
      <c r="D263" s="25" t="s">
        <v>2291</v>
      </c>
      <c r="E263" s="162" t="s">
        <v>1485</v>
      </c>
      <c r="F263" s="26"/>
      <c r="G263" s="124" t="s">
        <v>722</v>
      </c>
      <c r="H263" s="13"/>
      <c r="I263" s="249">
        <v>1887600</v>
      </c>
      <c r="J263" s="273">
        <v>1887600</v>
      </c>
      <c r="K263" s="250">
        <f t="shared" si="2"/>
        <v>0</v>
      </c>
    </row>
    <row r="264" spans="1:11" x14ac:dyDescent="0.25">
      <c r="A264" s="113">
        <v>45415</v>
      </c>
      <c r="B264" s="181" t="s">
        <v>2713</v>
      </c>
      <c r="C264" s="115" t="s">
        <v>1673</v>
      </c>
      <c r="D264" s="25" t="s">
        <v>2291</v>
      </c>
      <c r="E264" s="162" t="s">
        <v>1485</v>
      </c>
      <c r="F264" s="26"/>
      <c r="G264" s="124" t="s">
        <v>722</v>
      </c>
      <c r="H264" s="13"/>
      <c r="I264" s="249">
        <v>133000</v>
      </c>
      <c r="J264" s="273">
        <v>133000</v>
      </c>
      <c r="K264" s="250">
        <f t="shared" si="2"/>
        <v>0</v>
      </c>
    </row>
    <row r="265" spans="1:11" x14ac:dyDescent="0.25">
      <c r="A265" s="113">
        <v>45415</v>
      </c>
      <c r="B265" s="181" t="s">
        <v>275</v>
      </c>
      <c r="C265" s="115" t="s">
        <v>3060</v>
      </c>
      <c r="D265" s="25" t="s">
        <v>2140</v>
      </c>
      <c r="E265" s="162" t="s">
        <v>3184</v>
      </c>
      <c r="F265" s="26"/>
      <c r="G265" s="124" t="s">
        <v>328</v>
      </c>
      <c r="H265" s="13"/>
      <c r="I265" s="249">
        <v>9526000</v>
      </c>
      <c r="J265" s="273">
        <v>4763000</v>
      </c>
      <c r="K265" s="250">
        <f t="shared" si="2"/>
        <v>4763000</v>
      </c>
    </row>
    <row r="266" spans="1:11" x14ac:dyDescent="0.25">
      <c r="A266" s="113">
        <v>45415</v>
      </c>
      <c r="B266" s="181" t="s">
        <v>3321</v>
      </c>
      <c r="C266" s="115" t="s">
        <v>3061</v>
      </c>
      <c r="D266" s="25" t="s">
        <v>2130</v>
      </c>
      <c r="E266" s="162" t="s">
        <v>3185</v>
      </c>
      <c r="F266" s="26"/>
      <c r="G266" s="124" t="s">
        <v>3143</v>
      </c>
      <c r="H266" s="13"/>
      <c r="I266" s="249">
        <v>4239360</v>
      </c>
      <c r="J266" s="273">
        <v>3886080</v>
      </c>
      <c r="K266" s="250">
        <f t="shared" si="2"/>
        <v>353280</v>
      </c>
    </row>
    <row r="267" spans="1:11" x14ac:dyDescent="0.25">
      <c r="A267" s="113">
        <v>45415</v>
      </c>
      <c r="B267" s="181" t="s">
        <v>3322</v>
      </c>
      <c r="C267" s="115" t="s">
        <v>3062</v>
      </c>
      <c r="D267" s="25" t="s">
        <v>3043</v>
      </c>
      <c r="E267" s="162" t="s">
        <v>3186</v>
      </c>
      <c r="F267" s="26"/>
      <c r="G267" s="124" t="s">
        <v>292</v>
      </c>
      <c r="H267" s="13"/>
      <c r="I267" s="249">
        <v>14800000</v>
      </c>
      <c r="J267" s="273">
        <v>11100000</v>
      </c>
      <c r="K267" s="250">
        <f t="shared" si="2"/>
        <v>3700000</v>
      </c>
    </row>
    <row r="268" spans="1:11" x14ac:dyDescent="0.25">
      <c r="A268" s="113">
        <v>45415</v>
      </c>
      <c r="B268" s="181" t="s">
        <v>1824</v>
      </c>
      <c r="C268" s="115" t="s">
        <v>3063</v>
      </c>
      <c r="D268" s="25" t="s">
        <v>2137</v>
      </c>
      <c r="E268" s="162" t="s">
        <v>3187</v>
      </c>
      <c r="F268" s="26"/>
      <c r="G268" s="124" t="s">
        <v>3144</v>
      </c>
      <c r="H268" s="13"/>
      <c r="I268" s="249">
        <v>54980000</v>
      </c>
      <c r="J268" s="273">
        <v>24741000</v>
      </c>
      <c r="K268" s="250">
        <f t="shared" si="2"/>
        <v>30239000</v>
      </c>
    </row>
    <row r="269" spans="1:11" x14ac:dyDescent="0.25">
      <c r="A269" s="113">
        <v>45415</v>
      </c>
      <c r="B269" s="181" t="s">
        <v>695</v>
      </c>
      <c r="C269" s="115" t="s">
        <v>2589</v>
      </c>
      <c r="D269" s="25" t="s">
        <v>2129</v>
      </c>
      <c r="E269" s="162" t="s">
        <v>3188</v>
      </c>
      <c r="F269" s="26"/>
      <c r="G269" s="124" t="s">
        <v>1144</v>
      </c>
      <c r="H269" s="13"/>
      <c r="I269" s="249">
        <v>18604000</v>
      </c>
      <c r="J269" s="273">
        <v>2480533</v>
      </c>
      <c r="K269" s="250">
        <f t="shared" si="2"/>
        <v>16123467</v>
      </c>
    </row>
    <row r="270" spans="1:11" x14ac:dyDescent="0.25">
      <c r="A270" s="113">
        <v>45418</v>
      </c>
      <c r="B270" s="181" t="s">
        <v>270</v>
      </c>
      <c r="C270" s="115" t="s">
        <v>3064</v>
      </c>
      <c r="D270" s="25" t="s">
        <v>3050</v>
      </c>
      <c r="E270" s="162" t="s">
        <v>3189</v>
      </c>
      <c r="F270" s="26"/>
      <c r="G270" s="124" t="s">
        <v>329</v>
      </c>
      <c r="H270" s="13"/>
      <c r="I270" s="249">
        <v>16916000</v>
      </c>
      <c r="J270" s="273">
        <v>8458000</v>
      </c>
      <c r="K270" s="250">
        <f t="shared" si="2"/>
        <v>8458000</v>
      </c>
    </row>
    <row r="271" spans="1:11" x14ac:dyDescent="0.25">
      <c r="A271" s="113">
        <v>45418</v>
      </c>
      <c r="B271" s="181" t="s">
        <v>386</v>
      </c>
      <c r="C271" s="115" t="s">
        <v>2271</v>
      </c>
      <c r="D271" s="25" t="s">
        <v>3047</v>
      </c>
      <c r="E271" s="162" t="s">
        <v>3190</v>
      </c>
      <c r="F271" s="26"/>
      <c r="G271" s="124" t="s">
        <v>1097</v>
      </c>
      <c r="H271" s="13"/>
      <c r="I271" s="249">
        <v>16262400</v>
      </c>
      <c r="J271" s="273">
        <v>9292800</v>
      </c>
      <c r="K271" s="250">
        <f t="shared" si="2"/>
        <v>6969600</v>
      </c>
    </row>
    <row r="272" spans="1:11" x14ac:dyDescent="0.25">
      <c r="A272" s="113">
        <v>45419</v>
      </c>
      <c r="B272" s="181" t="s">
        <v>164</v>
      </c>
      <c r="C272" s="115" t="s">
        <v>2590</v>
      </c>
      <c r="D272" s="25" t="s">
        <v>3065</v>
      </c>
      <c r="E272" s="162" t="s">
        <v>3191</v>
      </c>
      <c r="F272" s="26"/>
      <c r="G272" s="124" t="s">
        <v>312</v>
      </c>
      <c r="H272" s="13"/>
      <c r="I272" s="249">
        <v>14800000</v>
      </c>
      <c r="J272" s="273">
        <v>8633333</v>
      </c>
      <c r="K272" s="250">
        <f t="shared" si="2"/>
        <v>6166667</v>
      </c>
    </row>
    <row r="273" spans="1:11" x14ac:dyDescent="0.25">
      <c r="A273" s="113">
        <v>45419</v>
      </c>
      <c r="B273" s="181" t="s">
        <v>438</v>
      </c>
      <c r="C273" s="115" t="s">
        <v>2294</v>
      </c>
      <c r="D273" s="25" t="s">
        <v>3066</v>
      </c>
      <c r="E273" s="162" t="s">
        <v>3192</v>
      </c>
      <c r="F273" s="26"/>
      <c r="G273" s="124" t="s">
        <v>1111</v>
      </c>
      <c r="H273" s="13"/>
      <c r="I273" s="249">
        <v>5600000</v>
      </c>
      <c r="J273" s="273">
        <v>2053333</v>
      </c>
      <c r="K273" s="250">
        <f t="shared" si="2"/>
        <v>3546667</v>
      </c>
    </row>
    <row r="274" spans="1:11" x14ac:dyDescent="0.25">
      <c r="A274" s="113">
        <v>45419</v>
      </c>
      <c r="B274" s="181" t="s">
        <v>770</v>
      </c>
      <c r="C274" s="115" t="s">
        <v>2296</v>
      </c>
      <c r="D274" s="25" t="s">
        <v>3067</v>
      </c>
      <c r="E274" s="162" t="s">
        <v>3193</v>
      </c>
      <c r="F274" s="26"/>
      <c r="G274" s="124" t="s">
        <v>1130</v>
      </c>
      <c r="H274" s="13"/>
      <c r="I274" s="249">
        <v>5600000</v>
      </c>
      <c r="J274" s="273">
        <v>1120000</v>
      </c>
      <c r="K274" s="250">
        <f t="shared" si="2"/>
        <v>4480000</v>
      </c>
    </row>
    <row r="275" spans="1:11" x14ac:dyDescent="0.25">
      <c r="A275" s="113">
        <v>45419</v>
      </c>
      <c r="B275" s="181" t="s">
        <v>3323</v>
      </c>
      <c r="C275" s="115" t="s">
        <v>3068</v>
      </c>
      <c r="D275" s="25" t="s">
        <v>3069</v>
      </c>
      <c r="E275" s="162" t="s">
        <v>3194</v>
      </c>
      <c r="F275" s="26"/>
      <c r="G275" s="124" t="s">
        <v>294</v>
      </c>
      <c r="H275" s="13"/>
      <c r="I275" s="249">
        <v>14800000</v>
      </c>
      <c r="J275" s="273">
        <v>11100000</v>
      </c>
      <c r="K275" s="250">
        <f t="shared" si="2"/>
        <v>3700000</v>
      </c>
    </row>
    <row r="276" spans="1:11" x14ac:dyDescent="0.25">
      <c r="A276" s="113">
        <v>45419</v>
      </c>
      <c r="B276" s="181" t="s">
        <v>3324</v>
      </c>
      <c r="C276" s="115" t="s">
        <v>3070</v>
      </c>
      <c r="D276" s="25" t="s">
        <v>3071</v>
      </c>
      <c r="E276" s="162" t="s">
        <v>3195</v>
      </c>
      <c r="F276" s="26"/>
      <c r="G276" s="124" t="s">
        <v>295</v>
      </c>
      <c r="H276" s="13"/>
      <c r="I276" s="249">
        <v>14800000</v>
      </c>
      <c r="J276" s="273">
        <v>10853333</v>
      </c>
      <c r="K276" s="250">
        <f t="shared" si="2"/>
        <v>3946667</v>
      </c>
    </row>
    <row r="277" spans="1:11" x14ac:dyDescent="0.25">
      <c r="A277" s="113">
        <v>45419</v>
      </c>
      <c r="B277" s="181" t="s">
        <v>3325</v>
      </c>
      <c r="C277" s="115" t="s">
        <v>2722</v>
      </c>
      <c r="D277" s="25" t="s">
        <v>3059</v>
      </c>
      <c r="E277" s="162" t="s">
        <v>3196</v>
      </c>
      <c r="F277" s="26"/>
      <c r="G277" s="124" t="s">
        <v>1079</v>
      </c>
      <c r="H277" s="13"/>
      <c r="I277" s="249">
        <v>18800000</v>
      </c>
      <c r="J277" s="273">
        <v>9400000</v>
      </c>
      <c r="K277" s="250">
        <f t="shared" si="2"/>
        <v>9400000</v>
      </c>
    </row>
    <row r="278" spans="1:11" x14ac:dyDescent="0.25">
      <c r="A278" s="113">
        <v>45419</v>
      </c>
      <c r="B278" s="181" t="s">
        <v>387</v>
      </c>
      <c r="C278" s="115" t="s">
        <v>3072</v>
      </c>
      <c r="D278" s="25" t="s">
        <v>3060</v>
      </c>
      <c r="E278" s="162" t="s">
        <v>3197</v>
      </c>
      <c r="F278" s="26"/>
      <c r="G278" s="124" t="s">
        <v>1080</v>
      </c>
      <c r="H278" s="13"/>
      <c r="I278" s="249">
        <v>7600000</v>
      </c>
      <c r="J278" s="273">
        <v>3800000</v>
      </c>
      <c r="K278" s="250">
        <f t="shared" si="2"/>
        <v>3800000</v>
      </c>
    </row>
    <row r="279" spans="1:11" x14ac:dyDescent="0.25">
      <c r="A279" s="113">
        <v>45419</v>
      </c>
      <c r="B279" s="181" t="s">
        <v>172</v>
      </c>
      <c r="C279" s="115" t="s">
        <v>3073</v>
      </c>
      <c r="D279" s="25" t="s">
        <v>3074</v>
      </c>
      <c r="E279" s="162" t="s">
        <v>3198</v>
      </c>
      <c r="F279" s="26"/>
      <c r="G279" s="124" t="s">
        <v>1081</v>
      </c>
      <c r="H279" s="13"/>
      <c r="I279" s="249">
        <v>7600000</v>
      </c>
      <c r="J279" s="273">
        <v>3800000</v>
      </c>
      <c r="K279" s="250">
        <f t="shared" si="2"/>
        <v>3800000</v>
      </c>
    </row>
    <row r="280" spans="1:11" x14ac:dyDescent="0.25">
      <c r="A280" s="113">
        <v>45419</v>
      </c>
      <c r="B280" s="181" t="s">
        <v>224</v>
      </c>
      <c r="C280" s="115" t="s">
        <v>3075</v>
      </c>
      <c r="D280" s="25" t="s">
        <v>3051</v>
      </c>
      <c r="E280" s="162" t="s">
        <v>3199</v>
      </c>
      <c r="F280" s="26"/>
      <c r="G280" s="124" t="s">
        <v>1082</v>
      </c>
      <c r="H280" s="13"/>
      <c r="I280" s="249">
        <v>7600000</v>
      </c>
      <c r="J280" s="273">
        <v>3800000</v>
      </c>
      <c r="K280" s="250">
        <f t="shared" si="2"/>
        <v>3800000</v>
      </c>
    </row>
    <row r="281" spans="1:11" x14ac:dyDescent="0.25">
      <c r="A281" s="113">
        <v>45419</v>
      </c>
      <c r="B281" s="181" t="s">
        <v>69</v>
      </c>
      <c r="C281" s="115" t="s">
        <v>2285</v>
      </c>
      <c r="D281" s="25" t="s">
        <v>3068</v>
      </c>
      <c r="E281" s="162" t="s">
        <v>3200</v>
      </c>
      <c r="F281" s="26"/>
      <c r="G281" s="124" t="s">
        <v>1093</v>
      </c>
      <c r="H281" s="13"/>
      <c r="I281" s="249">
        <v>9758000</v>
      </c>
      <c r="J281" s="273">
        <v>4228466</v>
      </c>
      <c r="K281" s="250">
        <f t="shared" si="2"/>
        <v>5529534</v>
      </c>
    </row>
    <row r="282" spans="1:11" x14ac:dyDescent="0.25">
      <c r="A282" s="113">
        <v>45419</v>
      </c>
      <c r="B282" s="181" t="s">
        <v>398</v>
      </c>
      <c r="C282" s="115" t="s">
        <v>3076</v>
      </c>
      <c r="D282" s="25" t="s">
        <v>3056</v>
      </c>
      <c r="E282" s="162" t="s">
        <v>3201</v>
      </c>
      <c r="F282" s="26"/>
      <c r="G282" s="124" t="s">
        <v>307</v>
      </c>
      <c r="H282" s="13"/>
      <c r="I282" s="249">
        <v>5764000</v>
      </c>
      <c r="J282" s="273">
        <v>3362333</v>
      </c>
      <c r="K282" s="250">
        <f t="shared" si="2"/>
        <v>2401667</v>
      </c>
    </row>
    <row r="283" spans="1:11" x14ac:dyDescent="0.25">
      <c r="A283" s="113">
        <v>45419</v>
      </c>
      <c r="B283" s="181" t="s">
        <v>273</v>
      </c>
      <c r="C283" s="115" t="s">
        <v>3077</v>
      </c>
      <c r="D283" s="25" t="s">
        <v>3063</v>
      </c>
      <c r="E283" s="162" t="s">
        <v>3202</v>
      </c>
      <c r="F283" s="26"/>
      <c r="G283" s="124" t="s">
        <v>1077</v>
      </c>
      <c r="H283" s="13"/>
      <c r="I283" s="249">
        <v>12600000</v>
      </c>
      <c r="J283" s="273">
        <v>6300000</v>
      </c>
      <c r="K283" s="250">
        <f t="shared" si="2"/>
        <v>6300000</v>
      </c>
    </row>
    <row r="284" spans="1:11" x14ac:dyDescent="0.25">
      <c r="A284" s="113">
        <v>45419</v>
      </c>
      <c r="B284" s="181" t="s">
        <v>381</v>
      </c>
      <c r="C284" s="115" t="s">
        <v>3078</v>
      </c>
      <c r="D284" s="25" t="s">
        <v>2328</v>
      </c>
      <c r="E284" s="162" t="s">
        <v>3203</v>
      </c>
      <c r="F284" s="26"/>
      <c r="G284" s="124" t="s">
        <v>324</v>
      </c>
      <c r="H284" s="13"/>
      <c r="I284" s="249">
        <v>13658000</v>
      </c>
      <c r="J284" s="273">
        <v>7284267</v>
      </c>
      <c r="K284" s="250">
        <f t="shared" si="2"/>
        <v>6373733</v>
      </c>
    </row>
    <row r="285" spans="1:11" x14ac:dyDescent="0.25">
      <c r="A285" s="113">
        <v>45419</v>
      </c>
      <c r="B285" s="181" t="s">
        <v>272</v>
      </c>
      <c r="C285" s="115" t="s">
        <v>3079</v>
      </c>
      <c r="D285" s="25" t="s">
        <v>3058</v>
      </c>
      <c r="E285" s="162" t="s">
        <v>3204</v>
      </c>
      <c r="F285" s="26"/>
      <c r="G285" s="124" t="s">
        <v>319</v>
      </c>
      <c r="H285" s="13"/>
      <c r="I285" s="249">
        <v>13132000</v>
      </c>
      <c r="J285" s="273">
        <v>7003733</v>
      </c>
      <c r="K285" s="250">
        <f t="shared" si="2"/>
        <v>6128267</v>
      </c>
    </row>
    <row r="286" spans="1:11" x14ac:dyDescent="0.25">
      <c r="A286" s="113">
        <v>45419</v>
      </c>
      <c r="B286" s="181" t="s">
        <v>3326</v>
      </c>
      <c r="C286" s="115" t="s">
        <v>2300</v>
      </c>
      <c r="D286" s="25" t="s">
        <v>196</v>
      </c>
      <c r="E286" s="162" t="s">
        <v>3205</v>
      </c>
      <c r="F286" s="26"/>
      <c r="G286" s="124" t="s">
        <v>318</v>
      </c>
      <c r="H286" s="13"/>
      <c r="I286" s="249">
        <v>13132000</v>
      </c>
      <c r="J286" s="273">
        <v>5252800</v>
      </c>
      <c r="K286" s="250">
        <f t="shared" si="2"/>
        <v>7879200</v>
      </c>
    </row>
    <row r="287" spans="1:11" x14ac:dyDescent="0.25">
      <c r="A287" s="113">
        <v>45419</v>
      </c>
      <c r="B287" s="181" t="s">
        <v>391</v>
      </c>
      <c r="C287" s="115" t="s">
        <v>2287</v>
      </c>
      <c r="D287" s="25" t="s">
        <v>3080</v>
      </c>
      <c r="E287" s="162" t="s">
        <v>3206</v>
      </c>
      <c r="F287" s="26"/>
      <c r="G287" s="124" t="s">
        <v>1096</v>
      </c>
      <c r="H287" s="13"/>
      <c r="I287" s="249">
        <v>11206000</v>
      </c>
      <c r="J287" s="273">
        <v>4855933</v>
      </c>
      <c r="K287" s="250">
        <f t="shared" si="2"/>
        <v>6350067</v>
      </c>
    </row>
    <row r="288" spans="1:11" x14ac:dyDescent="0.25">
      <c r="A288" s="113">
        <v>45419</v>
      </c>
      <c r="B288" s="181" t="s">
        <v>463</v>
      </c>
      <c r="C288" s="115" t="s">
        <v>2286</v>
      </c>
      <c r="D288" s="25" t="s">
        <v>3076</v>
      </c>
      <c r="E288" s="162" t="s">
        <v>3207</v>
      </c>
      <c r="F288" s="26"/>
      <c r="G288" s="124" t="s">
        <v>1118</v>
      </c>
      <c r="H288" s="13"/>
      <c r="I288" s="249">
        <v>7402000</v>
      </c>
      <c r="J288" s="273">
        <v>2097233</v>
      </c>
      <c r="K288" s="250">
        <f t="shared" si="2"/>
        <v>5304767</v>
      </c>
    </row>
    <row r="289" spans="1:11" x14ac:dyDescent="0.25">
      <c r="A289" s="113">
        <v>45420</v>
      </c>
      <c r="B289" s="181" t="s">
        <v>982</v>
      </c>
      <c r="C289" s="115" t="s">
        <v>2306</v>
      </c>
      <c r="D289" s="25" t="s">
        <v>2738</v>
      </c>
      <c r="E289" s="162" t="s">
        <v>3208</v>
      </c>
      <c r="F289" s="26"/>
      <c r="G289" s="124" t="s">
        <v>1147</v>
      </c>
      <c r="H289" s="13"/>
      <c r="I289" s="249">
        <v>14218000</v>
      </c>
      <c r="J289" s="273">
        <v>710900</v>
      </c>
      <c r="K289" s="250">
        <f t="shared" si="2"/>
        <v>13507100</v>
      </c>
    </row>
    <row r="290" spans="1:11" x14ac:dyDescent="0.25">
      <c r="A290" s="113">
        <v>45421</v>
      </c>
      <c r="B290" s="181" t="s">
        <v>217</v>
      </c>
      <c r="C290" s="115" t="s">
        <v>2290</v>
      </c>
      <c r="D290" s="25" t="s">
        <v>3075</v>
      </c>
      <c r="E290" s="162" t="s">
        <v>3209</v>
      </c>
      <c r="F290" s="26"/>
      <c r="G290" s="124" t="s">
        <v>1078</v>
      </c>
      <c r="H290" s="13"/>
      <c r="I290" s="249">
        <v>20000000</v>
      </c>
      <c r="J290" s="273">
        <v>9666667</v>
      </c>
      <c r="K290" s="250">
        <f t="shared" si="2"/>
        <v>10333333</v>
      </c>
    </row>
    <row r="291" spans="1:11" x14ac:dyDescent="0.25">
      <c r="A291" s="113">
        <v>45421</v>
      </c>
      <c r="B291" s="181" t="s">
        <v>213</v>
      </c>
      <c r="C291" s="115" t="s">
        <v>3081</v>
      </c>
      <c r="D291" s="25" t="s">
        <v>3073</v>
      </c>
      <c r="E291" s="162" t="s">
        <v>3210</v>
      </c>
      <c r="F291" s="26"/>
      <c r="G291" s="124" t="s">
        <v>331</v>
      </c>
      <c r="H291" s="13"/>
      <c r="I291" s="249">
        <v>6762000</v>
      </c>
      <c r="J291" s="273">
        <v>3381000</v>
      </c>
      <c r="K291" s="250">
        <f t="shared" si="2"/>
        <v>3381000</v>
      </c>
    </row>
    <row r="292" spans="1:11" x14ac:dyDescent="0.25">
      <c r="A292" s="113">
        <v>45421</v>
      </c>
      <c r="B292" s="181" t="s">
        <v>379</v>
      </c>
      <c r="C292" s="115" t="s">
        <v>3082</v>
      </c>
      <c r="D292" s="25" t="s">
        <v>3072</v>
      </c>
      <c r="E292" s="162" t="s">
        <v>3211</v>
      </c>
      <c r="F292" s="26"/>
      <c r="G292" s="124" t="s">
        <v>322</v>
      </c>
      <c r="H292" s="13"/>
      <c r="I292" s="249">
        <v>12688000</v>
      </c>
      <c r="J292" s="273">
        <v>6766933</v>
      </c>
      <c r="K292" s="250">
        <f t="shared" si="2"/>
        <v>5921067</v>
      </c>
    </row>
    <row r="293" spans="1:11" x14ac:dyDescent="0.25">
      <c r="A293" s="113">
        <v>45421</v>
      </c>
      <c r="B293" s="181" t="s">
        <v>706</v>
      </c>
      <c r="C293" s="115" t="s">
        <v>2302</v>
      </c>
      <c r="D293" s="25" t="s">
        <v>2743</v>
      </c>
      <c r="E293" s="162" t="s">
        <v>3212</v>
      </c>
      <c r="F293" s="26"/>
      <c r="G293" s="124" t="s">
        <v>1694</v>
      </c>
      <c r="H293" s="13"/>
      <c r="I293" s="249">
        <v>16000000</v>
      </c>
      <c r="J293" s="273">
        <v>0</v>
      </c>
      <c r="K293" s="250">
        <f t="shared" si="2"/>
        <v>16000000</v>
      </c>
    </row>
    <row r="294" spans="1:11" x14ac:dyDescent="0.25">
      <c r="A294" s="113">
        <v>45421</v>
      </c>
      <c r="B294" s="181" t="s">
        <v>815</v>
      </c>
      <c r="C294" s="115" t="s">
        <v>2304</v>
      </c>
      <c r="D294" s="25" t="s">
        <v>2745</v>
      </c>
      <c r="E294" s="162" t="s">
        <v>3213</v>
      </c>
      <c r="F294" s="26"/>
      <c r="G294" s="124" t="s">
        <v>1693</v>
      </c>
      <c r="H294" s="13"/>
      <c r="I294" s="249">
        <v>17000000</v>
      </c>
      <c r="J294" s="273">
        <v>0</v>
      </c>
      <c r="K294" s="250">
        <f t="shared" si="2"/>
        <v>17000000</v>
      </c>
    </row>
    <row r="295" spans="1:11" x14ac:dyDescent="0.25">
      <c r="A295" s="113">
        <v>45421</v>
      </c>
      <c r="B295" s="181" t="s">
        <v>168</v>
      </c>
      <c r="C295" s="115" t="s">
        <v>3083</v>
      </c>
      <c r="D295" s="25" t="s">
        <v>2730</v>
      </c>
      <c r="E295" s="162" t="s">
        <v>3214</v>
      </c>
      <c r="F295" s="26"/>
      <c r="G295" s="124" t="s">
        <v>323</v>
      </c>
      <c r="H295" s="13"/>
      <c r="I295" s="249">
        <v>12000000</v>
      </c>
      <c r="J295" s="273">
        <v>6400000</v>
      </c>
      <c r="K295" s="250">
        <f t="shared" si="2"/>
        <v>5600000</v>
      </c>
    </row>
    <row r="296" spans="1:11" x14ac:dyDescent="0.25">
      <c r="A296" s="113">
        <v>45421</v>
      </c>
      <c r="B296" s="181" t="s">
        <v>399</v>
      </c>
      <c r="C296" s="115" t="s">
        <v>3084</v>
      </c>
      <c r="D296" s="25" t="s">
        <v>2728</v>
      </c>
      <c r="E296" s="162" t="s">
        <v>3215</v>
      </c>
      <c r="F296" s="26"/>
      <c r="G296" s="124" t="s">
        <v>320</v>
      </c>
      <c r="H296" s="13"/>
      <c r="I296" s="249">
        <v>5766000</v>
      </c>
      <c r="J296" s="273">
        <v>3075200</v>
      </c>
      <c r="K296" s="250">
        <f t="shared" si="2"/>
        <v>2690800</v>
      </c>
    </row>
    <row r="297" spans="1:11" x14ac:dyDescent="0.25">
      <c r="A297" s="113">
        <v>45422</v>
      </c>
      <c r="B297" s="181" t="s">
        <v>1926</v>
      </c>
      <c r="C297" s="115" t="s">
        <v>2746</v>
      </c>
      <c r="D297" s="25" t="s">
        <v>3085</v>
      </c>
      <c r="E297" s="162" t="s">
        <v>3216</v>
      </c>
      <c r="F297" s="26"/>
      <c r="G297" s="124" t="s">
        <v>3145</v>
      </c>
      <c r="H297" s="13"/>
      <c r="I297" s="249">
        <v>59200000</v>
      </c>
      <c r="J297" s="273">
        <v>12580000</v>
      </c>
      <c r="K297" s="250">
        <f t="shared" si="2"/>
        <v>46620000</v>
      </c>
    </row>
    <row r="298" spans="1:11" x14ac:dyDescent="0.25">
      <c r="A298" s="113">
        <v>45422</v>
      </c>
      <c r="B298" s="181" t="s">
        <v>489</v>
      </c>
      <c r="C298" s="115" t="s">
        <v>3085</v>
      </c>
      <c r="D298" s="25" t="s">
        <v>2270</v>
      </c>
      <c r="E298" s="162" t="s">
        <v>3217</v>
      </c>
      <c r="F298" s="26"/>
      <c r="G298" s="124" t="s">
        <v>1135</v>
      </c>
      <c r="H298" s="13"/>
      <c r="I298" s="249">
        <v>16198000</v>
      </c>
      <c r="J298" s="273">
        <v>2699667</v>
      </c>
      <c r="K298" s="250">
        <f t="shared" si="2"/>
        <v>13498333</v>
      </c>
    </row>
    <row r="299" spans="1:11" x14ac:dyDescent="0.25">
      <c r="A299" s="113">
        <v>45422</v>
      </c>
      <c r="B299" s="181" t="s">
        <v>1076</v>
      </c>
      <c r="C299" s="115" t="s">
        <v>2595</v>
      </c>
      <c r="D299" s="25" t="s">
        <v>3077</v>
      </c>
      <c r="E299" s="162" t="s">
        <v>3218</v>
      </c>
      <c r="F299" s="26"/>
      <c r="G299" s="124" t="s">
        <v>1129</v>
      </c>
      <c r="H299" s="13"/>
      <c r="I299" s="249">
        <v>9546000</v>
      </c>
      <c r="J299" s="273">
        <v>1591000</v>
      </c>
      <c r="K299" s="250">
        <f t="shared" si="2"/>
        <v>7955000</v>
      </c>
    </row>
    <row r="300" spans="1:11" x14ac:dyDescent="0.25">
      <c r="A300" s="113">
        <v>45422</v>
      </c>
      <c r="B300" s="181" t="s">
        <v>470</v>
      </c>
      <c r="C300" s="115" t="s">
        <v>2312</v>
      </c>
      <c r="D300" s="25" t="s">
        <v>3081</v>
      </c>
      <c r="E300" s="162" t="s">
        <v>3219</v>
      </c>
      <c r="F300" s="26"/>
      <c r="G300" s="124" t="s">
        <v>1136</v>
      </c>
      <c r="H300" s="13"/>
      <c r="I300" s="249">
        <v>14226000</v>
      </c>
      <c r="J300" s="273">
        <v>2371000</v>
      </c>
      <c r="K300" s="250">
        <f t="shared" si="2"/>
        <v>11855000</v>
      </c>
    </row>
    <row r="301" spans="1:11" x14ac:dyDescent="0.25">
      <c r="A301" s="113">
        <v>45422</v>
      </c>
      <c r="B301" s="181" t="s">
        <v>701</v>
      </c>
      <c r="C301" s="115" t="s">
        <v>2314</v>
      </c>
      <c r="D301" s="25" t="s">
        <v>3082</v>
      </c>
      <c r="E301" s="162" t="s">
        <v>3220</v>
      </c>
      <c r="F301" s="26"/>
      <c r="G301" s="124" t="s">
        <v>1137</v>
      </c>
      <c r="H301" s="13"/>
      <c r="I301" s="249">
        <v>9848000</v>
      </c>
      <c r="J301" s="273">
        <v>1477200</v>
      </c>
      <c r="K301" s="250">
        <f t="shared" si="2"/>
        <v>8370800</v>
      </c>
    </row>
    <row r="302" spans="1:11" x14ac:dyDescent="0.25">
      <c r="A302" s="113">
        <v>45422</v>
      </c>
      <c r="B302" s="181" t="s">
        <v>491</v>
      </c>
      <c r="C302" s="115" t="s">
        <v>3086</v>
      </c>
      <c r="D302" s="25" t="s">
        <v>3083</v>
      </c>
      <c r="E302" s="162" t="s">
        <v>3221</v>
      </c>
      <c r="F302" s="26"/>
      <c r="G302" s="124" t="s">
        <v>1127</v>
      </c>
      <c r="H302" s="13"/>
      <c r="I302" s="249">
        <v>9546000</v>
      </c>
      <c r="J302" s="273">
        <v>1750100</v>
      </c>
      <c r="K302" s="250">
        <f t="shared" si="2"/>
        <v>7795900</v>
      </c>
    </row>
    <row r="303" spans="1:11" x14ac:dyDescent="0.25">
      <c r="A303" s="113">
        <v>45422</v>
      </c>
      <c r="B303" s="181" t="s">
        <v>523</v>
      </c>
      <c r="C303" s="115" t="s">
        <v>3087</v>
      </c>
      <c r="D303" s="25" t="s">
        <v>3078</v>
      </c>
      <c r="E303" s="162" t="s">
        <v>3222</v>
      </c>
      <c r="F303" s="26"/>
      <c r="G303" s="124" t="s">
        <v>1708</v>
      </c>
      <c r="H303" s="13"/>
      <c r="I303" s="249">
        <v>14218000</v>
      </c>
      <c r="J303" s="273">
        <v>0</v>
      </c>
      <c r="K303" s="250">
        <f t="shared" si="2"/>
        <v>14218000</v>
      </c>
    </row>
    <row r="304" spans="1:11" x14ac:dyDescent="0.25">
      <c r="A304" s="113">
        <v>45422</v>
      </c>
      <c r="B304" s="181" t="s">
        <v>942</v>
      </c>
      <c r="C304" s="115" t="s">
        <v>3088</v>
      </c>
      <c r="D304" s="25" t="s">
        <v>3079</v>
      </c>
      <c r="E304" s="162" t="s">
        <v>3223</v>
      </c>
      <c r="F304" s="26"/>
      <c r="G304" s="124" t="s">
        <v>1700</v>
      </c>
      <c r="H304" s="13"/>
      <c r="I304" s="249">
        <v>17000000</v>
      </c>
      <c r="J304" s="273">
        <v>0</v>
      </c>
      <c r="K304" s="250">
        <f t="shared" si="2"/>
        <v>17000000</v>
      </c>
    </row>
    <row r="305" spans="1:11" x14ac:dyDescent="0.25">
      <c r="A305" s="113">
        <v>45426</v>
      </c>
      <c r="B305" s="181" t="s">
        <v>171</v>
      </c>
      <c r="C305" s="115" t="s">
        <v>3074</v>
      </c>
      <c r="D305" s="25" t="s">
        <v>3089</v>
      </c>
      <c r="E305" s="162" t="s">
        <v>3224</v>
      </c>
      <c r="F305" s="26"/>
      <c r="G305" s="124" t="s">
        <v>1116</v>
      </c>
      <c r="H305" s="13"/>
      <c r="I305" s="249">
        <v>16000000</v>
      </c>
      <c r="J305" s="273">
        <v>5066667</v>
      </c>
      <c r="K305" s="250">
        <f t="shared" si="2"/>
        <v>10933333</v>
      </c>
    </row>
    <row r="306" spans="1:11" x14ac:dyDescent="0.25">
      <c r="A306" s="113">
        <v>45426</v>
      </c>
      <c r="B306" s="181" t="s">
        <v>113</v>
      </c>
      <c r="C306" s="115" t="s">
        <v>2756</v>
      </c>
      <c r="D306" s="25" t="s">
        <v>2315</v>
      </c>
      <c r="E306" s="162" t="s">
        <v>3225</v>
      </c>
      <c r="F306" s="26"/>
      <c r="G306" s="124" t="s">
        <v>336</v>
      </c>
      <c r="H306" s="13"/>
      <c r="I306" s="249">
        <v>9191467</v>
      </c>
      <c r="J306" s="273">
        <v>5416400</v>
      </c>
      <c r="K306" s="250">
        <f t="shared" si="2"/>
        <v>3775067</v>
      </c>
    </row>
    <row r="307" spans="1:11" x14ac:dyDescent="0.25">
      <c r="A307" s="113">
        <v>45426</v>
      </c>
      <c r="B307" s="181" t="s">
        <v>447</v>
      </c>
      <c r="C307" s="115" t="s">
        <v>2336</v>
      </c>
      <c r="D307" s="25" t="s">
        <v>2299</v>
      </c>
      <c r="E307" s="162" t="s">
        <v>3226</v>
      </c>
      <c r="F307" s="26"/>
      <c r="G307" s="124" t="s">
        <v>1123</v>
      </c>
      <c r="H307" s="13"/>
      <c r="I307" s="249">
        <v>3976000</v>
      </c>
      <c r="J307" s="273">
        <v>795200</v>
      </c>
      <c r="K307" s="250">
        <f t="shared" si="2"/>
        <v>3180800</v>
      </c>
    </row>
    <row r="308" spans="1:11" x14ac:dyDescent="0.25">
      <c r="A308" s="113">
        <v>45426</v>
      </c>
      <c r="B308" s="181" t="s">
        <v>173</v>
      </c>
      <c r="C308" s="115" t="s">
        <v>2761</v>
      </c>
      <c r="D308" s="25" t="s">
        <v>2345</v>
      </c>
      <c r="E308" s="162" t="s">
        <v>3227</v>
      </c>
      <c r="F308" s="26"/>
      <c r="G308" s="124" t="s">
        <v>1115</v>
      </c>
      <c r="H308" s="13"/>
      <c r="I308" s="249">
        <v>5764000</v>
      </c>
      <c r="J308" s="273">
        <v>2113466</v>
      </c>
      <c r="K308" s="250">
        <f t="shared" si="2"/>
        <v>3650534</v>
      </c>
    </row>
    <row r="309" spans="1:11" x14ac:dyDescent="0.25">
      <c r="A309" s="113">
        <v>45426</v>
      </c>
      <c r="B309" s="181" t="s">
        <v>185</v>
      </c>
      <c r="C309" s="115" t="s">
        <v>2338</v>
      </c>
      <c r="D309" s="25" t="s">
        <v>2750</v>
      </c>
      <c r="E309" s="162" t="s">
        <v>3228</v>
      </c>
      <c r="F309" s="26"/>
      <c r="G309" s="124" t="s">
        <v>1102</v>
      </c>
      <c r="H309" s="13"/>
      <c r="I309" s="249">
        <v>11152000</v>
      </c>
      <c r="J309" s="273">
        <v>4460800</v>
      </c>
      <c r="K309" s="250">
        <f t="shared" si="2"/>
        <v>6691200</v>
      </c>
    </row>
    <row r="310" spans="1:11" x14ac:dyDescent="0.25">
      <c r="A310" s="113">
        <v>45426</v>
      </c>
      <c r="B310" s="181" t="s">
        <v>682</v>
      </c>
      <c r="C310" s="115" t="s">
        <v>3090</v>
      </c>
      <c r="D310" s="25" t="s">
        <v>2742</v>
      </c>
      <c r="E310" s="162" t="s">
        <v>3229</v>
      </c>
      <c r="F310" s="26"/>
      <c r="G310" s="124" t="s">
        <v>1133</v>
      </c>
      <c r="H310" s="13"/>
      <c r="I310" s="249">
        <v>10944000</v>
      </c>
      <c r="J310" s="273">
        <v>912000</v>
      </c>
      <c r="K310" s="250">
        <f t="shared" si="2"/>
        <v>10032000</v>
      </c>
    </row>
    <row r="311" spans="1:11" x14ac:dyDescent="0.25">
      <c r="A311" s="113">
        <v>45426</v>
      </c>
      <c r="B311" s="181" t="s">
        <v>1075</v>
      </c>
      <c r="C311" s="115" t="s">
        <v>3091</v>
      </c>
      <c r="D311" s="25" t="s">
        <v>2740</v>
      </c>
      <c r="E311" s="162" t="s">
        <v>3230</v>
      </c>
      <c r="F311" s="26"/>
      <c r="G311" s="124" t="s">
        <v>1121</v>
      </c>
      <c r="H311" s="13"/>
      <c r="I311" s="249">
        <v>8909600</v>
      </c>
      <c r="J311" s="273">
        <v>3022900</v>
      </c>
      <c r="K311" s="250">
        <f t="shared" si="2"/>
        <v>5886700</v>
      </c>
    </row>
    <row r="312" spans="1:11" x14ac:dyDescent="0.25">
      <c r="A312" s="113">
        <v>45426</v>
      </c>
      <c r="B312" s="181" t="s">
        <v>215</v>
      </c>
      <c r="C312" s="115" t="s">
        <v>2763</v>
      </c>
      <c r="D312" s="25" t="s">
        <v>2741</v>
      </c>
      <c r="E312" s="162" t="s">
        <v>3231</v>
      </c>
      <c r="F312" s="26"/>
      <c r="G312" s="124" t="s">
        <v>1101</v>
      </c>
      <c r="H312" s="13"/>
      <c r="I312" s="249">
        <v>5764000</v>
      </c>
      <c r="J312" s="273">
        <v>2305600</v>
      </c>
      <c r="K312" s="250">
        <f t="shared" si="2"/>
        <v>3458400</v>
      </c>
    </row>
    <row r="313" spans="1:11" x14ac:dyDescent="0.25">
      <c r="A313" s="113">
        <v>45426</v>
      </c>
      <c r="B313" s="181" t="s">
        <v>516</v>
      </c>
      <c r="C313" s="115" t="s">
        <v>2332</v>
      </c>
      <c r="D313" s="25" t="s">
        <v>2752</v>
      </c>
      <c r="E313" s="162" t="s">
        <v>3232</v>
      </c>
      <c r="F313" s="26"/>
      <c r="G313" s="124" t="s">
        <v>1702</v>
      </c>
      <c r="H313" s="13"/>
      <c r="I313" s="249">
        <v>12000000</v>
      </c>
      <c r="J313" s="273">
        <v>0</v>
      </c>
      <c r="K313" s="250">
        <f t="shared" si="2"/>
        <v>12000000</v>
      </c>
    </row>
    <row r="314" spans="1:11" x14ac:dyDescent="0.25">
      <c r="A314" s="113">
        <v>45426</v>
      </c>
      <c r="B314" s="181" t="s">
        <v>487</v>
      </c>
      <c r="C314" s="115" t="s">
        <v>2594</v>
      </c>
      <c r="D314" s="25" t="s">
        <v>2767</v>
      </c>
      <c r="E314" s="162" t="s">
        <v>3233</v>
      </c>
      <c r="F314" s="26"/>
      <c r="G314" s="124" t="s">
        <v>1134</v>
      </c>
      <c r="H314" s="13"/>
      <c r="I314" s="249">
        <v>14892000</v>
      </c>
      <c r="J314" s="273">
        <v>2482000</v>
      </c>
      <c r="K314" s="250">
        <f t="shared" si="2"/>
        <v>12410000</v>
      </c>
    </row>
    <row r="315" spans="1:11" x14ac:dyDescent="0.25">
      <c r="A315" s="113">
        <v>45426</v>
      </c>
      <c r="B315" s="181" t="s">
        <v>433</v>
      </c>
      <c r="C315" s="115" t="s">
        <v>2764</v>
      </c>
      <c r="D315" s="25" t="s">
        <v>2765</v>
      </c>
      <c r="E315" s="162" t="s">
        <v>3234</v>
      </c>
      <c r="F315" s="26"/>
      <c r="G315" s="124" t="s">
        <v>1103</v>
      </c>
      <c r="H315" s="13"/>
      <c r="I315" s="249">
        <v>5764000</v>
      </c>
      <c r="J315" s="273">
        <v>2305600</v>
      </c>
      <c r="K315" s="250">
        <f t="shared" si="2"/>
        <v>3458400</v>
      </c>
    </row>
    <row r="316" spans="1:11" x14ac:dyDescent="0.25">
      <c r="A316" s="113">
        <v>45426</v>
      </c>
      <c r="B316" s="181" t="s">
        <v>223</v>
      </c>
      <c r="C316" s="115" t="s">
        <v>3092</v>
      </c>
      <c r="D316" s="25" t="s">
        <v>2341</v>
      </c>
      <c r="E316" s="162" t="s">
        <v>3235</v>
      </c>
      <c r="F316" s="26"/>
      <c r="G316" s="124" t="s">
        <v>1090</v>
      </c>
      <c r="H316" s="13"/>
      <c r="I316" s="249">
        <v>10572000</v>
      </c>
      <c r="J316" s="273">
        <v>5109800</v>
      </c>
      <c r="K316" s="250">
        <f t="shared" si="2"/>
        <v>5462200</v>
      </c>
    </row>
    <row r="317" spans="1:11" x14ac:dyDescent="0.25">
      <c r="A317" s="113">
        <v>45426</v>
      </c>
      <c r="B317" s="181" t="s">
        <v>108</v>
      </c>
      <c r="C317" s="115" t="s">
        <v>2342</v>
      </c>
      <c r="D317" s="25" t="s">
        <v>2308</v>
      </c>
      <c r="E317" s="162" t="s">
        <v>3236</v>
      </c>
      <c r="F317" s="26"/>
      <c r="G317" s="124" t="s">
        <v>315</v>
      </c>
      <c r="H317" s="13"/>
      <c r="I317" s="249">
        <v>5764000</v>
      </c>
      <c r="J317" s="273">
        <v>3362333</v>
      </c>
      <c r="K317" s="250">
        <f t="shared" si="2"/>
        <v>2401667</v>
      </c>
    </row>
    <row r="318" spans="1:11" x14ac:dyDescent="0.25">
      <c r="A318" s="113">
        <v>45426</v>
      </c>
      <c r="B318" s="181" t="s">
        <v>768</v>
      </c>
      <c r="C318" s="115" t="s">
        <v>2592</v>
      </c>
      <c r="D318" s="25" t="s">
        <v>2317</v>
      </c>
      <c r="E318" s="162" t="s">
        <v>3237</v>
      </c>
      <c r="F318" s="26"/>
      <c r="G318" s="124" t="s">
        <v>1131</v>
      </c>
      <c r="H318" s="13"/>
      <c r="I318" s="249">
        <v>9546000</v>
      </c>
      <c r="J318" s="273">
        <v>1591000</v>
      </c>
      <c r="K318" s="250">
        <f t="shared" si="2"/>
        <v>7955000</v>
      </c>
    </row>
    <row r="319" spans="1:11" x14ac:dyDescent="0.25">
      <c r="A319" s="113">
        <v>45426</v>
      </c>
      <c r="B319" s="181" t="s">
        <v>369</v>
      </c>
      <c r="C319" s="115" t="s">
        <v>2766</v>
      </c>
      <c r="D319" s="25" t="s">
        <v>2313</v>
      </c>
      <c r="E319" s="162" t="s">
        <v>3238</v>
      </c>
      <c r="F319" s="26"/>
      <c r="G319" s="124" t="s">
        <v>313</v>
      </c>
      <c r="H319" s="13"/>
      <c r="I319" s="249">
        <v>5764000</v>
      </c>
      <c r="J319" s="273">
        <v>3362333</v>
      </c>
      <c r="K319" s="250">
        <f t="shared" si="2"/>
        <v>2401667</v>
      </c>
    </row>
    <row r="320" spans="1:11" x14ac:dyDescent="0.25">
      <c r="A320" s="113">
        <v>45426</v>
      </c>
      <c r="B320" s="181" t="s">
        <v>370</v>
      </c>
      <c r="C320" s="115" t="s">
        <v>2768</v>
      </c>
      <c r="D320" s="25" t="s">
        <v>2303</v>
      </c>
      <c r="E320" s="162" t="s">
        <v>3239</v>
      </c>
      <c r="F320" s="26"/>
      <c r="G320" s="124" t="s">
        <v>314</v>
      </c>
      <c r="H320" s="13"/>
      <c r="I320" s="249">
        <v>5764000</v>
      </c>
      <c r="J320" s="273">
        <v>3362333</v>
      </c>
      <c r="K320" s="250">
        <f t="shared" si="2"/>
        <v>2401667</v>
      </c>
    </row>
    <row r="321" spans="1:11" x14ac:dyDescent="0.25">
      <c r="A321" s="113">
        <v>45426</v>
      </c>
      <c r="B321" s="181" t="s">
        <v>769</v>
      </c>
      <c r="C321" s="115" t="s">
        <v>3089</v>
      </c>
      <c r="D321" s="25" t="s">
        <v>3093</v>
      </c>
      <c r="E321" s="162" t="s">
        <v>3240</v>
      </c>
      <c r="F321" s="26"/>
      <c r="G321" s="124" t="s">
        <v>1128</v>
      </c>
      <c r="H321" s="13"/>
      <c r="I321" s="249">
        <v>7402000</v>
      </c>
      <c r="J321" s="273">
        <v>1233667</v>
      </c>
      <c r="K321" s="250">
        <f t="shared" si="2"/>
        <v>6168333</v>
      </c>
    </row>
    <row r="322" spans="1:11" x14ac:dyDescent="0.25">
      <c r="A322" s="113">
        <v>45426</v>
      </c>
      <c r="B322" s="181" t="s">
        <v>393</v>
      </c>
      <c r="C322" s="115" t="s">
        <v>2757</v>
      </c>
      <c r="D322" s="25" t="s">
        <v>3094</v>
      </c>
      <c r="E322" s="162" t="s">
        <v>3241</v>
      </c>
      <c r="F322" s="26"/>
      <c r="G322" s="124" t="s">
        <v>1084</v>
      </c>
      <c r="H322" s="13"/>
      <c r="I322" s="249">
        <v>4041333</v>
      </c>
      <c r="J322" s="273">
        <v>2598000</v>
      </c>
      <c r="K322" s="250">
        <f t="shared" si="2"/>
        <v>1443333</v>
      </c>
    </row>
    <row r="323" spans="1:11" x14ac:dyDescent="0.25">
      <c r="A323" s="113">
        <v>45426</v>
      </c>
      <c r="B323" s="181" t="s">
        <v>373</v>
      </c>
      <c r="C323" s="115" t="s">
        <v>712</v>
      </c>
      <c r="D323" s="25" t="s">
        <v>3095</v>
      </c>
      <c r="E323" s="162" t="s">
        <v>3242</v>
      </c>
      <c r="F323" s="26"/>
      <c r="G323" s="124" t="s">
        <v>310</v>
      </c>
      <c r="H323" s="13"/>
      <c r="I323" s="249">
        <v>5764000</v>
      </c>
      <c r="J323" s="273">
        <v>3362333</v>
      </c>
      <c r="K323" s="250">
        <f t="shared" si="2"/>
        <v>2401667</v>
      </c>
    </row>
    <row r="324" spans="1:11" x14ac:dyDescent="0.25">
      <c r="A324" s="113">
        <v>45426</v>
      </c>
      <c r="B324" s="181" t="s">
        <v>163</v>
      </c>
      <c r="C324" s="115" t="s">
        <v>2758</v>
      </c>
      <c r="D324" s="25" t="s">
        <v>3096</v>
      </c>
      <c r="E324" s="162" t="s">
        <v>3243</v>
      </c>
      <c r="F324" s="26"/>
      <c r="G324" s="124" t="s">
        <v>335</v>
      </c>
      <c r="H324" s="13"/>
      <c r="I324" s="249">
        <v>10854667</v>
      </c>
      <c r="J324" s="273">
        <v>7171833</v>
      </c>
      <c r="K324" s="250">
        <f t="shared" si="2"/>
        <v>3682834</v>
      </c>
    </row>
    <row r="325" spans="1:11" x14ac:dyDescent="0.25">
      <c r="A325" s="113">
        <v>45426</v>
      </c>
      <c r="B325" s="181" t="s">
        <v>371</v>
      </c>
      <c r="C325" s="115" t="s">
        <v>3097</v>
      </c>
      <c r="D325" s="25" t="s">
        <v>3098</v>
      </c>
      <c r="E325" s="162" t="s">
        <v>3244</v>
      </c>
      <c r="F325" s="26"/>
      <c r="G325" s="124" t="s">
        <v>308</v>
      </c>
      <c r="H325" s="13"/>
      <c r="I325" s="249">
        <v>5764000</v>
      </c>
      <c r="J325" s="273">
        <v>3362333</v>
      </c>
      <c r="K325" s="250">
        <f t="shared" si="2"/>
        <v>2401667</v>
      </c>
    </row>
    <row r="326" spans="1:11" x14ac:dyDescent="0.25">
      <c r="A326" s="113">
        <v>45426</v>
      </c>
      <c r="B326" s="181" t="s">
        <v>181</v>
      </c>
      <c r="C326" s="115" t="s">
        <v>2759</v>
      </c>
      <c r="D326" s="25" t="s">
        <v>2326</v>
      </c>
      <c r="E326" s="162" t="s">
        <v>3245</v>
      </c>
      <c r="F326" s="26"/>
      <c r="G326" s="124" t="s">
        <v>1109</v>
      </c>
      <c r="H326" s="13"/>
      <c r="I326" s="249">
        <v>5764000</v>
      </c>
      <c r="J326" s="273">
        <v>1825267</v>
      </c>
      <c r="K326" s="250">
        <f t="shared" si="2"/>
        <v>3938733</v>
      </c>
    </row>
    <row r="327" spans="1:11" x14ac:dyDescent="0.25">
      <c r="A327" s="113">
        <v>45426</v>
      </c>
      <c r="B327" s="181" t="s">
        <v>372</v>
      </c>
      <c r="C327" s="115" t="s">
        <v>2340</v>
      </c>
      <c r="D327" s="25" t="s">
        <v>2352</v>
      </c>
      <c r="E327" s="162" t="s">
        <v>3246</v>
      </c>
      <c r="F327" s="26"/>
      <c r="G327" s="124" t="s">
        <v>309</v>
      </c>
      <c r="H327" s="13"/>
      <c r="I327" s="249">
        <v>5764000</v>
      </c>
      <c r="J327" s="273">
        <v>3362333</v>
      </c>
      <c r="K327" s="250">
        <f t="shared" si="2"/>
        <v>2401667</v>
      </c>
    </row>
    <row r="328" spans="1:11" x14ac:dyDescent="0.25">
      <c r="A328" s="113">
        <v>45426</v>
      </c>
      <c r="B328" s="181" t="s">
        <v>109</v>
      </c>
      <c r="C328" s="115" t="s">
        <v>2344</v>
      </c>
      <c r="D328" s="25" t="s">
        <v>2330</v>
      </c>
      <c r="E328" s="162" t="s">
        <v>3247</v>
      </c>
      <c r="F328" s="26"/>
      <c r="G328" s="124" t="s">
        <v>306</v>
      </c>
      <c r="H328" s="13"/>
      <c r="I328" s="249">
        <v>5764000</v>
      </c>
      <c r="J328" s="273">
        <v>3362333</v>
      </c>
      <c r="K328" s="250">
        <f t="shared" si="2"/>
        <v>2401667</v>
      </c>
    </row>
    <row r="329" spans="1:11" x14ac:dyDescent="0.25">
      <c r="A329" s="113">
        <v>45426</v>
      </c>
      <c r="B329" s="181" t="s">
        <v>107</v>
      </c>
      <c r="C329" s="115" t="s">
        <v>2347</v>
      </c>
      <c r="D329" s="25" t="s">
        <v>2322</v>
      </c>
      <c r="E329" s="162" t="s">
        <v>3248</v>
      </c>
      <c r="F329" s="26"/>
      <c r="G329" s="124" t="s">
        <v>304</v>
      </c>
      <c r="H329" s="13"/>
      <c r="I329" s="249">
        <v>5764000</v>
      </c>
      <c r="J329" s="273">
        <v>3362333</v>
      </c>
      <c r="K329" s="250">
        <f t="shared" si="2"/>
        <v>2401667</v>
      </c>
    </row>
    <row r="330" spans="1:11" x14ac:dyDescent="0.25">
      <c r="A330" s="113">
        <v>45426</v>
      </c>
      <c r="B330" s="181" t="s">
        <v>219</v>
      </c>
      <c r="C330" s="115" t="s">
        <v>2749</v>
      </c>
      <c r="D330" s="25" t="s">
        <v>2337</v>
      </c>
      <c r="E330" s="162" t="s">
        <v>3249</v>
      </c>
      <c r="F330" s="26"/>
      <c r="G330" s="124" t="s">
        <v>333</v>
      </c>
      <c r="H330" s="13"/>
      <c r="I330" s="249">
        <v>20000000</v>
      </c>
      <c r="J330" s="273">
        <v>10000000</v>
      </c>
      <c r="K330" s="250">
        <f t="shared" si="2"/>
        <v>10000000</v>
      </c>
    </row>
    <row r="331" spans="1:11" x14ac:dyDescent="0.25">
      <c r="A331" s="113">
        <v>45427</v>
      </c>
      <c r="B331" s="181" t="s">
        <v>450</v>
      </c>
      <c r="C331" s="115" t="s">
        <v>3099</v>
      </c>
      <c r="D331" s="25" t="s">
        <v>2747</v>
      </c>
      <c r="E331" s="162" t="s">
        <v>3250</v>
      </c>
      <c r="F331" s="26"/>
      <c r="G331" s="124" t="s">
        <v>1120</v>
      </c>
      <c r="H331" s="13"/>
      <c r="I331" s="249">
        <v>13455000</v>
      </c>
      <c r="J331" s="273">
        <v>0</v>
      </c>
      <c r="K331" s="250">
        <f t="shared" si="2"/>
        <v>13455000</v>
      </c>
    </row>
    <row r="332" spans="1:11" x14ac:dyDescent="0.25">
      <c r="A332" s="113">
        <v>45427</v>
      </c>
      <c r="B332" s="181" t="s">
        <v>1074</v>
      </c>
      <c r="C332" s="115" t="s">
        <v>2359</v>
      </c>
      <c r="D332" s="25" t="s">
        <v>2760</v>
      </c>
      <c r="E332" s="162" t="s">
        <v>3251</v>
      </c>
      <c r="F332" s="26"/>
      <c r="G332" s="124" t="s">
        <v>3146</v>
      </c>
      <c r="H332" s="13"/>
      <c r="I332" s="249">
        <v>10350000</v>
      </c>
      <c r="J332" s="273">
        <v>5175000</v>
      </c>
      <c r="K332" s="250">
        <f t="shared" si="2"/>
        <v>5175000</v>
      </c>
    </row>
    <row r="333" spans="1:11" x14ac:dyDescent="0.25">
      <c r="A333" s="113">
        <v>45427</v>
      </c>
      <c r="B333" s="181" t="s">
        <v>81</v>
      </c>
      <c r="C333" s="115" t="s">
        <v>2361</v>
      </c>
      <c r="D333" s="25" t="s">
        <v>2762</v>
      </c>
      <c r="E333" s="162" t="s">
        <v>3252</v>
      </c>
      <c r="F333" s="26"/>
      <c r="G333" s="124" t="s">
        <v>325</v>
      </c>
      <c r="H333" s="13"/>
      <c r="I333" s="249">
        <v>14288000</v>
      </c>
      <c r="J333" s="273">
        <v>8334667</v>
      </c>
      <c r="K333" s="250">
        <f t="shared" si="2"/>
        <v>5953333</v>
      </c>
    </row>
    <row r="334" spans="1:11" x14ac:dyDescent="0.25">
      <c r="A334" s="113">
        <v>45427</v>
      </c>
      <c r="B334" s="181" t="s">
        <v>377</v>
      </c>
      <c r="C334" s="115" t="s">
        <v>2363</v>
      </c>
      <c r="D334" s="25" t="s">
        <v>3090</v>
      </c>
      <c r="E334" s="162" t="s">
        <v>3253</v>
      </c>
      <c r="F334" s="26"/>
      <c r="G334" s="124" t="s">
        <v>317</v>
      </c>
      <c r="H334" s="13"/>
      <c r="I334" s="249">
        <v>12480000</v>
      </c>
      <c r="J334" s="273">
        <v>7280000</v>
      </c>
      <c r="K334" s="250">
        <f t="shared" si="2"/>
        <v>5200000</v>
      </c>
    </row>
    <row r="335" spans="1:11" x14ac:dyDescent="0.25">
      <c r="A335" s="113">
        <v>45427</v>
      </c>
      <c r="B335" s="181" t="s">
        <v>376</v>
      </c>
      <c r="C335" s="115" t="s">
        <v>2365</v>
      </c>
      <c r="D335" s="25" t="s">
        <v>3091</v>
      </c>
      <c r="E335" s="162" t="s">
        <v>3254</v>
      </c>
      <c r="F335" s="26"/>
      <c r="G335" s="124" t="s">
        <v>316</v>
      </c>
      <c r="H335" s="13"/>
      <c r="I335" s="249">
        <v>10546272</v>
      </c>
      <c r="J335" s="273">
        <v>5624678</v>
      </c>
      <c r="K335" s="250">
        <f t="shared" si="2"/>
        <v>4921594</v>
      </c>
    </row>
    <row r="336" spans="1:11" x14ac:dyDescent="0.25">
      <c r="A336" s="113">
        <v>45428</v>
      </c>
      <c r="B336" s="181" t="s">
        <v>1042</v>
      </c>
      <c r="C336" s="115" t="s">
        <v>2357</v>
      </c>
      <c r="D336" s="25" t="s">
        <v>3097</v>
      </c>
      <c r="E336" s="162" t="s">
        <v>3255</v>
      </c>
      <c r="F336" s="26"/>
      <c r="G336" s="124" t="s">
        <v>3147</v>
      </c>
      <c r="H336" s="13"/>
      <c r="I336" s="249">
        <v>15000000</v>
      </c>
      <c r="J336" s="273">
        <v>7500000</v>
      </c>
      <c r="K336" s="250">
        <f t="shared" si="2"/>
        <v>7500000</v>
      </c>
    </row>
    <row r="337" spans="1:11" x14ac:dyDescent="0.25">
      <c r="A337" s="113">
        <v>45428</v>
      </c>
      <c r="B337" s="181" t="s">
        <v>467</v>
      </c>
      <c r="C337" s="115" t="s">
        <v>2376</v>
      </c>
      <c r="D337" s="25" t="s">
        <v>2821</v>
      </c>
      <c r="E337" s="162" t="s">
        <v>3256</v>
      </c>
      <c r="F337" s="26"/>
      <c r="G337" s="124" t="s">
        <v>1125</v>
      </c>
      <c r="H337" s="13"/>
      <c r="I337" s="249">
        <v>9546000</v>
      </c>
      <c r="J337" s="273">
        <v>1909200</v>
      </c>
      <c r="K337" s="250">
        <f t="shared" si="2"/>
        <v>7636800</v>
      </c>
    </row>
    <row r="338" spans="1:11" x14ac:dyDescent="0.25">
      <c r="A338" s="113">
        <v>45428</v>
      </c>
      <c r="B338" s="181" t="s">
        <v>479</v>
      </c>
      <c r="C338" s="115" t="s">
        <v>2372</v>
      </c>
      <c r="D338" s="25" t="s">
        <v>2774</v>
      </c>
      <c r="E338" s="162" t="s">
        <v>3257</v>
      </c>
      <c r="F338" s="26"/>
      <c r="G338" s="124" t="s">
        <v>1138</v>
      </c>
      <c r="H338" s="13"/>
      <c r="I338" s="249">
        <v>14026000</v>
      </c>
      <c r="J338" s="273">
        <v>2103900</v>
      </c>
      <c r="K338" s="250">
        <f t="shared" si="2"/>
        <v>11922100</v>
      </c>
    </row>
    <row r="339" spans="1:11" x14ac:dyDescent="0.25">
      <c r="A339" s="113">
        <v>45428</v>
      </c>
      <c r="B339" s="181" t="s">
        <v>527</v>
      </c>
      <c r="C339" s="115" t="s">
        <v>2601</v>
      </c>
      <c r="D339" s="25" t="s">
        <v>191</v>
      </c>
      <c r="E339" s="162" t="s">
        <v>3258</v>
      </c>
      <c r="F339" s="26"/>
      <c r="G339" s="124" t="s">
        <v>1709</v>
      </c>
      <c r="H339" s="13"/>
      <c r="I339" s="249">
        <v>5764000</v>
      </c>
      <c r="J339" s="273">
        <v>0</v>
      </c>
      <c r="K339" s="250">
        <f t="shared" si="2"/>
        <v>5764000</v>
      </c>
    </row>
    <row r="340" spans="1:11" x14ac:dyDescent="0.25">
      <c r="A340" s="113">
        <v>45428</v>
      </c>
      <c r="B340" s="181" t="s">
        <v>1051</v>
      </c>
      <c r="C340" s="115" t="s">
        <v>2771</v>
      </c>
      <c r="D340" s="25" t="s">
        <v>2769</v>
      </c>
      <c r="E340" s="162" t="s">
        <v>3259</v>
      </c>
      <c r="F340" s="26"/>
      <c r="G340" s="124" t="s">
        <v>1119</v>
      </c>
      <c r="H340" s="13"/>
      <c r="I340" s="249">
        <v>10918000</v>
      </c>
      <c r="J340" s="273">
        <v>2911467</v>
      </c>
      <c r="K340" s="250">
        <f t="shared" si="2"/>
        <v>8006533</v>
      </c>
    </row>
    <row r="341" spans="1:11" x14ac:dyDescent="0.25">
      <c r="A341" s="113">
        <v>45428</v>
      </c>
      <c r="B341" s="181" t="s">
        <v>462</v>
      </c>
      <c r="C341" s="115" t="s">
        <v>2606</v>
      </c>
      <c r="D341" s="25" t="s">
        <v>193</v>
      </c>
      <c r="E341" s="162" t="s">
        <v>3260</v>
      </c>
      <c r="F341" s="26"/>
      <c r="G341" s="124" t="s">
        <v>1126</v>
      </c>
      <c r="H341" s="13"/>
      <c r="I341" s="249">
        <v>11630000</v>
      </c>
      <c r="J341" s="273">
        <v>2326000</v>
      </c>
      <c r="K341" s="250">
        <f t="shared" si="2"/>
        <v>9304000</v>
      </c>
    </row>
    <row r="342" spans="1:11" x14ac:dyDescent="0.25">
      <c r="A342" s="113">
        <v>45428</v>
      </c>
      <c r="B342" s="181" t="s">
        <v>276</v>
      </c>
      <c r="C342" s="115" t="s">
        <v>2773</v>
      </c>
      <c r="D342" s="25" t="s">
        <v>2387</v>
      </c>
      <c r="E342" s="162" t="s">
        <v>3261</v>
      </c>
      <c r="F342" s="26"/>
      <c r="G342" s="124" t="s">
        <v>332</v>
      </c>
      <c r="H342" s="13"/>
      <c r="I342" s="249">
        <v>10572000</v>
      </c>
      <c r="J342" s="273">
        <v>5286000</v>
      </c>
      <c r="K342" s="250">
        <f t="shared" si="2"/>
        <v>5286000</v>
      </c>
    </row>
    <row r="343" spans="1:11" x14ac:dyDescent="0.25">
      <c r="A343" s="113">
        <v>45428</v>
      </c>
      <c r="B343" s="181" t="s">
        <v>165</v>
      </c>
      <c r="C343" s="115" t="s">
        <v>3100</v>
      </c>
      <c r="D343" s="25" t="s">
        <v>2389</v>
      </c>
      <c r="E343" s="162" t="s">
        <v>3262</v>
      </c>
      <c r="F343" s="26"/>
      <c r="G343" s="124" t="s">
        <v>327</v>
      </c>
      <c r="H343" s="13"/>
      <c r="I343" s="249">
        <v>9546000</v>
      </c>
      <c r="J343" s="273">
        <v>5091200</v>
      </c>
      <c r="K343" s="250">
        <f t="shared" si="2"/>
        <v>4454800</v>
      </c>
    </row>
    <row r="344" spans="1:11" x14ac:dyDescent="0.25">
      <c r="A344" s="113">
        <v>45428</v>
      </c>
      <c r="B344" s="181" t="s">
        <v>374</v>
      </c>
      <c r="C344" s="115" t="s">
        <v>3101</v>
      </c>
      <c r="D344" s="25" t="s">
        <v>2369</v>
      </c>
      <c r="E344" s="162" t="s">
        <v>3263</v>
      </c>
      <c r="F344" s="26"/>
      <c r="G344" s="124" t="s">
        <v>1113</v>
      </c>
      <c r="H344" s="13"/>
      <c r="I344" s="249">
        <v>14914000</v>
      </c>
      <c r="J344" s="273">
        <v>5717033</v>
      </c>
      <c r="K344" s="250">
        <f t="shared" si="2"/>
        <v>9196967</v>
      </c>
    </row>
    <row r="345" spans="1:11" x14ac:dyDescent="0.25">
      <c r="A345" s="113">
        <v>45428</v>
      </c>
      <c r="B345" s="181" t="s">
        <v>700</v>
      </c>
      <c r="C345" s="115" t="s">
        <v>2374</v>
      </c>
      <c r="D345" s="25" t="s">
        <v>2921</v>
      </c>
      <c r="E345" s="162" t="s">
        <v>3264</v>
      </c>
      <c r="F345" s="26"/>
      <c r="G345" s="124" t="s">
        <v>1132</v>
      </c>
      <c r="H345" s="13"/>
      <c r="I345" s="249">
        <v>11630000</v>
      </c>
      <c r="J345" s="273">
        <v>2132167</v>
      </c>
      <c r="K345" s="250">
        <f t="shared" si="2"/>
        <v>9497833</v>
      </c>
    </row>
    <row r="346" spans="1:11" x14ac:dyDescent="0.25">
      <c r="A346" s="113">
        <v>45428</v>
      </c>
      <c r="B346" s="181" t="s">
        <v>184</v>
      </c>
      <c r="C346" s="115" t="s">
        <v>2755</v>
      </c>
      <c r="D346" s="25" t="s">
        <v>2923</v>
      </c>
      <c r="E346" s="162" t="s">
        <v>3265</v>
      </c>
      <c r="F346" s="26"/>
      <c r="G346" s="124" t="s">
        <v>1091</v>
      </c>
      <c r="H346" s="13"/>
      <c r="I346" s="249">
        <v>10040800</v>
      </c>
      <c r="J346" s="273">
        <v>5199700</v>
      </c>
      <c r="K346" s="250">
        <f t="shared" si="2"/>
        <v>4841100</v>
      </c>
    </row>
    <row r="347" spans="1:11" x14ac:dyDescent="0.25">
      <c r="A347" s="113">
        <v>45428</v>
      </c>
      <c r="B347" s="181" t="s">
        <v>2108</v>
      </c>
      <c r="C347" s="115" t="s">
        <v>2386</v>
      </c>
      <c r="D347" s="25" t="s">
        <v>2924</v>
      </c>
      <c r="E347" s="162" t="s">
        <v>3266</v>
      </c>
      <c r="F347" s="26"/>
      <c r="G347" s="124" t="s">
        <v>3148</v>
      </c>
      <c r="H347" s="13"/>
      <c r="I347" s="249">
        <v>70000000</v>
      </c>
      <c r="J347" s="273">
        <v>12333333</v>
      </c>
      <c r="K347" s="250">
        <f t="shared" si="2"/>
        <v>57666667</v>
      </c>
    </row>
    <row r="348" spans="1:11" x14ac:dyDescent="0.25">
      <c r="A348" s="113">
        <v>45430</v>
      </c>
      <c r="B348" s="181" t="s">
        <v>686</v>
      </c>
      <c r="C348" s="115" t="s">
        <v>3102</v>
      </c>
      <c r="D348" s="25" t="s">
        <v>2364</v>
      </c>
      <c r="E348" s="162" t="s">
        <v>3267</v>
      </c>
      <c r="F348" s="26"/>
      <c r="G348" s="124" t="s">
        <v>1107</v>
      </c>
      <c r="H348" s="13"/>
      <c r="I348" s="249">
        <v>16660000</v>
      </c>
      <c r="J348" s="273">
        <v>6664000</v>
      </c>
      <c r="K348" s="250">
        <f t="shared" si="2"/>
        <v>9996000</v>
      </c>
    </row>
    <row r="349" spans="1:11" x14ac:dyDescent="0.25">
      <c r="A349" s="113">
        <v>45429</v>
      </c>
      <c r="B349" s="181" t="s">
        <v>1826</v>
      </c>
      <c r="C349" s="115" t="s">
        <v>2390</v>
      </c>
      <c r="D349" s="25" t="s">
        <v>2366</v>
      </c>
      <c r="E349" s="162" t="s">
        <v>3268</v>
      </c>
      <c r="F349" s="26"/>
      <c r="G349" s="124" t="s">
        <v>290</v>
      </c>
      <c r="H349" s="13"/>
      <c r="I349" s="249">
        <v>63000000</v>
      </c>
      <c r="J349" s="273">
        <v>12300000</v>
      </c>
      <c r="K349" s="250">
        <f t="shared" si="2"/>
        <v>50700000</v>
      </c>
    </row>
    <row r="350" spans="1:11" x14ac:dyDescent="0.25">
      <c r="A350" s="113">
        <v>45430</v>
      </c>
      <c r="B350" s="181" t="s">
        <v>788</v>
      </c>
      <c r="C350" s="115" t="s">
        <v>2380</v>
      </c>
      <c r="D350" s="25" t="s">
        <v>2367</v>
      </c>
      <c r="E350" s="162" t="s">
        <v>3269</v>
      </c>
      <c r="F350" s="26"/>
      <c r="G350" s="124" t="s">
        <v>3149</v>
      </c>
      <c r="H350" s="13"/>
      <c r="I350" s="249">
        <v>13732000</v>
      </c>
      <c r="J350" s="273">
        <v>6866000</v>
      </c>
      <c r="K350" s="250">
        <f t="shared" si="2"/>
        <v>6866000</v>
      </c>
    </row>
    <row r="351" spans="1:11" x14ac:dyDescent="0.25">
      <c r="A351" s="113">
        <v>45430</v>
      </c>
      <c r="B351" s="181" t="s">
        <v>945</v>
      </c>
      <c r="C351" s="115" t="s">
        <v>2382</v>
      </c>
      <c r="D351" s="25" t="s">
        <v>2396</v>
      </c>
      <c r="E351" s="162" t="s">
        <v>3270</v>
      </c>
      <c r="F351" s="26"/>
      <c r="G351" s="124" t="s">
        <v>1156</v>
      </c>
      <c r="H351" s="13"/>
      <c r="I351" s="249">
        <v>9588000</v>
      </c>
      <c r="J351" s="273">
        <v>0</v>
      </c>
      <c r="K351" s="250">
        <f t="shared" si="2"/>
        <v>9588000</v>
      </c>
    </row>
    <row r="352" spans="1:11" x14ac:dyDescent="0.25">
      <c r="A352" s="113">
        <v>45430</v>
      </c>
      <c r="B352" s="181" t="s">
        <v>382</v>
      </c>
      <c r="C352" s="115" t="s">
        <v>2781</v>
      </c>
      <c r="D352" s="25" t="s">
        <v>3100</v>
      </c>
      <c r="E352" s="162" t="s">
        <v>3271</v>
      </c>
      <c r="F352" s="26"/>
      <c r="G352" s="124" t="s">
        <v>326</v>
      </c>
      <c r="H352" s="13"/>
      <c r="I352" s="249">
        <v>12688000</v>
      </c>
      <c r="J352" s="273">
        <v>6344000</v>
      </c>
      <c r="K352" s="250">
        <f t="shared" si="2"/>
        <v>6344000</v>
      </c>
    </row>
    <row r="353" spans="1:11" x14ac:dyDescent="0.25">
      <c r="A353" s="113">
        <v>45429</v>
      </c>
      <c r="B353" s="181" t="s">
        <v>1933</v>
      </c>
      <c r="C353" s="115" t="s">
        <v>191</v>
      </c>
      <c r="D353" s="25" t="s">
        <v>3101</v>
      </c>
      <c r="E353" s="162" t="s">
        <v>3272</v>
      </c>
      <c r="F353" s="26"/>
      <c r="G353" s="124" t="s">
        <v>3150</v>
      </c>
      <c r="H353" s="13"/>
      <c r="I353" s="249">
        <v>29792000</v>
      </c>
      <c r="J353" s="273">
        <v>10178933</v>
      </c>
      <c r="K353" s="250">
        <f t="shared" si="2"/>
        <v>19613067</v>
      </c>
    </row>
    <row r="354" spans="1:11" x14ac:dyDescent="0.25">
      <c r="A354" s="113">
        <v>45430</v>
      </c>
      <c r="B354" s="181" t="s">
        <v>798</v>
      </c>
      <c r="C354" s="115" t="s">
        <v>2383</v>
      </c>
      <c r="D354" s="25" t="s">
        <v>3102</v>
      </c>
      <c r="E354" s="162" t="s">
        <v>3273</v>
      </c>
      <c r="F354" s="26"/>
      <c r="G354" s="124" t="s">
        <v>1695</v>
      </c>
      <c r="H354" s="13"/>
      <c r="I354" s="249">
        <v>10572000</v>
      </c>
      <c r="J354" s="273">
        <v>0</v>
      </c>
      <c r="K354" s="250">
        <f t="shared" si="2"/>
        <v>10572000</v>
      </c>
    </row>
    <row r="355" spans="1:11" x14ac:dyDescent="0.25">
      <c r="A355" s="113">
        <v>45430</v>
      </c>
      <c r="B355" s="181" t="s">
        <v>807</v>
      </c>
      <c r="C355" s="115" t="s">
        <v>2384</v>
      </c>
      <c r="D355" s="25" t="s">
        <v>3103</v>
      </c>
      <c r="E355" s="162" t="s">
        <v>3274</v>
      </c>
      <c r="F355" s="26"/>
      <c r="G355" s="124" t="s">
        <v>3151</v>
      </c>
      <c r="H355" s="13"/>
      <c r="I355" s="249">
        <v>13446000</v>
      </c>
      <c r="J355" s="273">
        <v>0</v>
      </c>
      <c r="K355" s="250">
        <f t="shared" si="2"/>
        <v>13446000</v>
      </c>
    </row>
    <row r="356" spans="1:11" x14ac:dyDescent="0.25">
      <c r="A356" s="113">
        <v>45430</v>
      </c>
      <c r="B356" s="181" t="s">
        <v>799</v>
      </c>
      <c r="C356" s="115" t="s">
        <v>2777</v>
      </c>
      <c r="D356" s="25" t="s">
        <v>3104</v>
      </c>
      <c r="E356" s="162" t="s">
        <v>3275</v>
      </c>
      <c r="F356" s="26"/>
      <c r="G356" s="124" t="s">
        <v>1151</v>
      </c>
      <c r="H356" s="13"/>
      <c r="I356" s="249">
        <v>12000000</v>
      </c>
      <c r="J356" s="273">
        <v>0</v>
      </c>
      <c r="K356" s="250">
        <f t="shared" si="2"/>
        <v>12000000</v>
      </c>
    </row>
    <row r="357" spans="1:11" x14ac:dyDescent="0.25">
      <c r="A357" s="113">
        <v>45430</v>
      </c>
      <c r="B357" s="181" t="s">
        <v>378</v>
      </c>
      <c r="C357" s="115" t="s">
        <v>2783</v>
      </c>
      <c r="D357" s="25" t="s">
        <v>3105</v>
      </c>
      <c r="E357" s="162" t="s">
        <v>3276</v>
      </c>
      <c r="F357" s="26"/>
      <c r="G357" s="124" t="s">
        <v>321</v>
      </c>
      <c r="H357" s="13"/>
      <c r="I357" s="249">
        <v>5766000</v>
      </c>
      <c r="J357" s="273">
        <v>3075200</v>
      </c>
      <c r="K357" s="250">
        <f t="shared" si="2"/>
        <v>2690800</v>
      </c>
    </row>
    <row r="358" spans="1:11" x14ac:dyDescent="0.25">
      <c r="A358" s="113">
        <v>45430</v>
      </c>
      <c r="B358" s="181" t="s">
        <v>829</v>
      </c>
      <c r="C358" s="115" t="s">
        <v>2608</v>
      </c>
      <c r="D358" s="25" t="s">
        <v>3106</v>
      </c>
      <c r="E358" s="162" t="s">
        <v>3277</v>
      </c>
      <c r="F358" s="26"/>
      <c r="G358" s="124" t="s">
        <v>1149</v>
      </c>
      <c r="H358" s="13"/>
      <c r="I358" s="249">
        <v>13132000</v>
      </c>
      <c r="J358" s="273">
        <v>656600</v>
      </c>
      <c r="K358" s="250">
        <f t="shared" si="2"/>
        <v>12475400</v>
      </c>
    </row>
    <row r="359" spans="1:11" x14ac:dyDescent="0.25">
      <c r="A359" s="113">
        <v>45430</v>
      </c>
      <c r="B359" s="181" t="s">
        <v>1043</v>
      </c>
      <c r="C359" s="115" t="s">
        <v>3105</v>
      </c>
      <c r="D359" s="25" t="s">
        <v>2780</v>
      </c>
      <c r="E359" s="162" t="s">
        <v>3278</v>
      </c>
      <c r="F359" s="26"/>
      <c r="G359" s="124" t="s">
        <v>3152</v>
      </c>
      <c r="H359" s="13"/>
      <c r="I359" s="249">
        <v>5764000</v>
      </c>
      <c r="J359" s="273">
        <v>576400</v>
      </c>
      <c r="K359" s="250">
        <f t="shared" si="2"/>
        <v>5187600</v>
      </c>
    </row>
    <row r="360" spans="1:11" x14ac:dyDescent="0.25">
      <c r="A360" s="113">
        <v>45430</v>
      </c>
      <c r="B360" s="181" t="s">
        <v>175</v>
      </c>
      <c r="C360" s="115" t="s">
        <v>3103</v>
      </c>
      <c r="D360" s="25" t="s">
        <v>2782</v>
      </c>
      <c r="E360" s="162" t="s">
        <v>3279</v>
      </c>
      <c r="F360" s="26"/>
      <c r="G360" s="124" t="s">
        <v>1114</v>
      </c>
      <c r="H360" s="13"/>
      <c r="I360" s="249">
        <v>13000000</v>
      </c>
      <c r="J360" s="273">
        <v>4116667</v>
      </c>
      <c r="K360" s="250">
        <f t="shared" si="2"/>
        <v>8883333</v>
      </c>
    </row>
    <row r="361" spans="1:11" x14ac:dyDescent="0.25">
      <c r="A361" s="113">
        <v>45430</v>
      </c>
      <c r="B361" s="181" t="s">
        <v>179</v>
      </c>
      <c r="C361" s="115" t="s">
        <v>2775</v>
      </c>
      <c r="D361" s="25" t="s">
        <v>2784</v>
      </c>
      <c r="E361" s="162" t="s">
        <v>3280</v>
      </c>
      <c r="F361" s="26"/>
      <c r="G361" s="124" t="s">
        <v>1106</v>
      </c>
      <c r="H361" s="13"/>
      <c r="I361" s="249">
        <v>12300000</v>
      </c>
      <c r="J361" s="273">
        <v>4920000</v>
      </c>
      <c r="K361" s="250">
        <f t="shared" si="2"/>
        <v>7380000</v>
      </c>
    </row>
    <row r="362" spans="1:11" x14ac:dyDescent="0.25">
      <c r="A362" s="113">
        <v>45430</v>
      </c>
      <c r="B362" s="181" t="s">
        <v>766</v>
      </c>
      <c r="C362" s="115" t="s">
        <v>3106</v>
      </c>
      <c r="D362" s="25" t="s">
        <v>2801</v>
      </c>
      <c r="E362" s="162" t="s">
        <v>3281</v>
      </c>
      <c r="F362" s="26"/>
      <c r="G362" s="124" t="s">
        <v>1122</v>
      </c>
      <c r="H362" s="13"/>
      <c r="I362" s="249">
        <v>14218000</v>
      </c>
      <c r="J362" s="273">
        <v>3554500</v>
      </c>
      <c r="K362" s="250">
        <f t="shared" si="2"/>
        <v>10663500</v>
      </c>
    </row>
    <row r="363" spans="1:11" x14ac:dyDescent="0.25">
      <c r="A363" s="113">
        <v>45430</v>
      </c>
      <c r="B363" s="181" t="s">
        <v>66</v>
      </c>
      <c r="C363" s="115" t="s">
        <v>3104</v>
      </c>
      <c r="D363" s="25" t="s">
        <v>2770</v>
      </c>
      <c r="E363" s="162" t="s">
        <v>3282</v>
      </c>
      <c r="F363" s="26"/>
      <c r="G363" s="124" t="s">
        <v>1142</v>
      </c>
      <c r="H363" s="13"/>
      <c r="I363" s="249">
        <v>11002000</v>
      </c>
      <c r="J363" s="273">
        <v>916833</v>
      </c>
      <c r="K363" s="250">
        <f t="shared" si="2"/>
        <v>10085167</v>
      </c>
    </row>
    <row r="364" spans="1:11" x14ac:dyDescent="0.25">
      <c r="A364" s="113">
        <v>45430</v>
      </c>
      <c r="B364" s="181" t="s">
        <v>418</v>
      </c>
      <c r="C364" s="115" t="s">
        <v>2378</v>
      </c>
      <c r="D364" s="25" t="s">
        <v>2797</v>
      </c>
      <c r="E364" s="162" t="s">
        <v>3283</v>
      </c>
      <c r="F364" s="26"/>
      <c r="G364" s="124" t="s">
        <v>1105</v>
      </c>
      <c r="H364" s="13"/>
      <c r="I364" s="249">
        <v>14218000</v>
      </c>
      <c r="J364" s="273">
        <v>5687200</v>
      </c>
      <c r="K364" s="250">
        <f t="shared" si="2"/>
        <v>8530800</v>
      </c>
    </row>
    <row r="365" spans="1:11" x14ac:dyDescent="0.25">
      <c r="A365" s="113">
        <v>45430</v>
      </c>
      <c r="B365" s="181" t="s">
        <v>439</v>
      </c>
      <c r="C365" s="115" t="s">
        <v>3107</v>
      </c>
      <c r="D365" s="25" t="s">
        <v>2772</v>
      </c>
      <c r="E365" s="162" t="s">
        <v>3284</v>
      </c>
      <c r="F365" s="26"/>
      <c r="G365" s="124" t="s">
        <v>1112</v>
      </c>
      <c r="H365" s="13"/>
      <c r="I365" s="249">
        <v>18474750</v>
      </c>
      <c r="J365" s="273">
        <v>7081988</v>
      </c>
      <c r="K365" s="250">
        <f t="shared" si="2"/>
        <v>11392762</v>
      </c>
    </row>
    <row r="366" spans="1:11" x14ac:dyDescent="0.25">
      <c r="A366" s="113">
        <v>45433</v>
      </c>
      <c r="B366" s="181" t="s">
        <v>214</v>
      </c>
      <c r="C366" s="115" t="s">
        <v>2779</v>
      </c>
      <c r="D366" s="25" t="s">
        <v>2602</v>
      </c>
      <c r="E366" s="162" t="s">
        <v>3285</v>
      </c>
      <c r="F366" s="26"/>
      <c r="G366" s="124" t="s">
        <v>1094</v>
      </c>
      <c r="H366" s="13"/>
      <c r="I366" s="249">
        <v>13446000</v>
      </c>
      <c r="J366" s="273">
        <v>5378400</v>
      </c>
      <c r="K366" s="250">
        <f t="shared" si="2"/>
        <v>8067600</v>
      </c>
    </row>
    <row r="367" spans="1:11" x14ac:dyDescent="0.25">
      <c r="A367" s="113">
        <v>45433</v>
      </c>
      <c r="B367" s="181" t="s">
        <v>1054</v>
      </c>
      <c r="C367" s="115" t="s">
        <v>3108</v>
      </c>
      <c r="D367" s="25" t="s">
        <v>2795</v>
      </c>
      <c r="E367" s="162" t="s">
        <v>3286</v>
      </c>
      <c r="F367" s="26"/>
      <c r="G367" s="124" t="s">
        <v>1698</v>
      </c>
      <c r="H367" s="13"/>
      <c r="I367" s="249">
        <v>14400000</v>
      </c>
      <c r="J367" s="273">
        <v>0</v>
      </c>
      <c r="K367" s="250">
        <f t="shared" si="2"/>
        <v>14400000</v>
      </c>
    </row>
    <row r="368" spans="1:11" x14ac:dyDescent="0.25">
      <c r="A368" s="113">
        <v>45433</v>
      </c>
      <c r="B368" s="181" t="s">
        <v>226</v>
      </c>
      <c r="C368" s="115" t="s">
        <v>2802</v>
      </c>
      <c r="D368" s="25" t="s">
        <v>2803</v>
      </c>
      <c r="E368" s="162" t="s">
        <v>3287</v>
      </c>
      <c r="F368" s="26"/>
      <c r="G368" s="124" t="s">
        <v>1099</v>
      </c>
      <c r="H368" s="13"/>
      <c r="I368" s="249">
        <v>6400000</v>
      </c>
      <c r="J368" s="273">
        <v>2773333</v>
      </c>
      <c r="K368" s="250">
        <f t="shared" si="2"/>
        <v>3626667</v>
      </c>
    </row>
    <row r="369" spans="1:11" x14ac:dyDescent="0.25">
      <c r="A369" s="113">
        <v>45433</v>
      </c>
      <c r="B369" s="181" t="s">
        <v>106</v>
      </c>
      <c r="C369" s="115" t="s">
        <v>3109</v>
      </c>
      <c r="D369" s="25" t="s">
        <v>2793</v>
      </c>
      <c r="E369" s="162" t="s">
        <v>3288</v>
      </c>
      <c r="F369" s="26"/>
      <c r="G369" s="124" t="s">
        <v>301</v>
      </c>
      <c r="H369" s="13"/>
      <c r="I369" s="249">
        <v>14368000</v>
      </c>
      <c r="J369" s="273">
        <v>8620800</v>
      </c>
      <c r="K369" s="250">
        <f t="shared" si="2"/>
        <v>5747200</v>
      </c>
    </row>
    <row r="370" spans="1:11" x14ac:dyDescent="0.25">
      <c r="A370" s="113">
        <v>45433</v>
      </c>
      <c r="B370" s="181" t="s">
        <v>1044</v>
      </c>
      <c r="C370" s="115" t="s">
        <v>3110</v>
      </c>
      <c r="D370" s="25" t="s">
        <v>3108</v>
      </c>
      <c r="E370" s="162" t="s">
        <v>3289</v>
      </c>
      <c r="F370" s="26"/>
      <c r="G370" s="124" t="s">
        <v>1110</v>
      </c>
      <c r="H370" s="13"/>
      <c r="I370" s="249">
        <v>9452000</v>
      </c>
      <c r="J370" s="273">
        <v>157533</v>
      </c>
      <c r="K370" s="250">
        <f t="shared" si="2"/>
        <v>9294467</v>
      </c>
    </row>
    <row r="371" spans="1:11" x14ac:dyDescent="0.25">
      <c r="A371" s="113">
        <v>45433</v>
      </c>
      <c r="B371" s="181" t="s">
        <v>1839</v>
      </c>
      <c r="C371" s="115" t="s">
        <v>3111</v>
      </c>
      <c r="D371" s="25" t="s">
        <v>3112</v>
      </c>
      <c r="E371" s="162" t="s">
        <v>354</v>
      </c>
      <c r="F371" s="26"/>
      <c r="G371" s="124" t="s">
        <v>3153</v>
      </c>
      <c r="H371" s="13"/>
      <c r="I371" s="249">
        <v>54908000</v>
      </c>
      <c r="J371" s="273">
        <v>9674267</v>
      </c>
      <c r="K371" s="250">
        <f t="shared" si="2"/>
        <v>45233733</v>
      </c>
    </row>
    <row r="372" spans="1:11" x14ac:dyDescent="0.25">
      <c r="A372" s="113">
        <v>45433</v>
      </c>
      <c r="B372" s="181" t="s">
        <v>2091</v>
      </c>
      <c r="C372" s="115" t="s">
        <v>3113</v>
      </c>
      <c r="D372" s="25" t="s">
        <v>2806</v>
      </c>
      <c r="E372" s="162" t="s">
        <v>3290</v>
      </c>
      <c r="F372" s="26"/>
      <c r="G372" s="124" t="s">
        <v>3154</v>
      </c>
      <c r="H372" s="13"/>
      <c r="I372" s="249">
        <v>10200000</v>
      </c>
      <c r="J372" s="273">
        <v>3230000</v>
      </c>
      <c r="K372" s="250">
        <f t="shared" si="2"/>
        <v>6970000</v>
      </c>
    </row>
    <row r="373" spans="1:11" x14ac:dyDescent="0.25">
      <c r="A373" s="113">
        <v>45433</v>
      </c>
      <c r="B373" s="181" t="s">
        <v>1834</v>
      </c>
      <c r="C373" s="115" t="s">
        <v>2800</v>
      </c>
      <c r="D373" s="25" t="s">
        <v>3111</v>
      </c>
      <c r="E373" s="162" t="s">
        <v>3291</v>
      </c>
      <c r="F373" s="26"/>
      <c r="G373" s="124" t="s">
        <v>3155</v>
      </c>
      <c r="H373" s="13"/>
      <c r="I373" s="249">
        <v>11532000</v>
      </c>
      <c r="J373" s="273">
        <v>3555700</v>
      </c>
      <c r="K373" s="250">
        <f t="shared" si="2"/>
        <v>7976300</v>
      </c>
    </row>
    <row r="374" spans="1:11" x14ac:dyDescent="0.25">
      <c r="A374" s="113">
        <v>45433</v>
      </c>
      <c r="B374" s="181" t="s">
        <v>415</v>
      </c>
      <c r="C374" s="115" t="s">
        <v>3112</v>
      </c>
      <c r="D374" s="25" t="s">
        <v>3114</v>
      </c>
      <c r="E374" s="162" t="s">
        <v>3292</v>
      </c>
      <c r="F374" s="26"/>
      <c r="G374" s="124" t="s">
        <v>3156</v>
      </c>
      <c r="H374" s="13"/>
      <c r="I374" s="249">
        <v>12718000</v>
      </c>
      <c r="J374" s="273">
        <v>6359040</v>
      </c>
      <c r="K374" s="250">
        <f t="shared" si="2"/>
        <v>6358960</v>
      </c>
    </row>
    <row r="375" spans="1:11" x14ac:dyDescent="0.25">
      <c r="A375" s="113">
        <v>45433</v>
      </c>
      <c r="B375" s="181" t="s">
        <v>805</v>
      </c>
      <c r="C375" s="115" t="s">
        <v>3115</v>
      </c>
      <c r="D375" s="25" t="s">
        <v>3116</v>
      </c>
      <c r="E375" s="162" t="s">
        <v>3293</v>
      </c>
      <c r="F375" s="26"/>
      <c r="G375" s="124" t="s">
        <v>1154</v>
      </c>
      <c r="H375" s="13"/>
      <c r="I375" s="249">
        <v>10918000</v>
      </c>
      <c r="J375" s="273">
        <v>0</v>
      </c>
      <c r="K375" s="250">
        <f t="shared" si="2"/>
        <v>10918000</v>
      </c>
    </row>
    <row r="376" spans="1:11" x14ac:dyDescent="0.25">
      <c r="A376" s="113">
        <v>45433</v>
      </c>
      <c r="B376" s="181" t="s">
        <v>804</v>
      </c>
      <c r="C376" s="115" t="s">
        <v>3117</v>
      </c>
      <c r="D376" s="25" t="s">
        <v>3118</v>
      </c>
      <c r="E376" s="162" t="s">
        <v>3294</v>
      </c>
      <c r="F376" s="26"/>
      <c r="G376" s="124" t="s">
        <v>1153</v>
      </c>
      <c r="H376" s="13"/>
      <c r="I376" s="249">
        <v>11200000</v>
      </c>
      <c r="J376" s="273">
        <v>0</v>
      </c>
      <c r="K376" s="250">
        <f t="shared" si="2"/>
        <v>11200000</v>
      </c>
    </row>
    <row r="377" spans="1:11" x14ac:dyDescent="0.25">
      <c r="A377" s="113">
        <v>45433</v>
      </c>
      <c r="B377" s="181" t="s">
        <v>802</v>
      </c>
      <c r="C377" s="115" t="s">
        <v>3119</v>
      </c>
      <c r="D377" s="25" t="s">
        <v>3120</v>
      </c>
      <c r="E377" s="162" t="s">
        <v>3295</v>
      </c>
      <c r="F377" s="26"/>
      <c r="G377" s="124" t="s">
        <v>1701</v>
      </c>
      <c r="H377" s="13"/>
      <c r="I377" s="249">
        <v>10600000</v>
      </c>
      <c r="J377" s="273">
        <v>0</v>
      </c>
      <c r="K377" s="250">
        <f t="shared" si="2"/>
        <v>10600000</v>
      </c>
    </row>
    <row r="378" spans="1:11" x14ac:dyDescent="0.25">
      <c r="A378" s="113">
        <v>45433</v>
      </c>
      <c r="B378" s="181" t="s">
        <v>939</v>
      </c>
      <c r="C378" s="115" t="s">
        <v>3121</v>
      </c>
      <c r="D378" s="25" t="s">
        <v>3122</v>
      </c>
      <c r="E378" s="162" t="s">
        <v>3296</v>
      </c>
      <c r="F378" s="26"/>
      <c r="G378" s="124" t="s">
        <v>1699</v>
      </c>
      <c r="H378" s="13"/>
      <c r="I378" s="249">
        <v>14400000</v>
      </c>
      <c r="J378" s="273">
        <v>0</v>
      </c>
      <c r="K378" s="250">
        <f t="shared" si="2"/>
        <v>14400000</v>
      </c>
    </row>
    <row r="379" spans="1:11" x14ac:dyDescent="0.25">
      <c r="A379" s="113">
        <v>45433</v>
      </c>
      <c r="B379" s="181" t="s">
        <v>228</v>
      </c>
      <c r="C379" s="115" t="s">
        <v>2609</v>
      </c>
      <c r="D379" s="25" t="s">
        <v>3123</v>
      </c>
      <c r="E379" s="162" t="s">
        <v>3297</v>
      </c>
      <c r="F379" s="26"/>
      <c r="G379" s="124" t="s">
        <v>1095</v>
      </c>
      <c r="H379" s="13"/>
      <c r="I379" s="249">
        <v>10600000</v>
      </c>
      <c r="J379" s="273">
        <v>4593333</v>
      </c>
      <c r="K379" s="250">
        <f t="shared" si="2"/>
        <v>6006667</v>
      </c>
    </row>
    <row r="380" spans="1:11" x14ac:dyDescent="0.25">
      <c r="A380" s="113">
        <v>45433</v>
      </c>
      <c r="B380" s="181" t="s">
        <v>222</v>
      </c>
      <c r="C380" s="115" t="s">
        <v>2804</v>
      </c>
      <c r="D380" s="25" t="s">
        <v>3124</v>
      </c>
      <c r="E380" s="162" t="s">
        <v>3298</v>
      </c>
      <c r="F380" s="26"/>
      <c r="G380" s="124" t="s">
        <v>1088</v>
      </c>
      <c r="H380" s="13"/>
      <c r="I380" s="249">
        <v>12000000</v>
      </c>
      <c r="J380" s="273">
        <v>5800000</v>
      </c>
      <c r="K380" s="250">
        <f t="shared" si="2"/>
        <v>6200000</v>
      </c>
    </row>
    <row r="381" spans="1:11" x14ac:dyDescent="0.25">
      <c r="A381" s="113">
        <v>45434</v>
      </c>
      <c r="B381" s="181" t="s">
        <v>111</v>
      </c>
      <c r="C381" s="115" t="s">
        <v>3125</v>
      </c>
      <c r="D381" s="25" t="s">
        <v>3126</v>
      </c>
      <c r="E381" s="162" t="s">
        <v>3299</v>
      </c>
      <c r="F381" s="26"/>
      <c r="G381" s="124" t="s">
        <v>305</v>
      </c>
      <c r="H381" s="13"/>
      <c r="I381" s="249">
        <v>5452000</v>
      </c>
      <c r="J381" s="273">
        <v>3180333</v>
      </c>
      <c r="K381" s="250">
        <f t="shared" si="2"/>
        <v>2271667</v>
      </c>
    </row>
    <row r="382" spans="1:11" x14ac:dyDescent="0.25">
      <c r="A382" s="113">
        <v>45434</v>
      </c>
      <c r="B382" s="181" t="s">
        <v>818</v>
      </c>
      <c r="C382" s="115" t="s">
        <v>3127</v>
      </c>
      <c r="D382" s="25" t="s">
        <v>2808</v>
      </c>
      <c r="E382" s="162" t="s">
        <v>3300</v>
      </c>
      <c r="F382" s="26"/>
      <c r="G382" s="124" t="s">
        <v>1148</v>
      </c>
      <c r="H382" s="13"/>
      <c r="I382" s="249">
        <v>4500000</v>
      </c>
      <c r="J382" s="273">
        <v>150000</v>
      </c>
      <c r="K382" s="250">
        <f t="shared" si="2"/>
        <v>4350000</v>
      </c>
    </row>
    <row r="383" spans="1:11" x14ac:dyDescent="0.25">
      <c r="A383" s="113">
        <v>45435</v>
      </c>
      <c r="B383" s="181" t="s">
        <v>420</v>
      </c>
      <c r="C383" s="115" t="s">
        <v>2820</v>
      </c>
      <c r="D383" s="25" t="s">
        <v>2998</v>
      </c>
      <c r="E383" s="162" t="s">
        <v>3301</v>
      </c>
      <c r="F383" s="26"/>
      <c r="G383" s="124" t="s">
        <v>3157</v>
      </c>
      <c r="H383" s="13"/>
      <c r="I383" s="249">
        <v>11878000</v>
      </c>
      <c r="J383" s="273">
        <v>4553233</v>
      </c>
      <c r="K383" s="250">
        <f t="shared" si="2"/>
        <v>7324767</v>
      </c>
    </row>
    <row r="384" spans="1:11" x14ac:dyDescent="0.25">
      <c r="A384" s="113">
        <v>45436</v>
      </c>
      <c r="B384" s="181" t="s">
        <v>795</v>
      </c>
      <c r="C384" s="115" t="s">
        <v>3128</v>
      </c>
      <c r="D384" s="25" t="s">
        <v>2633</v>
      </c>
      <c r="E384" s="162" t="s">
        <v>3302</v>
      </c>
      <c r="F384" s="26"/>
      <c r="G384" s="124" t="s">
        <v>1145</v>
      </c>
      <c r="H384" s="13"/>
      <c r="I384" s="249">
        <v>14218000</v>
      </c>
      <c r="J384" s="273">
        <v>1895733</v>
      </c>
      <c r="K384" s="250">
        <f t="shared" si="2"/>
        <v>12322267</v>
      </c>
    </row>
    <row r="385" spans="1:11" x14ac:dyDescent="0.25">
      <c r="A385" s="113">
        <v>45436</v>
      </c>
      <c r="B385" s="181" t="s">
        <v>980</v>
      </c>
      <c r="C385" s="115" t="s">
        <v>2985</v>
      </c>
      <c r="D385" s="25" t="s">
        <v>2986</v>
      </c>
      <c r="E385" s="162" t="s">
        <v>3303</v>
      </c>
      <c r="F385" s="26"/>
      <c r="G385" s="124" t="s">
        <v>1141</v>
      </c>
      <c r="H385" s="13"/>
      <c r="I385" s="249">
        <v>11002000</v>
      </c>
      <c r="J385" s="273">
        <v>1466933</v>
      </c>
      <c r="K385" s="250">
        <f t="shared" si="2"/>
        <v>9535067</v>
      </c>
    </row>
    <row r="386" spans="1:11" x14ac:dyDescent="0.25">
      <c r="A386" s="113">
        <v>45436</v>
      </c>
      <c r="B386" s="181" t="s">
        <v>1843</v>
      </c>
      <c r="C386" s="115" t="s">
        <v>3129</v>
      </c>
      <c r="D386" s="25" t="s">
        <v>2426</v>
      </c>
      <c r="E386" s="162" t="s">
        <v>3304</v>
      </c>
      <c r="F386" s="26"/>
      <c r="G386" s="124" t="s">
        <v>3158</v>
      </c>
      <c r="H386" s="13"/>
      <c r="I386" s="249">
        <v>11675180</v>
      </c>
      <c r="J386" s="273">
        <v>11675180</v>
      </c>
      <c r="K386" s="250">
        <f t="shared" si="2"/>
        <v>0</v>
      </c>
    </row>
    <row r="387" spans="1:11" x14ac:dyDescent="0.25">
      <c r="A387" s="113">
        <v>45439</v>
      </c>
      <c r="B387" s="181" t="s">
        <v>2573</v>
      </c>
      <c r="C387" s="115" t="s">
        <v>2424</v>
      </c>
      <c r="D387" s="25" t="s">
        <v>2425</v>
      </c>
      <c r="E387" s="162" t="s">
        <v>2556</v>
      </c>
      <c r="F387" s="26"/>
      <c r="G387" s="124" t="s">
        <v>2464</v>
      </c>
      <c r="H387" s="13"/>
      <c r="I387" s="249">
        <v>13000000</v>
      </c>
      <c r="J387" s="273">
        <v>0</v>
      </c>
      <c r="K387" s="250">
        <f t="shared" si="2"/>
        <v>13000000</v>
      </c>
    </row>
    <row r="388" spans="1:11" x14ac:dyDescent="0.25">
      <c r="A388" s="113">
        <v>45439</v>
      </c>
      <c r="B388" s="181" t="s">
        <v>1838</v>
      </c>
      <c r="C388" s="115" t="s">
        <v>2987</v>
      </c>
      <c r="D388" s="25" t="s">
        <v>2642</v>
      </c>
      <c r="E388" s="162" t="s">
        <v>3305</v>
      </c>
      <c r="F388" s="26"/>
      <c r="G388" s="124" t="s">
        <v>303</v>
      </c>
      <c r="H388" s="13"/>
      <c r="I388" s="249">
        <v>65100000</v>
      </c>
      <c r="J388" s="273">
        <v>10230000</v>
      </c>
      <c r="K388" s="250">
        <f t="shared" si="2"/>
        <v>54870000</v>
      </c>
    </row>
    <row r="389" spans="1:11" x14ac:dyDescent="0.25">
      <c r="A389" s="113">
        <v>45440</v>
      </c>
      <c r="B389" s="181" t="s">
        <v>2110</v>
      </c>
      <c r="C389" s="115" t="s">
        <v>3002</v>
      </c>
      <c r="D389" s="25" t="s">
        <v>3130</v>
      </c>
      <c r="E389" s="162" t="s">
        <v>3306</v>
      </c>
      <c r="F389" s="26"/>
      <c r="G389" s="124" t="s">
        <v>3159</v>
      </c>
      <c r="H389" s="13"/>
      <c r="I389" s="249">
        <v>27200000</v>
      </c>
      <c r="J389" s="273">
        <v>7480000</v>
      </c>
      <c r="K389" s="250">
        <f t="shared" si="2"/>
        <v>19720000</v>
      </c>
    </row>
    <row r="390" spans="1:11" x14ac:dyDescent="0.25">
      <c r="A390" s="113">
        <v>45440</v>
      </c>
      <c r="B390" s="181" t="s">
        <v>2113</v>
      </c>
      <c r="C390" s="115" t="s">
        <v>2786</v>
      </c>
      <c r="D390" s="25" t="s">
        <v>3131</v>
      </c>
      <c r="E390" s="162" t="s">
        <v>3307</v>
      </c>
      <c r="F390" s="26"/>
      <c r="G390" s="124" t="s">
        <v>3160</v>
      </c>
      <c r="H390" s="13"/>
      <c r="I390" s="249">
        <v>11700000</v>
      </c>
      <c r="J390" s="273">
        <v>1755000</v>
      </c>
      <c r="K390" s="250">
        <f t="shared" si="2"/>
        <v>9945000</v>
      </c>
    </row>
    <row r="391" spans="1:11" x14ac:dyDescent="0.25">
      <c r="A391" s="113">
        <v>45440</v>
      </c>
      <c r="B391" s="181" t="s">
        <v>415</v>
      </c>
      <c r="C391" s="115" t="s">
        <v>3112</v>
      </c>
      <c r="D391" s="25" t="s">
        <v>3132</v>
      </c>
      <c r="E391" s="162" t="s">
        <v>3292</v>
      </c>
      <c r="F391" s="26"/>
      <c r="G391" s="124" t="s">
        <v>3156</v>
      </c>
      <c r="H391" s="13"/>
      <c r="I391" s="249">
        <v>80</v>
      </c>
      <c r="J391" s="273">
        <v>0</v>
      </c>
      <c r="K391" s="250">
        <f t="shared" si="2"/>
        <v>80</v>
      </c>
    </row>
    <row r="392" spans="1:11" x14ac:dyDescent="0.25">
      <c r="A392" s="113">
        <v>45440</v>
      </c>
      <c r="B392" s="181" t="s">
        <v>2576</v>
      </c>
      <c r="C392" s="115" t="s">
        <v>1384</v>
      </c>
      <c r="D392" s="25" t="s">
        <v>3133</v>
      </c>
      <c r="E392" s="162" t="s">
        <v>3308</v>
      </c>
      <c r="F392" s="26"/>
      <c r="G392" s="124" t="s">
        <v>722</v>
      </c>
      <c r="H392" s="13"/>
      <c r="I392" s="249">
        <v>1887000</v>
      </c>
      <c r="J392" s="273">
        <v>1887000</v>
      </c>
      <c r="K392" s="250">
        <f t="shared" si="2"/>
        <v>0</v>
      </c>
    </row>
    <row r="393" spans="1:11" x14ac:dyDescent="0.25">
      <c r="A393" s="113">
        <v>45440</v>
      </c>
      <c r="B393" s="181" t="s">
        <v>2576</v>
      </c>
      <c r="C393" s="115" t="s">
        <v>1673</v>
      </c>
      <c r="D393" s="25" t="s">
        <v>3134</v>
      </c>
      <c r="E393" s="162" t="s">
        <v>3309</v>
      </c>
      <c r="F393" s="26"/>
      <c r="G393" s="124" t="s">
        <v>722</v>
      </c>
      <c r="H393" s="13"/>
      <c r="I393" s="249">
        <v>133000</v>
      </c>
      <c r="J393" s="273">
        <v>133000</v>
      </c>
      <c r="K393" s="250">
        <f t="shared" si="2"/>
        <v>0</v>
      </c>
    </row>
    <row r="394" spans="1:11" x14ac:dyDescent="0.25">
      <c r="A394" s="113">
        <v>45440</v>
      </c>
      <c r="B394" s="181" t="s">
        <v>2029</v>
      </c>
      <c r="C394" s="115" t="s">
        <v>2579</v>
      </c>
      <c r="D394" s="25" t="s">
        <v>3135</v>
      </c>
      <c r="E394" s="162" t="s">
        <v>3310</v>
      </c>
      <c r="F394" s="26"/>
      <c r="G394" s="124" t="s">
        <v>3161</v>
      </c>
      <c r="H394" s="13"/>
      <c r="I394" s="249">
        <v>739429162</v>
      </c>
      <c r="J394" s="273">
        <v>0</v>
      </c>
      <c r="K394" s="250">
        <f t="shared" si="2"/>
        <v>739429162</v>
      </c>
    </row>
    <row r="395" spans="1:11" x14ac:dyDescent="0.25">
      <c r="A395" s="113">
        <v>45441</v>
      </c>
      <c r="B395" s="181" t="s">
        <v>1842</v>
      </c>
      <c r="C395" s="115" t="s">
        <v>3004</v>
      </c>
      <c r="D395" s="25" t="s">
        <v>3136</v>
      </c>
      <c r="E395" s="162" t="s">
        <v>3311</v>
      </c>
      <c r="F395" s="26"/>
      <c r="G395" s="124" t="s">
        <v>3162</v>
      </c>
      <c r="H395" s="13"/>
      <c r="I395" s="249">
        <v>58310000</v>
      </c>
      <c r="J395" s="273">
        <v>8607667</v>
      </c>
      <c r="K395" s="250">
        <f t="shared" si="2"/>
        <v>49702333</v>
      </c>
    </row>
    <row r="396" spans="1:11" x14ac:dyDescent="0.25">
      <c r="A396" s="113">
        <v>45441</v>
      </c>
      <c r="B396" s="181" t="s">
        <v>1823</v>
      </c>
      <c r="C396" s="115" t="s">
        <v>2996</v>
      </c>
      <c r="D396" s="25" t="s">
        <v>3137</v>
      </c>
      <c r="E396" s="162" t="s">
        <v>3312</v>
      </c>
      <c r="F396" s="26"/>
      <c r="G396" s="124" t="s">
        <v>3163</v>
      </c>
      <c r="H396" s="13"/>
      <c r="I396" s="249">
        <v>19100000</v>
      </c>
      <c r="J396" s="273">
        <v>4297500</v>
      </c>
      <c r="K396" s="250">
        <f t="shared" si="2"/>
        <v>14802500</v>
      </c>
    </row>
    <row r="397" spans="1:11" x14ac:dyDescent="0.25">
      <c r="A397" s="113">
        <v>45441</v>
      </c>
      <c r="B397" s="181" t="s">
        <v>2114</v>
      </c>
      <c r="C397" s="115" t="s">
        <v>2635</v>
      </c>
      <c r="D397" s="25" t="s">
        <v>3138</v>
      </c>
      <c r="E397" s="162" t="s">
        <v>3313</v>
      </c>
      <c r="F397" s="26"/>
      <c r="G397" s="124" t="s">
        <v>3164</v>
      </c>
      <c r="H397" s="13"/>
      <c r="I397" s="249">
        <v>36000000</v>
      </c>
      <c r="J397" s="273">
        <v>0</v>
      </c>
      <c r="K397" s="250">
        <f t="shared" si="2"/>
        <v>36000000</v>
      </c>
    </row>
    <row r="398" spans="1:11" x14ac:dyDescent="0.25">
      <c r="A398" s="113">
        <v>45441</v>
      </c>
      <c r="B398" s="181" t="s">
        <v>491</v>
      </c>
      <c r="C398" s="115" t="s">
        <v>2939</v>
      </c>
      <c r="D398" s="25" t="s">
        <v>3139</v>
      </c>
      <c r="E398" s="162" t="s">
        <v>3314</v>
      </c>
      <c r="F398" s="26"/>
      <c r="G398" s="124" t="s">
        <v>3165</v>
      </c>
      <c r="H398" s="13"/>
      <c r="I398" s="249">
        <v>2726190</v>
      </c>
      <c r="J398" s="273">
        <v>2726190</v>
      </c>
      <c r="K398" s="250">
        <f t="shared" si="2"/>
        <v>0</v>
      </c>
    </row>
    <row r="399" spans="1:11" x14ac:dyDescent="0.25">
      <c r="A399" s="113">
        <v>45442</v>
      </c>
      <c r="B399" s="181" t="s">
        <v>1845</v>
      </c>
      <c r="C399" s="115" t="s">
        <v>2579</v>
      </c>
      <c r="D399" s="25" t="s">
        <v>3140</v>
      </c>
      <c r="E399" s="162" t="s">
        <v>3310</v>
      </c>
      <c r="F399" s="26"/>
      <c r="G399" s="124" t="s">
        <v>3166</v>
      </c>
      <c r="H399" s="13"/>
      <c r="I399" s="249">
        <v>57711811</v>
      </c>
      <c r="J399" s="271">
        <v>0</v>
      </c>
      <c r="K399" s="250">
        <f t="shared" si="2"/>
        <v>57711811</v>
      </c>
    </row>
    <row r="400" spans="1:11" x14ac:dyDescent="0.25">
      <c r="A400" s="113"/>
      <c r="B400" s="115"/>
      <c r="C400" s="25"/>
      <c r="D400" s="25"/>
      <c r="E400" s="121"/>
      <c r="F400" s="122"/>
      <c r="G400" s="124"/>
      <c r="H400" s="13"/>
      <c r="I400" s="120"/>
      <c r="J400" s="23"/>
      <c r="K400" s="88">
        <f t="shared" ref="K400" si="3">+I400-J400</f>
        <v>0</v>
      </c>
    </row>
    <row r="401" spans="1:11" x14ac:dyDescent="0.25">
      <c r="A401" s="113"/>
      <c r="B401" s="116"/>
      <c r="C401" s="83"/>
      <c r="D401" s="83"/>
      <c r="E401" s="123"/>
      <c r="F401" s="126"/>
      <c r="G401" s="125"/>
      <c r="H401" s="114"/>
      <c r="I401" s="120"/>
      <c r="J401" s="23"/>
      <c r="K401" s="88">
        <f t="shared" ref="K401" si="4">+I401-J401</f>
        <v>0</v>
      </c>
    </row>
    <row r="402" spans="1:11" x14ac:dyDescent="0.25">
      <c r="A402" s="14"/>
      <c r="B402" s="15"/>
      <c r="C402" s="15"/>
      <c r="D402" s="15"/>
      <c r="E402" s="14"/>
      <c r="F402" s="15"/>
      <c r="G402" s="315" t="s">
        <v>19</v>
      </c>
      <c r="H402" s="316"/>
      <c r="I402" s="142">
        <f>SUM(I26:I401)</f>
        <v>7727850726</v>
      </c>
      <c r="J402" s="142">
        <f>SUM(J26:J401)</f>
        <v>4934521724</v>
      </c>
      <c r="K402" s="142">
        <f>SUM(K26:K401)</f>
        <v>2793329002</v>
      </c>
    </row>
    <row r="403" spans="1:11" ht="12.75" customHeight="1" x14ac:dyDescent="0.25">
      <c r="A403" s="14"/>
      <c r="B403" s="15"/>
      <c r="C403" s="15"/>
      <c r="D403" s="15"/>
      <c r="E403" s="14"/>
      <c r="F403" s="19"/>
      <c r="G403" s="15"/>
      <c r="H403" s="15"/>
      <c r="I403" s="143"/>
      <c r="J403" s="19"/>
      <c r="K403" s="20"/>
    </row>
    <row r="404" spans="1:11" ht="24.95" customHeight="1" x14ac:dyDescent="0.25">
      <c r="A404" s="69" t="s">
        <v>37</v>
      </c>
      <c r="B404" s="70" t="s">
        <v>39</v>
      </c>
      <c r="C404" s="69" t="s">
        <v>40</v>
      </c>
      <c r="D404" s="71" t="s">
        <v>38</v>
      </c>
      <c r="E404" s="69" t="s">
        <v>15</v>
      </c>
      <c r="F404" s="69" t="s">
        <v>33</v>
      </c>
      <c r="G404" s="69" t="s">
        <v>16</v>
      </c>
      <c r="H404" s="69" t="s">
        <v>22</v>
      </c>
      <c r="I404" s="69" t="s">
        <v>12</v>
      </c>
      <c r="J404" s="69" t="s">
        <v>23</v>
      </c>
      <c r="K404" s="69" t="s">
        <v>4</v>
      </c>
    </row>
    <row r="405" spans="1:11" ht="24.95" customHeight="1" x14ac:dyDescent="0.25">
      <c r="A405" s="72">
        <v>22810488000</v>
      </c>
      <c r="B405" s="72">
        <v>-15048121774</v>
      </c>
      <c r="C405" s="72">
        <v>0</v>
      </c>
      <c r="D405" s="73">
        <f>+A405+B405-C405</f>
        <v>7762366226</v>
      </c>
      <c r="E405" s="73">
        <f>+I402</f>
        <v>7727850726</v>
      </c>
      <c r="F405" s="74">
        <f>+E405/D405</f>
        <v>0.9955534821476999</v>
      </c>
      <c r="G405" s="73">
        <f>+I23</f>
        <v>34515500</v>
      </c>
      <c r="H405" s="73">
        <f>+D405-E405-G405</f>
        <v>0</v>
      </c>
      <c r="I405" s="144">
        <f>+J402</f>
        <v>4934521724</v>
      </c>
      <c r="J405" s="74">
        <f>+I405/D405</f>
        <v>0.63569813383344997</v>
      </c>
      <c r="K405" s="73">
        <f>+K402</f>
        <v>2793329002</v>
      </c>
    </row>
    <row r="406" spans="1:11" x14ac:dyDescent="0.25">
      <c r="A406" s="75">
        <v>1</v>
      </c>
      <c r="B406" s="75">
        <v>2</v>
      </c>
      <c r="C406" s="75">
        <v>3</v>
      </c>
      <c r="D406" s="75" t="s">
        <v>3</v>
      </c>
      <c r="E406" s="75">
        <v>5</v>
      </c>
      <c r="F406" s="75" t="s">
        <v>18</v>
      </c>
      <c r="G406" s="75">
        <v>7</v>
      </c>
      <c r="H406" s="75" t="s">
        <v>9</v>
      </c>
      <c r="I406" s="75">
        <v>9</v>
      </c>
      <c r="J406" s="75" t="s">
        <v>24</v>
      </c>
      <c r="K406" s="75" t="s">
        <v>25</v>
      </c>
    </row>
    <row r="408" spans="1:11" x14ac:dyDescent="0.25">
      <c r="B408" s="62"/>
    </row>
    <row r="409" spans="1:11" x14ac:dyDescent="0.25">
      <c r="B409" s="62"/>
      <c r="I409" s="79"/>
    </row>
    <row r="410" spans="1:11" x14ac:dyDescent="0.25">
      <c r="B410" s="62"/>
    </row>
  </sheetData>
  <mergeCells count="16">
    <mergeCell ref="G402:H402"/>
    <mergeCell ref="G23:H23"/>
    <mergeCell ref="A24:A25"/>
    <mergeCell ref="E24:H24"/>
    <mergeCell ref="I24:I25"/>
    <mergeCell ref="J24:J25"/>
    <mergeCell ref="E25:F25"/>
    <mergeCell ref="G25:H25"/>
    <mergeCell ref="A3:J3"/>
    <mergeCell ref="A5:A6"/>
    <mergeCell ref="B5:B6"/>
    <mergeCell ref="D5:D6"/>
    <mergeCell ref="E5:H5"/>
    <mergeCell ref="I5:I6"/>
    <mergeCell ref="J5:K6"/>
    <mergeCell ref="E6:H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128"/>
  <sheetViews>
    <sheetView workbookViewId="0">
      <selection activeCell="K4" sqref="K4"/>
    </sheetView>
  </sheetViews>
  <sheetFormatPr baseColWidth="10" defaultRowHeight="15" x14ac:dyDescent="0.25"/>
  <cols>
    <col min="1" max="1" width="15.140625" style="3" customWidth="1"/>
    <col min="2" max="4" width="14.7109375" style="3" customWidth="1"/>
    <col min="5" max="5" width="15.7109375" style="261" customWidth="1"/>
    <col min="6" max="6" width="14.7109375" style="230" customWidth="1"/>
    <col min="7" max="7" width="15.7109375" style="268" customWidth="1"/>
    <col min="8" max="11" width="15.7109375" style="3" customWidth="1"/>
    <col min="12" max="16384" width="11.42578125" style="3"/>
  </cols>
  <sheetData>
    <row r="1" spans="1:11" ht="12.75" customHeight="1" x14ac:dyDescent="0.25">
      <c r="A1" s="1" t="s">
        <v>34</v>
      </c>
      <c r="B1" s="1"/>
      <c r="C1" s="1"/>
      <c r="D1" s="1"/>
      <c r="E1" s="93"/>
      <c r="F1" s="217"/>
      <c r="G1" s="156"/>
      <c r="H1" s="2"/>
      <c r="I1" s="2"/>
      <c r="J1" s="2"/>
      <c r="K1" s="2"/>
    </row>
    <row r="2" spans="1:11" ht="12.75" customHeight="1" x14ac:dyDescent="0.25">
      <c r="A2" s="2"/>
      <c r="B2" s="2"/>
      <c r="C2" s="2"/>
      <c r="D2" s="2"/>
      <c r="E2" s="93"/>
      <c r="F2" s="218"/>
      <c r="G2" s="156"/>
      <c r="H2" s="2"/>
      <c r="I2" s="2"/>
      <c r="J2" s="2"/>
      <c r="K2" s="65"/>
    </row>
    <row r="3" spans="1:11" ht="15" customHeight="1" x14ac:dyDescent="0.25">
      <c r="A3" s="294" t="s">
        <v>85</v>
      </c>
      <c r="B3" s="294"/>
      <c r="C3" s="294"/>
      <c r="D3" s="294"/>
      <c r="E3" s="294"/>
      <c r="F3" s="294"/>
      <c r="G3" s="294"/>
      <c r="H3" s="294"/>
      <c r="I3" s="294"/>
      <c r="J3" s="294"/>
      <c r="K3" s="67" t="s">
        <v>3377</v>
      </c>
    </row>
    <row r="4" spans="1:11" ht="12.75" customHeight="1" x14ac:dyDescent="0.25">
      <c r="A4" s="4"/>
      <c r="B4" s="4"/>
      <c r="C4" s="4"/>
      <c r="D4" s="4"/>
      <c r="E4" s="258"/>
      <c r="F4" s="219"/>
      <c r="G4" s="265"/>
      <c r="H4" s="4"/>
      <c r="I4" s="4"/>
      <c r="J4" s="4"/>
      <c r="K4" s="5"/>
    </row>
    <row r="5" spans="1:11" x14ac:dyDescent="0.25">
      <c r="A5" s="297" t="s">
        <v>5</v>
      </c>
      <c r="B5" s="310" t="s">
        <v>26</v>
      </c>
      <c r="C5" s="30"/>
      <c r="D5" s="304" t="s">
        <v>17</v>
      </c>
      <c r="E5" s="312" t="s">
        <v>16</v>
      </c>
      <c r="F5" s="313"/>
      <c r="G5" s="313"/>
      <c r="H5" s="314"/>
      <c r="I5" s="297" t="s">
        <v>7</v>
      </c>
      <c r="J5" s="304" t="s">
        <v>21</v>
      </c>
      <c r="K5" s="305"/>
    </row>
    <row r="6" spans="1:11" x14ac:dyDescent="0.25">
      <c r="A6" s="298"/>
      <c r="B6" s="311"/>
      <c r="C6" s="31"/>
      <c r="D6" s="306"/>
      <c r="E6" s="312" t="s">
        <v>2</v>
      </c>
      <c r="F6" s="313"/>
      <c r="G6" s="313"/>
      <c r="H6" s="314"/>
      <c r="I6" s="298"/>
      <c r="J6" s="306"/>
      <c r="K6" s="307"/>
    </row>
    <row r="7" spans="1:11" x14ac:dyDescent="0.25">
      <c r="A7" s="178"/>
      <c r="B7" s="147"/>
      <c r="C7" s="145"/>
      <c r="D7" s="162"/>
      <c r="E7" s="234"/>
      <c r="F7" s="259"/>
      <c r="G7" s="203"/>
      <c r="H7" s="87"/>
      <c r="I7" s="177"/>
      <c r="J7" s="146"/>
      <c r="K7" s="145"/>
    </row>
    <row r="8" spans="1:11" x14ac:dyDescent="0.25">
      <c r="A8" s="174"/>
      <c r="B8" s="147"/>
      <c r="C8" s="145"/>
      <c r="D8" s="176"/>
      <c r="E8" s="234"/>
      <c r="F8" s="259"/>
      <c r="G8" s="203"/>
      <c r="H8" s="87"/>
      <c r="I8" s="177"/>
      <c r="J8" s="146"/>
      <c r="K8" s="145"/>
    </row>
    <row r="9" spans="1:11" x14ac:dyDescent="0.25">
      <c r="A9" s="174"/>
      <c r="B9" s="147"/>
      <c r="C9" s="145"/>
      <c r="D9" s="176"/>
      <c r="E9" s="234"/>
      <c r="F9" s="259"/>
      <c r="G9" s="203"/>
      <c r="H9" s="87"/>
      <c r="I9" s="177"/>
      <c r="J9" s="146"/>
      <c r="K9" s="145"/>
    </row>
    <row r="10" spans="1:11" x14ac:dyDescent="0.25">
      <c r="A10" s="174"/>
      <c r="B10" s="147"/>
      <c r="C10" s="145"/>
      <c r="D10" s="176"/>
      <c r="E10" s="234"/>
      <c r="F10" s="259"/>
      <c r="G10" s="203"/>
      <c r="H10" s="87"/>
      <c r="I10" s="177"/>
      <c r="J10" s="146"/>
      <c r="K10" s="145"/>
    </row>
    <row r="11" spans="1:11" ht="15" customHeight="1" x14ac:dyDescent="0.25">
      <c r="A11" s="174"/>
      <c r="B11" s="7"/>
      <c r="C11" s="8"/>
      <c r="D11" s="176"/>
      <c r="E11" s="251"/>
      <c r="F11" s="219"/>
      <c r="G11" s="266"/>
      <c r="H11" s="10"/>
      <c r="I11" s="177"/>
      <c r="J11" s="7"/>
      <c r="K11" s="8"/>
    </row>
    <row r="12" spans="1:11" x14ac:dyDescent="0.25">
      <c r="A12" s="14"/>
      <c r="B12" s="15"/>
      <c r="C12" s="15"/>
      <c r="D12" s="15"/>
      <c r="E12" s="260"/>
      <c r="F12" s="221"/>
      <c r="G12" s="321" t="s">
        <v>19</v>
      </c>
      <c r="H12" s="316"/>
      <c r="I12" s="16">
        <f>SUM(I7:I11)</f>
        <v>0</v>
      </c>
      <c r="J12" s="17"/>
      <c r="K12" s="18"/>
    </row>
    <row r="13" spans="1:11" x14ac:dyDescent="0.25">
      <c r="A13" s="297" t="s">
        <v>5</v>
      </c>
      <c r="B13" s="29" t="s">
        <v>13</v>
      </c>
      <c r="C13" s="32" t="s">
        <v>20</v>
      </c>
      <c r="D13" s="254" t="s">
        <v>20</v>
      </c>
      <c r="E13" s="312" t="s">
        <v>15</v>
      </c>
      <c r="F13" s="313"/>
      <c r="G13" s="313"/>
      <c r="H13" s="314"/>
      <c r="I13" s="297" t="s">
        <v>7</v>
      </c>
      <c r="J13" s="297" t="s">
        <v>6</v>
      </c>
      <c r="K13" s="32" t="s">
        <v>0</v>
      </c>
    </row>
    <row r="14" spans="1:11" x14ac:dyDescent="0.25">
      <c r="A14" s="298"/>
      <c r="B14" s="33" t="s">
        <v>14</v>
      </c>
      <c r="C14" s="33" t="s">
        <v>11</v>
      </c>
      <c r="D14" s="241" t="s">
        <v>10</v>
      </c>
      <c r="E14" s="319" t="s">
        <v>2</v>
      </c>
      <c r="F14" s="320"/>
      <c r="G14" s="312" t="s">
        <v>8</v>
      </c>
      <c r="H14" s="314"/>
      <c r="I14" s="298"/>
      <c r="J14" s="298"/>
      <c r="K14" s="33" t="s">
        <v>1</v>
      </c>
    </row>
    <row r="15" spans="1:11" ht="12.75" customHeight="1" x14ac:dyDescent="0.25">
      <c r="A15" s="22">
        <v>45306</v>
      </c>
      <c r="B15" s="86" t="s">
        <v>426</v>
      </c>
      <c r="C15" s="63" t="s">
        <v>398</v>
      </c>
      <c r="D15" s="117" t="s">
        <v>398</v>
      </c>
      <c r="E15" s="93" t="s">
        <v>407</v>
      </c>
      <c r="F15" s="218"/>
      <c r="G15" s="169" t="s">
        <v>400</v>
      </c>
      <c r="H15" s="8"/>
      <c r="I15" s="187">
        <v>1083333</v>
      </c>
      <c r="J15" s="244">
        <v>1083333</v>
      </c>
      <c r="K15" s="23">
        <f>+I15-J15</f>
        <v>0</v>
      </c>
    </row>
    <row r="16" spans="1:11" x14ac:dyDescent="0.25">
      <c r="A16" s="22">
        <v>45308</v>
      </c>
      <c r="B16" s="25" t="s">
        <v>129</v>
      </c>
      <c r="C16" s="64" t="s">
        <v>109</v>
      </c>
      <c r="D16" s="118" t="s">
        <v>74</v>
      </c>
      <c r="E16" s="93" t="s">
        <v>145</v>
      </c>
      <c r="F16" s="95"/>
      <c r="G16" s="170" t="s">
        <v>91</v>
      </c>
      <c r="H16" s="27"/>
      <c r="I16" s="187">
        <v>10480196</v>
      </c>
      <c r="J16" s="245">
        <v>10480196</v>
      </c>
      <c r="K16" s="23">
        <f t="shared" ref="K16:K84" si="0">+I16-J16</f>
        <v>0</v>
      </c>
    </row>
    <row r="17" spans="1:11" x14ac:dyDescent="0.25">
      <c r="A17" s="22">
        <v>45321</v>
      </c>
      <c r="B17" s="25" t="s">
        <v>135</v>
      </c>
      <c r="C17" s="64" t="s">
        <v>415</v>
      </c>
      <c r="D17" s="118" t="s">
        <v>416</v>
      </c>
      <c r="E17" s="93" t="s">
        <v>408</v>
      </c>
      <c r="F17" s="95"/>
      <c r="G17" s="170" t="s">
        <v>401</v>
      </c>
      <c r="H17" s="27"/>
      <c r="I17" s="187">
        <v>16000000</v>
      </c>
      <c r="J17" s="245">
        <v>16000000</v>
      </c>
      <c r="K17" s="23">
        <f t="shared" si="0"/>
        <v>0</v>
      </c>
    </row>
    <row r="18" spans="1:11" x14ac:dyDescent="0.25">
      <c r="A18" s="22">
        <v>45321</v>
      </c>
      <c r="B18" s="25" t="s">
        <v>427</v>
      </c>
      <c r="C18" s="64" t="s">
        <v>417</v>
      </c>
      <c r="D18" s="118" t="s">
        <v>393</v>
      </c>
      <c r="E18" s="93" t="s">
        <v>409</v>
      </c>
      <c r="F18" s="95"/>
      <c r="G18" s="170" t="s">
        <v>402</v>
      </c>
      <c r="H18" s="27"/>
      <c r="I18" s="187">
        <v>9108000</v>
      </c>
      <c r="J18" s="245">
        <v>9108000</v>
      </c>
      <c r="K18" s="23">
        <f t="shared" si="0"/>
        <v>0</v>
      </c>
    </row>
    <row r="19" spans="1:11" x14ac:dyDescent="0.25">
      <c r="A19" s="22">
        <v>45321</v>
      </c>
      <c r="B19" s="25" t="s">
        <v>426</v>
      </c>
      <c r="C19" s="64" t="s">
        <v>418</v>
      </c>
      <c r="D19" s="118" t="s">
        <v>419</v>
      </c>
      <c r="E19" s="93" t="s">
        <v>410</v>
      </c>
      <c r="F19" s="95"/>
      <c r="G19" s="170" t="s">
        <v>400</v>
      </c>
      <c r="H19" s="27"/>
      <c r="I19" s="187">
        <v>18000000</v>
      </c>
      <c r="J19" s="245">
        <v>18000000</v>
      </c>
      <c r="K19" s="23">
        <f t="shared" si="0"/>
        <v>0</v>
      </c>
    </row>
    <row r="20" spans="1:11" x14ac:dyDescent="0.25">
      <c r="A20" s="22">
        <v>45321</v>
      </c>
      <c r="B20" s="25" t="s">
        <v>428</v>
      </c>
      <c r="C20" s="64" t="s">
        <v>420</v>
      </c>
      <c r="D20" s="118" t="s">
        <v>421</v>
      </c>
      <c r="E20" s="93" t="s">
        <v>411</v>
      </c>
      <c r="F20" s="95"/>
      <c r="G20" s="170" t="s">
        <v>403</v>
      </c>
      <c r="H20" s="27"/>
      <c r="I20" s="187">
        <v>9028000</v>
      </c>
      <c r="J20" s="245">
        <v>9028000</v>
      </c>
      <c r="K20" s="23">
        <f t="shared" si="0"/>
        <v>0</v>
      </c>
    </row>
    <row r="21" spans="1:11" x14ac:dyDescent="0.25">
      <c r="A21" s="22">
        <v>45321</v>
      </c>
      <c r="B21" s="25" t="s">
        <v>429</v>
      </c>
      <c r="C21" s="64" t="s">
        <v>422</v>
      </c>
      <c r="D21" s="118" t="s">
        <v>423</v>
      </c>
      <c r="E21" s="93" t="s">
        <v>412</v>
      </c>
      <c r="F21" s="95"/>
      <c r="G21" s="170" t="s">
        <v>404</v>
      </c>
      <c r="H21" s="27"/>
      <c r="I21" s="187">
        <v>10400000</v>
      </c>
      <c r="J21" s="245">
        <v>10400000</v>
      </c>
      <c r="K21" s="23">
        <f t="shared" si="0"/>
        <v>0</v>
      </c>
    </row>
    <row r="22" spans="1:11" x14ac:dyDescent="0.25">
      <c r="A22" s="22">
        <v>45321</v>
      </c>
      <c r="B22" s="25" t="s">
        <v>430</v>
      </c>
      <c r="C22" s="64" t="s">
        <v>424</v>
      </c>
      <c r="D22" s="118" t="s">
        <v>169</v>
      </c>
      <c r="E22" s="93" t="s">
        <v>413</v>
      </c>
      <c r="F22" s="95"/>
      <c r="G22" s="170" t="s">
        <v>405</v>
      </c>
      <c r="H22" s="27"/>
      <c r="I22" s="187">
        <v>6210000</v>
      </c>
      <c r="J22" s="245">
        <v>6210000</v>
      </c>
      <c r="K22" s="23">
        <f t="shared" si="0"/>
        <v>0</v>
      </c>
    </row>
    <row r="23" spans="1:11" x14ac:dyDescent="0.25">
      <c r="A23" s="22">
        <v>45322</v>
      </c>
      <c r="B23" s="25" t="s">
        <v>220</v>
      </c>
      <c r="C23" s="64" t="s">
        <v>261</v>
      </c>
      <c r="D23" s="118" t="s">
        <v>425</v>
      </c>
      <c r="E23" s="93" t="s">
        <v>414</v>
      </c>
      <c r="F23" s="95"/>
      <c r="G23" s="170" t="s">
        <v>406</v>
      </c>
      <c r="H23" s="27"/>
      <c r="I23" s="187">
        <v>24074800</v>
      </c>
      <c r="J23" s="245">
        <v>24074800</v>
      </c>
      <c r="K23" s="23">
        <f t="shared" si="0"/>
        <v>0</v>
      </c>
    </row>
    <row r="24" spans="1:11" x14ac:dyDescent="0.25">
      <c r="A24" s="22">
        <v>45324</v>
      </c>
      <c r="B24" s="25" t="s">
        <v>63</v>
      </c>
      <c r="C24" s="64" t="s">
        <v>452</v>
      </c>
      <c r="D24" s="118" t="s">
        <v>644</v>
      </c>
      <c r="E24" s="93" t="s">
        <v>1247</v>
      </c>
      <c r="F24" s="95"/>
      <c r="G24" s="170" t="s">
        <v>1228</v>
      </c>
      <c r="H24" s="27"/>
      <c r="I24" s="187">
        <v>48000000</v>
      </c>
      <c r="J24" s="245">
        <v>48000000</v>
      </c>
      <c r="K24" s="23">
        <f t="shared" si="0"/>
        <v>0</v>
      </c>
    </row>
    <row r="25" spans="1:11" x14ac:dyDescent="0.25">
      <c r="A25" s="22">
        <v>45324</v>
      </c>
      <c r="B25" s="25" t="s">
        <v>231</v>
      </c>
      <c r="C25" s="64" t="s">
        <v>660</v>
      </c>
      <c r="D25" s="118" t="s">
        <v>686</v>
      </c>
      <c r="E25" s="93" t="s">
        <v>1248</v>
      </c>
      <c r="F25" s="95"/>
      <c r="G25" s="170" t="s">
        <v>1229</v>
      </c>
      <c r="H25" s="27"/>
      <c r="I25" s="187">
        <v>48000000</v>
      </c>
      <c r="J25" s="245">
        <v>48000000</v>
      </c>
      <c r="K25" s="23">
        <f t="shared" si="0"/>
        <v>0</v>
      </c>
    </row>
    <row r="26" spans="1:11" x14ac:dyDescent="0.25">
      <c r="A26" s="22">
        <v>45324</v>
      </c>
      <c r="B26" s="25" t="s">
        <v>75</v>
      </c>
      <c r="C26" s="64" t="s">
        <v>433</v>
      </c>
      <c r="D26" s="118" t="s">
        <v>64</v>
      </c>
      <c r="E26" s="93" t="s">
        <v>1249</v>
      </c>
      <c r="F26" s="95"/>
      <c r="G26" s="170" t="s">
        <v>1230</v>
      </c>
      <c r="H26" s="27"/>
      <c r="I26" s="187">
        <v>48000000</v>
      </c>
      <c r="J26" s="245">
        <v>48000000</v>
      </c>
      <c r="K26" s="23">
        <f t="shared" si="0"/>
        <v>0</v>
      </c>
    </row>
    <row r="27" spans="1:11" x14ac:dyDescent="0.25">
      <c r="A27" s="22">
        <v>45330</v>
      </c>
      <c r="B27" s="25" t="s">
        <v>432</v>
      </c>
      <c r="C27" s="64" t="s">
        <v>448</v>
      </c>
      <c r="D27" s="118" t="s">
        <v>791</v>
      </c>
      <c r="E27" s="93" t="s">
        <v>1250</v>
      </c>
      <c r="F27" s="95"/>
      <c r="G27" s="170" t="s">
        <v>1231</v>
      </c>
      <c r="H27" s="27"/>
      <c r="I27" s="187">
        <v>42000000</v>
      </c>
      <c r="J27" s="245">
        <v>42000000</v>
      </c>
      <c r="K27" s="23">
        <f t="shared" si="0"/>
        <v>0</v>
      </c>
    </row>
    <row r="28" spans="1:11" x14ac:dyDescent="0.25">
      <c r="A28" s="22">
        <v>45330</v>
      </c>
      <c r="B28" s="25" t="s">
        <v>681</v>
      </c>
      <c r="C28" s="64" t="s">
        <v>765</v>
      </c>
      <c r="D28" s="118" t="s">
        <v>1225</v>
      </c>
      <c r="E28" s="93" t="s">
        <v>1251</v>
      </c>
      <c r="F28" s="95"/>
      <c r="G28" s="170" t="s">
        <v>1232</v>
      </c>
      <c r="H28" s="27"/>
      <c r="I28" s="187">
        <v>32000000</v>
      </c>
      <c r="J28" s="245">
        <v>32000000</v>
      </c>
      <c r="K28" s="23">
        <f t="shared" si="0"/>
        <v>0</v>
      </c>
    </row>
    <row r="29" spans="1:11" x14ac:dyDescent="0.25">
      <c r="A29" s="22">
        <v>45335</v>
      </c>
      <c r="B29" s="25" t="s">
        <v>683</v>
      </c>
      <c r="C29" s="64" t="s">
        <v>665</v>
      </c>
      <c r="D29" s="118" t="s">
        <v>1076</v>
      </c>
      <c r="E29" s="93" t="s">
        <v>1252</v>
      </c>
      <c r="F29" s="95"/>
      <c r="G29" s="170" t="s">
        <v>1233</v>
      </c>
      <c r="H29" s="27"/>
      <c r="I29" s="187">
        <v>16618000</v>
      </c>
      <c r="J29" s="245">
        <v>16618000</v>
      </c>
      <c r="K29" s="23">
        <f t="shared" si="0"/>
        <v>0</v>
      </c>
    </row>
    <row r="30" spans="1:11" x14ac:dyDescent="0.25">
      <c r="A30" s="22">
        <v>45335</v>
      </c>
      <c r="B30" s="25" t="s">
        <v>474</v>
      </c>
      <c r="C30" s="64" t="s">
        <v>1075</v>
      </c>
      <c r="D30" s="118" t="s">
        <v>973</v>
      </c>
      <c r="E30" s="93" t="s">
        <v>1253</v>
      </c>
      <c r="F30" s="95"/>
      <c r="G30" s="170" t="s">
        <v>1234</v>
      </c>
      <c r="H30" s="27"/>
      <c r="I30" s="187">
        <v>28000000</v>
      </c>
      <c r="J30" s="245">
        <v>28000000</v>
      </c>
      <c r="K30" s="23">
        <f t="shared" si="0"/>
        <v>0</v>
      </c>
    </row>
    <row r="31" spans="1:11" x14ac:dyDescent="0.25">
      <c r="A31" s="22">
        <v>45335</v>
      </c>
      <c r="B31" s="25" t="s">
        <v>451</v>
      </c>
      <c r="C31" s="64" t="s">
        <v>481</v>
      </c>
      <c r="D31" s="118" t="s">
        <v>493</v>
      </c>
      <c r="E31" s="93" t="s">
        <v>1254</v>
      </c>
      <c r="F31" s="95"/>
      <c r="G31" s="170" t="s">
        <v>1235</v>
      </c>
      <c r="H31" s="27"/>
      <c r="I31" s="187">
        <v>1092722962</v>
      </c>
      <c r="J31" s="245">
        <v>554883744</v>
      </c>
      <c r="K31" s="23">
        <f t="shared" si="0"/>
        <v>537839218</v>
      </c>
    </row>
    <row r="32" spans="1:11" x14ac:dyDescent="0.25">
      <c r="A32" s="22">
        <v>45336</v>
      </c>
      <c r="B32" s="25" t="s">
        <v>1045</v>
      </c>
      <c r="C32" s="64" t="s">
        <v>768</v>
      </c>
      <c r="D32" s="118" t="s">
        <v>71</v>
      </c>
      <c r="E32" s="93" t="s">
        <v>1255</v>
      </c>
      <c r="F32" s="95"/>
      <c r="G32" s="170" t="s">
        <v>1236</v>
      </c>
      <c r="H32" s="27"/>
      <c r="I32" s="187">
        <v>20160000</v>
      </c>
      <c r="J32" s="245">
        <v>20160000</v>
      </c>
      <c r="K32" s="23">
        <f t="shared" si="0"/>
        <v>0</v>
      </c>
    </row>
    <row r="33" spans="1:11" x14ac:dyDescent="0.25">
      <c r="A33" s="22">
        <v>45336</v>
      </c>
      <c r="B33" s="25" t="s">
        <v>1048</v>
      </c>
      <c r="C33" s="64" t="s">
        <v>1225</v>
      </c>
      <c r="D33" s="118" t="s">
        <v>974</v>
      </c>
      <c r="E33" s="93" t="s">
        <v>1256</v>
      </c>
      <c r="F33" s="95"/>
      <c r="G33" s="170" t="s">
        <v>1237</v>
      </c>
      <c r="H33" s="27"/>
      <c r="I33" s="187">
        <v>29000000</v>
      </c>
      <c r="J33" s="245">
        <v>29000000</v>
      </c>
      <c r="K33" s="23">
        <f t="shared" si="0"/>
        <v>0</v>
      </c>
    </row>
    <row r="34" spans="1:11" x14ac:dyDescent="0.25">
      <c r="A34" s="22">
        <v>45336</v>
      </c>
      <c r="B34" s="25" t="s">
        <v>448</v>
      </c>
      <c r="C34" s="64" t="s">
        <v>1226</v>
      </c>
      <c r="D34" s="118" t="s">
        <v>992</v>
      </c>
      <c r="E34" s="93" t="s">
        <v>1257</v>
      </c>
      <c r="F34" s="95"/>
      <c r="G34" s="170" t="s">
        <v>1238</v>
      </c>
      <c r="H34" s="27"/>
      <c r="I34" s="187">
        <v>27200000</v>
      </c>
      <c r="J34" s="245">
        <v>27200000</v>
      </c>
      <c r="K34" s="23">
        <f t="shared" si="0"/>
        <v>0</v>
      </c>
    </row>
    <row r="35" spans="1:11" x14ac:dyDescent="0.25">
      <c r="A35" s="22">
        <v>45337</v>
      </c>
      <c r="B35" s="25" t="s">
        <v>764</v>
      </c>
      <c r="C35" s="64" t="s">
        <v>473</v>
      </c>
      <c r="D35" s="118" t="s">
        <v>697</v>
      </c>
      <c r="E35" s="93" t="s">
        <v>1258</v>
      </c>
      <c r="F35" s="95"/>
      <c r="G35" s="170" t="s">
        <v>1239</v>
      </c>
      <c r="H35" s="27"/>
      <c r="I35" s="187">
        <v>12472000</v>
      </c>
      <c r="J35" s="245">
        <v>12472000</v>
      </c>
      <c r="K35" s="23">
        <f t="shared" si="0"/>
        <v>0</v>
      </c>
    </row>
    <row r="36" spans="1:11" x14ac:dyDescent="0.25">
      <c r="A36" s="22">
        <v>45337</v>
      </c>
      <c r="B36" s="25" t="s">
        <v>1053</v>
      </c>
      <c r="C36" s="64" t="s">
        <v>666</v>
      </c>
      <c r="D36" s="118" t="s">
        <v>777</v>
      </c>
      <c r="E36" s="93" t="s">
        <v>1259</v>
      </c>
      <c r="F36" s="95"/>
      <c r="G36" s="170" t="s">
        <v>1240</v>
      </c>
      <c r="H36" s="27"/>
      <c r="I36" s="187">
        <v>21800000</v>
      </c>
      <c r="J36" s="245">
        <v>21800000</v>
      </c>
      <c r="K36" s="23">
        <f t="shared" si="0"/>
        <v>0</v>
      </c>
    </row>
    <row r="37" spans="1:11" x14ac:dyDescent="0.25">
      <c r="A37" s="22">
        <v>45337</v>
      </c>
      <c r="B37" s="25" t="s">
        <v>765</v>
      </c>
      <c r="C37" s="64" t="s">
        <v>455</v>
      </c>
      <c r="D37" s="118" t="s">
        <v>779</v>
      </c>
      <c r="E37" s="93" t="s">
        <v>1260</v>
      </c>
      <c r="F37" s="95"/>
      <c r="G37" s="170" t="s">
        <v>1241</v>
      </c>
      <c r="H37" s="27"/>
      <c r="I37" s="187">
        <v>28740000</v>
      </c>
      <c r="J37" s="245">
        <v>28740000</v>
      </c>
      <c r="K37" s="23">
        <f t="shared" si="0"/>
        <v>0</v>
      </c>
    </row>
    <row r="38" spans="1:11" x14ac:dyDescent="0.25">
      <c r="A38" s="22">
        <v>45337</v>
      </c>
      <c r="B38" s="25" t="s">
        <v>688</v>
      </c>
      <c r="C38" s="64" t="s">
        <v>1048</v>
      </c>
      <c r="D38" s="118" t="s">
        <v>65</v>
      </c>
      <c r="E38" s="93" t="s">
        <v>1259</v>
      </c>
      <c r="F38" s="95"/>
      <c r="G38" s="170" t="s">
        <v>1242</v>
      </c>
      <c r="H38" s="27"/>
      <c r="I38" s="187">
        <v>24000000</v>
      </c>
      <c r="J38" s="245">
        <v>24000000</v>
      </c>
      <c r="K38" s="23">
        <f t="shared" si="0"/>
        <v>0</v>
      </c>
    </row>
    <row r="39" spans="1:11" x14ac:dyDescent="0.25">
      <c r="A39" s="22">
        <v>45344</v>
      </c>
      <c r="B39" s="25" t="s">
        <v>707</v>
      </c>
      <c r="C39" s="64" t="s">
        <v>671</v>
      </c>
      <c r="D39" s="118" t="s">
        <v>495</v>
      </c>
      <c r="E39" s="93" t="s">
        <v>1261</v>
      </c>
      <c r="F39" s="95"/>
      <c r="G39" s="170" t="s">
        <v>1243</v>
      </c>
      <c r="H39" s="27"/>
      <c r="I39" s="187">
        <v>28000000</v>
      </c>
      <c r="J39" s="245">
        <v>28000000</v>
      </c>
      <c r="K39" s="23">
        <f t="shared" si="0"/>
        <v>0</v>
      </c>
    </row>
    <row r="40" spans="1:11" x14ac:dyDescent="0.25">
      <c r="A40" s="22">
        <v>45350</v>
      </c>
      <c r="B40" s="25" t="s">
        <v>778</v>
      </c>
      <c r="C40" s="64" t="s">
        <v>520</v>
      </c>
      <c r="D40" s="118" t="s">
        <v>702</v>
      </c>
      <c r="E40" s="93" t="s">
        <v>1262</v>
      </c>
      <c r="F40" s="95"/>
      <c r="G40" s="170" t="s">
        <v>1244</v>
      </c>
      <c r="H40" s="27"/>
      <c r="I40" s="187">
        <v>29579433</v>
      </c>
      <c r="J40" s="245">
        <v>29579433</v>
      </c>
      <c r="K40" s="23">
        <f t="shared" si="0"/>
        <v>0</v>
      </c>
    </row>
    <row r="41" spans="1:11" x14ac:dyDescent="0.25">
      <c r="A41" s="22">
        <v>45350</v>
      </c>
      <c r="B41" s="25" t="s">
        <v>794</v>
      </c>
      <c r="C41" s="64" t="s">
        <v>1227</v>
      </c>
      <c r="D41" s="118" t="s">
        <v>527</v>
      </c>
      <c r="E41" s="93" t="s">
        <v>1263</v>
      </c>
      <c r="F41" s="95"/>
      <c r="G41" s="170" t="s">
        <v>1245</v>
      </c>
      <c r="H41" s="27"/>
      <c r="I41" s="187">
        <v>18773800</v>
      </c>
      <c r="J41" s="245">
        <v>18773800</v>
      </c>
      <c r="K41" s="23">
        <f t="shared" si="0"/>
        <v>0</v>
      </c>
    </row>
    <row r="42" spans="1:11" x14ac:dyDescent="0.25">
      <c r="A42" s="22">
        <v>45351</v>
      </c>
      <c r="B42" s="25" t="s">
        <v>941</v>
      </c>
      <c r="C42" s="64" t="s">
        <v>78</v>
      </c>
      <c r="D42" s="118" t="s">
        <v>1071</v>
      </c>
      <c r="E42" s="93" t="s">
        <v>1264</v>
      </c>
      <c r="F42" s="95"/>
      <c r="G42" s="170" t="s">
        <v>1246</v>
      </c>
      <c r="H42" s="27"/>
      <c r="I42" s="187">
        <v>28740000</v>
      </c>
      <c r="J42" s="245">
        <v>28740000</v>
      </c>
      <c r="K42" s="23">
        <f t="shared" si="0"/>
        <v>0</v>
      </c>
    </row>
    <row r="43" spans="1:11" x14ac:dyDescent="0.25">
      <c r="A43" s="22">
        <v>45352</v>
      </c>
      <c r="B43" s="25" t="s">
        <v>1058</v>
      </c>
      <c r="C43" s="64" t="s">
        <v>987</v>
      </c>
      <c r="D43" s="118" t="s">
        <v>61</v>
      </c>
      <c r="E43" s="93" t="s">
        <v>1798</v>
      </c>
      <c r="F43" s="95"/>
      <c r="G43" s="170" t="s">
        <v>1777</v>
      </c>
      <c r="H43" s="27"/>
      <c r="I43" s="187">
        <v>18773800</v>
      </c>
      <c r="J43" s="245">
        <v>18773800</v>
      </c>
      <c r="K43" s="23">
        <f t="shared" si="0"/>
        <v>0</v>
      </c>
    </row>
    <row r="44" spans="1:11" x14ac:dyDescent="0.25">
      <c r="A44" s="22">
        <v>45355</v>
      </c>
      <c r="B44" s="25" t="s">
        <v>1057</v>
      </c>
      <c r="C44" s="64" t="s">
        <v>1771</v>
      </c>
      <c r="D44" s="118" t="s">
        <v>1669</v>
      </c>
      <c r="E44" s="93" t="s">
        <v>1799</v>
      </c>
      <c r="F44" s="95"/>
      <c r="G44" s="170" t="s">
        <v>1778</v>
      </c>
      <c r="H44" s="27"/>
      <c r="I44" s="187">
        <v>18773800</v>
      </c>
      <c r="J44" s="245">
        <v>18296500</v>
      </c>
      <c r="K44" s="23">
        <f t="shared" si="0"/>
        <v>477300</v>
      </c>
    </row>
    <row r="45" spans="1:11" x14ac:dyDescent="0.25">
      <c r="A45" s="22">
        <v>45358</v>
      </c>
      <c r="B45" s="25" t="s">
        <v>518</v>
      </c>
      <c r="C45" s="64" t="s">
        <v>1058</v>
      </c>
      <c r="D45" s="118" t="s">
        <v>1648</v>
      </c>
      <c r="E45" s="93" t="s">
        <v>1255</v>
      </c>
      <c r="F45" s="95"/>
      <c r="G45" s="170" t="s">
        <v>1779</v>
      </c>
      <c r="H45" s="27"/>
      <c r="I45" s="187">
        <v>18773800</v>
      </c>
      <c r="J45" s="245">
        <v>17978300</v>
      </c>
      <c r="K45" s="23">
        <f t="shared" si="0"/>
        <v>795500</v>
      </c>
    </row>
    <row r="46" spans="1:11" x14ac:dyDescent="0.25">
      <c r="A46" s="22">
        <v>45358</v>
      </c>
      <c r="B46" s="25" t="s">
        <v>828</v>
      </c>
      <c r="C46" s="64" t="s">
        <v>1649</v>
      </c>
      <c r="D46" s="118" t="s">
        <v>73</v>
      </c>
      <c r="E46" s="93" t="s">
        <v>1800</v>
      </c>
      <c r="F46" s="95"/>
      <c r="G46" s="170" t="s">
        <v>1780</v>
      </c>
      <c r="H46" s="27"/>
      <c r="I46" s="187">
        <v>35800000</v>
      </c>
      <c r="J46" s="245">
        <v>33711667</v>
      </c>
      <c r="K46" s="23">
        <f t="shared" si="0"/>
        <v>2088333</v>
      </c>
    </row>
    <row r="47" spans="1:11" x14ac:dyDescent="0.25">
      <c r="A47" s="22">
        <v>45358</v>
      </c>
      <c r="B47" s="25" t="s">
        <v>429</v>
      </c>
      <c r="C47" s="64" t="s">
        <v>1380</v>
      </c>
      <c r="D47" s="118" t="s">
        <v>1531</v>
      </c>
      <c r="E47" s="93" t="s">
        <v>1801</v>
      </c>
      <c r="F47" s="95"/>
      <c r="G47" s="170" t="s">
        <v>1781</v>
      </c>
      <c r="H47" s="27"/>
      <c r="I47" s="187">
        <v>23200000</v>
      </c>
      <c r="J47" s="245">
        <v>21846667</v>
      </c>
      <c r="K47" s="23">
        <f t="shared" si="0"/>
        <v>1353333</v>
      </c>
    </row>
    <row r="48" spans="1:11" x14ac:dyDescent="0.25">
      <c r="A48" s="22">
        <v>45359</v>
      </c>
      <c r="B48" s="25" t="s">
        <v>812</v>
      </c>
      <c r="C48" s="64" t="s">
        <v>1537</v>
      </c>
      <c r="D48" s="118" t="s">
        <v>1533</v>
      </c>
      <c r="E48" s="93" t="s">
        <v>1802</v>
      </c>
      <c r="F48" s="95"/>
      <c r="G48" s="170" t="s">
        <v>1782</v>
      </c>
      <c r="H48" s="27"/>
      <c r="I48" s="187">
        <v>30000000</v>
      </c>
      <c r="J48" s="245">
        <v>28250000</v>
      </c>
      <c r="K48" s="23">
        <f t="shared" si="0"/>
        <v>1750000</v>
      </c>
    </row>
    <row r="49" spans="1:12" x14ac:dyDescent="0.25">
      <c r="A49" s="22">
        <v>45359</v>
      </c>
      <c r="B49" s="25" t="s">
        <v>76</v>
      </c>
      <c r="C49" s="64" t="s">
        <v>1291</v>
      </c>
      <c r="D49" s="118" t="s">
        <v>1535</v>
      </c>
      <c r="E49" s="93" t="s">
        <v>1803</v>
      </c>
      <c r="F49" s="95"/>
      <c r="G49" s="170" t="s">
        <v>1783</v>
      </c>
      <c r="H49" s="27"/>
      <c r="I49" s="187">
        <v>40000000</v>
      </c>
      <c r="J49" s="245">
        <v>36666667</v>
      </c>
      <c r="K49" s="23">
        <f t="shared" si="0"/>
        <v>3333333</v>
      </c>
      <c r="L49" s="7"/>
    </row>
    <row r="50" spans="1:12" x14ac:dyDescent="0.25">
      <c r="A50" s="22">
        <v>45362</v>
      </c>
      <c r="B50" s="25" t="s">
        <v>991</v>
      </c>
      <c r="C50" s="64" t="s">
        <v>1533</v>
      </c>
      <c r="D50" s="118" t="s">
        <v>1286</v>
      </c>
      <c r="E50" s="93" t="s">
        <v>1804</v>
      </c>
      <c r="F50" s="95"/>
      <c r="G50" s="170" t="s">
        <v>1784</v>
      </c>
      <c r="H50" s="27"/>
      <c r="I50" s="187">
        <v>24000000</v>
      </c>
      <c r="J50" s="245">
        <v>22000000</v>
      </c>
      <c r="K50" s="23">
        <f t="shared" si="0"/>
        <v>2000000</v>
      </c>
    </row>
    <row r="51" spans="1:12" x14ac:dyDescent="0.25">
      <c r="A51" s="22">
        <v>45363</v>
      </c>
      <c r="B51" s="25" t="s">
        <v>826</v>
      </c>
      <c r="C51" s="64" t="s">
        <v>1296</v>
      </c>
      <c r="D51" s="118" t="s">
        <v>1630</v>
      </c>
      <c r="E51" s="93" t="s">
        <v>1805</v>
      </c>
      <c r="F51" s="95"/>
      <c r="G51" s="170" t="s">
        <v>1785</v>
      </c>
      <c r="H51" s="27"/>
      <c r="I51" s="187">
        <v>30400000</v>
      </c>
      <c r="J51" s="245">
        <v>8613333</v>
      </c>
      <c r="K51" s="23">
        <f t="shared" si="0"/>
        <v>21786667</v>
      </c>
    </row>
    <row r="52" spans="1:12" x14ac:dyDescent="0.25">
      <c r="A52" s="22">
        <v>45363</v>
      </c>
      <c r="B52" s="25" t="s">
        <v>834</v>
      </c>
      <c r="C52" s="64" t="s">
        <v>1536</v>
      </c>
      <c r="D52" s="118" t="s">
        <v>1629</v>
      </c>
      <c r="E52" s="93" t="s">
        <v>1806</v>
      </c>
      <c r="F52" s="95"/>
      <c r="G52" s="170" t="s">
        <v>1786</v>
      </c>
      <c r="H52" s="27"/>
      <c r="I52" s="187">
        <v>21992000</v>
      </c>
      <c r="J52" s="245">
        <v>19609533</v>
      </c>
      <c r="K52" s="23">
        <f t="shared" si="0"/>
        <v>2382467</v>
      </c>
    </row>
    <row r="53" spans="1:12" x14ac:dyDescent="0.25">
      <c r="A53" s="22">
        <v>45363</v>
      </c>
      <c r="B53" s="25" t="s">
        <v>1266</v>
      </c>
      <c r="C53" s="64" t="s">
        <v>1050</v>
      </c>
      <c r="D53" s="118" t="s">
        <v>1772</v>
      </c>
      <c r="E53" s="93" t="s">
        <v>1807</v>
      </c>
      <c r="F53" s="95"/>
      <c r="G53" s="170" t="s">
        <v>1787</v>
      </c>
      <c r="H53" s="27"/>
      <c r="I53" s="187">
        <v>30640000</v>
      </c>
      <c r="J53" s="245">
        <v>27576000</v>
      </c>
      <c r="K53" s="23">
        <f t="shared" si="0"/>
        <v>3064000</v>
      </c>
    </row>
    <row r="54" spans="1:12" x14ac:dyDescent="0.25">
      <c r="A54" s="22">
        <v>45364</v>
      </c>
      <c r="B54" s="25" t="s">
        <v>80</v>
      </c>
      <c r="C54" s="64" t="s">
        <v>494</v>
      </c>
      <c r="D54" s="118" t="s">
        <v>1554</v>
      </c>
      <c r="E54" s="93" t="s">
        <v>1808</v>
      </c>
      <c r="F54" s="95"/>
      <c r="G54" s="170" t="s">
        <v>1788</v>
      </c>
      <c r="H54" s="27"/>
      <c r="I54" s="187">
        <v>30640000</v>
      </c>
      <c r="J54" s="245">
        <v>27065333</v>
      </c>
      <c r="K54" s="23">
        <f t="shared" si="0"/>
        <v>3574667</v>
      </c>
    </row>
    <row r="55" spans="1:12" x14ac:dyDescent="0.25">
      <c r="A55" s="22">
        <v>45366</v>
      </c>
      <c r="B55" s="25" t="s">
        <v>1776</v>
      </c>
      <c r="C55" s="64" t="s">
        <v>1404</v>
      </c>
      <c r="D55" s="118" t="s">
        <v>1773</v>
      </c>
      <c r="E55" s="93" t="s">
        <v>1809</v>
      </c>
      <c r="F55" s="95"/>
      <c r="G55" s="170" t="s">
        <v>1789</v>
      </c>
      <c r="H55" s="27"/>
      <c r="I55" s="187">
        <v>27489600</v>
      </c>
      <c r="J55" s="245">
        <v>23595240</v>
      </c>
      <c r="K55" s="23">
        <f t="shared" si="0"/>
        <v>3894360</v>
      </c>
    </row>
    <row r="56" spans="1:12" x14ac:dyDescent="0.25">
      <c r="A56" s="22">
        <v>45366</v>
      </c>
      <c r="B56" s="25" t="s">
        <v>1312</v>
      </c>
      <c r="C56" s="64" t="s">
        <v>1297</v>
      </c>
      <c r="D56" s="118" t="s">
        <v>1298</v>
      </c>
      <c r="E56" s="93" t="s">
        <v>1353</v>
      </c>
      <c r="F56" s="95"/>
      <c r="G56" s="170" t="s">
        <v>1337</v>
      </c>
      <c r="H56" s="27"/>
      <c r="I56" s="187">
        <v>80000000</v>
      </c>
      <c r="J56" s="245">
        <v>0</v>
      </c>
      <c r="K56" s="23">
        <f t="shared" si="0"/>
        <v>80000000</v>
      </c>
    </row>
    <row r="57" spans="1:12" x14ac:dyDescent="0.25">
      <c r="A57" s="22">
        <v>45366</v>
      </c>
      <c r="B57" s="25" t="s">
        <v>1063</v>
      </c>
      <c r="C57" s="64" t="s">
        <v>1573</v>
      </c>
      <c r="D57" s="118" t="s">
        <v>1774</v>
      </c>
      <c r="E57" s="93" t="s">
        <v>1810</v>
      </c>
      <c r="F57" s="95"/>
      <c r="G57" s="170" t="s">
        <v>1790</v>
      </c>
      <c r="H57" s="27"/>
      <c r="I57" s="187">
        <v>24000000</v>
      </c>
      <c r="J57" s="245">
        <v>20600000</v>
      </c>
      <c r="K57" s="23">
        <f t="shared" si="0"/>
        <v>3400000</v>
      </c>
    </row>
    <row r="58" spans="1:12" x14ac:dyDescent="0.25">
      <c r="A58" s="22">
        <v>45369</v>
      </c>
      <c r="B58" s="25" t="s">
        <v>528</v>
      </c>
      <c r="C58" s="64" t="s">
        <v>1367</v>
      </c>
      <c r="D58" s="118" t="s">
        <v>1557</v>
      </c>
      <c r="E58" s="93" t="s">
        <v>1811</v>
      </c>
      <c r="F58" s="95"/>
      <c r="G58" s="170" t="s">
        <v>1791</v>
      </c>
      <c r="H58" s="27"/>
      <c r="I58" s="187">
        <v>30084000</v>
      </c>
      <c r="J58" s="245">
        <v>25822100</v>
      </c>
      <c r="K58" s="23">
        <f t="shared" si="0"/>
        <v>4261900</v>
      </c>
    </row>
    <row r="59" spans="1:12" x14ac:dyDescent="0.25">
      <c r="A59" s="22">
        <v>45369</v>
      </c>
      <c r="B59" s="25" t="s">
        <v>1550</v>
      </c>
      <c r="C59" s="64" t="s">
        <v>1664</v>
      </c>
      <c r="D59" s="118" t="s">
        <v>1389</v>
      </c>
      <c r="E59" s="93" t="s">
        <v>1812</v>
      </c>
      <c r="F59" s="95"/>
      <c r="G59" s="170" t="s">
        <v>1792</v>
      </c>
      <c r="H59" s="27"/>
      <c r="I59" s="187">
        <v>29584800</v>
      </c>
      <c r="J59" s="245">
        <v>25393620</v>
      </c>
      <c r="K59" s="23">
        <f t="shared" si="0"/>
        <v>4191180</v>
      </c>
    </row>
    <row r="60" spans="1:12" x14ac:dyDescent="0.25">
      <c r="A60" s="22">
        <v>45369</v>
      </c>
      <c r="B60" s="25" t="s">
        <v>1069</v>
      </c>
      <c r="C60" s="64" t="s">
        <v>1401</v>
      </c>
      <c r="D60" s="118" t="s">
        <v>1775</v>
      </c>
      <c r="E60" s="93" t="s">
        <v>1489</v>
      </c>
      <c r="F60" s="95"/>
      <c r="G60" s="170" t="s">
        <v>1793</v>
      </c>
      <c r="H60" s="27"/>
      <c r="I60" s="187">
        <v>28000000</v>
      </c>
      <c r="J60" s="245">
        <v>16800000</v>
      </c>
      <c r="K60" s="23">
        <f t="shared" si="0"/>
        <v>11200000</v>
      </c>
    </row>
    <row r="61" spans="1:12" x14ac:dyDescent="0.25">
      <c r="A61" s="22">
        <v>45369</v>
      </c>
      <c r="B61" s="25" t="s">
        <v>1548</v>
      </c>
      <c r="C61" s="64" t="s">
        <v>1680</v>
      </c>
      <c r="D61" s="118" t="s">
        <v>1416</v>
      </c>
      <c r="E61" s="93" t="s">
        <v>1813</v>
      </c>
      <c r="F61" s="95"/>
      <c r="G61" s="170" t="s">
        <v>1794</v>
      </c>
      <c r="H61" s="27"/>
      <c r="I61" s="187">
        <v>32000000</v>
      </c>
      <c r="J61" s="245">
        <v>26933333</v>
      </c>
      <c r="K61" s="23">
        <f t="shared" si="0"/>
        <v>5066667</v>
      </c>
    </row>
    <row r="62" spans="1:12" x14ac:dyDescent="0.25">
      <c r="A62" s="22">
        <v>45370</v>
      </c>
      <c r="B62" s="25" t="s">
        <v>1274</v>
      </c>
      <c r="C62" s="64" t="s">
        <v>1399</v>
      </c>
      <c r="D62" s="118" t="s">
        <v>1561</v>
      </c>
      <c r="E62" s="93" t="s">
        <v>1814</v>
      </c>
      <c r="F62" s="95"/>
      <c r="G62" s="170" t="s">
        <v>1795</v>
      </c>
      <c r="H62" s="27"/>
      <c r="I62" s="187">
        <v>28000000</v>
      </c>
      <c r="J62" s="245">
        <v>23566667</v>
      </c>
      <c r="K62" s="23">
        <f t="shared" si="0"/>
        <v>4433333</v>
      </c>
    </row>
    <row r="63" spans="1:12" x14ac:dyDescent="0.25">
      <c r="A63" s="22">
        <v>45373</v>
      </c>
      <c r="B63" s="25" t="s">
        <v>1666</v>
      </c>
      <c r="C63" s="64" t="s">
        <v>1683</v>
      </c>
      <c r="D63" s="118" t="s">
        <v>1572</v>
      </c>
      <c r="E63" s="93" t="s">
        <v>1804</v>
      </c>
      <c r="F63" s="95"/>
      <c r="G63" s="170" t="s">
        <v>1796</v>
      </c>
      <c r="H63" s="27"/>
      <c r="I63" s="187">
        <v>24000000</v>
      </c>
      <c r="J63" s="245">
        <v>17800000</v>
      </c>
      <c r="K63" s="23">
        <f t="shared" si="0"/>
        <v>6200000</v>
      </c>
    </row>
    <row r="64" spans="1:12" x14ac:dyDescent="0.25">
      <c r="A64" s="22">
        <v>45377</v>
      </c>
      <c r="B64" s="25" t="s">
        <v>1288</v>
      </c>
      <c r="C64" s="64" t="s">
        <v>1309</v>
      </c>
      <c r="D64" s="118" t="s">
        <v>1297</v>
      </c>
      <c r="E64" s="93" t="s">
        <v>1815</v>
      </c>
      <c r="F64" s="95"/>
      <c r="G64" s="170" t="s">
        <v>1797</v>
      </c>
      <c r="H64" s="27"/>
      <c r="I64" s="187">
        <v>43120000</v>
      </c>
      <c r="J64" s="245">
        <v>34136667</v>
      </c>
      <c r="K64" s="23">
        <f t="shared" si="0"/>
        <v>8983333</v>
      </c>
    </row>
    <row r="65" spans="1:11" x14ac:dyDescent="0.25">
      <c r="A65" s="22">
        <v>45377</v>
      </c>
      <c r="B65" s="25" t="s">
        <v>1318</v>
      </c>
      <c r="C65" s="64" t="s">
        <v>1306</v>
      </c>
      <c r="D65" s="118" t="s">
        <v>1307</v>
      </c>
      <c r="E65" s="93" t="s">
        <v>1359</v>
      </c>
      <c r="F65" s="95"/>
      <c r="G65" s="170" t="s">
        <v>91</v>
      </c>
      <c r="H65" s="27"/>
      <c r="I65" s="187">
        <v>19955952</v>
      </c>
      <c r="J65" s="245">
        <v>19955952</v>
      </c>
      <c r="K65" s="23">
        <f t="shared" si="0"/>
        <v>0</v>
      </c>
    </row>
    <row r="66" spans="1:11" x14ac:dyDescent="0.25">
      <c r="A66" s="22">
        <v>45383</v>
      </c>
      <c r="B66" s="25" t="s">
        <v>1292</v>
      </c>
      <c r="C66" s="64" t="s">
        <v>2216</v>
      </c>
      <c r="D66" s="118" t="s">
        <v>2141</v>
      </c>
      <c r="E66" s="93" t="s">
        <v>2230</v>
      </c>
      <c r="F66" s="95"/>
      <c r="G66" s="170" t="s">
        <v>2249</v>
      </c>
      <c r="H66" s="27"/>
      <c r="I66" s="187">
        <v>32976000</v>
      </c>
      <c r="J66" s="245">
        <v>24457200</v>
      </c>
      <c r="K66" s="23">
        <f t="shared" si="0"/>
        <v>8518800</v>
      </c>
    </row>
    <row r="67" spans="1:11" x14ac:dyDescent="0.25">
      <c r="A67" s="22">
        <v>45390</v>
      </c>
      <c r="B67" s="25" t="s">
        <v>1296</v>
      </c>
      <c r="C67" s="64" t="s">
        <v>1827</v>
      </c>
      <c r="D67" s="118" t="s">
        <v>2102</v>
      </c>
      <c r="E67" s="93" t="s">
        <v>2231</v>
      </c>
      <c r="F67" s="95"/>
      <c r="G67" s="170" t="s">
        <v>156</v>
      </c>
      <c r="H67" s="27"/>
      <c r="I67" s="187">
        <v>20000000</v>
      </c>
      <c r="J67" s="245">
        <v>13666667</v>
      </c>
      <c r="K67" s="23">
        <f t="shared" si="0"/>
        <v>6333333</v>
      </c>
    </row>
    <row r="68" spans="1:11" x14ac:dyDescent="0.25">
      <c r="A68" s="22">
        <v>45390</v>
      </c>
      <c r="B68" s="25" t="s">
        <v>1671</v>
      </c>
      <c r="C68" s="64" t="s">
        <v>2110</v>
      </c>
      <c r="D68" s="118" t="s">
        <v>2020</v>
      </c>
      <c r="E68" s="93" t="s">
        <v>1489</v>
      </c>
      <c r="F68" s="95"/>
      <c r="G68" s="170" t="s">
        <v>2250</v>
      </c>
      <c r="H68" s="27"/>
      <c r="I68" s="187">
        <v>21992000</v>
      </c>
      <c r="J68" s="245">
        <v>15027867</v>
      </c>
      <c r="K68" s="23">
        <f t="shared" si="0"/>
        <v>6964133</v>
      </c>
    </row>
    <row r="69" spans="1:11" x14ac:dyDescent="0.25">
      <c r="A69" s="22">
        <v>45391</v>
      </c>
      <c r="B69" s="25" t="s">
        <v>1298</v>
      </c>
      <c r="C69" s="64" t="s">
        <v>1822</v>
      </c>
      <c r="D69" s="118" t="s">
        <v>2091</v>
      </c>
      <c r="E69" s="93" t="s">
        <v>2232</v>
      </c>
      <c r="F69" s="95"/>
      <c r="G69" s="170" t="s">
        <v>2251</v>
      </c>
      <c r="H69" s="27"/>
      <c r="I69" s="187">
        <v>31200000</v>
      </c>
      <c r="J69" s="245">
        <v>13260000</v>
      </c>
      <c r="K69" s="23">
        <f t="shared" si="0"/>
        <v>17940000</v>
      </c>
    </row>
    <row r="70" spans="1:11" x14ac:dyDescent="0.25">
      <c r="A70" s="22">
        <v>45391</v>
      </c>
      <c r="B70" s="25" t="s">
        <v>1300</v>
      </c>
      <c r="C70" s="64" t="s">
        <v>2024</v>
      </c>
      <c r="D70" s="118" t="s">
        <v>1832</v>
      </c>
      <c r="E70" s="93" t="s">
        <v>2233</v>
      </c>
      <c r="F70" s="95"/>
      <c r="G70" s="170" t="s">
        <v>405</v>
      </c>
      <c r="H70" s="27"/>
      <c r="I70" s="187">
        <v>6565800</v>
      </c>
      <c r="J70" s="245">
        <v>6565800</v>
      </c>
      <c r="K70" s="23">
        <f t="shared" si="0"/>
        <v>0</v>
      </c>
    </row>
    <row r="71" spans="1:11" x14ac:dyDescent="0.25">
      <c r="A71" s="22">
        <v>45393</v>
      </c>
      <c r="B71" s="25" t="s">
        <v>1561</v>
      </c>
      <c r="C71" s="64" t="s">
        <v>2101</v>
      </c>
      <c r="D71" s="118" t="s">
        <v>2217</v>
      </c>
      <c r="E71" s="93" t="s">
        <v>2234</v>
      </c>
      <c r="F71" s="95"/>
      <c r="G71" s="170" t="s">
        <v>2252</v>
      </c>
      <c r="H71" s="27"/>
      <c r="I71" s="187">
        <v>28740000</v>
      </c>
      <c r="J71" s="245">
        <v>18920500</v>
      </c>
      <c r="K71" s="23">
        <f t="shared" si="0"/>
        <v>9819500</v>
      </c>
    </row>
    <row r="72" spans="1:11" x14ac:dyDescent="0.25">
      <c r="A72" s="22">
        <v>45393</v>
      </c>
      <c r="B72" s="25" t="s">
        <v>1406</v>
      </c>
      <c r="C72" s="64" t="s">
        <v>2040</v>
      </c>
      <c r="D72" s="118" t="s">
        <v>430</v>
      </c>
      <c r="E72" s="93" t="s">
        <v>2235</v>
      </c>
      <c r="F72" s="95"/>
      <c r="G72" s="170" t="s">
        <v>2253</v>
      </c>
      <c r="H72" s="27"/>
      <c r="I72" s="187">
        <v>32000000</v>
      </c>
      <c r="J72" s="245">
        <v>21066667</v>
      </c>
      <c r="K72" s="23">
        <f t="shared" si="0"/>
        <v>10933333</v>
      </c>
    </row>
    <row r="73" spans="1:11" x14ac:dyDescent="0.25">
      <c r="A73" s="22">
        <v>45400</v>
      </c>
      <c r="B73" s="25" t="s">
        <v>1572</v>
      </c>
      <c r="C73" s="64" t="s">
        <v>1953</v>
      </c>
      <c r="D73" s="118" t="s">
        <v>1856</v>
      </c>
      <c r="E73" s="93" t="s">
        <v>2236</v>
      </c>
      <c r="F73" s="95"/>
      <c r="G73" s="170" t="s">
        <v>402</v>
      </c>
      <c r="H73" s="27"/>
      <c r="I73" s="187">
        <v>9546000</v>
      </c>
      <c r="J73" s="245">
        <v>9546000</v>
      </c>
      <c r="K73" s="23">
        <f t="shared" si="0"/>
        <v>0</v>
      </c>
    </row>
    <row r="74" spans="1:11" x14ac:dyDescent="0.25">
      <c r="A74" s="22">
        <v>45400</v>
      </c>
      <c r="B74" s="25" t="s">
        <v>1414</v>
      </c>
      <c r="C74" s="64" t="s">
        <v>2042</v>
      </c>
      <c r="D74" s="118" t="s">
        <v>2218</v>
      </c>
      <c r="E74" s="93" t="s">
        <v>2237</v>
      </c>
      <c r="F74" s="95"/>
      <c r="G74" s="170" t="s">
        <v>2254</v>
      </c>
      <c r="H74" s="27"/>
      <c r="I74" s="187">
        <v>30000000</v>
      </c>
      <c r="J74" s="245">
        <v>4000000</v>
      </c>
      <c r="K74" s="23">
        <f t="shared" si="0"/>
        <v>26000000</v>
      </c>
    </row>
    <row r="75" spans="1:11" x14ac:dyDescent="0.25">
      <c r="A75" s="22">
        <v>45401</v>
      </c>
      <c r="B75" s="25" t="s">
        <v>1420</v>
      </c>
      <c r="C75" s="64" t="s">
        <v>1862</v>
      </c>
      <c r="D75" s="118" t="s">
        <v>2035</v>
      </c>
      <c r="E75" s="93" t="s">
        <v>2238</v>
      </c>
      <c r="F75" s="95"/>
      <c r="G75" s="170" t="s">
        <v>2255</v>
      </c>
      <c r="H75" s="27"/>
      <c r="I75" s="187">
        <v>21836000</v>
      </c>
      <c r="J75" s="245">
        <v>12555700</v>
      </c>
      <c r="K75" s="23">
        <f t="shared" si="0"/>
        <v>9280300</v>
      </c>
    </row>
    <row r="76" spans="1:11" x14ac:dyDescent="0.25">
      <c r="A76" s="22">
        <v>45401</v>
      </c>
      <c r="B76" s="25" t="s">
        <v>2216</v>
      </c>
      <c r="C76" s="64" t="s">
        <v>2219</v>
      </c>
      <c r="D76" s="118" t="s">
        <v>2220</v>
      </c>
      <c r="E76" s="93" t="s">
        <v>2239</v>
      </c>
      <c r="F76" s="95"/>
      <c r="G76" s="170" t="s">
        <v>2256</v>
      </c>
      <c r="H76" s="27"/>
      <c r="I76" s="187">
        <v>24000000</v>
      </c>
      <c r="J76" s="245">
        <v>14400000</v>
      </c>
      <c r="K76" s="23">
        <f t="shared" si="0"/>
        <v>9600000</v>
      </c>
    </row>
    <row r="77" spans="1:11" x14ac:dyDescent="0.25">
      <c r="A77" s="22">
        <v>45405</v>
      </c>
      <c r="B77" s="25" t="s">
        <v>1404</v>
      </c>
      <c r="C77" s="64" t="s">
        <v>2217</v>
      </c>
      <c r="D77" s="118" t="s">
        <v>2037</v>
      </c>
      <c r="E77" s="93" t="s">
        <v>2240</v>
      </c>
      <c r="F77" s="95"/>
      <c r="G77" s="170" t="s">
        <v>2257</v>
      </c>
      <c r="H77" s="27"/>
      <c r="I77" s="187">
        <v>32000000</v>
      </c>
      <c r="J77" s="245">
        <v>17866667</v>
      </c>
      <c r="K77" s="23">
        <f t="shared" si="0"/>
        <v>14133333</v>
      </c>
    </row>
    <row r="78" spans="1:11" x14ac:dyDescent="0.25">
      <c r="A78" s="22">
        <v>45405</v>
      </c>
      <c r="B78" s="25" t="s">
        <v>1426</v>
      </c>
      <c r="C78" s="64" t="s">
        <v>2221</v>
      </c>
      <c r="D78" s="118" t="s">
        <v>2034</v>
      </c>
      <c r="E78" s="93" t="s">
        <v>2241</v>
      </c>
      <c r="F78" s="95"/>
      <c r="G78" s="170" t="s">
        <v>2258</v>
      </c>
      <c r="H78" s="27"/>
      <c r="I78" s="187">
        <v>11532000</v>
      </c>
      <c r="J78" s="245">
        <v>0</v>
      </c>
      <c r="K78" s="23">
        <f t="shared" si="0"/>
        <v>11532000</v>
      </c>
    </row>
    <row r="79" spans="1:11" x14ac:dyDescent="0.25">
      <c r="A79" s="22">
        <v>45405</v>
      </c>
      <c r="B79" s="25" t="s">
        <v>1575</v>
      </c>
      <c r="C79" s="64" t="s">
        <v>656</v>
      </c>
      <c r="D79" s="118" t="s">
        <v>2092</v>
      </c>
      <c r="E79" s="93" t="s">
        <v>2242</v>
      </c>
      <c r="F79" s="95"/>
      <c r="G79" s="170" t="s">
        <v>2259</v>
      </c>
      <c r="H79" s="27"/>
      <c r="I79" s="187">
        <v>18773800</v>
      </c>
      <c r="J79" s="245">
        <v>10818800</v>
      </c>
      <c r="K79" s="23">
        <f t="shared" si="0"/>
        <v>7955000</v>
      </c>
    </row>
    <row r="80" spans="1:11" x14ac:dyDescent="0.25">
      <c r="A80" s="22">
        <v>45407</v>
      </c>
      <c r="B80" s="25" t="s">
        <v>1297</v>
      </c>
      <c r="C80" s="64" t="s">
        <v>1957</v>
      </c>
      <c r="D80" s="118" t="s">
        <v>1956</v>
      </c>
      <c r="E80" s="93" t="s">
        <v>2230</v>
      </c>
      <c r="F80" s="95"/>
      <c r="G80" s="170" t="s">
        <v>2260</v>
      </c>
      <c r="H80" s="27"/>
      <c r="I80" s="187">
        <v>32000000</v>
      </c>
      <c r="J80" s="245">
        <v>0</v>
      </c>
      <c r="K80" s="23">
        <f t="shared" si="0"/>
        <v>32000000</v>
      </c>
    </row>
    <row r="81" spans="1:11" x14ac:dyDescent="0.25">
      <c r="A81" s="22">
        <v>45407</v>
      </c>
      <c r="B81" s="25" t="s">
        <v>2229</v>
      </c>
      <c r="C81" s="64" t="s">
        <v>2135</v>
      </c>
      <c r="D81" s="118" t="s">
        <v>2222</v>
      </c>
      <c r="E81" s="93" t="s">
        <v>2243</v>
      </c>
      <c r="F81" s="95"/>
      <c r="G81" s="170" t="s">
        <v>2261</v>
      </c>
      <c r="H81" s="27"/>
      <c r="I81" s="187">
        <v>19092000</v>
      </c>
      <c r="J81" s="245">
        <v>10500600</v>
      </c>
      <c r="K81" s="23">
        <f t="shared" si="0"/>
        <v>8591400</v>
      </c>
    </row>
    <row r="82" spans="1:11" x14ac:dyDescent="0.25">
      <c r="A82" s="22">
        <v>45411</v>
      </c>
      <c r="B82" s="25" t="s">
        <v>2097</v>
      </c>
      <c r="C82" s="64" t="s">
        <v>2123</v>
      </c>
      <c r="D82" s="118" t="s">
        <v>2219</v>
      </c>
      <c r="E82" s="93" t="s">
        <v>2244</v>
      </c>
      <c r="F82" s="95"/>
      <c r="G82" s="170" t="s">
        <v>2262</v>
      </c>
      <c r="H82" s="27"/>
      <c r="I82" s="187">
        <v>27200000</v>
      </c>
      <c r="J82" s="245">
        <v>13373333</v>
      </c>
      <c r="K82" s="23">
        <f t="shared" si="0"/>
        <v>13826667</v>
      </c>
    </row>
    <row r="83" spans="1:11" x14ac:dyDescent="0.25">
      <c r="A83" s="22">
        <v>45412</v>
      </c>
      <c r="B83" s="25" t="s">
        <v>1919</v>
      </c>
      <c r="C83" s="64" t="s">
        <v>2223</v>
      </c>
      <c r="D83" s="118" t="s">
        <v>2224</v>
      </c>
      <c r="E83" s="93" t="s">
        <v>2245</v>
      </c>
      <c r="F83" s="95"/>
      <c r="G83" s="170" t="s">
        <v>2263</v>
      </c>
      <c r="H83" s="27"/>
      <c r="I83" s="187">
        <v>30000000</v>
      </c>
      <c r="J83" s="245">
        <v>14750000</v>
      </c>
      <c r="K83" s="23">
        <f t="shared" si="0"/>
        <v>15250000</v>
      </c>
    </row>
    <row r="84" spans="1:11" x14ac:dyDescent="0.25">
      <c r="A84" s="22">
        <v>45412</v>
      </c>
      <c r="B84" s="25" t="s">
        <v>1819</v>
      </c>
      <c r="C84" s="64" t="s">
        <v>2225</v>
      </c>
      <c r="D84" s="118" t="s">
        <v>2226</v>
      </c>
      <c r="E84" s="93" t="s">
        <v>2246</v>
      </c>
      <c r="F84" s="95"/>
      <c r="G84" s="170" t="s">
        <v>2264</v>
      </c>
      <c r="H84" s="27"/>
      <c r="I84" s="187">
        <v>32000000</v>
      </c>
      <c r="J84" s="245">
        <v>6666667</v>
      </c>
      <c r="K84" s="23">
        <f t="shared" si="0"/>
        <v>25333333</v>
      </c>
    </row>
    <row r="85" spans="1:11" x14ac:dyDescent="0.25">
      <c r="A85" s="22">
        <v>45412</v>
      </c>
      <c r="B85" s="25" t="s">
        <v>1413</v>
      </c>
      <c r="C85" s="64" t="s">
        <v>2227</v>
      </c>
      <c r="D85" s="118" t="s">
        <v>2228</v>
      </c>
      <c r="E85" s="93" t="s">
        <v>2247</v>
      </c>
      <c r="F85" s="95"/>
      <c r="G85" s="170" t="s">
        <v>2265</v>
      </c>
      <c r="H85" s="27"/>
      <c r="I85" s="187">
        <v>30000000</v>
      </c>
      <c r="J85" s="189">
        <v>14750000</v>
      </c>
      <c r="K85" s="23">
        <f t="shared" ref="K85:K119" si="1">+I85-J85</f>
        <v>15250000</v>
      </c>
    </row>
    <row r="86" spans="1:11" x14ac:dyDescent="0.25">
      <c r="A86" s="22">
        <v>45412</v>
      </c>
      <c r="B86" s="25" t="s">
        <v>1685</v>
      </c>
      <c r="C86" s="64" t="s">
        <v>2119</v>
      </c>
      <c r="D86" s="118" t="s">
        <v>2223</v>
      </c>
      <c r="E86" s="93" t="s">
        <v>2248</v>
      </c>
      <c r="F86" s="95"/>
      <c r="G86" s="170" t="s">
        <v>2266</v>
      </c>
      <c r="H86" s="27"/>
      <c r="I86" s="187">
        <v>61880000</v>
      </c>
      <c r="J86" s="189">
        <v>29908667</v>
      </c>
      <c r="K86" s="23">
        <f t="shared" si="1"/>
        <v>31971333</v>
      </c>
    </row>
    <row r="87" spans="1:11" x14ac:dyDescent="0.25">
      <c r="A87" s="22">
        <v>45421</v>
      </c>
      <c r="B87" s="181" t="s">
        <v>1922</v>
      </c>
      <c r="C87" s="181" t="s">
        <v>2275</v>
      </c>
      <c r="D87" s="181" t="s">
        <v>3061</v>
      </c>
      <c r="E87" s="234" t="s">
        <v>3343</v>
      </c>
      <c r="F87" s="95"/>
      <c r="G87" s="124" t="s">
        <v>3338</v>
      </c>
      <c r="H87" s="27"/>
      <c r="I87" s="127">
        <v>32000000</v>
      </c>
      <c r="J87" s="189">
        <v>12533334</v>
      </c>
      <c r="K87" s="23">
        <f t="shared" si="1"/>
        <v>19466666</v>
      </c>
    </row>
    <row r="88" spans="1:11" x14ac:dyDescent="0.25">
      <c r="A88" s="248">
        <v>45428</v>
      </c>
      <c r="B88" s="184" t="s">
        <v>2020</v>
      </c>
      <c r="C88" s="184" t="s">
        <v>2922</v>
      </c>
      <c r="D88" s="184" t="s">
        <v>2596</v>
      </c>
      <c r="E88" s="234" t="s">
        <v>3344</v>
      </c>
      <c r="F88" s="95"/>
      <c r="G88" s="124" t="s">
        <v>3339</v>
      </c>
      <c r="H88" s="27"/>
      <c r="I88" s="127">
        <v>29134800</v>
      </c>
      <c r="J88" s="189">
        <v>10682760</v>
      </c>
      <c r="K88" s="23">
        <f t="shared" si="1"/>
        <v>18452040</v>
      </c>
    </row>
    <row r="89" spans="1:11" x14ac:dyDescent="0.25">
      <c r="A89" s="248">
        <v>45430</v>
      </c>
      <c r="B89" s="184" t="s">
        <v>1928</v>
      </c>
      <c r="C89" s="184" t="s">
        <v>2744</v>
      </c>
      <c r="D89" s="184" t="s">
        <v>3099</v>
      </c>
      <c r="E89" s="234" t="s">
        <v>3345</v>
      </c>
      <c r="F89" s="95"/>
      <c r="G89" s="124" t="s">
        <v>3340</v>
      </c>
      <c r="H89" s="27"/>
      <c r="I89" s="127">
        <v>30000000</v>
      </c>
      <c r="J89" s="189">
        <v>10250000</v>
      </c>
      <c r="K89" s="23">
        <f t="shared" si="1"/>
        <v>19750000</v>
      </c>
    </row>
    <row r="90" spans="1:11" x14ac:dyDescent="0.25">
      <c r="A90" s="248">
        <v>45430</v>
      </c>
      <c r="B90" s="184" t="s">
        <v>1920</v>
      </c>
      <c r="C90" s="184" t="s">
        <v>2349</v>
      </c>
      <c r="D90" s="184" t="s">
        <v>3107</v>
      </c>
      <c r="E90" s="234" t="s">
        <v>3346</v>
      </c>
      <c r="F90" s="95"/>
      <c r="G90" s="124" t="s">
        <v>3341</v>
      </c>
      <c r="H90" s="27"/>
      <c r="I90" s="127">
        <v>28000000</v>
      </c>
      <c r="J90" s="189">
        <v>9566667</v>
      </c>
      <c r="K90" s="23">
        <f t="shared" si="1"/>
        <v>18433333</v>
      </c>
    </row>
    <row r="91" spans="1:11" x14ac:dyDescent="0.25">
      <c r="A91" s="248">
        <v>45433</v>
      </c>
      <c r="B91" s="184" t="s">
        <v>220</v>
      </c>
      <c r="C91" s="184" t="s">
        <v>2614</v>
      </c>
      <c r="D91" s="184" t="s">
        <v>2613</v>
      </c>
      <c r="E91" s="234" t="s">
        <v>3347</v>
      </c>
      <c r="F91" s="95"/>
      <c r="G91" s="124" t="s">
        <v>406</v>
      </c>
      <c r="H91" s="27"/>
      <c r="I91" s="127">
        <v>12037400</v>
      </c>
      <c r="J91" s="189">
        <v>6018700</v>
      </c>
      <c r="K91" s="23">
        <f t="shared" si="1"/>
        <v>6018700</v>
      </c>
    </row>
    <row r="92" spans="1:11" x14ac:dyDescent="0.25">
      <c r="A92" s="248">
        <v>45434</v>
      </c>
      <c r="B92" s="184" t="s">
        <v>432</v>
      </c>
      <c r="C92" s="184" t="s">
        <v>3327</v>
      </c>
      <c r="D92" s="184" t="s">
        <v>2619</v>
      </c>
      <c r="E92" s="234" t="s">
        <v>3348</v>
      </c>
      <c r="F92" s="95"/>
      <c r="G92" s="124" t="s">
        <v>1231</v>
      </c>
      <c r="H92" s="27"/>
      <c r="I92" s="127">
        <v>21000000</v>
      </c>
      <c r="J92" s="189">
        <v>8050000</v>
      </c>
      <c r="K92" s="23">
        <f t="shared" si="1"/>
        <v>12950000</v>
      </c>
    </row>
    <row r="93" spans="1:11" x14ac:dyDescent="0.25">
      <c r="A93" s="248">
        <v>45434</v>
      </c>
      <c r="B93" s="184" t="s">
        <v>75</v>
      </c>
      <c r="C93" s="184" t="s">
        <v>3114</v>
      </c>
      <c r="D93" s="184" t="s">
        <v>2999</v>
      </c>
      <c r="E93" s="234" t="s">
        <v>3349</v>
      </c>
      <c r="F93" s="95"/>
      <c r="G93" s="124" t="s">
        <v>1230</v>
      </c>
      <c r="H93" s="27"/>
      <c r="I93" s="127">
        <v>24000000</v>
      </c>
      <c r="J93" s="189">
        <v>10400000</v>
      </c>
      <c r="K93" s="23">
        <f t="shared" si="1"/>
        <v>13600000</v>
      </c>
    </row>
    <row r="94" spans="1:11" x14ac:dyDescent="0.25">
      <c r="A94" s="248">
        <v>45434</v>
      </c>
      <c r="B94" s="184" t="s">
        <v>1048</v>
      </c>
      <c r="C94" s="184" t="s">
        <v>2401</v>
      </c>
      <c r="D94" s="184" t="s">
        <v>3001</v>
      </c>
      <c r="E94" s="234" t="s">
        <v>3350</v>
      </c>
      <c r="F94" s="95"/>
      <c r="G94" s="124" t="s">
        <v>1237</v>
      </c>
      <c r="H94" s="27"/>
      <c r="I94" s="127">
        <v>14500000</v>
      </c>
      <c r="J94" s="189">
        <v>4108333</v>
      </c>
      <c r="K94" s="23">
        <f t="shared" si="1"/>
        <v>10391667</v>
      </c>
    </row>
    <row r="95" spans="1:11" x14ac:dyDescent="0.25">
      <c r="A95" s="248">
        <v>45434</v>
      </c>
      <c r="B95" s="184" t="s">
        <v>448</v>
      </c>
      <c r="C95" s="184" t="s">
        <v>3328</v>
      </c>
      <c r="D95" s="184" t="s">
        <v>3329</v>
      </c>
      <c r="E95" s="234" t="s">
        <v>3351</v>
      </c>
      <c r="F95" s="95"/>
      <c r="G95" s="124" t="s">
        <v>1238</v>
      </c>
      <c r="H95" s="27"/>
      <c r="I95" s="127">
        <v>13600000</v>
      </c>
      <c r="J95" s="189">
        <v>3853333</v>
      </c>
      <c r="K95" s="23">
        <f t="shared" si="1"/>
        <v>9746667</v>
      </c>
    </row>
    <row r="96" spans="1:11" x14ac:dyDescent="0.25">
      <c r="A96" s="248">
        <v>45434</v>
      </c>
      <c r="B96" s="184" t="s">
        <v>231</v>
      </c>
      <c r="C96" s="184" t="s">
        <v>3126</v>
      </c>
      <c r="D96" s="184" t="s">
        <v>2995</v>
      </c>
      <c r="E96" s="234" t="s">
        <v>3352</v>
      </c>
      <c r="F96" s="95"/>
      <c r="G96" s="124" t="s">
        <v>1229</v>
      </c>
      <c r="H96" s="27"/>
      <c r="I96" s="127">
        <v>24000000</v>
      </c>
      <c r="J96" s="189">
        <v>10400000</v>
      </c>
      <c r="K96" s="23">
        <f t="shared" si="1"/>
        <v>13600000</v>
      </c>
    </row>
    <row r="97" spans="1:11" x14ac:dyDescent="0.25">
      <c r="A97" s="248">
        <v>45434</v>
      </c>
      <c r="B97" s="184" t="s">
        <v>828</v>
      </c>
      <c r="C97" s="184" t="s">
        <v>3330</v>
      </c>
      <c r="D97" s="184" t="s">
        <v>2989</v>
      </c>
      <c r="E97" s="234" t="s">
        <v>3353</v>
      </c>
      <c r="F97" s="95"/>
      <c r="G97" s="124" t="s">
        <v>1780</v>
      </c>
      <c r="H97" s="27"/>
      <c r="I97" s="127">
        <v>17900000</v>
      </c>
      <c r="J97" s="189">
        <v>0</v>
      </c>
      <c r="K97" s="23">
        <f t="shared" si="1"/>
        <v>17900000</v>
      </c>
    </row>
    <row r="98" spans="1:11" x14ac:dyDescent="0.25">
      <c r="A98" s="248">
        <v>45434</v>
      </c>
      <c r="B98" s="184" t="s">
        <v>812</v>
      </c>
      <c r="C98" s="184" t="s">
        <v>2402</v>
      </c>
      <c r="D98" s="184" t="s">
        <v>3010</v>
      </c>
      <c r="E98" s="234" t="s">
        <v>3354</v>
      </c>
      <c r="F98" s="95"/>
      <c r="G98" s="124" t="s">
        <v>1782</v>
      </c>
      <c r="H98" s="27"/>
      <c r="I98" s="127">
        <v>15000000</v>
      </c>
      <c r="J98" s="189">
        <v>0</v>
      </c>
      <c r="K98" s="23">
        <f t="shared" si="1"/>
        <v>15000000</v>
      </c>
    </row>
    <row r="99" spans="1:11" x14ac:dyDescent="0.25">
      <c r="A99" s="248">
        <v>45434</v>
      </c>
      <c r="B99" s="184" t="s">
        <v>1057</v>
      </c>
      <c r="C99" s="184" t="s">
        <v>3118</v>
      </c>
      <c r="D99" s="184" t="s">
        <v>3331</v>
      </c>
      <c r="E99" s="234" t="s">
        <v>3355</v>
      </c>
      <c r="F99" s="95"/>
      <c r="G99" s="124" t="s">
        <v>1778</v>
      </c>
      <c r="H99" s="27"/>
      <c r="I99" s="127">
        <v>9227800</v>
      </c>
      <c r="J99" s="189">
        <v>0</v>
      </c>
      <c r="K99" s="23">
        <f t="shared" si="1"/>
        <v>9227800</v>
      </c>
    </row>
    <row r="100" spans="1:11" x14ac:dyDescent="0.25">
      <c r="A100" s="248">
        <v>45434</v>
      </c>
      <c r="B100" s="184" t="s">
        <v>1058</v>
      </c>
      <c r="C100" s="184" t="s">
        <v>3116</v>
      </c>
      <c r="D100" s="184" t="s">
        <v>2403</v>
      </c>
      <c r="E100" s="234" t="s">
        <v>3356</v>
      </c>
      <c r="F100" s="95"/>
      <c r="G100" s="124" t="s">
        <v>1777</v>
      </c>
      <c r="H100" s="27"/>
      <c r="I100" s="127">
        <v>9227800</v>
      </c>
      <c r="J100" s="189">
        <v>318200</v>
      </c>
      <c r="K100" s="23">
        <f t="shared" si="1"/>
        <v>8909600</v>
      </c>
    </row>
    <row r="101" spans="1:11" x14ac:dyDescent="0.25">
      <c r="A101" s="248">
        <v>45434</v>
      </c>
      <c r="B101" s="184" t="s">
        <v>1053</v>
      </c>
      <c r="C101" s="184" t="s">
        <v>2399</v>
      </c>
      <c r="D101" s="184" t="s">
        <v>2993</v>
      </c>
      <c r="E101" s="234" t="s">
        <v>3357</v>
      </c>
      <c r="F101" s="95"/>
      <c r="G101" s="124" t="s">
        <v>1240</v>
      </c>
      <c r="H101" s="27"/>
      <c r="I101" s="127">
        <v>10900000</v>
      </c>
      <c r="J101" s="189">
        <v>2906666</v>
      </c>
      <c r="K101" s="23">
        <f t="shared" si="1"/>
        <v>7993334</v>
      </c>
    </row>
    <row r="102" spans="1:11" x14ac:dyDescent="0.25">
      <c r="A102" s="248">
        <v>45434</v>
      </c>
      <c r="B102" s="184" t="s">
        <v>764</v>
      </c>
      <c r="C102" s="184" t="s">
        <v>2400</v>
      </c>
      <c r="D102" s="184" t="s">
        <v>3005</v>
      </c>
      <c r="E102" s="234" t="s">
        <v>3358</v>
      </c>
      <c r="F102" s="95"/>
      <c r="G102" s="124" t="s">
        <v>1239</v>
      </c>
      <c r="H102" s="27"/>
      <c r="I102" s="127">
        <v>6236000</v>
      </c>
      <c r="J102" s="189">
        <v>1662933</v>
      </c>
      <c r="K102" s="23">
        <f t="shared" si="1"/>
        <v>4573067</v>
      </c>
    </row>
    <row r="103" spans="1:11" x14ac:dyDescent="0.25">
      <c r="A103" s="248">
        <v>45434</v>
      </c>
      <c r="B103" s="184" t="s">
        <v>683</v>
      </c>
      <c r="C103" s="184" t="s">
        <v>2611</v>
      </c>
      <c r="D103" s="184" t="s">
        <v>3332</v>
      </c>
      <c r="E103" s="234" t="s">
        <v>3359</v>
      </c>
      <c r="F103" s="95"/>
      <c r="G103" s="124" t="s">
        <v>1233</v>
      </c>
      <c r="H103" s="27"/>
      <c r="I103" s="127">
        <v>8309000</v>
      </c>
      <c r="J103" s="189">
        <v>2492700</v>
      </c>
      <c r="K103" s="23">
        <f t="shared" si="1"/>
        <v>5816300</v>
      </c>
    </row>
    <row r="104" spans="1:11" x14ac:dyDescent="0.25">
      <c r="A104" s="248">
        <v>45435</v>
      </c>
      <c r="B104" s="184" t="s">
        <v>794</v>
      </c>
      <c r="C104" s="184" t="s">
        <v>3122</v>
      </c>
      <c r="D104" s="184" t="s">
        <v>3333</v>
      </c>
      <c r="E104" s="234" t="s">
        <v>3360</v>
      </c>
      <c r="F104" s="95"/>
      <c r="G104" s="124" t="s">
        <v>1245</v>
      </c>
      <c r="H104" s="27"/>
      <c r="I104" s="127">
        <v>9227800</v>
      </c>
      <c r="J104" s="189">
        <v>318200</v>
      </c>
      <c r="K104" s="23">
        <f t="shared" si="1"/>
        <v>8909600</v>
      </c>
    </row>
    <row r="105" spans="1:11" x14ac:dyDescent="0.25">
      <c r="A105" s="248">
        <v>45435</v>
      </c>
      <c r="B105" s="184" t="s">
        <v>688</v>
      </c>
      <c r="C105" s="184" t="s">
        <v>3124</v>
      </c>
      <c r="D105" s="184" t="s">
        <v>2984</v>
      </c>
      <c r="E105" s="234" t="s">
        <v>3361</v>
      </c>
      <c r="F105" s="95"/>
      <c r="G105" s="124" t="s">
        <v>1242</v>
      </c>
      <c r="H105" s="27"/>
      <c r="I105" s="127">
        <v>12000000</v>
      </c>
      <c r="J105" s="189">
        <v>3000000</v>
      </c>
      <c r="K105" s="23">
        <f t="shared" si="1"/>
        <v>9000000</v>
      </c>
    </row>
    <row r="106" spans="1:11" x14ac:dyDescent="0.25">
      <c r="A106" s="248">
        <v>45435</v>
      </c>
      <c r="B106" s="184" t="s">
        <v>941</v>
      </c>
      <c r="C106" s="184" t="s">
        <v>3120</v>
      </c>
      <c r="D106" s="184" t="s">
        <v>3334</v>
      </c>
      <c r="E106" s="234" t="s">
        <v>3362</v>
      </c>
      <c r="F106" s="95"/>
      <c r="G106" s="124" t="s">
        <v>1246</v>
      </c>
      <c r="H106" s="27"/>
      <c r="I106" s="127">
        <v>14370000</v>
      </c>
      <c r="J106" s="189">
        <v>0</v>
      </c>
      <c r="K106" s="23">
        <f t="shared" si="1"/>
        <v>14370000</v>
      </c>
    </row>
    <row r="107" spans="1:11" x14ac:dyDescent="0.25">
      <c r="A107" s="248">
        <v>45435</v>
      </c>
      <c r="B107" s="184" t="s">
        <v>681</v>
      </c>
      <c r="C107" s="184" t="s">
        <v>2811</v>
      </c>
      <c r="D107" s="184" t="s">
        <v>3007</v>
      </c>
      <c r="E107" s="234" t="s">
        <v>3363</v>
      </c>
      <c r="F107" s="95"/>
      <c r="G107" s="124" t="s">
        <v>1232</v>
      </c>
      <c r="H107" s="27"/>
      <c r="I107" s="127">
        <v>16000000</v>
      </c>
      <c r="J107" s="189">
        <v>6133333</v>
      </c>
      <c r="K107" s="23">
        <f t="shared" si="1"/>
        <v>9866667</v>
      </c>
    </row>
    <row r="108" spans="1:11" x14ac:dyDescent="0.25">
      <c r="A108" s="248">
        <v>45435</v>
      </c>
      <c r="B108" s="184" t="s">
        <v>518</v>
      </c>
      <c r="C108" s="184" t="s">
        <v>2397</v>
      </c>
      <c r="D108" s="184" t="s">
        <v>2991</v>
      </c>
      <c r="E108" s="234" t="s">
        <v>3364</v>
      </c>
      <c r="F108" s="95"/>
      <c r="G108" s="124" t="s">
        <v>1779</v>
      </c>
      <c r="H108" s="27"/>
      <c r="I108" s="127">
        <v>9227800</v>
      </c>
      <c r="J108" s="189">
        <v>0</v>
      </c>
      <c r="K108" s="23">
        <f t="shared" si="1"/>
        <v>9227800</v>
      </c>
    </row>
    <row r="109" spans="1:11" x14ac:dyDescent="0.25">
      <c r="A109" s="248">
        <v>45435</v>
      </c>
      <c r="B109" s="184" t="s">
        <v>778</v>
      </c>
      <c r="C109" s="184" t="s">
        <v>2809</v>
      </c>
      <c r="D109" s="184" t="s">
        <v>2992</v>
      </c>
      <c r="E109" s="234" t="s">
        <v>3365</v>
      </c>
      <c r="F109" s="95"/>
      <c r="G109" s="124" t="s">
        <v>1244</v>
      </c>
      <c r="H109" s="27"/>
      <c r="I109" s="127">
        <v>14665433</v>
      </c>
      <c r="J109" s="189">
        <v>994267</v>
      </c>
      <c r="K109" s="23">
        <f t="shared" si="1"/>
        <v>13671166</v>
      </c>
    </row>
    <row r="110" spans="1:11" x14ac:dyDescent="0.25">
      <c r="A110" s="248">
        <v>45435</v>
      </c>
      <c r="B110" s="184" t="s">
        <v>707</v>
      </c>
      <c r="C110" s="184" t="s">
        <v>2807</v>
      </c>
      <c r="D110" s="184" t="s">
        <v>3003</v>
      </c>
      <c r="E110" s="234" t="s">
        <v>3366</v>
      </c>
      <c r="F110" s="95"/>
      <c r="G110" s="124" t="s">
        <v>1243</v>
      </c>
      <c r="H110" s="27"/>
      <c r="I110" s="127">
        <v>14000000</v>
      </c>
      <c r="J110" s="189">
        <v>2100000</v>
      </c>
      <c r="K110" s="23">
        <f t="shared" si="1"/>
        <v>11900000</v>
      </c>
    </row>
    <row r="111" spans="1:11" x14ac:dyDescent="0.25">
      <c r="A111" s="248">
        <v>45435</v>
      </c>
      <c r="B111" s="184" t="s">
        <v>765</v>
      </c>
      <c r="C111" s="184" t="s">
        <v>3123</v>
      </c>
      <c r="D111" s="184" t="s">
        <v>2997</v>
      </c>
      <c r="E111" s="234" t="s">
        <v>3367</v>
      </c>
      <c r="F111" s="95"/>
      <c r="G111" s="124" t="s">
        <v>1241</v>
      </c>
      <c r="H111" s="27"/>
      <c r="I111" s="127">
        <v>14370000</v>
      </c>
      <c r="J111" s="189">
        <v>3592500</v>
      </c>
      <c r="K111" s="23">
        <f t="shared" si="1"/>
        <v>10777500</v>
      </c>
    </row>
    <row r="112" spans="1:11" x14ac:dyDescent="0.25">
      <c r="A112" s="248">
        <v>45435</v>
      </c>
      <c r="B112" s="184" t="s">
        <v>474</v>
      </c>
      <c r="C112" s="184" t="s">
        <v>2610</v>
      </c>
      <c r="D112" s="184" t="s">
        <v>2621</v>
      </c>
      <c r="E112" s="234" t="s">
        <v>3368</v>
      </c>
      <c r="F112" s="95"/>
      <c r="G112" s="124" t="s">
        <v>1234</v>
      </c>
      <c r="H112" s="27"/>
      <c r="I112" s="127">
        <v>14000000</v>
      </c>
      <c r="J112" s="189">
        <v>3966666</v>
      </c>
      <c r="K112" s="23">
        <f t="shared" si="1"/>
        <v>10033334</v>
      </c>
    </row>
    <row r="113" spans="1:11" x14ac:dyDescent="0.25">
      <c r="A113" s="248">
        <v>45435</v>
      </c>
      <c r="B113" s="184" t="s">
        <v>63</v>
      </c>
      <c r="C113" s="184" t="s">
        <v>2927</v>
      </c>
      <c r="D113" s="184" t="s">
        <v>2617</v>
      </c>
      <c r="E113" s="234" t="s">
        <v>3369</v>
      </c>
      <c r="F113" s="95"/>
      <c r="G113" s="124" t="s">
        <v>1228</v>
      </c>
      <c r="H113" s="27"/>
      <c r="I113" s="127">
        <v>24000000</v>
      </c>
      <c r="J113" s="189">
        <v>10400000</v>
      </c>
      <c r="K113" s="23">
        <f t="shared" si="1"/>
        <v>13600000</v>
      </c>
    </row>
    <row r="114" spans="1:11" x14ac:dyDescent="0.25">
      <c r="A114" s="248">
        <v>45435</v>
      </c>
      <c r="B114" s="184" t="s">
        <v>429</v>
      </c>
      <c r="C114" s="184" t="s">
        <v>2395</v>
      </c>
      <c r="D114" s="184" t="s">
        <v>2624</v>
      </c>
      <c r="E114" s="234" t="s">
        <v>3370</v>
      </c>
      <c r="F114" s="95"/>
      <c r="G114" s="124" t="s">
        <v>1781</v>
      </c>
      <c r="H114" s="27"/>
      <c r="I114" s="127">
        <v>11600000</v>
      </c>
      <c r="J114" s="189">
        <v>0</v>
      </c>
      <c r="K114" s="23">
        <f t="shared" si="1"/>
        <v>11600000</v>
      </c>
    </row>
    <row r="115" spans="1:11" x14ac:dyDescent="0.25">
      <c r="A115" s="248">
        <v>45435</v>
      </c>
      <c r="B115" s="184" t="s">
        <v>991</v>
      </c>
      <c r="C115" s="184" t="s">
        <v>2612</v>
      </c>
      <c r="D115" s="184" t="s">
        <v>2626</v>
      </c>
      <c r="E115" s="234" t="s">
        <v>3371</v>
      </c>
      <c r="F115" s="95"/>
      <c r="G115" s="124" t="s">
        <v>1784</v>
      </c>
      <c r="H115" s="27"/>
      <c r="I115" s="127">
        <v>12000000</v>
      </c>
      <c r="J115" s="23">
        <v>0</v>
      </c>
      <c r="K115" s="23">
        <f t="shared" si="1"/>
        <v>12000000</v>
      </c>
    </row>
    <row r="116" spans="1:11" x14ac:dyDescent="0.25">
      <c r="A116" s="248">
        <v>45439</v>
      </c>
      <c r="B116" s="184" t="s">
        <v>1850</v>
      </c>
      <c r="C116" s="184" t="s">
        <v>1863</v>
      </c>
      <c r="D116" s="184" t="s">
        <v>2430</v>
      </c>
      <c r="E116" s="234" t="s">
        <v>2558</v>
      </c>
      <c r="F116" s="95"/>
      <c r="G116" s="124" t="s">
        <v>2466</v>
      </c>
      <c r="H116" s="27"/>
      <c r="I116" s="127">
        <v>146493034</v>
      </c>
      <c r="J116" s="23">
        <v>0</v>
      </c>
      <c r="K116" s="23">
        <f t="shared" si="1"/>
        <v>146493034</v>
      </c>
    </row>
    <row r="117" spans="1:11" x14ac:dyDescent="0.25">
      <c r="A117" s="248">
        <v>45440</v>
      </c>
      <c r="B117" s="184" t="s">
        <v>430</v>
      </c>
      <c r="C117" s="184" t="s">
        <v>2994</v>
      </c>
      <c r="D117" s="184" t="s">
        <v>3335</v>
      </c>
      <c r="E117" s="234" t="s">
        <v>3372</v>
      </c>
      <c r="F117" s="95"/>
      <c r="G117" s="124" t="s">
        <v>405</v>
      </c>
      <c r="H117" s="27"/>
      <c r="I117" s="127">
        <v>19092000</v>
      </c>
      <c r="J117" s="23">
        <v>3182000</v>
      </c>
      <c r="K117" s="23">
        <f t="shared" si="1"/>
        <v>15910000</v>
      </c>
    </row>
    <row r="118" spans="1:11" x14ac:dyDescent="0.25">
      <c r="A118" s="248">
        <v>45441</v>
      </c>
      <c r="B118" s="184" t="s">
        <v>2217</v>
      </c>
      <c r="C118" s="184" t="s">
        <v>2936</v>
      </c>
      <c r="D118" s="184" t="s">
        <v>3336</v>
      </c>
      <c r="E118" s="234" t="s">
        <v>1263</v>
      </c>
      <c r="F118" s="95"/>
      <c r="G118" s="124" t="s">
        <v>3342</v>
      </c>
      <c r="H118" s="27"/>
      <c r="I118" s="127">
        <v>18773800</v>
      </c>
      <c r="J118" s="23">
        <v>4295700</v>
      </c>
      <c r="K118" s="23">
        <f t="shared" si="1"/>
        <v>14478100</v>
      </c>
    </row>
    <row r="119" spans="1:11" x14ac:dyDescent="0.25">
      <c r="A119" s="248">
        <v>45441</v>
      </c>
      <c r="B119" s="269" t="s">
        <v>1572</v>
      </c>
      <c r="C119" s="269" t="s">
        <v>2822</v>
      </c>
      <c r="D119" s="269" t="s">
        <v>3337</v>
      </c>
      <c r="E119" s="234" t="s">
        <v>3373</v>
      </c>
      <c r="F119" s="95"/>
      <c r="G119" s="124" t="s">
        <v>402</v>
      </c>
      <c r="H119" s="27"/>
      <c r="I119" s="127">
        <v>4773000</v>
      </c>
      <c r="J119" s="274">
        <v>1909200</v>
      </c>
      <c r="K119" s="23">
        <f t="shared" si="1"/>
        <v>2863800</v>
      </c>
    </row>
    <row r="120" spans="1:11" x14ac:dyDescent="0.25">
      <c r="A120" s="14"/>
      <c r="B120" s="15"/>
      <c r="C120" s="15"/>
      <c r="D120" s="15"/>
      <c r="E120" s="260"/>
      <c r="F120" s="221"/>
      <c r="G120" s="321" t="s">
        <v>19</v>
      </c>
      <c r="H120" s="316"/>
      <c r="I120" s="28">
        <f>SUM(I15:I119)</f>
        <v>3630417543</v>
      </c>
      <c r="J120" s="28">
        <f>SUM(J15:J119)</f>
        <v>2110579312</v>
      </c>
      <c r="K120" s="28">
        <f>SUM(K15:K119)</f>
        <v>1519838231</v>
      </c>
    </row>
    <row r="121" spans="1:11" ht="12.75" customHeight="1" x14ac:dyDescent="0.25">
      <c r="A121" s="14"/>
      <c r="B121" s="15"/>
      <c r="C121" s="15"/>
      <c r="D121" s="15"/>
      <c r="E121" s="260"/>
      <c r="F121" s="252"/>
      <c r="G121" s="267"/>
      <c r="H121" s="15"/>
      <c r="I121" s="19"/>
      <c r="J121" s="19"/>
      <c r="K121" s="20"/>
    </row>
    <row r="122" spans="1:11" ht="24.95" customHeight="1" x14ac:dyDescent="0.25">
      <c r="A122" s="69" t="s">
        <v>37</v>
      </c>
      <c r="B122" s="70" t="s">
        <v>39</v>
      </c>
      <c r="C122" s="69" t="s">
        <v>40</v>
      </c>
      <c r="D122" s="255" t="s">
        <v>38</v>
      </c>
      <c r="E122" s="70" t="s">
        <v>15</v>
      </c>
      <c r="F122" s="262" t="s">
        <v>33</v>
      </c>
      <c r="G122" s="164" t="s">
        <v>16</v>
      </c>
      <c r="H122" s="69" t="s">
        <v>22</v>
      </c>
      <c r="I122" s="69" t="s">
        <v>12</v>
      </c>
      <c r="J122" s="69" t="s">
        <v>23</v>
      </c>
      <c r="K122" s="69" t="s">
        <v>4</v>
      </c>
    </row>
    <row r="123" spans="1:11" ht="24.95" customHeight="1" x14ac:dyDescent="0.25">
      <c r="A123" s="72">
        <v>7498632000</v>
      </c>
      <c r="B123" s="72">
        <v>-3868214457</v>
      </c>
      <c r="C123" s="72">
        <v>0</v>
      </c>
      <c r="D123" s="256">
        <f>+A123+B123-C123</f>
        <v>3630417543</v>
      </c>
      <c r="E123" s="253">
        <f>+I120</f>
        <v>3630417543</v>
      </c>
      <c r="F123" s="263">
        <f>+E123/D123</f>
        <v>1</v>
      </c>
      <c r="G123" s="165">
        <f>+I12</f>
        <v>0</v>
      </c>
      <c r="H123" s="73">
        <f>+D123-E123-G123</f>
        <v>0</v>
      </c>
      <c r="I123" s="73">
        <f>+J120</f>
        <v>2110579312</v>
      </c>
      <c r="J123" s="74">
        <f>+I123/D123</f>
        <v>0.58135993642646411</v>
      </c>
      <c r="K123" s="73">
        <f>+K120</f>
        <v>1519838231</v>
      </c>
    </row>
    <row r="124" spans="1:11" x14ac:dyDescent="0.25">
      <c r="A124" s="75">
        <v>1</v>
      </c>
      <c r="B124" s="75">
        <v>2</v>
      </c>
      <c r="C124" s="75">
        <v>3</v>
      </c>
      <c r="D124" s="257" t="s">
        <v>3</v>
      </c>
      <c r="E124" s="228">
        <v>5</v>
      </c>
      <c r="F124" s="264" t="s">
        <v>18</v>
      </c>
      <c r="G124" s="167">
        <v>7</v>
      </c>
      <c r="H124" s="75" t="s">
        <v>9</v>
      </c>
      <c r="I124" s="75">
        <v>9</v>
      </c>
      <c r="J124" s="75" t="s">
        <v>24</v>
      </c>
      <c r="K124" s="75" t="s">
        <v>25</v>
      </c>
    </row>
    <row r="126" spans="1:11" x14ac:dyDescent="0.25">
      <c r="B126" s="62"/>
    </row>
    <row r="127" spans="1:11" x14ac:dyDescent="0.25">
      <c r="B127" s="62"/>
      <c r="I127" s="62"/>
    </row>
    <row r="128" spans="1:11" x14ac:dyDescent="0.25">
      <c r="B128" s="62"/>
    </row>
  </sheetData>
  <mergeCells count="16">
    <mergeCell ref="G120:H120"/>
    <mergeCell ref="G12:H12"/>
    <mergeCell ref="A13:A14"/>
    <mergeCell ref="E13:H13"/>
    <mergeCell ref="I13:I14"/>
    <mergeCell ref="J13:J14"/>
    <mergeCell ref="E14:F14"/>
    <mergeCell ref="G14:H14"/>
    <mergeCell ref="A3:J3"/>
    <mergeCell ref="A5:A6"/>
    <mergeCell ref="B5:B6"/>
    <mergeCell ref="D5:D6"/>
    <mergeCell ref="E5:H5"/>
    <mergeCell ref="I5:I6"/>
    <mergeCell ref="J5:K6"/>
    <mergeCell ref="E6:H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F9614-9E08-41B5-A878-9269C6AD96E3}">
  <dimension ref="A1:K126"/>
  <sheetViews>
    <sheetView workbookViewId="0">
      <selection activeCell="A9" sqref="A9:A12"/>
    </sheetView>
  </sheetViews>
  <sheetFormatPr baseColWidth="10" defaultRowHeight="12.75" x14ac:dyDescent="0.2"/>
  <cols>
    <col min="1" max="1" width="14.5703125" customWidth="1"/>
    <col min="2" max="2" width="14" bestFit="1" customWidth="1"/>
    <col min="4" max="4" width="12.5703125" bestFit="1" customWidth="1"/>
    <col min="8" max="8" width="12.5703125" bestFit="1" customWidth="1"/>
  </cols>
  <sheetData>
    <row r="1" spans="1:11" ht="15" x14ac:dyDescent="0.25">
      <c r="A1" s="1" t="s">
        <v>34</v>
      </c>
      <c r="B1" s="1"/>
      <c r="C1" s="1"/>
      <c r="D1" s="1"/>
      <c r="E1" s="93"/>
      <c r="F1" s="217"/>
      <c r="G1" s="156"/>
      <c r="H1" s="2"/>
      <c r="I1" s="2"/>
      <c r="J1" s="2"/>
      <c r="K1" s="2"/>
    </row>
    <row r="2" spans="1:11" ht="15" x14ac:dyDescent="0.25">
      <c r="A2" s="2"/>
      <c r="B2" s="2"/>
      <c r="C2" s="2"/>
      <c r="D2" s="2"/>
      <c r="E2" s="93"/>
      <c r="F2" s="218"/>
      <c r="G2" s="156"/>
      <c r="H2" s="2"/>
      <c r="I2" s="2"/>
      <c r="J2" s="2"/>
      <c r="K2" s="65"/>
    </row>
    <row r="3" spans="1:11" ht="15" x14ac:dyDescent="0.2">
      <c r="A3" s="294" t="s">
        <v>3375</v>
      </c>
      <c r="B3" s="294"/>
      <c r="C3" s="294"/>
      <c r="D3" s="294"/>
      <c r="E3" s="294"/>
      <c r="F3" s="294"/>
      <c r="G3" s="294"/>
      <c r="H3" s="294"/>
      <c r="I3" s="294"/>
      <c r="J3" s="294"/>
      <c r="K3" s="67" t="s">
        <v>3374</v>
      </c>
    </row>
    <row r="4" spans="1:11" ht="15" x14ac:dyDescent="0.25">
      <c r="A4" s="4"/>
      <c r="B4" s="4"/>
      <c r="C4" s="4"/>
      <c r="D4" s="4"/>
      <c r="E4" s="258"/>
      <c r="F4" s="219"/>
      <c r="G4" s="265"/>
      <c r="H4" s="4"/>
      <c r="I4" s="4"/>
      <c r="J4" s="4"/>
      <c r="K4" s="5"/>
    </row>
    <row r="5" spans="1:11" ht="15" x14ac:dyDescent="0.25">
      <c r="A5" s="297" t="s">
        <v>5</v>
      </c>
      <c r="B5" s="310" t="s">
        <v>26</v>
      </c>
      <c r="C5" s="30"/>
      <c r="D5" s="304" t="s">
        <v>17</v>
      </c>
      <c r="E5" s="312" t="s">
        <v>16</v>
      </c>
      <c r="F5" s="313"/>
      <c r="G5" s="313"/>
      <c r="H5" s="314"/>
      <c r="I5" s="297" t="s">
        <v>7</v>
      </c>
      <c r="J5" s="304" t="s">
        <v>21</v>
      </c>
      <c r="K5" s="305"/>
    </row>
    <row r="6" spans="1:11" ht="15" x14ac:dyDescent="0.25">
      <c r="A6" s="298"/>
      <c r="B6" s="311"/>
      <c r="C6" s="31"/>
      <c r="D6" s="306"/>
      <c r="E6" s="312" t="s">
        <v>2</v>
      </c>
      <c r="F6" s="313"/>
      <c r="G6" s="313"/>
      <c r="H6" s="314"/>
      <c r="I6" s="298"/>
      <c r="J6" s="306"/>
      <c r="K6" s="307"/>
    </row>
    <row r="7" spans="1:11" ht="15" x14ac:dyDescent="0.25">
      <c r="A7" s="178">
        <v>45489</v>
      </c>
      <c r="B7" s="147"/>
      <c r="C7" s="145"/>
      <c r="D7" s="162" t="s">
        <v>3497</v>
      </c>
      <c r="E7" s="242" t="s">
        <v>3495</v>
      </c>
      <c r="F7" s="259"/>
      <c r="G7" s="203"/>
      <c r="H7" s="87"/>
      <c r="I7" s="177">
        <v>37000000</v>
      </c>
      <c r="J7" s="146"/>
      <c r="K7" s="145"/>
    </row>
    <row r="8" spans="1:11" ht="15" x14ac:dyDescent="0.25">
      <c r="A8" s="174">
        <v>45489</v>
      </c>
      <c r="B8" s="147"/>
      <c r="C8" s="145"/>
      <c r="D8" s="176" t="s">
        <v>3498</v>
      </c>
      <c r="E8" s="242" t="s">
        <v>3496</v>
      </c>
      <c r="F8" s="259"/>
      <c r="G8" s="203"/>
      <c r="H8" s="87"/>
      <c r="I8" s="177">
        <v>179159867</v>
      </c>
      <c r="J8" s="146"/>
      <c r="K8" s="145"/>
    </row>
    <row r="9" spans="1:11" ht="15" x14ac:dyDescent="0.25">
      <c r="A9" s="174">
        <v>45492</v>
      </c>
      <c r="B9" s="147"/>
      <c r="C9" s="145"/>
      <c r="D9" s="176" t="s">
        <v>3502</v>
      </c>
      <c r="E9" s="234" t="s">
        <v>3499</v>
      </c>
      <c r="F9" s="259"/>
      <c r="G9" s="203"/>
      <c r="H9" s="87"/>
      <c r="I9" s="177">
        <v>5000000</v>
      </c>
      <c r="J9" s="146"/>
      <c r="K9" s="145"/>
    </row>
    <row r="10" spans="1:11" ht="15" x14ac:dyDescent="0.25">
      <c r="A10" s="174">
        <v>45497</v>
      </c>
      <c r="B10" s="147"/>
      <c r="C10" s="145"/>
      <c r="D10" s="176" t="s">
        <v>3503</v>
      </c>
      <c r="E10" s="234" t="s">
        <v>3500</v>
      </c>
      <c r="F10" s="259"/>
      <c r="G10" s="203"/>
      <c r="H10" s="87"/>
      <c r="I10" s="177">
        <v>17500000</v>
      </c>
      <c r="J10" s="146"/>
      <c r="K10" s="145"/>
    </row>
    <row r="11" spans="1:11" ht="15" x14ac:dyDescent="0.25">
      <c r="A11" s="174">
        <v>45492</v>
      </c>
      <c r="B11" s="147"/>
      <c r="C11" s="145"/>
      <c r="D11" s="176" t="s">
        <v>3504</v>
      </c>
      <c r="E11" s="234" t="s">
        <v>3501</v>
      </c>
      <c r="F11" s="259"/>
      <c r="G11" s="203"/>
      <c r="H11" s="87"/>
      <c r="I11" s="177">
        <v>32500000</v>
      </c>
      <c r="J11" s="146"/>
      <c r="K11" s="145"/>
    </row>
    <row r="12" spans="1:11" ht="15" x14ac:dyDescent="0.25">
      <c r="A12" s="174">
        <v>45489</v>
      </c>
      <c r="B12" s="147"/>
      <c r="C12" s="145"/>
      <c r="D12" s="176" t="s">
        <v>3498</v>
      </c>
      <c r="E12" s="234" t="s">
        <v>3496</v>
      </c>
      <c r="F12" s="259"/>
      <c r="G12" s="203"/>
      <c r="H12" s="87"/>
      <c r="I12" s="177">
        <v>344840133</v>
      </c>
      <c r="J12" s="146"/>
      <c r="K12" s="145"/>
    </row>
    <row r="13" spans="1:11" ht="15" x14ac:dyDescent="0.25">
      <c r="A13" s="174"/>
      <c r="B13" s="7"/>
      <c r="C13" s="8"/>
      <c r="D13" s="176"/>
      <c r="E13" s="251"/>
      <c r="F13" s="219"/>
      <c r="G13" s="266"/>
      <c r="H13" s="10"/>
      <c r="I13" s="177"/>
      <c r="J13" s="7"/>
      <c r="K13" s="8"/>
    </row>
    <row r="14" spans="1:11" ht="15" x14ac:dyDescent="0.25">
      <c r="A14" s="14"/>
      <c r="B14" s="15"/>
      <c r="C14" s="15"/>
      <c r="D14" s="15"/>
      <c r="E14" s="260"/>
      <c r="F14" s="221"/>
      <c r="G14" s="321" t="s">
        <v>19</v>
      </c>
      <c r="H14" s="316"/>
      <c r="I14" s="16">
        <f>SUM(I7:I13)</f>
        <v>616000000</v>
      </c>
      <c r="J14" s="17"/>
      <c r="K14" s="18"/>
    </row>
    <row r="15" spans="1:11" ht="25.5" x14ac:dyDescent="0.25">
      <c r="A15" s="297" t="s">
        <v>5</v>
      </c>
      <c r="B15" s="29" t="s">
        <v>13</v>
      </c>
      <c r="C15" s="32" t="s">
        <v>20</v>
      </c>
      <c r="D15" s="254" t="s">
        <v>20</v>
      </c>
      <c r="E15" s="312" t="s">
        <v>15</v>
      </c>
      <c r="F15" s="313"/>
      <c r="G15" s="313"/>
      <c r="H15" s="314"/>
      <c r="I15" s="297" t="s">
        <v>7</v>
      </c>
      <c r="J15" s="297" t="s">
        <v>6</v>
      </c>
      <c r="K15" s="32" t="s">
        <v>0</v>
      </c>
    </row>
    <row r="16" spans="1:11" ht="15" x14ac:dyDescent="0.25">
      <c r="A16" s="298"/>
      <c r="B16" s="33" t="s">
        <v>14</v>
      </c>
      <c r="C16" s="33" t="s">
        <v>11</v>
      </c>
      <c r="D16" s="241" t="s">
        <v>10</v>
      </c>
      <c r="E16" s="319" t="s">
        <v>2</v>
      </c>
      <c r="F16" s="320"/>
      <c r="G16" s="312" t="s">
        <v>8</v>
      </c>
      <c r="H16" s="314"/>
      <c r="I16" s="298"/>
      <c r="J16" s="298"/>
      <c r="K16" s="33" t="s">
        <v>1</v>
      </c>
    </row>
    <row r="17" spans="1:11" ht="15" x14ac:dyDescent="0.25">
      <c r="A17" s="22">
        <v>45489</v>
      </c>
      <c r="B17" s="86" t="s">
        <v>2032</v>
      </c>
      <c r="C17" s="63" t="s">
        <v>3011</v>
      </c>
      <c r="D17" s="117" t="s">
        <v>3403</v>
      </c>
      <c r="E17" s="93" t="s">
        <v>3400</v>
      </c>
      <c r="F17" s="218"/>
      <c r="G17" s="169" t="s">
        <v>3399</v>
      </c>
      <c r="H17" s="8"/>
      <c r="I17" s="23">
        <v>120000000</v>
      </c>
      <c r="J17" s="199"/>
      <c r="K17" s="23">
        <f>+I17-J17</f>
        <v>120000000</v>
      </c>
    </row>
    <row r="18" spans="1:11" ht="15" x14ac:dyDescent="0.25">
      <c r="A18" s="22">
        <v>45498</v>
      </c>
      <c r="B18" s="25" t="s">
        <v>1851</v>
      </c>
      <c r="C18" s="64" t="s">
        <v>2447</v>
      </c>
      <c r="D18" s="118" t="s">
        <v>3404</v>
      </c>
      <c r="E18" s="93" t="s">
        <v>1494</v>
      </c>
      <c r="F18" s="95"/>
      <c r="G18" s="170" t="s">
        <v>1447</v>
      </c>
      <c r="H18" s="27"/>
      <c r="I18" s="23">
        <v>31000000</v>
      </c>
      <c r="J18" s="199"/>
      <c r="K18" s="23">
        <f t="shared" ref="K18:K86" si="0">+I18-J18</f>
        <v>31000000</v>
      </c>
    </row>
    <row r="19" spans="1:11" ht="15" x14ac:dyDescent="0.25">
      <c r="A19" s="22">
        <v>45502</v>
      </c>
      <c r="B19" s="25" t="s">
        <v>1942</v>
      </c>
      <c r="C19" s="64" t="s">
        <v>2643</v>
      </c>
      <c r="D19" s="118" t="s">
        <v>3405</v>
      </c>
      <c r="E19" s="93" t="s">
        <v>3401</v>
      </c>
      <c r="F19" s="95"/>
      <c r="G19" s="170" t="s">
        <v>1452</v>
      </c>
      <c r="H19" s="27"/>
      <c r="I19" s="23">
        <v>32500000</v>
      </c>
      <c r="J19" s="199"/>
      <c r="K19" s="23">
        <f t="shared" si="0"/>
        <v>32500000</v>
      </c>
    </row>
    <row r="20" spans="1:11" ht="15" x14ac:dyDescent="0.25">
      <c r="A20" s="22">
        <v>45502</v>
      </c>
      <c r="B20" s="25" t="s">
        <v>1853</v>
      </c>
      <c r="C20" s="64" t="s">
        <v>3406</v>
      </c>
      <c r="D20" s="118" t="s">
        <v>3407</v>
      </c>
      <c r="E20" s="93" t="s">
        <v>3402</v>
      </c>
      <c r="F20" s="95"/>
      <c r="G20" s="170" t="s">
        <v>1454</v>
      </c>
      <c r="H20" s="27"/>
      <c r="I20" s="23">
        <v>45000000</v>
      </c>
      <c r="J20" s="199"/>
      <c r="K20" s="23">
        <f t="shared" si="0"/>
        <v>45000000</v>
      </c>
    </row>
    <row r="21" spans="1:11" ht="15" x14ac:dyDescent="0.25">
      <c r="A21" s="22"/>
      <c r="B21" s="25"/>
      <c r="C21" s="64"/>
      <c r="D21" s="118"/>
      <c r="E21" s="93"/>
      <c r="F21" s="95"/>
      <c r="G21" s="170"/>
      <c r="H21" s="27"/>
      <c r="I21" s="23"/>
      <c r="J21" s="199"/>
      <c r="K21" s="23">
        <f t="shared" si="0"/>
        <v>0</v>
      </c>
    </row>
    <row r="22" spans="1:11" ht="15" x14ac:dyDescent="0.25">
      <c r="A22" s="22"/>
      <c r="B22" s="25"/>
      <c r="C22" s="64"/>
      <c r="D22" s="118"/>
      <c r="E22" s="93"/>
      <c r="F22" s="95"/>
      <c r="G22" s="170"/>
      <c r="H22" s="27"/>
      <c r="I22" s="23"/>
      <c r="J22" s="199"/>
      <c r="K22" s="23">
        <f t="shared" si="0"/>
        <v>0</v>
      </c>
    </row>
    <row r="23" spans="1:11" ht="15" x14ac:dyDescent="0.25">
      <c r="A23" s="22"/>
      <c r="B23" s="25"/>
      <c r="C23" s="64"/>
      <c r="D23" s="118"/>
      <c r="E23" s="93"/>
      <c r="F23" s="95"/>
      <c r="G23" s="170"/>
      <c r="H23" s="27"/>
      <c r="I23" s="23"/>
      <c r="J23" s="199"/>
      <c r="K23" s="23">
        <f t="shared" si="0"/>
        <v>0</v>
      </c>
    </row>
    <row r="24" spans="1:11" ht="15" x14ac:dyDescent="0.25">
      <c r="A24" s="22"/>
      <c r="B24" s="25"/>
      <c r="C24" s="64"/>
      <c r="D24" s="118"/>
      <c r="E24" s="93"/>
      <c r="F24" s="95"/>
      <c r="G24" s="170"/>
      <c r="H24" s="27"/>
      <c r="I24" s="23"/>
      <c r="J24" s="199"/>
      <c r="K24" s="23">
        <f t="shared" si="0"/>
        <v>0</v>
      </c>
    </row>
    <row r="25" spans="1:11" ht="15" x14ac:dyDescent="0.25">
      <c r="A25" s="22"/>
      <c r="B25" s="25"/>
      <c r="C25" s="64"/>
      <c r="D25" s="118"/>
      <c r="E25" s="93"/>
      <c r="F25" s="95"/>
      <c r="G25" s="170"/>
      <c r="H25" s="27"/>
      <c r="I25" s="23"/>
      <c r="J25" s="199"/>
      <c r="K25" s="23">
        <f t="shared" si="0"/>
        <v>0</v>
      </c>
    </row>
    <row r="26" spans="1:11" ht="15" x14ac:dyDescent="0.25">
      <c r="A26" s="22"/>
      <c r="B26" s="25"/>
      <c r="C26" s="64"/>
      <c r="D26" s="118"/>
      <c r="E26" s="93"/>
      <c r="F26" s="95"/>
      <c r="G26" s="170"/>
      <c r="H26" s="27"/>
      <c r="I26" s="23"/>
      <c r="J26" s="199"/>
      <c r="K26" s="23">
        <f t="shared" si="0"/>
        <v>0</v>
      </c>
    </row>
    <row r="27" spans="1:11" ht="15" x14ac:dyDescent="0.25">
      <c r="A27" s="22"/>
      <c r="B27" s="25"/>
      <c r="C27" s="64"/>
      <c r="D27" s="118"/>
      <c r="E27" s="93"/>
      <c r="F27" s="95"/>
      <c r="G27" s="170"/>
      <c r="H27" s="27"/>
      <c r="I27" s="23"/>
      <c r="J27" s="199"/>
      <c r="K27" s="23">
        <f t="shared" si="0"/>
        <v>0</v>
      </c>
    </row>
    <row r="28" spans="1:11" ht="15" x14ac:dyDescent="0.25">
      <c r="A28" s="22"/>
      <c r="B28" s="25"/>
      <c r="C28" s="64"/>
      <c r="D28" s="118"/>
      <c r="E28" s="93"/>
      <c r="F28" s="95"/>
      <c r="G28" s="170"/>
      <c r="H28" s="27"/>
      <c r="I28" s="23"/>
      <c r="J28" s="199"/>
      <c r="K28" s="23">
        <f t="shared" si="0"/>
        <v>0</v>
      </c>
    </row>
    <row r="29" spans="1:11" ht="15" x14ac:dyDescent="0.25">
      <c r="A29" s="22"/>
      <c r="B29" s="25"/>
      <c r="C29" s="64"/>
      <c r="D29" s="118"/>
      <c r="E29" s="93"/>
      <c r="F29" s="95"/>
      <c r="G29" s="170"/>
      <c r="H29" s="27"/>
      <c r="I29" s="23"/>
      <c r="J29" s="199"/>
      <c r="K29" s="23">
        <f t="shared" si="0"/>
        <v>0</v>
      </c>
    </row>
    <row r="30" spans="1:11" ht="15" x14ac:dyDescent="0.25">
      <c r="A30" s="22"/>
      <c r="B30" s="25"/>
      <c r="C30" s="64"/>
      <c r="D30" s="118"/>
      <c r="E30" s="93"/>
      <c r="F30" s="95"/>
      <c r="G30" s="170"/>
      <c r="H30" s="27"/>
      <c r="I30" s="23"/>
      <c r="J30" s="199"/>
      <c r="K30" s="23">
        <f t="shared" si="0"/>
        <v>0</v>
      </c>
    </row>
    <row r="31" spans="1:11" ht="15" x14ac:dyDescent="0.25">
      <c r="A31" s="22"/>
      <c r="B31" s="25"/>
      <c r="C31" s="64"/>
      <c r="D31" s="118"/>
      <c r="E31" s="93"/>
      <c r="F31" s="95"/>
      <c r="G31" s="170"/>
      <c r="H31" s="27"/>
      <c r="I31" s="23"/>
      <c r="J31" s="199"/>
      <c r="K31" s="23">
        <f t="shared" si="0"/>
        <v>0</v>
      </c>
    </row>
    <row r="32" spans="1:11" ht="15" x14ac:dyDescent="0.25">
      <c r="A32" s="22"/>
      <c r="B32" s="25"/>
      <c r="C32" s="64"/>
      <c r="D32" s="118"/>
      <c r="E32" s="93"/>
      <c r="F32" s="95"/>
      <c r="G32" s="170"/>
      <c r="H32" s="27"/>
      <c r="I32" s="23"/>
      <c r="J32" s="199"/>
      <c r="K32" s="23">
        <f t="shared" si="0"/>
        <v>0</v>
      </c>
    </row>
    <row r="33" spans="1:11" ht="15" x14ac:dyDescent="0.25">
      <c r="A33" s="22"/>
      <c r="B33" s="25"/>
      <c r="C33" s="64"/>
      <c r="D33" s="118"/>
      <c r="E33" s="93"/>
      <c r="F33" s="95"/>
      <c r="G33" s="170"/>
      <c r="H33" s="27"/>
      <c r="I33" s="23"/>
      <c r="J33" s="199"/>
      <c r="K33" s="23">
        <f t="shared" si="0"/>
        <v>0</v>
      </c>
    </row>
    <row r="34" spans="1:11" ht="15" x14ac:dyDescent="0.25">
      <c r="A34" s="22"/>
      <c r="B34" s="25"/>
      <c r="C34" s="64"/>
      <c r="D34" s="118"/>
      <c r="E34" s="93"/>
      <c r="F34" s="95"/>
      <c r="G34" s="170"/>
      <c r="H34" s="27"/>
      <c r="I34" s="23"/>
      <c r="J34" s="199"/>
      <c r="K34" s="23">
        <f t="shared" si="0"/>
        <v>0</v>
      </c>
    </row>
    <row r="35" spans="1:11" ht="15" x14ac:dyDescent="0.25">
      <c r="A35" s="22"/>
      <c r="B35" s="25"/>
      <c r="C35" s="64"/>
      <c r="D35" s="118"/>
      <c r="E35" s="93"/>
      <c r="F35" s="95"/>
      <c r="G35" s="170"/>
      <c r="H35" s="27"/>
      <c r="I35" s="23"/>
      <c r="J35" s="199"/>
      <c r="K35" s="23">
        <f t="shared" si="0"/>
        <v>0</v>
      </c>
    </row>
    <row r="36" spans="1:11" ht="15" x14ac:dyDescent="0.25">
      <c r="A36" s="22"/>
      <c r="B36" s="25"/>
      <c r="C36" s="64"/>
      <c r="D36" s="118"/>
      <c r="E36" s="93"/>
      <c r="F36" s="95"/>
      <c r="G36" s="170"/>
      <c r="H36" s="27"/>
      <c r="I36" s="23"/>
      <c r="J36" s="199"/>
      <c r="K36" s="23">
        <f t="shared" si="0"/>
        <v>0</v>
      </c>
    </row>
    <row r="37" spans="1:11" ht="15" x14ac:dyDescent="0.25">
      <c r="A37" s="22"/>
      <c r="B37" s="25"/>
      <c r="C37" s="64"/>
      <c r="D37" s="118"/>
      <c r="E37" s="93"/>
      <c r="F37" s="95"/>
      <c r="G37" s="170"/>
      <c r="H37" s="27"/>
      <c r="I37" s="23"/>
      <c r="J37" s="199"/>
      <c r="K37" s="23">
        <f t="shared" si="0"/>
        <v>0</v>
      </c>
    </row>
    <row r="38" spans="1:11" ht="15" x14ac:dyDescent="0.25">
      <c r="A38" s="22"/>
      <c r="B38" s="25"/>
      <c r="C38" s="64"/>
      <c r="D38" s="118"/>
      <c r="E38" s="93"/>
      <c r="F38" s="95"/>
      <c r="G38" s="170"/>
      <c r="H38" s="27"/>
      <c r="I38" s="23"/>
      <c r="J38" s="199"/>
      <c r="K38" s="23">
        <f t="shared" si="0"/>
        <v>0</v>
      </c>
    </row>
    <row r="39" spans="1:11" ht="15" x14ac:dyDescent="0.25">
      <c r="A39" s="22"/>
      <c r="B39" s="25"/>
      <c r="C39" s="64"/>
      <c r="D39" s="118"/>
      <c r="E39" s="93"/>
      <c r="F39" s="95"/>
      <c r="G39" s="170"/>
      <c r="H39" s="27"/>
      <c r="I39" s="23"/>
      <c r="J39" s="199"/>
      <c r="K39" s="23">
        <f t="shared" si="0"/>
        <v>0</v>
      </c>
    </row>
    <row r="40" spans="1:11" ht="15" x14ac:dyDescent="0.25">
      <c r="A40" s="22"/>
      <c r="B40" s="25"/>
      <c r="C40" s="64"/>
      <c r="D40" s="118"/>
      <c r="E40" s="93"/>
      <c r="F40" s="95"/>
      <c r="G40" s="170"/>
      <c r="H40" s="27"/>
      <c r="I40" s="23"/>
      <c r="J40" s="199"/>
      <c r="K40" s="23">
        <f t="shared" si="0"/>
        <v>0</v>
      </c>
    </row>
    <row r="41" spans="1:11" ht="15" x14ac:dyDescent="0.25">
      <c r="A41" s="22"/>
      <c r="B41" s="25"/>
      <c r="C41" s="64"/>
      <c r="D41" s="118"/>
      <c r="E41" s="93"/>
      <c r="F41" s="95"/>
      <c r="G41" s="170"/>
      <c r="H41" s="27"/>
      <c r="I41" s="23"/>
      <c r="J41" s="199"/>
      <c r="K41" s="23">
        <f t="shared" si="0"/>
        <v>0</v>
      </c>
    </row>
    <row r="42" spans="1:11" ht="15" x14ac:dyDescent="0.25">
      <c r="A42" s="22"/>
      <c r="B42" s="25"/>
      <c r="C42" s="64"/>
      <c r="D42" s="118"/>
      <c r="E42" s="93"/>
      <c r="F42" s="95"/>
      <c r="G42" s="170"/>
      <c r="H42" s="27"/>
      <c r="I42" s="23"/>
      <c r="J42" s="199"/>
      <c r="K42" s="23">
        <f t="shared" si="0"/>
        <v>0</v>
      </c>
    </row>
    <row r="43" spans="1:11" ht="15" x14ac:dyDescent="0.25">
      <c r="A43" s="22"/>
      <c r="B43" s="25"/>
      <c r="C43" s="64"/>
      <c r="D43" s="118"/>
      <c r="E43" s="93"/>
      <c r="F43" s="95"/>
      <c r="G43" s="170"/>
      <c r="H43" s="27"/>
      <c r="I43" s="23"/>
      <c r="J43" s="199"/>
      <c r="K43" s="23">
        <f t="shared" si="0"/>
        <v>0</v>
      </c>
    </row>
    <row r="44" spans="1:11" ht="15" x14ac:dyDescent="0.25">
      <c r="A44" s="22"/>
      <c r="B44" s="25"/>
      <c r="C44" s="64"/>
      <c r="D44" s="118"/>
      <c r="E44" s="93"/>
      <c r="F44" s="95"/>
      <c r="G44" s="170"/>
      <c r="H44" s="27"/>
      <c r="I44" s="23"/>
      <c r="J44" s="199"/>
      <c r="K44" s="23">
        <f t="shared" si="0"/>
        <v>0</v>
      </c>
    </row>
    <row r="45" spans="1:11" ht="15" x14ac:dyDescent="0.25">
      <c r="A45" s="22"/>
      <c r="B45" s="25"/>
      <c r="C45" s="64"/>
      <c r="D45" s="118"/>
      <c r="E45" s="93"/>
      <c r="F45" s="95"/>
      <c r="G45" s="170"/>
      <c r="H45" s="27"/>
      <c r="I45" s="23"/>
      <c r="J45" s="199"/>
      <c r="K45" s="23">
        <f t="shared" si="0"/>
        <v>0</v>
      </c>
    </row>
    <row r="46" spans="1:11" ht="15" x14ac:dyDescent="0.25">
      <c r="A46" s="22"/>
      <c r="B46" s="25"/>
      <c r="C46" s="64"/>
      <c r="D46" s="118"/>
      <c r="E46" s="93"/>
      <c r="F46" s="95"/>
      <c r="G46" s="170"/>
      <c r="H46" s="27"/>
      <c r="I46" s="23"/>
      <c r="J46" s="199"/>
      <c r="K46" s="23">
        <f t="shared" si="0"/>
        <v>0</v>
      </c>
    </row>
    <row r="47" spans="1:11" ht="15" x14ac:dyDescent="0.25">
      <c r="A47" s="22"/>
      <c r="B47" s="25"/>
      <c r="C47" s="64"/>
      <c r="D47" s="118"/>
      <c r="E47" s="93"/>
      <c r="F47" s="95"/>
      <c r="G47" s="170"/>
      <c r="H47" s="27"/>
      <c r="I47" s="23"/>
      <c r="J47" s="199"/>
      <c r="K47" s="23">
        <f t="shared" si="0"/>
        <v>0</v>
      </c>
    </row>
    <row r="48" spans="1:11" ht="15" x14ac:dyDescent="0.25">
      <c r="A48" s="22"/>
      <c r="B48" s="25"/>
      <c r="C48" s="64"/>
      <c r="D48" s="118"/>
      <c r="E48" s="93"/>
      <c r="F48" s="95"/>
      <c r="G48" s="170"/>
      <c r="H48" s="27"/>
      <c r="I48" s="23"/>
      <c r="J48" s="199"/>
      <c r="K48" s="23">
        <f t="shared" si="0"/>
        <v>0</v>
      </c>
    </row>
    <row r="49" spans="1:11" ht="15" x14ac:dyDescent="0.25">
      <c r="A49" s="22"/>
      <c r="B49" s="25"/>
      <c r="C49" s="64"/>
      <c r="D49" s="118"/>
      <c r="E49" s="93"/>
      <c r="F49" s="95"/>
      <c r="G49" s="170"/>
      <c r="H49" s="27"/>
      <c r="I49" s="23"/>
      <c r="J49" s="199"/>
      <c r="K49" s="23">
        <f t="shared" si="0"/>
        <v>0</v>
      </c>
    </row>
    <row r="50" spans="1:11" ht="15" x14ac:dyDescent="0.25">
      <c r="A50" s="22"/>
      <c r="B50" s="25"/>
      <c r="C50" s="64"/>
      <c r="D50" s="118"/>
      <c r="E50" s="93"/>
      <c r="F50" s="95"/>
      <c r="G50" s="170"/>
      <c r="H50" s="27"/>
      <c r="I50" s="23"/>
      <c r="J50" s="199"/>
      <c r="K50" s="23">
        <f t="shared" si="0"/>
        <v>0</v>
      </c>
    </row>
    <row r="51" spans="1:11" ht="15" x14ac:dyDescent="0.25">
      <c r="A51" s="22"/>
      <c r="B51" s="25"/>
      <c r="C51" s="64"/>
      <c r="D51" s="118"/>
      <c r="E51" s="93"/>
      <c r="F51" s="95"/>
      <c r="G51" s="170"/>
      <c r="H51" s="27"/>
      <c r="I51" s="23"/>
      <c r="J51" s="199"/>
      <c r="K51" s="23">
        <f t="shared" si="0"/>
        <v>0</v>
      </c>
    </row>
    <row r="52" spans="1:11" ht="15" x14ac:dyDescent="0.25">
      <c r="A52" s="22"/>
      <c r="B52" s="25"/>
      <c r="C52" s="64"/>
      <c r="D52" s="118"/>
      <c r="E52" s="93"/>
      <c r="F52" s="95"/>
      <c r="G52" s="170"/>
      <c r="H52" s="27"/>
      <c r="I52" s="23"/>
      <c r="J52" s="199"/>
      <c r="K52" s="23">
        <f t="shared" si="0"/>
        <v>0</v>
      </c>
    </row>
    <row r="53" spans="1:11" ht="15" x14ac:dyDescent="0.25">
      <c r="A53" s="22"/>
      <c r="B53" s="25"/>
      <c r="C53" s="64"/>
      <c r="D53" s="118"/>
      <c r="E53" s="93"/>
      <c r="F53" s="95"/>
      <c r="G53" s="170"/>
      <c r="H53" s="27"/>
      <c r="I53" s="23"/>
      <c r="J53" s="199"/>
      <c r="K53" s="23">
        <f t="shared" si="0"/>
        <v>0</v>
      </c>
    </row>
    <row r="54" spans="1:11" ht="15" x14ac:dyDescent="0.25">
      <c r="A54" s="22"/>
      <c r="B54" s="25"/>
      <c r="C54" s="64"/>
      <c r="D54" s="118"/>
      <c r="E54" s="93"/>
      <c r="F54" s="95"/>
      <c r="G54" s="170"/>
      <c r="H54" s="27"/>
      <c r="I54" s="23"/>
      <c r="J54" s="199"/>
      <c r="K54" s="23">
        <f t="shared" si="0"/>
        <v>0</v>
      </c>
    </row>
    <row r="55" spans="1:11" ht="15" x14ac:dyDescent="0.25">
      <c r="A55" s="22"/>
      <c r="B55" s="25"/>
      <c r="C55" s="64"/>
      <c r="D55" s="118"/>
      <c r="E55" s="93"/>
      <c r="F55" s="95"/>
      <c r="G55" s="170"/>
      <c r="H55" s="27"/>
      <c r="I55" s="23"/>
      <c r="J55" s="199"/>
      <c r="K55" s="23">
        <f t="shared" si="0"/>
        <v>0</v>
      </c>
    </row>
    <row r="56" spans="1:11" ht="15" x14ac:dyDescent="0.25">
      <c r="A56" s="22"/>
      <c r="B56" s="25"/>
      <c r="C56" s="64"/>
      <c r="D56" s="118"/>
      <c r="E56" s="93"/>
      <c r="F56" s="95"/>
      <c r="G56" s="170"/>
      <c r="H56" s="27"/>
      <c r="I56" s="23"/>
      <c r="J56" s="199"/>
      <c r="K56" s="23">
        <f t="shared" si="0"/>
        <v>0</v>
      </c>
    </row>
    <row r="57" spans="1:11" ht="15" x14ac:dyDescent="0.25">
      <c r="A57" s="22"/>
      <c r="B57" s="25"/>
      <c r="C57" s="64"/>
      <c r="D57" s="118"/>
      <c r="E57" s="93"/>
      <c r="F57" s="95"/>
      <c r="G57" s="170"/>
      <c r="H57" s="27"/>
      <c r="I57" s="23"/>
      <c r="J57" s="199"/>
      <c r="K57" s="23">
        <f t="shared" si="0"/>
        <v>0</v>
      </c>
    </row>
    <row r="58" spans="1:11" ht="15" x14ac:dyDescent="0.25">
      <c r="A58" s="22"/>
      <c r="B58" s="25"/>
      <c r="C58" s="64"/>
      <c r="D58" s="118"/>
      <c r="E58" s="93"/>
      <c r="F58" s="95"/>
      <c r="G58" s="170"/>
      <c r="H58" s="27"/>
      <c r="I58" s="23"/>
      <c r="J58" s="199"/>
      <c r="K58" s="23">
        <f t="shared" si="0"/>
        <v>0</v>
      </c>
    </row>
    <row r="59" spans="1:11" ht="15" x14ac:dyDescent="0.25">
      <c r="A59" s="22"/>
      <c r="B59" s="25"/>
      <c r="C59" s="64"/>
      <c r="D59" s="118"/>
      <c r="E59" s="93"/>
      <c r="F59" s="95"/>
      <c r="G59" s="170"/>
      <c r="H59" s="27"/>
      <c r="I59" s="23"/>
      <c r="J59" s="199"/>
      <c r="K59" s="23">
        <f t="shared" si="0"/>
        <v>0</v>
      </c>
    </row>
    <row r="60" spans="1:11" ht="15" x14ac:dyDescent="0.25">
      <c r="A60" s="22"/>
      <c r="B60" s="25"/>
      <c r="C60" s="64"/>
      <c r="D60" s="118"/>
      <c r="E60" s="93"/>
      <c r="F60" s="95"/>
      <c r="G60" s="170"/>
      <c r="H60" s="27"/>
      <c r="I60" s="23"/>
      <c r="J60" s="199"/>
      <c r="K60" s="23">
        <f t="shared" si="0"/>
        <v>0</v>
      </c>
    </row>
    <row r="61" spans="1:11" ht="15" x14ac:dyDescent="0.25">
      <c r="A61" s="22"/>
      <c r="B61" s="25"/>
      <c r="C61" s="64"/>
      <c r="D61" s="118"/>
      <c r="E61" s="93"/>
      <c r="F61" s="95"/>
      <c r="G61" s="170"/>
      <c r="H61" s="27"/>
      <c r="I61" s="23"/>
      <c r="J61" s="199"/>
      <c r="K61" s="23">
        <f t="shared" si="0"/>
        <v>0</v>
      </c>
    </row>
    <row r="62" spans="1:11" ht="15" x14ac:dyDescent="0.25">
      <c r="A62" s="22"/>
      <c r="B62" s="25"/>
      <c r="C62" s="64"/>
      <c r="D62" s="118"/>
      <c r="E62" s="93"/>
      <c r="F62" s="95"/>
      <c r="G62" s="170"/>
      <c r="H62" s="27"/>
      <c r="I62" s="23"/>
      <c r="J62" s="199"/>
      <c r="K62" s="23">
        <f t="shared" si="0"/>
        <v>0</v>
      </c>
    </row>
    <row r="63" spans="1:11" ht="15" x14ac:dyDescent="0.25">
      <c r="A63" s="22"/>
      <c r="B63" s="25"/>
      <c r="C63" s="64"/>
      <c r="D63" s="118"/>
      <c r="E63" s="93"/>
      <c r="F63" s="95"/>
      <c r="G63" s="170"/>
      <c r="H63" s="27"/>
      <c r="I63" s="23"/>
      <c r="J63" s="199"/>
      <c r="K63" s="23">
        <f t="shared" si="0"/>
        <v>0</v>
      </c>
    </row>
    <row r="64" spans="1:11" ht="15" x14ac:dyDescent="0.25">
      <c r="A64" s="22"/>
      <c r="B64" s="25"/>
      <c r="C64" s="64"/>
      <c r="D64" s="118"/>
      <c r="E64" s="93"/>
      <c r="F64" s="95"/>
      <c r="G64" s="170"/>
      <c r="H64" s="27"/>
      <c r="I64" s="23"/>
      <c r="J64" s="199"/>
      <c r="K64" s="23">
        <f t="shared" si="0"/>
        <v>0</v>
      </c>
    </row>
    <row r="65" spans="1:11" ht="15" x14ac:dyDescent="0.25">
      <c r="A65" s="22"/>
      <c r="B65" s="25"/>
      <c r="C65" s="64"/>
      <c r="D65" s="118"/>
      <c r="E65" s="93"/>
      <c r="F65" s="95"/>
      <c r="G65" s="170"/>
      <c r="H65" s="27"/>
      <c r="I65" s="23"/>
      <c r="J65" s="199"/>
      <c r="K65" s="23">
        <f t="shared" si="0"/>
        <v>0</v>
      </c>
    </row>
    <row r="66" spans="1:11" ht="15" x14ac:dyDescent="0.25">
      <c r="A66" s="22"/>
      <c r="B66" s="25"/>
      <c r="C66" s="64"/>
      <c r="D66" s="118"/>
      <c r="E66" s="93"/>
      <c r="F66" s="95"/>
      <c r="G66" s="170"/>
      <c r="H66" s="27"/>
      <c r="I66" s="23"/>
      <c r="J66" s="199"/>
      <c r="K66" s="23">
        <f t="shared" si="0"/>
        <v>0</v>
      </c>
    </row>
    <row r="67" spans="1:11" ht="15" x14ac:dyDescent="0.25">
      <c r="A67" s="22"/>
      <c r="B67" s="25"/>
      <c r="C67" s="64"/>
      <c r="D67" s="118"/>
      <c r="E67" s="93"/>
      <c r="F67" s="95"/>
      <c r="G67" s="170"/>
      <c r="H67" s="27"/>
      <c r="I67" s="23"/>
      <c r="J67" s="199"/>
      <c r="K67" s="23">
        <f t="shared" si="0"/>
        <v>0</v>
      </c>
    </row>
    <row r="68" spans="1:11" ht="15" x14ac:dyDescent="0.25">
      <c r="A68" s="22"/>
      <c r="B68" s="25"/>
      <c r="C68" s="64"/>
      <c r="D68" s="118"/>
      <c r="E68" s="93"/>
      <c r="F68" s="95"/>
      <c r="G68" s="170"/>
      <c r="H68" s="27"/>
      <c r="I68" s="23"/>
      <c r="J68" s="199"/>
      <c r="K68" s="23">
        <f t="shared" si="0"/>
        <v>0</v>
      </c>
    </row>
    <row r="69" spans="1:11" ht="15" x14ac:dyDescent="0.25">
      <c r="A69" s="22"/>
      <c r="B69" s="25"/>
      <c r="C69" s="64"/>
      <c r="D69" s="118"/>
      <c r="E69" s="93"/>
      <c r="F69" s="95"/>
      <c r="G69" s="170"/>
      <c r="H69" s="27"/>
      <c r="I69" s="23"/>
      <c r="J69" s="199"/>
      <c r="K69" s="23">
        <f t="shared" si="0"/>
        <v>0</v>
      </c>
    </row>
    <row r="70" spans="1:11" ht="15" x14ac:dyDescent="0.25">
      <c r="A70" s="22"/>
      <c r="B70" s="25"/>
      <c r="C70" s="64"/>
      <c r="D70" s="118"/>
      <c r="E70" s="93"/>
      <c r="F70" s="95"/>
      <c r="G70" s="170"/>
      <c r="H70" s="27"/>
      <c r="I70" s="23"/>
      <c r="J70" s="199"/>
      <c r="K70" s="23">
        <f t="shared" si="0"/>
        <v>0</v>
      </c>
    </row>
    <row r="71" spans="1:11" ht="15" x14ac:dyDescent="0.25">
      <c r="A71" s="22"/>
      <c r="B71" s="25"/>
      <c r="C71" s="64"/>
      <c r="D71" s="118"/>
      <c r="E71" s="93"/>
      <c r="F71" s="95"/>
      <c r="G71" s="170"/>
      <c r="H71" s="27"/>
      <c r="I71" s="23"/>
      <c r="J71" s="199"/>
      <c r="K71" s="23">
        <f t="shared" si="0"/>
        <v>0</v>
      </c>
    </row>
    <row r="72" spans="1:11" ht="15" x14ac:dyDescent="0.25">
      <c r="A72" s="22"/>
      <c r="B72" s="25"/>
      <c r="C72" s="64"/>
      <c r="D72" s="118"/>
      <c r="E72" s="93"/>
      <c r="F72" s="95"/>
      <c r="G72" s="170"/>
      <c r="H72" s="27"/>
      <c r="I72" s="23"/>
      <c r="J72" s="199"/>
      <c r="K72" s="23">
        <f t="shared" si="0"/>
        <v>0</v>
      </c>
    </row>
    <row r="73" spans="1:11" ht="15" x14ac:dyDescent="0.25">
      <c r="A73" s="22"/>
      <c r="B73" s="25"/>
      <c r="C73" s="64"/>
      <c r="D73" s="118"/>
      <c r="E73" s="93"/>
      <c r="F73" s="95"/>
      <c r="G73" s="170"/>
      <c r="H73" s="27"/>
      <c r="I73" s="23"/>
      <c r="J73" s="199"/>
      <c r="K73" s="23">
        <f t="shared" si="0"/>
        <v>0</v>
      </c>
    </row>
    <row r="74" spans="1:11" ht="15" x14ac:dyDescent="0.25">
      <c r="A74" s="22"/>
      <c r="B74" s="25"/>
      <c r="C74" s="64"/>
      <c r="D74" s="118"/>
      <c r="E74" s="93"/>
      <c r="F74" s="95"/>
      <c r="G74" s="170"/>
      <c r="H74" s="27"/>
      <c r="I74" s="23"/>
      <c r="J74" s="199"/>
      <c r="K74" s="23">
        <f t="shared" si="0"/>
        <v>0</v>
      </c>
    </row>
    <row r="75" spans="1:11" ht="15" x14ac:dyDescent="0.25">
      <c r="A75" s="22"/>
      <c r="B75" s="25"/>
      <c r="C75" s="64"/>
      <c r="D75" s="118"/>
      <c r="E75" s="93"/>
      <c r="F75" s="95"/>
      <c r="G75" s="170"/>
      <c r="H75" s="27"/>
      <c r="I75" s="23"/>
      <c r="J75" s="199"/>
      <c r="K75" s="23">
        <f t="shared" si="0"/>
        <v>0</v>
      </c>
    </row>
    <row r="76" spans="1:11" ht="15" x14ac:dyDescent="0.25">
      <c r="A76" s="22"/>
      <c r="B76" s="25"/>
      <c r="C76" s="64"/>
      <c r="D76" s="118"/>
      <c r="E76" s="93"/>
      <c r="F76" s="95"/>
      <c r="G76" s="170"/>
      <c r="H76" s="27"/>
      <c r="I76" s="23"/>
      <c r="J76" s="199"/>
      <c r="K76" s="23">
        <f t="shared" si="0"/>
        <v>0</v>
      </c>
    </row>
    <row r="77" spans="1:11" ht="15" x14ac:dyDescent="0.25">
      <c r="A77" s="22"/>
      <c r="B77" s="25"/>
      <c r="C77" s="64"/>
      <c r="D77" s="118"/>
      <c r="E77" s="93"/>
      <c r="F77" s="95"/>
      <c r="G77" s="170"/>
      <c r="H77" s="27"/>
      <c r="I77" s="23"/>
      <c r="J77" s="199"/>
      <c r="K77" s="23">
        <f t="shared" si="0"/>
        <v>0</v>
      </c>
    </row>
    <row r="78" spans="1:11" ht="15" x14ac:dyDescent="0.25">
      <c r="A78" s="22"/>
      <c r="B78" s="25"/>
      <c r="C78" s="64"/>
      <c r="D78" s="118"/>
      <c r="E78" s="93"/>
      <c r="F78" s="95"/>
      <c r="G78" s="170"/>
      <c r="H78" s="27"/>
      <c r="I78" s="23"/>
      <c r="J78" s="199"/>
      <c r="K78" s="23">
        <f t="shared" si="0"/>
        <v>0</v>
      </c>
    </row>
    <row r="79" spans="1:11" ht="15" x14ac:dyDescent="0.25">
      <c r="A79" s="22"/>
      <c r="B79" s="25"/>
      <c r="C79" s="64"/>
      <c r="D79" s="118"/>
      <c r="E79" s="93"/>
      <c r="F79" s="95"/>
      <c r="G79" s="170"/>
      <c r="H79" s="27"/>
      <c r="I79" s="23"/>
      <c r="J79" s="199"/>
      <c r="K79" s="23">
        <f t="shared" si="0"/>
        <v>0</v>
      </c>
    </row>
    <row r="80" spans="1:11" ht="15" x14ac:dyDescent="0.25">
      <c r="A80" s="22"/>
      <c r="B80" s="25"/>
      <c r="C80" s="64"/>
      <c r="D80" s="118"/>
      <c r="E80" s="93"/>
      <c r="F80" s="95"/>
      <c r="G80" s="170"/>
      <c r="H80" s="27"/>
      <c r="I80" s="23"/>
      <c r="J80" s="199"/>
      <c r="K80" s="23">
        <f t="shared" si="0"/>
        <v>0</v>
      </c>
    </row>
    <row r="81" spans="1:11" ht="15" x14ac:dyDescent="0.25">
      <c r="A81" s="22"/>
      <c r="B81" s="25"/>
      <c r="C81" s="64"/>
      <c r="D81" s="118"/>
      <c r="E81" s="93"/>
      <c r="F81" s="95"/>
      <c r="G81" s="170"/>
      <c r="H81" s="27"/>
      <c r="I81" s="23"/>
      <c r="J81" s="199"/>
      <c r="K81" s="23">
        <f t="shared" si="0"/>
        <v>0</v>
      </c>
    </row>
    <row r="82" spans="1:11" ht="15" x14ac:dyDescent="0.25">
      <c r="A82" s="22"/>
      <c r="B82" s="25"/>
      <c r="C82" s="64"/>
      <c r="D82" s="118"/>
      <c r="E82" s="93"/>
      <c r="F82" s="95"/>
      <c r="G82" s="170"/>
      <c r="H82" s="27"/>
      <c r="I82" s="23"/>
      <c r="J82" s="199"/>
      <c r="K82" s="23">
        <f t="shared" si="0"/>
        <v>0</v>
      </c>
    </row>
    <row r="83" spans="1:11" ht="15" x14ac:dyDescent="0.25">
      <c r="A83" s="22"/>
      <c r="B83" s="25"/>
      <c r="C83" s="64"/>
      <c r="D83" s="118"/>
      <c r="E83" s="93"/>
      <c r="F83" s="95"/>
      <c r="G83" s="170"/>
      <c r="H83" s="27"/>
      <c r="I83" s="23"/>
      <c r="J83" s="199"/>
      <c r="K83" s="23">
        <f t="shared" si="0"/>
        <v>0</v>
      </c>
    </row>
    <row r="84" spans="1:11" ht="15" x14ac:dyDescent="0.25">
      <c r="A84" s="22"/>
      <c r="B84" s="25"/>
      <c r="C84" s="64"/>
      <c r="D84" s="118"/>
      <c r="E84" s="93"/>
      <c r="F84" s="95"/>
      <c r="G84" s="170"/>
      <c r="H84" s="27"/>
      <c r="I84" s="23"/>
      <c r="J84" s="199"/>
      <c r="K84" s="23">
        <f t="shared" si="0"/>
        <v>0</v>
      </c>
    </row>
    <row r="85" spans="1:11" ht="15" x14ac:dyDescent="0.25">
      <c r="A85" s="22"/>
      <c r="B85" s="25"/>
      <c r="C85" s="64"/>
      <c r="D85" s="118"/>
      <c r="E85" s="93"/>
      <c r="F85" s="95"/>
      <c r="G85" s="170"/>
      <c r="H85" s="27"/>
      <c r="I85" s="23"/>
      <c r="J85" s="199"/>
      <c r="K85" s="23">
        <f t="shared" si="0"/>
        <v>0</v>
      </c>
    </row>
    <row r="86" spans="1:11" ht="15" x14ac:dyDescent="0.25">
      <c r="A86" s="22"/>
      <c r="B86" s="25"/>
      <c r="C86" s="64"/>
      <c r="D86" s="118"/>
      <c r="E86" s="93"/>
      <c r="F86" s="95"/>
      <c r="G86" s="170"/>
      <c r="H86" s="27"/>
      <c r="I86" s="23"/>
      <c r="J86" s="199"/>
      <c r="K86" s="23">
        <f t="shared" si="0"/>
        <v>0</v>
      </c>
    </row>
    <row r="87" spans="1:11" ht="15" x14ac:dyDescent="0.25">
      <c r="A87" s="22"/>
      <c r="B87" s="25"/>
      <c r="C87" s="64"/>
      <c r="D87" s="118"/>
      <c r="E87" s="93"/>
      <c r="F87" s="95"/>
      <c r="G87" s="170"/>
      <c r="H87" s="27"/>
      <c r="I87" s="23"/>
      <c r="J87" s="127"/>
      <c r="K87" s="23">
        <f t="shared" ref="K87:K121" si="1">+I87-J87</f>
        <v>0</v>
      </c>
    </row>
    <row r="88" spans="1:11" ht="15" x14ac:dyDescent="0.25">
      <c r="A88" s="22"/>
      <c r="B88" s="25"/>
      <c r="C88" s="64"/>
      <c r="D88" s="118"/>
      <c r="E88" s="93"/>
      <c r="F88" s="95"/>
      <c r="G88" s="170"/>
      <c r="H88" s="27"/>
      <c r="I88" s="23"/>
      <c r="J88" s="127"/>
      <c r="K88" s="23">
        <f t="shared" si="1"/>
        <v>0</v>
      </c>
    </row>
    <row r="89" spans="1:11" ht="15" x14ac:dyDescent="0.25">
      <c r="A89" s="22"/>
      <c r="B89" s="181"/>
      <c r="C89" s="181"/>
      <c r="D89" s="181"/>
      <c r="E89" s="234"/>
      <c r="F89" s="95"/>
      <c r="G89" s="124"/>
      <c r="H89" s="27"/>
      <c r="I89" s="127"/>
      <c r="J89" s="127"/>
      <c r="K89" s="23">
        <f t="shared" si="1"/>
        <v>0</v>
      </c>
    </row>
    <row r="90" spans="1:11" ht="15" x14ac:dyDescent="0.25">
      <c r="A90" s="248"/>
      <c r="B90" s="184"/>
      <c r="C90" s="184"/>
      <c r="D90" s="184"/>
      <c r="E90" s="234"/>
      <c r="F90" s="95"/>
      <c r="G90" s="124"/>
      <c r="H90" s="27"/>
      <c r="I90" s="127"/>
      <c r="J90" s="127"/>
      <c r="K90" s="23">
        <f t="shared" si="1"/>
        <v>0</v>
      </c>
    </row>
    <row r="91" spans="1:11" ht="15" x14ac:dyDescent="0.25">
      <c r="A91" s="248"/>
      <c r="B91" s="184"/>
      <c r="C91" s="184"/>
      <c r="D91" s="184"/>
      <c r="E91" s="234"/>
      <c r="F91" s="95"/>
      <c r="G91" s="124"/>
      <c r="H91" s="27"/>
      <c r="I91" s="127"/>
      <c r="J91" s="127"/>
      <c r="K91" s="23">
        <f t="shared" si="1"/>
        <v>0</v>
      </c>
    </row>
    <row r="92" spans="1:11" ht="15" x14ac:dyDescent="0.25">
      <c r="A92" s="248"/>
      <c r="B92" s="184"/>
      <c r="C92" s="184"/>
      <c r="D92" s="184"/>
      <c r="E92" s="234"/>
      <c r="F92" s="95"/>
      <c r="G92" s="124"/>
      <c r="H92" s="27"/>
      <c r="I92" s="127"/>
      <c r="J92" s="127"/>
      <c r="K92" s="23">
        <f t="shared" si="1"/>
        <v>0</v>
      </c>
    </row>
    <row r="93" spans="1:11" ht="15" x14ac:dyDescent="0.25">
      <c r="A93" s="248"/>
      <c r="B93" s="184"/>
      <c r="C93" s="184"/>
      <c r="D93" s="184"/>
      <c r="E93" s="234"/>
      <c r="F93" s="95"/>
      <c r="G93" s="124"/>
      <c r="H93" s="27"/>
      <c r="I93" s="127"/>
      <c r="J93" s="127"/>
      <c r="K93" s="23">
        <f t="shared" si="1"/>
        <v>0</v>
      </c>
    </row>
    <row r="94" spans="1:11" ht="15" x14ac:dyDescent="0.25">
      <c r="A94" s="248"/>
      <c r="B94" s="184"/>
      <c r="C94" s="184"/>
      <c r="D94" s="184"/>
      <c r="E94" s="234"/>
      <c r="F94" s="95"/>
      <c r="G94" s="124"/>
      <c r="H94" s="27"/>
      <c r="I94" s="127"/>
      <c r="J94" s="127"/>
      <c r="K94" s="23">
        <f t="shared" si="1"/>
        <v>0</v>
      </c>
    </row>
    <row r="95" spans="1:11" ht="15" x14ac:dyDescent="0.25">
      <c r="A95" s="248"/>
      <c r="B95" s="184"/>
      <c r="C95" s="184"/>
      <c r="D95" s="184"/>
      <c r="E95" s="234"/>
      <c r="F95" s="95"/>
      <c r="G95" s="124"/>
      <c r="H95" s="27"/>
      <c r="I95" s="127"/>
      <c r="J95" s="127"/>
      <c r="K95" s="23">
        <f t="shared" si="1"/>
        <v>0</v>
      </c>
    </row>
    <row r="96" spans="1:11" ht="15" x14ac:dyDescent="0.25">
      <c r="A96" s="248"/>
      <c r="B96" s="184"/>
      <c r="C96" s="184"/>
      <c r="D96" s="184"/>
      <c r="E96" s="234"/>
      <c r="F96" s="95"/>
      <c r="G96" s="124"/>
      <c r="H96" s="27"/>
      <c r="I96" s="127"/>
      <c r="J96" s="127"/>
      <c r="K96" s="23">
        <f t="shared" si="1"/>
        <v>0</v>
      </c>
    </row>
    <row r="97" spans="1:11" ht="15" x14ac:dyDescent="0.25">
      <c r="A97" s="248"/>
      <c r="B97" s="184"/>
      <c r="C97" s="184"/>
      <c r="D97" s="184"/>
      <c r="E97" s="234"/>
      <c r="F97" s="95"/>
      <c r="G97" s="124"/>
      <c r="H97" s="27"/>
      <c r="I97" s="127"/>
      <c r="J97" s="127"/>
      <c r="K97" s="23">
        <f t="shared" si="1"/>
        <v>0</v>
      </c>
    </row>
    <row r="98" spans="1:11" ht="15" x14ac:dyDescent="0.25">
      <c r="A98" s="248"/>
      <c r="B98" s="184"/>
      <c r="C98" s="184"/>
      <c r="D98" s="184"/>
      <c r="E98" s="234"/>
      <c r="F98" s="95"/>
      <c r="G98" s="124"/>
      <c r="H98" s="27"/>
      <c r="I98" s="127"/>
      <c r="J98" s="127"/>
      <c r="K98" s="23">
        <f t="shared" si="1"/>
        <v>0</v>
      </c>
    </row>
    <row r="99" spans="1:11" ht="15" x14ac:dyDescent="0.25">
      <c r="A99" s="248"/>
      <c r="B99" s="184"/>
      <c r="C99" s="184"/>
      <c r="D99" s="184"/>
      <c r="E99" s="234"/>
      <c r="F99" s="95"/>
      <c r="G99" s="124"/>
      <c r="H99" s="27"/>
      <c r="I99" s="127"/>
      <c r="J99" s="127"/>
      <c r="K99" s="23">
        <f t="shared" si="1"/>
        <v>0</v>
      </c>
    </row>
    <row r="100" spans="1:11" ht="15" x14ac:dyDescent="0.25">
      <c r="A100" s="248"/>
      <c r="B100" s="184"/>
      <c r="C100" s="184"/>
      <c r="D100" s="184"/>
      <c r="E100" s="234"/>
      <c r="F100" s="95"/>
      <c r="G100" s="124"/>
      <c r="H100" s="27"/>
      <c r="I100" s="127"/>
      <c r="J100" s="127"/>
      <c r="K100" s="23">
        <f t="shared" si="1"/>
        <v>0</v>
      </c>
    </row>
    <row r="101" spans="1:11" ht="15" x14ac:dyDescent="0.25">
      <c r="A101" s="248"/>
      <c r="B101" s="184"/>
      <c r="C101" s="184"/>
      <c r="D101" s="184"/>
      <c r="E101" s="234"/>
      <c r="F101" s="95"/>
      <c r="G101" s="124"/>
      <c r="H101" s="27"/>
      <c r="I101" s="127"/>
      <c r="J101" s="127"/>
      <c r="K101" s="23">
        <f t="shared" si="1"/>
        <v>0</v>
      </c>
    </row>
    <row r="102" spans="1:11" ht="15" x14ac:dyDescent="0.25">
      <c r="A102" s="248"/>
      <c r="B102" s="184"/>
      <c r="C102" s="184"/>
      <c r="D102" s="184"/>
      <c r="E102" s="234"/>
      <c r="F102" s="95"/>
      <c r="G102" s="124"/>
      <c r="H102" s="27"/>
      <c r="I102" s="127"/>
      <c r="J102" s="127"/>
      <c r="K102" s="23">
        <f t="shared" si="1"/>
        <v>0</v>
      </c>
    </row>
    <row r="103" spans="1:11" ht="15" x14ac:dyDescent="0.25">
      <c r="A103" s="248"/>
      <c r="B103" s="184"/>
      <c r="C103" s="184"/>
      <c r="D103" s="184"/>
      <c r="E103" s="234"/>
      <c r="F103" s="95"/>
      <c r="G103" s="124"/>
      <c r="H103" s="27"/>
      <c r="I103" s="127"/>
      <c r="J103" s="127"/>
      <c r="K103" s="23">
        <f t="shared" si="1"/>
        <v>0</v>
      </c>
    </row>
    <row r="104" spans="1:11" ht="15" x14ac:dyDescent="0.25">
      <c r="A104" s="248"/>
      <c r="B104" s="184"/>
      <c r="C104" s="184"/>
      <c r="D104" s="184"/>
      <c r="E104" s="234"/>
      <c r="F104" s="95"/>
      <c r="G104" s="124"/>
      <c r="H104" s="27"/>
      <c r="I104" s="127"/>
      <c r="J104" s="127"/>
      <c r="K104" s="23">
        <f t="shared" si="1"/>
        <v>0</v>
      </c>
    </row>
    <row r="105" spans="1:11" ht="15" x14ac:dyDescent="0.25">
      <c r="A105" s="248"/>
      <c r="B105" s="184"/>
      <c r="C105" s="184"/>
      <c r="D105" s="184"/>
      <c r="E105" s="234"/>
      <c r="F105" s="95"/>
      <c r="G105" s="124"/>
      <c r="H105" s="27"/>
      <c r="I105" s="127"/>
      <c r="J105" s="127"/>
      <c r="K105" s="23">
        <f t="shared" si="1"/>
        <v>0</v>
      </c>
    </row>
    <row r="106" spans="1:11" ht="15" x14ac:dyDescent="0.25">
      <c r="A106" s="248"/>
      <c r="B106" s="184"/>
      <c r="C106" s="184"/>
      <c r="D106" s="184"/>
      <c r="E106" s="234"/>
      <c r="F106" s="95"/>
      <c r="G106" s="124"/>
      <c r="H106" s="27"/>
      <c r="I106" s="127"/>
      <c r="J106" s="127"/>
      <c r="K106" s="23">
        <f t="shared" si="1"/>
        <v>0</v>
      </c>
    </row>
    <row r="107" spans="1:11" ht="15" x14ac:dyDescent="0.25">
      <c r="A107" s="248"/>
      <c r="B107" s="184"/>
      <c r="C107" s="184"/>
      <c r="D107" s="184"/>
      <c r="E107" s="234"/>
      <c r="F107" s="95"/>
      <c r="G107" s="124"/>
      <c r="H107" s="27"/>
      <c r="I107" s="127"/>
      <c r="J107" s="127"/>
      <c r="K107" s="23">
        <f t="shared" si="1"/>
        <v>0</v>
      </c>
    </row>
    <row r="108" spans="1:11" ht="15" x14ac:dyDescent="0.25">
      <c r="A108" s="248"/>
      <c r="B108" s="184"/>
      <c r="C108" s="184"/>
      <c r="D108" s="184"/>
      <c r="E108" s="234"/>
      <c r="F108" s="95"/>
      <c r="G108" s="124"/>
      <c r="H108" s="27"/>
      <c r="I108" s="127"/>
      <c r="J108" s="127"/>
      <c r="K108" s="23">
        <f t="shared" si="1"/>
        <v>0</v>
      </c>
    </row>
    <row r="109" spans="1:11" ht="15" x14ac:dyDescent="0.25">
      <c r="A109" s="248"/>
      <c r="B109" s="184"/>
      <c r="C109" s="184"/>
      <c r="D109" s="184"/>
      <c r="E109" s="234"/>
      <c r="F109" s="95"/>
      <c r="G109" s="124"/>
      <c r="H109" s="27"/>
      <c r="I109" s="127"/>
      <c r="J109" s="127"/>
      <c r="K109" s="23">
        <f t="shared" si="1"/>
        <v>0</v>
      </c>
    </row>
    <row r="110" spans="1:11" ht="15" x14ac:dyDescent="0.25">
      <c r="A110" s="248"/>
      <c r="B110" s="184"/>
      <c r="C110" s="184"/>
      <c r="D110" s="184"/>
      <c r="E110" s="234"/>
      <c r="F110" s="95"/>
      <c r="G110" s="124"/>
      <c r="H110" s="27"/>
      <c r="I110" s="127"/>
      <c r="J110" s="127"/>
      <c r="K110" s="23">
        <f t="shared" si="1"/>
        <v>0</v>
      </c>
    </row>
    <row r="111" spans="1:11" ht="15" x14ac:dyDescent="0.25">
      <c r="A111" s="248"/>
      <c r="B111" s="184"/>
      <c r="C111" s="184"/>
      <c r="D111" s="184"/>
      <c r="E111" s="234"/>
      <c r="F111" s="95"/>
      <c r="G111" s="124"/>
      <c r="H111" s="27"/>
      <c r="I111" s="127"/>
      <c r="J111" s="127"/>
      <c r="K111" s="23">
        <f t="shared" si="1"/>
        <v>0</v>
      </c>
    </row>
    <row r="112" spans="1:11" ht="15" x14ac:dyDescent="0.25">
      <c r="A112" s="248"/>
      <c r="B112" s="184"/>
      <c r="C112" s="184"/>
      <c r="D112" s="184"/>
      <c r="E112" s="234"/>
      <c r="F112" s="95"/>
      <c r="G112" s="124"/>
      <c r="H112" s="27"/>
      <c r="I112" s="127"/>
      <c r="J112" s="127"/>
      <c r="K112" s="23">
        <f t="shared" si="1"/>
        <v>0</v>
      </c>
    </row>
    <row r="113" spans="1:11" ht="15" x14ac:dyDescent="0.25">
      <c r="A113" s="248"/>
      <c r="B113" s="184"/>
      <c r="C113" s="184"/>
      <c r="D113" s="184"/>
      <c r="E113" s="234"/>
      <c r="F113" s="95"/>
      <c r="G113" s="124"/>
      <c r="H113" s="27"/>
      <c r="I113" s="127"/>
      <c r="J113" s="127"/>
      <c r="K113" s="23">
        <f t="shared" si="1"/>
        <v>0</v>
      </c>
    </row>
    <row r="114" spans="1:11" ht="15" x14ac:dyDescent="0.25">
      <c r="A114" s="248"/>
      <c r="B114" s="184"/>
      <c r="C114" s="184"/>
      <c r="D114" s="184"/>
      <c r="E114" s="234"/>
      <c r="F114" s="95"/>
      <c r="G114" s="124"/>
      <c r="H114" s="27"/>
      <c r="I114" s="127"/>
      <c r="J114" s="127"/>
      <c r="K114" s="23">
        <f t="shared" si="1"/>
        <v>0</v>
      </c>
    </row>
    <row r="115" spans="1:11" ht="15" x14ac:dyDescent="0.25">
      <c r="A115" s="248"/>
      <c r="B115" s="184"/>
      <c r="C115" s="184"/>
      <c r="D115" s="184"/>
      <c r="E115" s="234"/>
      <c r="F115" s="95"/>
      <c r="G115" s="124"/>
      <c r="H115" s="27"/>
      <c r="I115" s="127"/>
      <c r="J115" s="127"/>
      <c r="K115" s="23">
        <f t="shared" si="1"/>
        <v>0</v>
      </c>
    </row>
    <row r="116" spans="1:11" ht="15" x14ac:dyDescent="0.25">
      <c r="A116" s="248"/>
      <c r="B116" s="184"/>
      <c r="C116" s="184"/>
      <c r="D116" s="184"/>
      <c r="E116" s="234"/>
      <c r="F116" s="95"/>
      <c r="G116" s="124"/>
      <c r="H116" s="27"/>
      <c r="I116" s="127"/>
      <c r="J116" s="127"/>
      <c r="K116" s="23">
        <f t="shared" si="1"/>
        <v>0</v>
      </c>
    </row>
    <row r="117" spans="1:11" ht="15" x14ac:dyDescent="0.25">
      <c r="A117" s="248"/>
      <c r="B117" s="184"/>
      <c r="C117" s="184"/>
      <c r="D117" s="184"/>
      <c r="E117" s="234"/>
      <c r="F117" s="95"/>
      <c r="G117" s="124"/>
      <c r="H117" s="27"/>
      <c r="I117" s="127"/>
      <c r="J117" s="23"/>
      <c r="K117" s="23">
        <f t="shared" si="1"/>
        <v>0</v>
      </c>
    </row>
    <row r="118" spans="1:11" ht="15" x14ac:dyDescent="0.25">
      <c r="A118" s="248"/>
      <c r="B118" s="184"/>
      <c r="C118" s="184"/>
      <c r="D118" s="184"/>
      <c r="E118" s="234"/>
      <c r="F118" s="95"/>
      <c r="G118" s="124"/>
      <c r="H118" s="27"/>
      <c r="I118" s="127"/>
      <c r="J118" s="23"/>
      <c r="K118" s="23">
        <f t="shared" si="1"/>
        <v>0</v>
      </c>
    </row>
    <row r="119" spans="1:11" ht="15" x14ac:dyDescent="0.25">
      <c r="A119" s="248"/>
      <c r="B119" s="184"/>
      <c r="C119" s="184"/>
      <c r="D119" s="184"/>
      <c r="E119" s="234"/>
      <c r="F119" s="95"/>
      <c r="G119" s="124"/>
      <c r="H119" s="27"/>
      <c r="I119" s="127"/>
      <c r="J119" s="23"/>
      <c r="K119" s="23">
        <f t="shared" si="1"/>
        <v>0</v>
      </c>
    </row>
    <row r="120" spans="1:11" ht="15" x14ac:dyDescent="0.25">
      <c r="A120" s="248"/>
      <c r="B120" s="184"/>
      <c r="C120" s="184"/>
      <c r="D120" s="184"/>
      <c r="E120" s="234"/>
      <c r="F120" s="95"/>
      <c r="G120" s="124"/>
      <c r="H120" s="27"/>
      <c r="I120" s="127"/>
      <c r="J120" s="23"/>
      <c r="K120" s="23">
        <f t="shared" si="1"/>
        <v>0</v>
      </c>
    </row>
    <row r="121" spans="1:11" ht="15" x14ac:dyDescent="0.25">
      <c r="A121" s="248"/>
      <c r="B121" s="269"/>
      <c r="C121" s="269"/>
      <c r="D121" s="269"/>
      <c r="E121" s="234"/>
      <c r="F121" s="95"/>
      <c r="G121" s="124"/>
      <c r="H121" s="27"/>
      <c r="I121" s="127"/>
      <c r="J121" s="23"/>
      <c r="K121" s="23">
        <f t="shared" si="1"/>
        <v>0</v>
      </c>
    </row>
    <row r="122" spans="1:11" ht="15" x14ac:dyDescent="0.25">
      <c r="A122" s="14"/>
      <c r="B122" s="15"/>
      <c r="C122" s="15"/>
      <c r="D122" s="15"/>
      <c r="E122" s="260"/>
      <c r="F122" s="221"/>
      <c r="G122" s="321" t="s">
        <v>19</v>
      </c>
      <c r="H122" s="316"/>
      <c r="I122" s="28">
        <f>SUM(I17:I121)</f>
        <v>228500000</v>
      </c>
      <c r="J122" s="28">
        <f>SUM(J17:J121)</f>
        <v>0</v>
      </c>
      <c r="K122" s="28">
        <f>SUM(K17:K121)</f>
        <v>228500000</v>
      </c>
    </row>
    <row r="123" spans="1:11" ht="15" x14ac:dyDescent="0.25">
      <c r="A123" s="14"/>
      <c r="B123" s="15"/>
      <c r="C123" s="15"/>
      <c r="D123" s="15"/>
      <c r="E123" s="260"/>
      <c r="F123" s="252"/>
      <c r="G123" s="267"/>
      <c r="H123" s="15"/>
      <c r="I123" s="19"/>
      <c r="J123" s="19"/>
      <c r="K123" s="20"/>
    </row>
    <row r="124" spans="1:11" ht="51" x14ac:dyDescent="0.2">
      <c r="A124" s="69" t="s">
        <v>37</v>
      </c>
      <c r="B124" s="70" t="s">
        <v>39</v>
      </c>
      <c r="C124" s="69" t="s">
        <v>40</v>
      </c>
      <c r="D124" s="255" t="s">
        <v>38</v>
      </c>
      <c r="E124" s="70" t="s">
        <v>15</v>
      </c>
      <c r="F124" s="262" t="s">
        <v>33</v>
      </c>
      <c r="G124" s="164" t="s">
        <v>16</v>
      </c>
      <c r="H124" s="69" t="s">
        <v>22</v>
      </c>
      <c r="I124" s="69" t="s">
        <v>12</v>
      </c>
      <c r="J124" s="69" t="s">
        <v>23</v>
      </c>
      <c r="K124" s="69" t="s">
        <v>4</v>
      </c>
    </row>
    <row r="125" spans="1:11" ht="15" x14ac:dyDescent="0.2">
      <c r="A125" s="72"/>
      <c r="B125" s="72">
        <v>3883063192</v>
      </c>
      <c r="C125" s="72">
        <v>0</v>
      </c>
      <c r="D125" s="256">
        <f>+A125+B125-C125</f>
        <v>3883063192</v>
      </c>
      <c r="E125" s="253">
        <f>+I122</f>
        <v>228500000</v>
      </c>
      <c r="F125" s="263">
        <f>+E125/D125</f>
        <v>5.8845295248030567E-2</v>
      </c>
      <c r="G125" s="165">
        <f>+I14</f>
        <v>616000000</v>
      </c>
      <c r="H125" s="73">
        <f>+D125-E125-G125</f>
        <v>3038563192</v>
      </c>
      <c r="I125" s="73">
        <f>+J122</f>
        <v>0</v>
      </c>
      <c r="J125" s="74">
        <f>+I125/D125</f>
        <v>0</v>
      </c>
      <c r="K125" s="73">
        <f>+K122</f>
        <v>228500000</v>
      </c>
    </row>
    <row r="126" spans="1:11" ht="15" x14ac:dyDescent="0.25">
      <c r="A126" s="75">
        <v>1</v>
      </c>
      <c r="B126" s="75">
        <v>2</v>
      </c>
      <c r="C126" s="75">
        <v>3</v>
      </c>
      <c r="D126" s="257" t="s">
        <v>3</v>
      </c>
      <c r="E126" s="228">
        <v>5</v>
      </c>
      <c r="F126" s="264" t="s">
        <v>18</v>
      </c>
      <c r="G126" s="167">
        <v>7</v>
      </c>
      <c r="H126" s="75" t="s">
        <v>9</v>
      </c>
      <c r="I126" s="75">
        <v>9</v>
      </c>
      <c r="J126" s="75" t="s">
        <v>24</v>
      </c>
      <c r="K126" s="75" t="s">
        <v>25</v>
      </c>
    </row>
  </sheetData>
  <mergeCells count="16">
    <mergeCell ref="J15:J16"/>
    <mergeCell ref="E16:F16"/>
    <mergeCell ref="G16:H16"/>
    <mergeCell ref="A3:J3"/>
    <mergeCell ref="A5:A6"/>
    <mergeCell ref="B5:B6"/>
    <mergeCell ref="D5:D6"/>
    <mergeCell ref="E5:H5"/>
    <mergeCell ref="I5:I6"/>
    <mergeCell ref="J5:K6"/>
    <mergeCell ref="E6:H6"/>
    <mergeCell ref="G122:H122"/>
    <mergeCell ref="G14:H14"/>
    <mergeCell ref="A15:A16"/>
    <mergeCell ref="E15:H15"/>
    <mergeCell ref="I15:I1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F8F6E-96F8-4AC1-AE7C-F93DB49AB80A}">
  <dimension ref="A1:K144"/>
  <sheetViews>
    <sheetView workbookViewId="0">
      <selection activeCell="C22" sqref="C22"/>
    </sheetView>
  </sheetViews>
  <sheetFormatPr baseColWidth="10" defaultRowHeight="12.75" x14ac:dyDescent="0.2"/>
  <cols>
    <col min="2" max="2" width="14" bestFit="1" customWidth="1"/>
    <col min="4" max="4" width="12.7109375" bestFit="1" customWidth="1"/>
    <col min="8" max="8" width="12.7109375" bestFit="1" customWidth="1"/>
    <col min="9" max="9" width="16.42578125" bestFit="1" customWidth="1"/>
  </cols>
  <sheetData>
    <row r="1" spans="1:11" ht="15" x14ac:dyDescent="0.25">
      <c r="A1" s="1" t="s">
        <v>34</v>
      </c>
      <c r="B1" s="1"/>
      <c r="C1" s="1"/>
      <c r="D1" s="1"/>
      <c r="E1" s="93"/>
      <c r="F1" s="217"/>
      <c r="G1" s="156"/>
      <c r="H1" s="2"/>
      <c r="I1" s="2"/>
      <c r="J1" s="2"/>
      <c r="K1" s="2"/>
    </row>
    <row r="2" spans="1:11" ht="15" x14ac:dyDescent="0.25">
      <c r="A2" s="2"/>
      <c r="B2" s="2"/>
      <c r="C2" s="2"/>
      <c r="D2" s="2"/>
      <c r="E2" s="93"/>
      <c r="F2" s="218"/>
      <c r="G2" s="156"/>
      <c r="H2" s="2"/>
      <c r="I2" s="2"/>
      <c r="J2" s="2"/>
      <c r="K2" s="65"/>
    </row>
    <row r="3" spans="1:11" ht="15" x14ac:dyDescent="0.2">
      <c r="A3" s="294" t="s">
        <v>3376</v>
      </c>
      <c r="B3" s="294"/>
      <c r="C3" s="294"/>
      <c r="D3" s="294"/>
      <c r="E3" s="294"/>
      <c r="F3" s="294"/>
      <c r="G3" s="294"/>
      <c r="H3" s="294"/>
      <c r="I3" s="294"/>
      <c r="J3" s="294"/>
      <c r="K3" s="67" t="s">
        <v>3374</v>
      </c>
    </row>
    <row r="4" spans="1:11" ht="15" x14ac:dyDescent="0.25">
      <c r="A4" s="4"/>
      <c r="B4" s="4"/>
      <c r="C4" s="4"/>
      <c r="D4" s="4"/>
      <c r="E4" s="258"/>
      <c r="F4" s="219"/>
      <c r="G4" s="265"/>
      <c r="H4" s="4"/>
      <c r="I4" s="4"/>
      <c r="J4" s="4"/>
      <c r="K4" s="5"/>
    </row>
    <row r="5" spans="1:11" ht="15" x14ac:dyDescent="0.25">
      <c r="A5" s="297" t="s">
        <v>5</v>
      </c>
      <c r="B5" s="310" t="s">
        <v>26</v>
      </c>
      <c r="C5" s="30"/>
      <c r="D5" s="304" t="s">
        <v>17</v>
      </c>
      <c r="E5" s="312" t="s">
        <v>16</v>
      </c>
      <c r="F5" s="313"/>
      <c r="G5" s="313"/>
      <c r="H5" s="314"/>
      <c r="I5" s="297" t="s">
        <v>7</v>
      </c>
      <c r="J5" s="304" t="s">
        <v>21</v>
      </c>
      <c r="K5" s="305"/>
    </row>
    <row r="6" spans="1:11" ht="15" x14ac:dyDescent="0.25">
      <c r="A6" s="298"/>
      <c r="B6" s="311"/>
      <c r="C6" s="31"/>
      <c r="D6" s="306"/>
      <c r="E6" s="312" t="s">
        <v>2</v>
      </c>
      <c r="F6" s="313"/>
      <c r="G6" s="313"/>
      <c r="H6" s="314"/>
      <c r="I6" s="298"/>
      <c r="J6" s="306"/>
      <c r="K6" s="307"/>
    </row>
    <row r="7" spans="1:11" ht="15" x14ac:dyDescent="0.25">
      <c r="A7" s="277">
        <v>45483</v>
      </c>
      <c r="B7" s="147"/>
      <c r="C7" s="145"/>
      <c r="D7" s="200" t="s">
        <v>3517</v>
      </c>
      <c r="E7" s="276" t="s">
        <v>3505</v>
      </c>
      <c r="F7" s="89"/>
      <c r="G7" s="89"/>
      <c r="H7" s="87"/>
      <c r="I7" s="275">
        <v>10000000</v>
      </c>
      <c r="J7" s="146"/>
      <c r="K7" s="145"/>
    </row>
    <row r="8" spans="1:11" ht="15" x14ac:dyDescent="0.25">
      <c r="A8" s="172">
        <v>45502</v>
      </c>
      <c r="B8" s="147"/>
      <c r="C8" s="145"/>
      <c r="D8" s="200" t="s">
        <v>3518</v>
      </c>
      <c r="E8" s="121" t="s">
        <v>3506</v>
      </c>
      <c r="F8" s="89"/>
      <c r="G8" s="89"/>
      <c r="H8" s="87"/>
      <c r="I8" s="275">
        <v>12150000</v>
      </c>
      <c r="J8" s="146"/>
      <c r="K8" s="145"/>
    </row>
    <row r="9" spans="1:11" ht="15" x14ac:dyDescent="0.25">
      <c r="A9" s="172">
        <v>45504</v>
      </c>
      <c r="B9" s="147"/>
      <c r="C9" s="145"/>
      <c r="D9" s="200" t="s">
        <v>3519</v>
      </c>
      <c r="E9" s="121" t="s">
        <v>3506</v>
      </c>
      <c r="F9" s="89"/>
      <c r="G9" s="89"/>
      <c r="H9" s="87"/>
      <c r="I9" s="275">
        <v>12150000</v>
      </c>
      <c r="J9" s="146"/>
      <c r="K9" s="145"/>
    </row>
    <row r="10" spans="1:11" ht="15" x14ac:dyDescent="0.25">
      <c r="A10" s="172">
        <v>45502</v>
      </c>
      <c r="B10" s="147"/>
      <c r="C10" s="145"/>
      <c r="D10" s="200" t="s">
        <v>3520</v>
      </c>
      <c r="E10" s="121" t="s">
        <v>3507</v>
      </c>
      <c r="F10" s="89"/>
      <c r="G10" s="89"/>
      <c r="H10" s="87"/>
      <c r="I10" s="275">
        <v>13500000</v>
      </c>
      <c r="J10" s="146"/>
      <c r="K10" s="145"/>
    </row>
    <row r="11" spans="1:11" ht="15" x14ac:dyDescent="0.25">
      <c r="A11" s="172">
        <v>45502</v>
      </c>
      <c r="B11" s="147"/>
      <c r="C11" s="145"/>
      <c r="D11" s="200" t="s">
        <v>3521</v>
      </c>
      <c r="E11" s="121" t="s">
        <v>3506</v>
      </c>
      <c r="F11" s="89"/>
      <c r="G11" s="89"/>
      <c r="H11" s="87"/>
      <c r="I11" s="275">
        <v>13500000</v>
      </c>
      <c r="J11" s="146"/>
      <c r="K11" s="145"/>
    </row>
    <row r="12" spans="1:11" ht="15" x14ac:dyDescent="0.25">
      <c r="A12" s="172">
        <v>45502</v>
      </c>
      <c r="B12" s="147"/>
      <c r="C12" s="145"/>
      <c r="D12" s="200" t="s">
        <v>3522</v>
      </c>
      <c r="E12" s="121" t="s">
        <v>3508</v>
      </c>
      <c r="F12" s="89"/>
      <c r="G12" s="89"/>
      <c r="H12" s="87"/>
      <c r="I12" s="275">
        <v>14415000</v>
      </c>
      <c r="J12" s="146"/>
      <c r="K12" s="145"/>
    </row>
    <row r="13" spans="1:11" ht="15" x14ac:dyDescent="0.25">
      <c r="A13" s="172">
        <v>45495</v>
      </c>
      <c r="B13" s="147"/>
      <c r="C13" s="145"/>
      <c r="D13" s="200" t="s">
        <v>3523</v>
      </c>
      <c r="E13" s="121" t="s">
        <v>3509</v>
      </c>
      <c r="F13" s="89"/>
      <c r="G13" s="89"/>
      <c r="H13" s="87"/>
      <c r="I13" s="275">
        <v>24000000</v>
      </c>
      <c r="J13" s="146"/>
      <c r="K13" s="145"/>
    </row>
    <row r="14" spans="1:11" ht="15" x14ac:dyDescent="0.25">
      <c r="A14" s="172">
        <v>45499</v>
      </c>
      <c r="B14" s="147"/>
      <c r="C14" s="145"/>
      <c r="D14" s="200" t="s">
        <v>3524</v>
      </c>
      <c r="E14" s="121" t="s">
        <v>3510</v>
      </c>
      <c r="F14" s="89"/>
      <c r="G14" s="89"/>
      <c r="H14" s="87"/>
      <c r="I14" s="275">
        <v>27295000</v>
      </c>
      <c r="J14" s="146"/>
      <c r="K14" s="145"/>
    </row>
    <row r="15" spans="1:11" ht="15" x14ac:dyDescent="0.25">
      <c r="A15" s="172">
        <v>45485</v>
      </c>
      <c r="B15" s="147"/>
      <c r="C15" s="145"/>
      <c r="D15" s="200" t="s">
        <v>3525</v>
      </c>
      <c r="E15" s="121" t="s">
        <v>3511</v>
      </c>
      <c r="F15" s="89"/>
      <c r="G15" s="89"/>
      <c r="H15" s="87"/>
      <c r="I15" s="275">
        <v>32000000</v>
      </c>
      <c r="J15" s="146"/>
      <c r="K15" s="145"/>
    </row>
    <row r="16" spans="1:11" ht="15" x14ac:dyDescent="0.25">
      <c r="A16" s="172">
        <v>45497</v>
      </c>
      <c r="B16" s="147"/>
      <c r="C16" s="145"/>
      <c r="D16" s="200" t="s">
        <v>3526</v>
      </c>
      <c r="E16" s="121" t="s">
        <v>3512</v>
      </c>
      <c r="F16" s="89"/>
      <c r="G16" s="89"/>
      <c r="H16" s="87"/>
      <c r="I16" s="275">
        <v>35000000</v>
      </c>
      <c r="J16" s="146"/>
      <c r="K16" s="145"/>
    </row>
    <row r="17" spans="1:11" ht="15" x14ac:dyDescent="0.25">
      <c r="A17" s="172">
        <v>45502</v>
      </c>
      <c r="B17" s="147"/>
      <c r="C17" s="145"/>
      <c r="D17" s="200" t="s">
        <v>3527</v>
      </c>
      <c r="E17" s="121" t="s">
        <v>3513</v>
      </c>
      <c r="F17" s="89"/>
      <c r="G17" s="89"/>
      <c r="H17" s="87"/>
      <c r="I17" s="275">
        <v>42500000</v>
      </c>
      <c r="J17" s="146"/>
      <c r="K17" s="145"/>
    </row>
    <row r="18" spans="1:11" ht="15" x14ac:dyDescent="0.25">
      <c r="A18" s="172">
        <v>45483</v>
      </c>
      <c r="B18" s="147"/>
      <c r="C18" s="145"/>
      <c r="D18" s="200" t="s">
        <v>3517</v>
      </c>
      <c r="E18" s="121" t="s">
        <v>3505</v>
      </c>
      <c r="F18" s="89"/>
      <c r="G18" s="89"/>
      <c r="H18" s="87"/>
      <c r="I18" s="275">
        <v>47106000</v>
      </c>
      <c r="J18" s="146"/>
      <c r="K18" s="145"/>
    </row>
    <row r="19" spans="1:11" ht="15" x14ac:dyDescent="0.25">
      <c r="A19" s="172">
        <v>45485</v>
      </c>
      <c r="B19" s="147"/>
      <c r="C19" s="145"/>
      <c r="D19" s="200" t="s">
        <v>3525</v>
      </c>
      <c r="E19" s="121" t="s">
        <v>3511</v>
      </c>
      <c r="F19" s="89"/>
      <c r="G19" s="89"/>
      <c r="H19" s="87"/>
      <c r="I19" s="275">
        <v>100000000</v>
      </c>
      <c r="J19" s="146"/>
      <c r="K19" s="145"/>
    </row>
    <row r="20" spans="1:11" ht="15" x14ac:dyDescent="0.25">
      <c r="A20" s="172">
        <v>45485</v>
      </c>
      <c r="B20" s="147"/>
      <c r="C20" s="145"/>
      <c r="D20" s="200" t="s">
        <v>3525</v>
      </c>
      <c r="E20" s="121" t="s">
        <v>3511</v>
      </c>
      <c r="F20" s="89"/>
      <c r="G20" s="89"/>
      <c r="H20" s="87"/>
      <c r="I20" s="275">
        <v>152000000</v>
      </c>
      <c r="J20" s="146"/>
      <c r="K20" s="145"/>
    </row>
    <row r="21" spans="1:11" ht="15" x14ac:dyDescent="0.25">
      <c r="A21" s="172">
        <v>45483</v>
      </c>
      <c r="B21" s="147"/>
      <c r="C21" s="145"/>
      <c r="D21" s="200" t="s">
        <v>3517</v>
      </c>
      <c r="E21" s="121" t="s">
        <v>3505</v>
      </c>
      <c r="F21" s="89"/>
      <c r="G21" s="89"/>
      <c r="H21" s="87"/>
      <c r="I21" s="275">
        <v>5000000</v>
      </c>
      <c r="J21" s="146"/>
      <c r="K21" s="145"/>
    </row>
    <row r="22" spans="1:11" ht="15" x14ac:dyDescent="0.25">
      <c r="A22" s="172">
        <v>45497</v>
      </c>
      <c r="B22" s="147"/>
      <c r="C22" s="145"/>
      <c r="D22" s="200" t="s">
        <v>3528</v>
      </c>
      <c r="E22" s="121" t="s">
        <v>3514</v>
      </c>
      <c r="F22" s="89"/>
      <c r="G22" s="89"/>
      <c r="H22" s="87"/>
      <c r="I22" s="275">
        <v>12150000</v>
      </c>
      <c r="J22" s="146"/>
      <c r="K22" s="145"/>
    </row>
    <row r="23" spans="1:11" ht="15" x14ac:dyDescent="0.25">
      <c r="A23" s="172">
        <v>45497</v>
      </c>
      <c r="B23" s="147"/>
      <c r="C23" s="145"/>
      <c r="D23" s="200" t="s">
        <v>3529</v>
      </c>
      <c r="E23" s="121" t="s">
        <v>3514</v>
      </c>
      <c r="F23" s="89"/>
      <c r="G23" s="89"/>
      <c r="H23" s="87"/>
      <c r="I23" s="275">
        <v>12150000</v>
      </c>
      <c r="J23" s="146"/>
      <c r="K23" s="145"/>
    </row>
    <row r="24" spans="1:11" ht="15" x14ac:dyDescent="0.25">
      <c r="A24" s="172">
        <v>45497</v>
      </c>
      <c r="B24" s="147"/>
      <c r="C24" s="145"/>
      <c r="D24" s="200" t="s">
        <v>3530</v>
      </c>
      <c r="E24" s="121" t="s">
        <v>3514</v>
      </c>
      <c r="F24" s="89"/>
      <c r="G24" s="89"/>
      <c r="H24" s="87"/>
      <c r="I24" s="275">
        <v>12150000</v>
      </c>
      <c r="J24" s="146"/>
      <c r="K24" s="145"/>
    </row>
    <row r="25" spans="1:11" ht="15" x14ac:dyDescent="0.25">
      <c r="A25" s="172">
        <v>45497</v>
      </c>
      <c r="B25" s="147"/>
      <c r="C25" s="145"/>
      <c r="D25" s="200" t="s">
        <v>3531</v>
      </c>
      <c r="E25" s="121" t="s">
        <v>3514</v>
      </c>
      <c r="F25" s="89"/>
      <c r="G25" s="89"/>
      <c r="H25" s="87"/>
      <c r="I25" s="275">
        <v>12150000</v>
      </c>
      <c r="J25" s="146"/>
      <c r="K25" s="145"/>
    </row>
    <row r="26" spans="1:11" ht="15" x14ac:dyDescent="0.25">
      <c r="A26" s="172">
        <v>45499</v>
      </c>
      <c r="B26" s="147"/>
      <c r="C26" s="145"/>
      <c r="D26" s="200" t="s">
        <v>3532</v>
      </c>
      <c r="E26" s="121" t="s">
        <v>3514</v>
      </c>
      <c r="F26" s="89"/>
      <c r="G26" s="89"/>
      <c r="H26" s="87"/>
      <c r="I26" s="275">
        <v>12150000</v>
      </c>
      <c r="J26" s="146"/>
      <c r="K26" s="145"/>
    </row>
    <row r="27" spans="1:11" ht="15" x14ac:dyDescent="0.25">
      <c r="A27" s="172">
        <v>45502</v>
      </c>
      <c r="B27" s="147"/>
      <c r="C27" s="145"/>
      <c r="D27" s="200" t="s">
        <v>3533</v>
      </c>
      <c r="E27" s="121" t="s">
        <v>3514</v>
      </c>
      <c r="F27" s="89"/>
      <c r="G27" s="89"/>
      <c r="H27" s="87"/>
      <c r="I27" s="275">
        <v>12150000</v>
      </c>
      <c r="J27" s="146"/>
      <c r="K27" s="145"/>
    </row>
    <row r="28" spans="1:11" ht="15" x14ac:dyDescent="0.25">
      <c r="A28" s="172">
        <v>45499</v>
      </c>
      <c r="B28" s="147"/>
      <c r="C28" s="145"/>
      <c r="D28" s="200" t="s">
        <v>3534</v>
      </c>
      <c r="E28" s="121" t="s">
        <v>3515</v>
      </c>
      <c r="F28" s="89"/>
      <c r="G28" s="89"/>
      <c r="H28" s="87"/>
      <c r="I28" s="275">
        <v>13950000</v>
      </c>
      <c r="J28" s="146"/>
      <c r="K28" s="145"/>
    </row>
    <row r="29" spans="1:11" ht="15" x14ac:dyDescent="0.25">
      <c r="A29" s="172">
        <v>45502</v>
      </c>
      <c r="B29" s="147"/>
      <c r="C29" s="145"/>
      <c r="D29" s="200" t="s">
        <v>3535</v>
      </c>
      <c r="E29" s="121" t="s">
        <v>3516</v>
      </c>
      <c r="F29" s="89"/>
      <c r="G29" s="89"/>
      <c r="H29" s="87"/>
      <c r="I29" s="275">
        <v>17500000</v>
      </c>
      <c r="J29" s="146"/>
      <c r="K29" s="145"/>
    </row>
    <row r="30" spans="1:11" ht="15" x14ac:dyDescent="0.25">
      <c r="A30" s="172">
        <v>45483</v>
      </c>
      <c r="B30" s="147"/>
      <c r="C30" s="145"/>
      <c r="D30" s="200" t="s">
        <v>3517</v>
      </c>
      <c r="E30" s="121" t="s">
        <v>3505</v>
      </c>
      <c r="F30" s="89"/>
      <c r="G30" s="89"/>
      <c r="H30" s="87"/>
      <c r="I30" s="275">
        <v>2000000</v>
      </c>
      <c r="J30" s="146"/>
      <c r="K30" s="145"/>
    </row>
    <row r="31" spans="1:11" ht="15" x14ac:dyDescent="0.25">
      <c r="A31" s="172">
        <v>45485</v>
      </c>
      <c r="B31" s="147"/>
      <c r="C31" s="145"/>
      <c r="D31" s="200" t="s">
        <v>3525</v>
      </c>
      <c r="E31" s="123" t="s">
        <v>3511</v>
      </c>
      <c r="F31" s="89"/>
      <c r="G31" s="89"/>
      <c r="H31" s="87"/>
      <c r="I31" s="275">
        <v>262400000</v>
      </c>
      <c r="J31" s="146"/>
      <c r="K31" s="145"/>
    </row>
    <row r="32" spans="1:11" ht="15" x14ac:dyDescent="0.25">
      <c r="A32" s="14"/>
      <c r="B32" s="15"/>
      <c r="C32" s="15"/>
      <c r="D32" s="15"/>
      <c r="E32" s="260"/>
      <c r="F32" s="221"/>
      <c r="G32" s="321" t="s">
        <v>19</v>
      </c>
      <c r="H32" s="316"/>
      <c r="I32" s="16">
        <f>SUM(I7:I31)</f>
        <v>909366000</v>
      </c>
      <c r="J32" s="17"/>
      <c r="K32" s="18"/>
    </row>
    <row r="33" spans="1:11" ht="25.5" x14ac:dyDescent="0.25">
      <c r="A33" s="297" t="s">
        <v>5</v>
      </c>
      <c r="B33" s="29" t="s">
        <v>13</v>
      </c>
      <c r="C33" s="32" t="s">
        <v>20</v>
      </c>
      <c r="D33" s="254" t="s">
        <v>20</v>
      </c>
      <c r="E33" s="312" t="s">
        <v>15</v>
      </c>
      <c r="F33" s="313"/>
      <c r="G33" s="313"/>
      <c r="H33" s="314"/>
      <c r="I33" s="297" t="s">
        <v>7</v>
      </c>
      <c r="J33" s="297" t="s">
        <v>6</v>
      </c>
      <c r="K33" s="32" t="s">
        <v>0</v>
      </c>
    </row>
    <row r="34" spans="1:11" ht="15" x14ac:dyDescent="0.25">
      <c r="A34" s="298"/>
      <c r="B34" s="33" t="s">
        <v>14</v>
      </c>
      <c r="C34" s="33" t="s">
        <v>11</v>
      </c>
      <c r="D34" s="241" t="s">
        <v>10</v>
      </c>
      <c r="E34" s="319" t="s">
        <v>2</v>
      </c>
      <c r="F34" s="320"/>
      <c r="G34" s="312" t="s">
        <v>8</v>
      </c>
      <c r="H34" s="314"/>
      <c r="I34" s="298"/>
      <c r="J34" s="298"/>
      <c r="K34" s="33" t="s">
        <v>1</v>
      </c>
    </row>
    <row r="35" spans="1:11" ht="15" x14ac:dyDescent="0.25">
      <c r="A35" s="22">
        <v>45484</v>
      </c>
      <c r="B35" s="86" t="s">
        <v>3425</v>
      </c>
      <c r="C35" s="63" t="s">
        <v>3131</v>
      </c>
      <c r="D35" s="117" t="s">
        <v>3414</v>
      </c>
      <c r="E35" s="93" t="s">
        <v>3408</v>
      </c>
      <c r="F35" s="218"/>
      <c r="G35" s="169" t="s">
        <v>722</v>
      </c>
      <c r="H35" s="8"/>
      <c r="I35" s="23">
        <v>20894000</v>
      </c>
      <c r="J35" s="199">
        <v>20894000</v>
      </c>
      <c r="K35" s="23">
        <f>+I35-J35</f>
        <v>0</v>
      </c>
    </row>
    <row r="36" spans="1:11" ht="15" x14ac:dyDescent="0.25">
      <c r="A36" s="22">
        <v>45489</v>
      </c>
      <c r="B36" s="25" t="s">
        <v>2032</v>
      </c>
      <c r="C36" s="64" t="s">
        <v>3011</v>
      </c>
      <c r="D36" s="118" t="s">
        <v>3403</v>
      </c>
      <c r="E36" s="93" t="s">
        <v>3400</v>
      </c>
      <c r="F36" s="95"/>
      <c r="G36" s="170" t="s">
        <v>3399</v>
      </c>
      <c r="H36" s="27"/>
      <c r="I36" s="23">
        <v>160000000</v>
      </c>
      <c r="J36" s="199">
        <v>0</v>
      </c>
      <c r="K36" s="23">
        <f t="shared" ref="K36:K104" si="0">+I36-J36</f>
        <v>160000000</v>
      </c>
    </row>
    <row r="37" spans="1:11" ht="15" x14ac:dyDescent="0.25">
      <c r="A37" s="22">
        <v>45502</v>
      </c>
      <c r="B37" s="25" t="s">
        <v>2220</v>
      </c>
      <c r="C37" s="64" t="s">
        <v>3415</v>
      </c>
      <c r="D37" s="118" t="s">
        <v>3416</v>
      </c>
      <c r="E37" s="93" t="s">
        <v>3409</v>
      </c>
      <c r="F37" s="95"/>
      <c r="G37" s="170" t="s">
        <v>1592</v>
      </c>
      <c r="H37" s="27"/>
      <c r="I37" s="23">
        <v>24767600</v>
      </c>
      <c r="J37" s="199">
        <v>0</v>
      </c>
      <c r="K37" s="23">
        <f t="shared" si="0"/>
        <v>24767600</v>
      </c>
    </row>
    <row r="38" spans="1:11" ht="15" x14ac:dyDescent="0.25">
      <c r="A38" s="22">
        <v>45504</v>
      </c>
      <c r="B38" s="25" t="s">
        <v>1859</v>
      </c>
      <c r="C38" s="64" t="s">
        <v>2650</v>
      </c>
      <c r="D38" s="118" t="s">
        <v>3417</v>
      </c>
      <c r="E38" s="93" t="s">
        <v>3410</v>
      </c>
      <c r="F38" s="95"/>
      <c r="G38" s="170" t="s">
        <v>1587</v>
      </c>
      <c r="H38" s="27"/>
      <c r="I38" s="23">
        <v>30000000</v>
      </c>
      <c r="J38" s="199">
        <v>0</v>
      </c>
      <c r="K38" s="23">
        <f t="shared" si="0"/>
        <v>30000000</v>
      </c>
    </row>
    <row r="39" spans="1:11" ht="15" x14ac:dyDescent="0.25">
      <c r="A39" s="22">
        <v>45504</v>
      </c>
      <c r="B39" s="25" t="s">
        <v>1858</v>
      </c>
      <c r="C39" s="64" t="s">
        <v>3418</v>
      </c>
      <c r="D39" s="118" t="s">
        <v>3419</v>
      </c>
      <c r="E39" s="93" t="s">
        <v>3411</v>
      </c>
      <c r="F39" s="95"/>
      <c r="G39" s="170" t="s">
        <v>892</v>
      </c>
      <c r="H39" s="27"/>
      <c r="I39" s="23">
        <v>16905000</v>
      </c>
      <c r="J39" s="199">
        <v>0</v>
      </c>
      <c r="K39" s="23">
        <f t="shared" si="0"/>
        <v>16905000</v>
      </c>
    </row>
    <row r="40" spans="1:11" ht="15" x14ac:dyDescent="0.25">
      <c r="A40" s="22">
        <v>45504</v>
      </c>
      <c r="B40" s="25" t="s">
        <v>2044</v>
      </c>
      <c r="C40" s="64" t="s">
        <v>3420</v>
      </c>
      <c r="D40" s="118" t="s">
        <v>3421</v>
      </c>
      <c r="E40" s="93" t="s">
        <v>3412</v>
      </c>
      <c r="F40" s="95"/>
      <c r="G40" s="170" t="s">
        <v>1603</v>
      </c>
      <c r="H40" s="27"/>
      <c r="I40" s="23">
        <v>13500000</v>
      </c>
      <c r="J40" s="199">
        <v>0</v>
      </c>
      <c r="K40" s="23">
        <f t="shared" si="0"/>
        <v>13500000</v>
      </c>
    </row>
    <row r="41" spans="1:11" ht="15" x14ac:dyDescent="0.25">
      <c r="A41" s="22">
        <v>45504</v>
      </c>
      <c r="B41" s="25" t="s">
        <v>1857</v>
      </c>
      <c r="C41" s="64" t="s">
        <v>3422</v>
      </c>
      <c r="D41" s="118" t="s">
        <v>3423</v>
      </c>
      <c r="E41" s="93" t="s">
        <v>3412</v>
      </c>
      <c r="F41" s="95"/>
      <c r="G41" s="170" t="s">
        <v>1598</v>
      </c>
      <c r="H41" s="27"/>
      <c r="I41" s="23">
        <v>13500000</v>
      </c>
      <c r="J41" s="199">
        <v>0</v>
      </c>
      <c r="K41" s="23">
        <f t="shared" si="0"/>
        <v>13500000</v>
      </c>
    </row>
    <row r="42" spans="1:11" ht="15" x14ac:dyDescent="0.25">
      <c r="A42" s="22">
        <v>45504</v>
      </c>
      <c r="B42" s="25" t="s">
        <v>2039</v>
      </c>
      <c r="C42" s="64" t="s">
        <v>2651</v>
      </c>
      <c r="D42" s="118" t="s">
        <v>3424</v>
      </c>
      <c r="E42" s="93" t="s">
        <v>3413</v>
      </c>
      <c r="F42" s="95"/>
      <c r="G42" s="170" t="s">
        <v>1590</v>
      </c>
      <c r="H42" s="27"/>
      <c r="I42" s="23">
        <v>23815000</v>
      </c>
      <c r="J42" s="199">
        <v>0</v>
      </c>
      <c r="K42" s="23">
        <f t="shared" si="0"/>
        <v>23815000</v>
      </c>
    </row>
    <row r="43" spans="1:11" ht="15" x14ac:dyDescent="0.25">
      <c r="A43" s="22"/>
      <c r="B43" s="25"/>
      <c r="C43" s="64"/>
      <c r="D43" s="118"/>
      <c r="E43" s="93"/>
      <c r="F43" s="95"/>
      <c r="G43" s="170"/>
      <c r="H43" s="27"/>
      <c r="I43" s="23"/>
      <c r="J43" s="199"/>
      <c r="K43" s="23">
        <f t="shared" si="0"/>
        <v>0</v>
      </c>
    </row>
    <row r="44" spans="1:11" ht="15" x14ac:dyDescent="0.25">
      <c r="A44" s="22"/>
      <c r="B44" s="25"/>
      <c r="C44" s="64"/>
      <c r="D44" s="118"/>
      <c r="E44" s="93"/>
      <c r="F44" s="95"/>
      <c r="G44" s="170"/>
      <c r="H44" s="27"/>
      <c r="I44" s="23"/>
      <c r="J44" s="199"/>
      <c r="K44" s="23">
        <f t="shared" si="0"/>
        <v>0</v>
      </c>
    </row>
    <row r="45" spans="1:11" ht="15" x14ac:dyDescent="0.25">
      <c r="A45" s="22"/>
      <c r="B45" s="25"/>
      <c r="C45" s="64"/>
      <c r="D45" s="118"/>
      <c r="E45" s="93"/>
      <c r="F45" s="95"/>
      <c r="G45" s="170"/>
      <c r="H45" s="27"/>
      <c r="I45" s="23"/>
      <c r="J45" s="199"/>
      <c r="K45" s="23">
        <f t="shared" si="0"/>
        <v>0</v>
      </c>
    </row>
    <row r="46" spans="1:11" ht="15" x14ac:dyDescent="0.25">
      <c r="A46" s="22"/>
      <c r="B46" s="25"/>
      <c r="C46" s="64"/>
      <c r="D46" s="118"/>
      <c r="E46" s="93"/>
      <c r="F46" s="95"/>
      <c r="G46" s="170"/>
      <c r="H46" s="27"/>
      <c r="I46" s="23"/>
      <c r="J46" s="199"/>
      <c r="K46" s="23">
        <f t="shared" si="0"/>
        <v>0</v>
      </c>
    </row>
    <row r="47" spans="1:11" ht="15" x14ac:dyDescent="0.25">
      <c r="A47" s="22"/>
      <c r="B47" s="25"/>
      <c r="C47" s="64"/>
      <c r="D47" s="118"/>
      <c r="E47" s="93"/>
      <c r="F47" s="95"/>
      <c r="G47" s="170"/>
      <c r="H47" s="27"/>
      <c r="I47" s="23"/>
      <c r="J47" s="199"/>
      <c r="K47" s="23">
        <f t="shared" si="0"/>
        <v>0</v>
      </c>
    </row>
    <row r="48" spans="1:11" ht="15" x14ac:dyDescent="0.25">
      <c r="A48" s="22"/>
      <c r="B48" s="25"/>
      <c r="C48" s="64"/>
      <c r="D48" s="118"/>
      <c r="E48" s="93"/>
      <c r="F48" s="95"/>
      <c r="G48" s="170"/>
      <c r="H48" s="27"/>
      <c r="I48" s="23"/>
      <c r="J48" s="199"/>
      <c r="K48" s="23">
        <f t="shared" si="0"/>
        <v>0</v>
      </c>
    </row>
    <row r="49" spans="1:11" ht="15" x14ac:dyDescent="0.25">
      <c r="A49" s="22"/>
      <c r="B49" s="25"/>
      <c r="C49" s="64"/>
      <c r="D49" s="118"/>
      <c r="E49" s="93"/>
      <c r="F49" s="95"/>
      <c r="G49" s="170"/>
      <c r="H49" s="27"/>
      <c r="I49" s="23"/>
      <c r="J49" s="199"/>
      <c r="K49" s="23">
        <f t="shared" si="0"/>
        <v>0</v>
      </c>
    </row>
    <row r="50" spans="1:11" ht="15" x14ac:dyDescent="0.25">
      <c r="A50" s="22"/>
      <c r="B50" s="25"/>
      <c r="C50" s="64"/>
      <c r="D50" s="118"/>
      <c r="E50" s="93"/>
      <c r="F50" s="95"/>
      <c r="G50" s="170"/>
      <c r="H50" s="27"/>
      <c r="I50" s="23"/>
      <c r="J50" s="199"/>
      <c r="K50" s="23">
        <f t="shared" si="0"/>
        <v>0</v>
      </c>
    </row>
    <row r="51" spans="1:11" ht="15" x14ac:dyDescent="0.25">
      <c r="A51" s="22"/>
      <c r="B51" s="25"/>
      <c r="C51" s="64"/>
      <c r="D51" s="118"/>
      <c r="E51" s="93"/>
      <c r="F51" s="95"/>
      <c r="G51" s="170"/>
      <c r="H51" s="27"/>
      <c r="I51" s="23"/>
      <c r="J51" s="199"/>
      <c r="K51" s="23">
        <f t="shared" si="0"/>
        <v>0</v>
      </c>
    </row>
    <row r="52" spans="1:11" ht="15" x14ac:dyDescent="0.25">
      <c r="A52" s="22"/>
      <c r="B52" s="25"/>
      <c r="C52" s="64"/>
      <c r="D52" s="118"/>
      <c r="E52" s="93"/>
      <c r="F52" s="95"/>
      <c r="G52" s="170"/>
      <c r="H52" s="27"/>
      <c r="I52" s="23"/>
      <c r="J52" s="199"/>
      <c r="K52" s="23">
        <f t="shared" si="0"/>
        <v>0</v>
      </c>
    </row>
    <row r="53" spans="1:11" ht="15" x14ac:dyDescent="0.25">
      <c r="A53" s="22"/>
      <c r="B53" s="25"/>
      <c r="C53" s="64"/>
      <c r="D53" s="118"/>
      <c r="E53" s="93"/>
      <c r="F53" s="95"/>
      <c r="G53" s="170"/>
      <c r="H53" s="27"/>
      <c r="I53" s="23"/>
      <c r="J53" s="199"/>
      <c r="K53" s="23">
        <f t="shared" si="0"/>
        <v>0</v>
      </c>
    </row>
    <row r="54" spans="1:11" ht="15" x14ac:dyDescent="0.25">
      <c r="A54" s="22"/>
      <c r="B54" s="25"/>
      <c r="C54" s="64"/>
      <c r="D54" s="118"/>
      <c r="E54" s="93"/>
      <c r="F54" s="95"/>
      <c r="G54" s="170"/>
      <c r="H54" s="27"/>
      <c r="I54" s="23"/>
      <c r="J54" s="199"/>
      <c r="K54" s="23">
        <f t="shared" si="0"/>
        <v>0</v>
      </c>
    </row>
    <row r="55" spans="1:11" ht="15" x14ac:dyDescent="0.25">
      <c r="A55" s="22"/>
      <c r="B55" s="25"/>
      <c r="C55" s="64"/>
      <c r="D55" s="118"/>
      <c r="E55" s="93"/>
      <c r="F55" s="95"/>
      <c r="G55" s="170"/>
      <c r="H55" s="27"/>
      <c r="I55" s="23"/>
      <c r="J55" s="199"/>
      <c r="K55" s="23">
        <f t="shared" si="0"/>
        <v>0</v>
      </c>
    </row>
    <row r="56" spans="1:11" ht="15" x14ac:dyDescent="0.25">
      <c r="A56" s="22"/>
      <c r="B56" s="25"/>
      <c r="C56" s="64"/>
      <c r="D56" s="118"/>
      <c r="E56" s="93"/>
      <c r="F56" s="95"/>
      <c r="G56" s="170"/>
      <c r="H56" s="27"/>
      <c r="I56" s="23"/>
      <c r="J56" s="199"/>
      <c r="K56" s="23">
        <f t="shared" si="0"/>
        <v>0</v>
      </c>
    </row>
    <row r="57" spans="1:11" ht="15" x14ac:dyDescent="0.25">
      <c r="A57" s="22"/>
      <c r="B57" s="25"/>
      <c r="C57" s="64"/>
      <c r="D57" s="118"/>
      <c r="E57" s="93"/>
      <c r="F57" s="95"/>
      <c r="G57" s="170"/>
      <c r="H57" s="27"/>
      <c r="I57" s="23"/>
      <c r="J57" s="199"/>
      <c r="K57" s="23">
        <f t="shared" si="0"/>
        <v>0</v>
      </c>
    </row>
    <row r="58" spans="1:11" ht="15" x14ac:dyDescent="0.25">
      <c r="A58" s="22"/>
      <c r="B58" s="25"/>
      <c r="C58" s="64"/>
      <c r="D58" s="118"/>
      <c r="E58" s="93"/>
      <c r="F58" s="95"/>
      <c r="G58" s="170"/>
      <c r="H58" s="27"/>
      <c r="I58" s="23"/>
      <c r="J58" s="199"/>
      <c r="K58" s="23">
        <f t="shared" si="0"/>
        <v>0</v>
      </c>
    </row>
    <row r="59" spans="1:11" ht="15" x14ac:dyDescent="0.25">
      <c r="A59" s="22"/>
      <c r="B59" s="25"/>
      <c r="C59" s="64"/>
      <c r="D59" s="118"/>
      <c r="E59" s="93"/>
      <c r="F59" s="95"/>
      <c r="G59" s="170"/>
      <c r="H59" s="27"/>
      <c r="I59" s="23"/>
      <c r="J59" s="199"/>
      <c r="K59" s="23">
        <f t="shared" si="0"/>
        <v>0</v>
      </c>
    </row>
    <row r="60" spans="1:11" ht="15" x14ac:dyDescent="0.25">
      <c r="A60" s="22"/>
      <c r="B60" s="25"/>
      <c r="C60" s="64"/>
      <c r="D60" s="118"/>
      <c r="E60" s="93"/>
      <c r="F60" s="95"/>
      <c r="G60" s="170"/>
      <c r="H60" s="27"/>
      <c r="I60" s="23"/>
      <c r="J60" s="199"/>
      <c r="K60" s="23">
        <f t="shared" si="0"/>
        <v>0</v>
      </c>
    </row>
    <row r="61" spans="1:11" ht="15" x14ac:dyDescent="0.25">
      <c r="A61" s="22"/>
      <c r="B61" s="25"/>
      <c r="C61" s="64"/>
      <c r="D61" s="118"/>
      <c r="E61" s="93"/>
      <c r="F61" s="95"/>
      <c r="G61" s="170"/>
      <c r="H61" s="27"/>
      <c r="I61" s="23"/>
      <c r="J61" s="199"/>
      <c r="K61" s="23">
        <f t="shared" si="0"/>
        <v>0</v>
      </c>
    </row>
    <row r="62" spans="1:11" ht="15" x14ac:dyDescent="0.25">
      <c r="A62" s="22"/>
      <c r="B62" s="25"/>
      <c r="C62" s="64"/>
      <c r="D62" s="118"/>
      <c r="E62" s="93"/>
      <c r="F62" s="95"/>
      <c r="G62" s="170"/>
      <c r="H62" s="27"/>
      <c r="I62" s="23"/>
      <c r="J62" s="199"/>
      <c r="K62" s="23">
        <f t="shared" si="0"/>
        <v>0</v>
      </c>
    </row>
    <row r="63" spans="1:11" ht="15" x14ac:dyDescent="0.25">
      <c r="A63" s="22"/>
      <c r="B63" s="25"/>
      <c r="C63" s="64"/>
      <c r="D63" s="118"/>
      <c r="E63" s="93"/>
      <c r="F63" s="95"/>
      <c r="G63" s="170"/>
      <c r="H63" s="27"/>
      <c r="I63" s="23"/>
      <c r="J63" s="199"/>
      <c r="K63" s="23">
        <f t="shared" si="0"/>
        <v>0</v>
      </c>
    </row>
    <row r="64" spans="1:11" ht="15" x14ac:dyDescent="0.25">
      <c r="A64" s="22"/>
      <c r="B64" s="25"/>
      <c r="C64" s="64"/>
      <c r="D64" s="118"/>
      <c r="E64" s="93"/>
      <c r="F64" s="95"/>
      <c r="G64" s="170"/>
      <c r="H64" s="27"/>
      <c r="I64" s="23"/>
      <c r="J64" s="199"/>
      <c r="K64" s="23">
        <f t="shared" si="0"/>
        <v>0</v>
      </c>
    </row>
    <row r="65" spans="1:11" ht="15" x14ac:dyDescent="0.25">
      <c r="A65" s="22"/>
      <c r="B65" s="25"/>
      <c r="C65" s="64"/>
      <c r="D65" s="118"/>
      <c r="E65" s="93"/>
      <c r="F65" s="95"/>
      <c r="G65" s="170"/>
      <c r="H65" s="27"/>
      <c r="I65" s="23"/>
      <c r="J65" s="199"/>
      <c r="K65" s="23">
        <f t="shared" si="0"/>
        <v>0</v>
      </c>
    </row>
    <row r="66" spans="1:11" ht="15" x14ac:dyDescent="0.25">
      <c r="A66" s="22"/>
      <c r="B66" s="25"/>
      <c r="C66" s="64"/>
      <c r="D66" s="118"/>
      <c r="E66" s="93"/>
      <c r="F66" s="95"/>
      <c r="G66" s="170"/>
      <c r="H66" s="27"/>
      <c r="I66" s="23"/>
      <c r="J66" s="199"/>
      <c r="K66" s="23">
        <f t="shared" si="0"/>
        <v>0</v>
      </c>
    </row>
    <row r="67" spans="1:11" ht="15" x14ac:dyDescent="0.25">
      <c r="A67" s="22"/>
      <c r="B67" s="25"/>
      <c r="C67" s="64"/>
      <c r="D67" s="118"/>
      <c r="E67" s="93"/>
      <c r="F67" s="95"/>
      <c r="G67" s="170"/>
      <c r="H67" s="27"/>
      <c r="I67" s="23"/>
      <c r="J67" s="199"/>
      <c r="K67" s="23">
        <f t="shared" si="0"/>
        <v>0</v>
      </c>
    </row>
    <row r="68" spans="1:11" ht="15" x14ac:dyDescent="0.25">
      <c r="A68" s="22"/>
      <c r="B68" s="25"/>
      <c r="C68" s="64"/>
      <c r="D68" s="118"/>
      <c r="E68" s="93"/>
      <c r="F68" s="95"/>
      <c r="G68" s="170"/>
      <c r="H68" s="27"/>
      <c r="I68" s="23"/>
      <c r="J68" s="199"/>
      <c r="K68" s="23">
        <f t="shared" si="0"/>
        <v>0</v>
      </c>
    </row>
    <row r="69" spans="1:11" ht="15" x14ac:dyDescent="0.25">
      <c r="A69" s="22"/>
      <c r="B69" s="25"/>
      <c r="C69" s="64"/>
      <c r="D69" s="118"/>
      <c r="E69" s="93"/>
      <c r="F69" s="95"/>
      <c r="G69" s="170"/>
      <c r="H69" s="27"/>
      <c r="I69" s="23"/>
      <c r="J69" s="199"/>
      <c r="K69" s="23">
        <f t="shared" si="0"/>
        <v>0</v>
      </c>
    </row>
    <row r="70" spans="1:11" ht="15" x14ac:dyDescent="0.25">
      <c r="A70" s="22"/>
      <c r="B70" s="25"/>
      <c r="C70" s="64"/>
      <c r="D70" s="118"/>
      <c r="E70" s="93"/>
      <c r="F70" s="95"/>
      <c r="G70" s="170"/>
      <c r="H70" s="27"/>
      <c r="I70" s="23"/>
      <c r="J70" s="199"/>
      <c r="K70" s="23">
        <f t="shared" si="0"/>
        <v>0</v>
      </c>
    </row>
    <row r="71" spans="1:11" ht="15" x14ac:dyDescent="0.25">
      <c r="A71" s="22"/>
      <c r="B71" s="25"/>
      <c r="C71" s="64"/>
      <c r="D71" s="118"/>
      <c r="E71" s="93"/>
      <c r="F71" s="95"/>
      <c r="G71" s="170"/>
      <c r="H71" s="27"/>
      <c r="I71" s="23"/>
      <c r="J71" s="199"/>
      <c r="K71" s="23">
        <f t="shared" si="0"/>
        <v>0</v>
      </c>
    </row>
    <row r="72" spans="1:11" ht="15" x14ac:dyDescent="0.25">
      <c r="A72" s="22"/>
      <c r="B72" s="25"/>
      <c r="C72" s="64"/>
      <c r="D72" s="118"/>
      <c r="E72" s="93"/>
      <c r="F72" s="95"/>
      <c r="G72" s="170"/>
      <c r="H72" s="27"/>
      <c r="I72" s="23"/>
      <c r="J72" s="199"/>
      <c r="K72" s="23">
        <f t="shared" si="0"/>
        <v>0</v>
      </c>
    </row>
    <row r="73" spans="1:11" ht="15" x14ac:dyDescent="0.25">
      <c r="A73" s="22"/>
      <c r="B73" s="25"/>
      <c r="C73" s="64"/>
      <c r="D73" s="118"/>
      <c r="E73" s="93"/>
      <c r="F73" s="95"/>
      <c r="G73" s="170"/>
      <c r="H73" s="27"/>
      <c r="I73" s="23"/>
      <c r="J73" s="199"/>
      <c r="K73" s="23">
        <f t="shared" si="0"/>
        <v>0</v>
      </c>
    </row>
    <row r="74" spans="1:11" ht="15" x14ac:dyDescent="0.25">
      <c r="A74" s="22"/>
      <c r="B74" s="25"/>
      <c r="C74" s="64"/>
      <c r="D74" s="118"/>
      <c r="E74" s="93"/>
      <c r="F74" s="95"/>
      <c r="G74" s="170"/>
      <c r="H74" s="27"/>
      <c r="I74" s="23"/>
      <c r="J74" s="199"/>
      <c r="K74" s="23">
        <f t="shared" si="0"/>
        <v>0</v>
      </c>
    </row>
    <row r="75" spans="1:11" ht="15" x14ac:dyDescent="0.25">
      <c r="A75" s="22"/>
      <c r="B75" s="25"/>
      <c r="C75" s="64"/>
      <c r="D75" s="118"/>
      <c r="E75" s="93"/>
      <c r="F75" s="95"/>
      <c r="G75" s="170"/>
      <c r="H75" s="27"/>
      <c r="I75" s="23"/>
      <c r="J75" s="199"/>
      <c r="K75" s="23">
        <f t="shared" si="0"/>
        <v>0</v>
      </c>
    </row>
    <row r="76" spans="1:11" ht="15" x14ac:dyDescent="0.25">
      <c r="A76" s="22"/>
      <c r="B76" s="25"/>
      <c r="C76" s="64"/>
      <c r="D76" s="118"/>
      <c r="E76" s="93"/>
      <c r="F76" s="95"/>
      <c r="G76" s="170"/>
      <c r="H76" s="27"/>
      <c r="I76" s="23"/>
      <c r="J76" s="199"/>
      <c r="K76" s="23">
        <f t="shared" si="0"/>
        <v>0</v>
      </c>
    </row>
    <row r="77" spans="1:11" ht="15" x14ac:dyDescent="0.25">
      <c r="A77" s="22"/>
      <c r="B77" s="25"/>
      <c r="C77" s="64"/>
      <c r="D77" s="118"/>
      <c r="E77" s="93"/>
      <c r="F77" s="95"/>
      <c r="G77" s="170"/>
      <c r="H77" s="27"/>
      <c r="I77" s="23"/>
      <c r="J77" s="199"/>
      <c r="K77" s="23">
        <f t="shared" si="0"/>
        <v>0</v>
      </c>
    </row>
    <row r="78" spans="1:11" ht="15" x14ac:dyDescent="0.25">
      <c r="A78" s="22"/>
      <c r="B78" s="25"/>
      <c r="C78" s="64"/>
      <c r="D78" s="118"/>
      <c r="E78" s="93"/>
      <c r="F78" s="95"/>
      <c r="G78" s="170"/>
      <c r="H78" s="27"/>
      <c r="I78" s="23"/>
      <c r="J78" s="199"/>
      <c r="K78" s="23">
        <f t="shared" si="0"/>
        <v>0</v>
      </c>
    </row>
    <row r="79" spans="1:11" ht="15" x14ac:dyDescent="0.25">
      <c r="A79" s="22"/>
      <c r="B79" s="25"/>
      <c r="C79" s="64"/>
      <c r="D79" s="118"/>
      <c r="E79" s="93"/>
      <c r="F79" s="95"/>
      <c r="G79" s="170"/>
      <c r="H79" s="27"/>
      <c r="I79" s="23"/>
      <c r="J79" s="199"/>
      <c r="K79" s="23">
        <f t="shared" si="0"/>
        <v>0</v>
      </c>
    </row>
    <row r="80" spans="1:11" ht="15" x14ac:dyDescent="0.25">
      <c r="A80" s="22"/>
      <c r="B80" s="25"/>
      <c r="C80" s="64"/>
      <c r="D80" s="118"/>
      <c r="E80" s="93"/>
      <c r="F80" s="95"/>
      <c r="G80" s="170"/>
      <c r="H80" s="27"/>
      <c r="I80" s="23"/>
      <c r="J80" s="199"/>
      <c r="K80" s="23">
        <f t="shared" si="0"/>
        <v>0</v>
      </c>
    </row>
    <row r="81" spans="1:11" ht="15" x14ac:dyDescent="0.25">
      <c r="A81" s="22"/>
      <c r="B81" s="25"/>
      <c r="C81" s="64"/>
      <c r="D81" s="118"/>
      <c r="E81" s="93"/>
      <c r="F81" s="95"/>
      <c r="G81" s="170"/>
      <c r="H81" s="27"/>
      <c r="I81" s="23"/>
      <c r="J81" s="199"/>
      <c r="K81" s="23">
        <f t="shared" si="0"/>
        <v>0</v>
      </c>
    </row>
    <row r="82" spans="1:11" ht="15" x14ac:dyDescent="0.25">
      <c r="A82" s="22"/>
      <c r="B82" s="25"/>
      <c r="C82" s="64"/>
      <c r="D82" s="118"/>
      <c r="E82" s="93"/>
      <c r="F82" s="95"/>
      <c r="G82" s="170"/>
      <c r="H82" s="27"/>
      <c r="I82" s="23"/>
      <c r="J82" s="199"/>
      <c r="K82" s="23">
        <f t="shared" si="0"/>
        <v>0</v>
      </c>
    </row>
    <row r="83" spans="1:11" ht="15" x14ac:dyDescent="0.25">
      <c r="A83" s="22"/>
      <c r="B83" s="25"/>
      <c r="C83" s="64"/>
      <c r="D83" s="118"/>
      <c r="E83" s="93"/>
      <c r="F83" s="95"/>
      <c r="G83" s="170"/>
      <c r="H83" s="27"/>
      <c r="I83" s="23"/>
      <c r="J83" s="199"/>
      <c r="K83" s="23">
        <f t="shared" si="0"/>
        <v>0</v>
      </c>
    </row>
    <row r="84" spans="1:11" ht="15" x14ac:dyDescent="0.25">
      <c r="A84" s="22"/>
      <c r="B84" s="25"/>
      <c r="C84" s="64"/>
      <c r="D84" s="118"/>
      <c r="E84" s="93"/>
      <c r="F84" s="95"/>
      <c r="G84" s="170"/>
      <c r="H84" s="27"/>
      <c r="I84" s="23"/>
      <c r="J84" s="199"/>
      <c r="K84" s="23">
        <f t="shared" si="0"/>
        <v>0</v>
      </c>
    </row>
    <row r="85" spans="1:11" ht="15" x14ac:dyDescent="0.25">
      <c r="A85" s="22"/>
      <c r="B85" s="25"/>
      <c r="C85" s="64"/>
      <c r="D85" s="118"/>
      <c r="E85" s="93"/>
      <c r="F85" s="95"/>
      <c r="G85" s="170"/>
      <c r="H85" s="27"/>
      <c r="I85" s="23"/>
      <c r="J85" s="199"/>
      <c r="K85" s="23">
        <f t="shared" si="0"/>
        <v>0</v>
      </c>
    </row>
    <row r="86" spans="1:11" ht="15" x14ac:dyDescent="0.25">
      <c r="A86" s="22"/>
      <c r="B86" s="25"/>
      <c r="C86" s="64"/>
      <c r="D86" s="118"/>
      <c r="E86" s="93"/>
      <c r="F86" s="95"/>
      <c r="G86" s="170"/>
      <c r="H86" s="27"/>
      <c r="I86" s="23"/>
      <c r="J86" s="199"/>
      <c r="K86" s="23">
        <f t="shared" si="0"/>
        <v>0</v>
      </c>
    </row>
    <row r="87" spans="1:11" ht="15" x14ac:dyDescent="0.25">
      <c r="A87" s="22"/>
      <c r="B87" s="25"/>
      <c r="C87" s="64"/>
      <c r="D87" s="118"/>
      <c r="E87" s="93"/>
      <c r="F87" s="95"/>
      <c r="G87" s="170"/>
      <c r="H87" s="27"/>
      <c r="I87" s="23"/>
      <c r="J87" s="199"/>
      <c r="K87" s="23">
        <f t="shared" si="0"/>
        <v>0</v>
      </c>
    </row>
    <row r="88" spans="1:11" ht="15" x14ac:dyDescent="0.25">
      <c r="A88" s="22"/>
      <c r="B88" s="25"/>
      <c r="C88" s="64"/>
      <c r="D88" s="118"/>
      <c r="E88" s="93"/>
      <c r="F88" s="95"/>
      <c r="G88" s="170"/>
      <c r="H88" s="27"/>
      <c r="I88" s="23"/>
      <c r="J88" s="199"/>
      <c r="K88" s="23">
        <f t="shared" si="0"/>
        <v>0</v>
      </c>
    </row>
    <row r="89" spans="1:11" ht="15" x14ac:dyDescent="0.25">
      <c r="A89" s="22"/>
      <c r="B89" s="25"/>
      <c r="C89" s="64"/>
      <c r="D89" s="118"/>
      <c r="E89" s="93"/>
      <c r="F89" s="95"/>
      <c r="G89" s="170"/>
      <c r="H89" s="27"/>
      <c r="I89" s="23"/>
      <c r="J89" s="199"/>
      <c r="K89" s="23">
        <f t="shared" si="0"/>
        <v>0</v>
      </c>
    </row>
    <row r="90" spans="1:11" ht="15" x14ac:dyDescent="0.25">
      <c r="A90" s="22"/>
      <c r="B90" s="25"/>
      <c r="C90" s="64"/>
      <c r="D90" s="118"/>
      <c r="E90" s="93"/>
      <c r="F90" s="95"/>
      <c r="G90" s="170"/>
      <c r="H90" s="27"/>
      <c r="I90" s="23"/>
      <c r="J90" s="199"/>
      <c r="K90" s="23">
        <f t="shared" si="0"/>
        <v>0</v>
      </c>
    </row>
    <row r="91" spans="1:11" ht="15" x14ac:dyDescent="0.25">
      <c r="A91" s="22"/>
      <c r="B91" s="25"/>
      <c r="C91" s="64"/>
      <c r="D91" s="118"/>
      <c r="E91" s="93"/>
      <c r="F91" s="95"/>
      <c r="G91" s="170"/>
      <c r="H91" s="27"/>
      <c r="I91" s="23"/>
      <c r="J91" s="199"/>
      <c r="K91" s="23">
        <f t="shared" si="0"/>
        <v>0</v>
      </c>
    </row>
    <row r="92" spans="1:11" ht="15" x14ac:dyDescent="0.25">
      <c r="A92" s="22"/>
      <c r="B92" s="25"/>
      <c r="C92" s="64"/>
      <c r="D92" s="118"/>
      <c r="E92" s="93"/>
      <c r="F92" s="95"/>
      <c r="G92" s="170"/>
      <c r="H92" s="27"/>
      <c r="I92" s="23"/>
      <c r="J92" s="199"/>
      <c r="K92" s="23">
        <f t="shared" si="0"/>
        <v>0</v>
      </c>
    </row>
    <row r="93" spans="1:11" ht="15" x14ac:dyDescent="0.25">
      <c r="A93" s="22"/>
      <c r="B93" s="25"/>
      <c r="C93" s="64"/>
      <c r="D93" s="118"/>
      <c r="E93" s="93"/>
      <c r="F93" s="95"/>
      <c r="G93" s="170"/>
      <c r="H93" s="27"/>
      <c r="I93" s="23"/>
      <c r="J93" s="199"/>
      <c r="K93" s="23">
        <f t="shared" si="0"/>
        <v>0</v>
      </c>
    </row>
    <row r="94" spans="1:11" ht="15" x14ac:dyDescent="0.25">
      <c r="A94" s="22"/>
      <c r="B94" s="25"/>
      <c r="C94" s="64"/>
      <c r="D94" s="118"/>
      <c r="E94" s="93"/>
      <c r="F94" s="95"/>
      <c r="G94" s="170"/>
      <c r="H94" s="27"/>
      <c r="I94" s="23"/>
      <c r="J94" s="199"/>
      <c r="K94" s="23">
        <f t="shared" si="0"/>
        <v>0</v>
      </c>
    </row>
    <row r="95" spans="1:11" ht="15" x14ac:dyDescent="0.25">
      <c r="A95" s="22"/>
      <c r="B95" s="25"/>
      <c r="C95" s="64"/>
      <c r="D95" s="118"/>
      <c r="E95" s="93"/>
      <c r="F95" s="95"/>
      <c r="G95" s="170"/>
      <c r="H95" s="27"/>
      <c r="I95" s="23"/>
      <c r="J95" s="199"/>
      <c r="K95" s="23">
        <f t="shared" si="0"/>
        <v>0</v>
      </c>
    </row>
    <row r="96" spans="1:11" ht="15" x14ac:dyDescent="0.25">
      <c r="A96" s="22"/>
      <c r="B96" s="25"/>
      <c r="C96" s="64"/>
      <c r="D96" s="118"/>
      <c r="E96" s="93"/>
      <c r="F96" s="95"/>
      <c r="G96" s="170"/>
      <c r="H96" s="27"/>
      <c r="I96" s="23"/>
      <c r="J96" s="199"/>
      <c r="K96" s="23">
        <f t="shared" si="0"/>
        <v>0</v>
      </c>
    </row>
    <row r="97" spans="1:11" ht="15" x14ac:dyDescent="0.25">
      <c r="A97" s="22"/>
      <c r="B97" s="25"/>
      <c r="C97" s="64"/>
      <c r="D97" s="118"/>
      <c r="E97" s="93"/>
      <c r="F97" s="95"/>
      <c r="G97" s="170"/>
      <c r="H97" s="27"/>
      <c r="I97" s="23"/>
      <c r="J97" s="199"/>
      <c r="K97" s="23">
        <f t="shared" si="0"/>
        <v>0</v>
      </c>
    </row>
    <row r="98" spans="1:11" ht="15" x14ac:dyDescent="0.25">
      <c r="A98" s="22"/>
      <c r="B98" s="25"/>
      <c r="C98" s="64"/>
      <c r="D98" s="118"/>
      <c r="E98" s="93"/>
      <c r="F98" s="95"/>
      <c r="G98" s="170"/>
      <c r="H98" s="27"/>
      <c r="I98" s="23"/>
      <c r="J98" s="199"/>
      <c r="K98" s="23">
        <f t="shared" si="0"/>
        <v>0</v>
      </c>
    </row>
    <row r="99" spans="1:11" ht="15" x14ac:dyDescent="0.25">
      <c r="A99" s="22"/>
      <c r="B99" s="25"/>
      <c r="C99" s="64"/>
      <c r="D99" s="118"/>
      <c r="E99" s="93"/>
      <c r="F99" s="95"/>
      <c r="G99" s="170"/>
      <c r="H99" s="27"/>
      <c r="I99" s="23"/>
      <c r="J99" s="199"/>
      <c r="K99" s="23">
        <f t="shared" si="0"/>
        <v>0</v>
      </c>
    </row>
    <row r="100" spans="1:11" ht="15" x14ac:dyDescent="0.25">
      <c r="A100" s="22"/>
      <c r="B100" s="25"/>
      <c r="C100" s="64"/>
      <c r="D100" s="118"/>
      <c r="E100" s="93"/>
      <c r="F100" s="95"/>
      <c r="G100" s="170"/>
      <c r="H100" s="27"/>
      <c r="I100" s="23"/>
      <c r="J100" s="199"/>
      <c r="K100" s="23">
        <f t="shared" si="0"/>
        <v>0</v>
      </c>
    </row>
    <row r="101" spans="1:11" ht="15" x14ac:dyDescent="0.25">
      <c r="A101" s="22"/>
      <c r="B101" s="25"/>
      <c r="C101" s="64"/>
      <c r="D101" s="118"/>
      <c r="E101" s="93"/>
      <c r="F101" s="95"/>
      <c r="G101" s="170"/>
      <c r="H101" s="27"/>
      <c r="I101" s="23"/>
      <c r="J101" s="199"/>
      <c r="K101" s="23">
        <f t="shared" si="0"/>
        <v>0</v>
      </c>
    </row>
    <row r="102" spans="1:11" ht="15" x14ac:dyDescent="0.25">
      <c r="A102" s="22"/>
      <c r="B102" s="25"/>
      <c r="C102" s="64"/>
      <c r="D102" s="118"/>
      <c r="E102" s="93"/>
      <c r="F102" s="95"/>
      <c r="G102" s="170"/>
      <c r="H102" s="27"/>
      <c r="I102" s="23"/>
      <c r="J102" s="199"/>
      <c r="K102" s="23">
        <f t="shared" si="0"/>
        <v>0</v>
      </c>
    </row>
    <row r="103" spans="1:11" ht="15" x14ac:dyDescent="0.25">
      <c r="A103" s="22"/>
      <c r="B103" s="25"/>
      <c r="C103" s="64"/>
      <c r="D103" s="118"/>
      <c r="E103" s="93"/>
      <c r="F103" s="95"/>
      <c r="G103" s="170"/>
      <c r="H103" s="27"/>
      <c r="I103" s="23"/>
      <c r="J103" s="199"/>
      <c r="K103" s="23">
        <f t="shared" si="0"/>
        <v>0</v>
      </c>
    </row>
    <row r="104" spans="1:11" ht="15" x14ac:dyDescent="0.25">
      <c r="A104" s="22"/>
      <c r="B104" s="25"/>
      <c r="C104" s="64"/>
      <c r="D104" s="118"/>
      <c r="E104" s="93"/>
      <c r="F104" s="95"/>
      <c r="G104" s="170"/>
      <c r="H104" s="27"/>
      <c r="I104" s="23"/>
      <c r="J104" s="199"/>
      <c r="K104" s="23">
        <f t="shared" si="0"/>
        <v>0</v>
      </c>
    </row>
    <row r="105" spans="1:11" ht="15" x14ac:dyDescent="0.25">
      <c r="A105" s="22"/>
      <c r="B105" s="25"/>
      <c r="C105" s="64"/>
      <c r="D105" s="118"/>
      <c r="E105" s="93"/>
      <c r="F105" s="95"/>
      <c r="G105" s="170"/>
      <c r="H105" s="27"/>
      <c r="I105" s="23"/>
      <c r="J105" s="127"/>
      <c r="K105" s="23">
        <f t="shared" ref="K105:K139" si="1">+I105-J105</f>
        <v>0</v>
      </c>
    </row>
    <row r="106" spans="1:11" ht="15" x14ac:dyDescent="0.25">
      <c r="A106" s="22"/>
      <c r="B106" s="25"/>
      <c r="C106" s="64"/>
      <c r="D106" s="118"/>
      <c r="E106" s="93"/>
      <c r="F106" s="95"/>
      <c r="G106" s="170"/>
      <c r="H106" s="27"/>
      <c r="I106" s="23"/>
      <c r="J106" s="127"/>
      <c r="K106" s="23">
        <f t="shared" si="1"/>
        <v>0</v>
      </c>
    </row>
    <row r="107" spans="1:11" ht="15" x14ac:dyDescent="0.25">
      <c r="A107" s="22"/>
      <c r="B107" s="181"/>
      <c r="C107" s="181"/>
      <c r="D107" s="181"/>
      <c r="E107" s="234"/>
      <c r="F107" s="95"/>
      <c r="G107" s="124"/>
      <c r="H107" s="27"/>
      <c r="I107" s="127"/>
      <c r="J107" s="127"/>
      <c r="K107" s="23">
        <f t="shared" si="1"/>
        <v>0</v>
      </c>
    </row>
    <row r="108" spans="1:11" ht="15" x14ac:dyDescent="0.25">
      <c r="A108" s="248"/>
      <c r="B108" s="184"/>
      <c r="C108" s="184"/>
      <c r="D108" s="184"/>
      <c r="E108" s="234"/>
      <c r="F108" s="95"/>
      <c r="G108" s="124"/>
      <c r="H108" s="27"/>
      <c r="I108" s="127"/>
      <c r="J108" s="127"/>
      <c r="K108" s="23">
        <f t="shared" si="1"/>
        <v>0</v>
      </c>
    </row>
    <row r="109" spans="1:11" ht="15" x14ac:dyDescent="0.25">
      <c r="A109" s="248"/>
      <c r="B109" s="184"/>
      <c r="C109" s="184"/>
      <c r="D109" s="184"/>
      <c r="E109" s="234"/>
      <c r="F109" s="95"/>
      <c r="G109" s="124"/>
      <c r="H109" s="27"/>
      <c r="I109" s="127"/>
      <c r="J109" s="127"/>
      <c r="K109" s="23">
        <f t="shared" si="1"/>
        <v>0</v>
      </c>
    </row>
    <row r="110" spans="1:11" ht="15" x14ac:dyDescent="0.25">
      <c r="A110" s="248"/>
      <c r="B110" s="184"/>
      <c r="C110" s="184"/>
      <c r="D110" s="184"/>
      <c r="E110" s="234"/>
      <c r="F110" s="95"/>
      <c r="G110" s="124"/>
      <c r="H110" s="27"/>
      <c r="I110" s="127"/>
      <c r="J110" s="127"/>
      <c r="K110" s="23">
        <f t="shared" si="1"/>
        <v>0</v>
      </c>
    </row>
    <row r="111" spans="1:11" ht="15" x14ac:dyDescent="0.25">
      <c r="A111" s="248"/>
      <c r="B111" s="184"/>
      <c r="C111" s="184"/>
      <c r="D111" s="184"/>
      <c r="E111" s="234"/>
      <c r="F111" s="95"/>
      <c r="G111" s="124"/>
      <c r="H111" s="27"/>
      <c r="I111" s="127"/>
      <c r="J111" s="127"/>
      <c r="K111" s="23">
        <f t="shared" si="1"/>
        <v>0</v>
      </c>
    </row>
    <row r="112" spans="1:11" ht="15" x14ac:dyDescent="0.25">
      <c r="A112" s="248"/>
      <c r="B112" s="184"/>
      <c r="C112" s="184"/>
      <c r="D112" s="184"/>
      <c r="E112" s="234"/>
      <c r="F112" s="95"/>
      <c r="G112" s="124"/>
      <c r="H112" s="27"/>
      <c r="I112" s="127"/>
      <c r="J112" s="127"/>
      <c r="K112" s="23">
        <f t="shared" si="1"/>
        <v>0</v>
      </c>
    </row>
    <row r="113" spans="1:11" ht="15" x14ac:dyDescent="0.25">
      <c r="A113" s="248"/>
      <c r="B113" s="184"/>
      <c r="C113" s="184"/>
      <c r="D113" s="184"/>
      <c r="E113" s="234"/>
      <c r="F113" s="95"/>
      <c r="G113" s="124"/>
      <c r="H113" s="27"/>
      <c r="I113" s="127"/>
      <c r="J113" s="127"/>
      <c r="K113" s="23">
        <f t="shared" si="1"/>
        <v>0</v>
      </c>
    </row>
    <row r="114" spans="1:11" ht="15" x14ac:dyDescent="0.25">
      <c r="A114" s="248"/>
      <c r="B114" s="184"/>
      <c r="C114" s="184"/>
      <c r="D114" s="184"/>
      <c r="E114" s="234"/>
      <c r="F114" s="95"/>
      <c r="G114" s="124"/>
      <c r="H114" s="27"/>
      <c r="I114" s="127"/>
      <c r="J114" s="127"/>
      <c r="K114" s="23">
        <f t="shared" si="1"/>
        <v>0</v>
      </c>
    </row>
    <row r="115" spans="1:11" ht="15" x14ac:dyDescent="0.25">
      <c r="A115" s="248"/>
      <c r="B115" s="184"/>
      <c r="C115" s="184"/>
      <c r="D115" s="184"/>
      <c r="E115" s="234"/>
      <c r="F115" s="95"/>
      <c r="G115" s="124"/>
      <c r="H115" s="27"/>
      <c r="I115" s="127"/>
      <c r="J115" s="127"/>
      <c r="K115" s="23">
        <f t="shared" si="1"/>
        <v>0</v>
      </c>
    </row>
    <row r="116" spans="1:11" ht="15" x14ac:dyDescent="0.25">
      <c r="A116" s="248"/>
      <c r="B116" s="184"/>
      <c r="C116" s="184"/>
      <c r="D116" s="184"/>
      <c r="E116" s="234"/>
      <c r="F116" s="95"/>
      <c r="G116" s="124"/>
      <c r="H116" s="27"/>
      <c r="I116" s="127"/>
      <c r="J116" s="127"/>
      <c r="K116" s="23">
        <f t="shared" si="1"/>
        <v>0</v>
      </c>
    </row>
    <row r="117" spans="1:11" ht="15" x14ac:dyDescent="0.25">
      <c r="A117" s="248"/>
      <c r="B117" s="184"/>
      <c r="C117" s="184"/>
      <c r="D117" s="184"/>
      <c r="E117" s="234"/>
      <c r="F117" s="95"/>
      <c r="G117" s="124"/>
      <c r="H117" s="27"/>
      <c r="I117" s="127"/>
      <c r="J117" s="127"/>
      <c r="K117" s="23">
        <f t="shared" si="1"/>
        <v>0</v>
      </c>
    </row>
    <row r="118" spans="1:11" ht="15" x14ac:dyDescent="0.25">
      <c r="A118" s="248"/>
      <c r="B118" s="184"/>
      <c r="C118" s="184"/>
      <c r="D118" s="184"/>
      <c r="E118" s="234"/>
      <c r="F118" s="95"/>
      <c r="G118" s="124"/>
      <c r="H118" s="27"/>
      <c r="I118" s="127"/>
      <c r="J118" s="127"/>
      <c r="K118" s="23">
        <f t="shared" si="1"/>
        <v>0</v>
      </c>
    </row>
    <row r="119" spans="1:11" ht="15" x14ac:dyDescent="0.25">
      <c r="A119" s="248"/>
      <c r="B119" s="184"/>
      <c r="C119" s="184"/>
      <c r="D119" s="184"/>
      <c r="E119" s="234"/>
      <c r="F119" s="95"/>
      <c r="G119" s="124"/>
      <c r="H119" s="27"/>
      <c r="I119" s="127"/>
      <c r="J119" s="127"/>
      <c r="K119" s="23">
        <f t="shared" si="1"/>
        <v>0</v>
      </c>
    </row>
    <row r="120" spans="1:11" ht="15" x14ac:dyDescent="0.25">
      <c r="A120" s="248"/>
      <c r="B120" s="184"/>
      <c r="C120" s="184"/>
      <c r="D120" s="184"/>
      <c r="E120" s="234"/>
      <c r="F120" s="95"/>
      <c r="G120" s="124"/>
      <c r="H120" s="27"/>
      <c r="I120" s="127"/>
      <c r="J120" s="127"/>
      <c r="K120" s="23">
        <f t="shared" si="1"/>
        <v>0</v>
      </c>
    </row>
    <row r="121" spans="1:11" ht="15" x14ac:dyDescent="0.25">
      <c r="A121" s="248"/>
      <c r="B121" s="184"/>
      <c r="C121" s="184"/>
      <c r="D121" s="184"/>
      <c r="E121" s="234"/>
      <c r="F121" s="95"/>
      <c r="G121" s="124"/>
      <c r="H121" s="27"/>
      <c r="I121" s="127"/>
      <c r="J121" s="127"/>
      <c r="K121" s="23">
        <f t="shared" si="1"/>
        <v>0</v>
      </c>
    </row>
    <row r="122" spans="1:11" ht="15" x14ac:dyDescent="0.25">
      <c r="A122" s="248"/>
      <c r="B122" s="184"/>
      <c r="C122" s="184"/>
      <c r="D122" s="184"/>
      <c r="E122" s="234"/>
      <c r="F122" s="95"/>
      <c r="G122" s="124"/>
      <c r="H122" s="27"/>
      <c r="I122" s="127"/>
      <c r="J122" s="127"/>
      <c r="K122" s="23">
        <f t="shared" si="1"/>
        <v>0</v>
      </c>
    </row>
    <row r="123" spans="1:11" ht="15" x14ac:dyDescent="0.25">
      <c r="A123" s="248"/>
      <c r="B123" s="184"/>
      <c r="C123" s="184"/>
      <c r="D123" s="184"/>
      <c r="E123" s="234"/>
      <c r="F123" s="95"/>
      <c r="G123" s="124"/>
      <c r="H123" s="27"/>
      <c r="I123" s="127"/>
      <c r="J123" s="127"/>
      <c r="K123" s="23">
        <f t="shared" si="1"/>
        <v>0</v>
      </c>
    </row>
    <row r="124" spans="1:11" ht="15" x14ac:dyDescent="0.25">
      <c r="A124" s="248"/>
      <c r="B124" s="184"/>
      <c r="C124" s="184"/>
      <c r="D124" s="184"/>
      <c r="E124" s="234"/>
      <c r="F124" s="95"/>
      <c r="G124" s="124"/>
      <c r="H124" s="27"/>
      <c r="I124" s="127"/>
      <c r="J124" s="127"/>
      <c r="K124" s="23">
        <f t="shared" si="1"/>
        <v>0</v>
      </c>
    </row>
    <row r="125" spans="1:11" ht="15" x14ac:dyDescent="0.25">
      <c r="A125" s="248"/>
      <c r="B125" s="184"/>
      <c r="C125" s="184"/>
      <c r="D125" s="184"/>
      <c r="E125" s="234"/>
      <c r="F125" s="95"/>
      <c r="G125" s="124"/>
      <c r="H125" s="27"/>
      <c r="I125" s="127"/>
      <c r="J125" s="127"/>
      <c r="K125" s="23">
        <f t="shared" si="1"/>
        <v>0</v>
      </c>
    </row>
    <row r="126" spans="1:11" ht="15" x14ac:dyDescent="0.25">
      <c r="A126" s="248"/>
      <c r="B126" s="184"/>
      <c r="C126" s="184"/>
      <c r="D126" s="184"/>
      <c r="E126" s="234"/>
      <c r="F126" s="95"/>
      <c r="G126" s="124"/>
      <c r="H126" s="27"/>
      <c r="I126" s="127"/>
      <c r="J126" s="127"/>
      <c r="K126" s="23">
        <f t="shared" si="1"/>
        <v>0</v>
      </c>
    </row>
    <row r="127" spans="1:11" ht="15" x14ac:dyDescent="0.25">
      <c r="A127" s="248"/>
      <c r="B127" s="184"/>
      <c r="C127" s="184"/>
      <c r="D127" s="184"/>
      <c r="E127" s="234"/>
      <c r="F127" s="95"/>
      <c r="G127" s="124"/>
      <c r="H127" s="27"/>
      <c r="I127" s="127"/>
      <c r="J127" s="127"/>
      <c r="K127" s="23">
        <f t="shared" si="1"/>
        <v>0</v>
      </c>
    </row>
    <row r="128" spans="1:11" ht="15" x14ac:dyDescent="0.25">
      <c r="A128" s="248"/>
      <c r="B128" s="184"/>
      <c r="C128" s="184"/>
      <c r="D128" s="184"/>
      <c r="E128" s="234"/>
      <c r="F128" s="95"/>
      <c r="G128" s="124"/>
      <c r="H128" s="27"/>
      <c r="I128" s="127"/>
      <c r="J128" s="127"/>
      <c r="K128" s="23">
        <f t="shared" si="1"/>
        <v>0</v>
      </c>
    </row>
    <row r="129" spans="1:11" ht="15" x14ac:dyDescent="0.25">
      <c r="A129" s="248"/>
      <c r="B129" s="184"/>
      <c r="C129" s="184"/>
      <c r="D129" s="184"/>
      <c r="E129" s="234"/>
      <c r="F129" s="95"/>
      <c r="G129" s="124"/>
      <c r="H129" s="27"/>
      <c r="I129" s="127"/>
      <c r="J129" s="127"/>
      <c r="K129" s="23">
        <f t="shared" si="1"/>
        <v>0</v>
      </c>
    </row>
    <row r="130" spans="1:11" ht="15" x14ac:dyDescent="0.25">
      <c r="A130" s="248"/>
      <c r="B130" s="184"/>
      <c r="C130" s="184"/>
      <c r="D130" s="184"/>
      <c r="E130" s="234"/>
      <c r="F130" s="95"/>
      <c r="G130" s="124"/>
      <c r="H130" s="27"/>
      <c r="I130" s="127"/>
      <c r="J130" s="127"/>
      <c r="K130" s="23">
        <f t="shared" si="1"/>
        <v>0</v>
      </c>
    </row>
    <row r="131" spans="1:11" ht="15" x14ac:dyDescent="0.25">
      <c r="A131" s="248"/>
      <c r="B131" s="184"/>
      <c r="C131" s="184"/>
      <c r="D131" s="184"/>
      <c r="E131" s="234"/>
      <c r="F131" s="95"/>
      <c r="G131" s="124"/>
      <c r="H131" s="27"/>
      <c r="I131" s="127"/>
      <c r="J131" s="127"/>
      <c r="K131" s="23">
        <f t="shared" si="1"/>
        <v>0</v>
      </c>
    </row>
    <row r="132" spans="1:11" ht="15" x14ac:dyDescent="0.25">
      <c r="A132" s="248"/>
      <c r="B132" s="184"/>
      <c r="C132" s="184"/>
      <c r="D132" s="184"/>
      <c r="E132" s="234"/>
      <c r="F132" s="95"/>
      <c r="G132" s="124"/>
      <c r="H132" s="27"/>
      <c r="I132" s="127"/>
      <c r="J132" s="127"/>
      <c r="K132" s="23">
        <f t="shared" si="1"/>
        <v>0</v>
      </c>
    </row>
    <row r="133" spans="1:11" ht="15" x14ac:dyDescent="0.25">
      <c r="A133" s="248"/>
      <c r="B133" s="184"/>
      <c r="C133" s="184"/>
      <c r="D133" s="184"/>
      <c r="E133" s="234"/>
      <c r="F133" s="95"/>
      <c r="G133" s="124"/>
      <c r="H133" s="27"/>
      <c r="I133" s="127"/>
      <c r="J133" s="127"/>
      <c r="K133" s="23">
        <f t="shared" si="1"/>
        <v>0</v>
      </c>
    </row>
    <row r="134" spans="1:11" ht="15" x14ac:dyDescent="0.25">
      <c r="A134" s="248"/>
      <c r="B134" s="184"/>
      <c r="C134" s="184"/>
      <c r="D134" s="184"/>
      <c r="E134" s="234"/>
      <c r="F134" s="95"/>
      <c r="G134" s="124"/>
      <c r="H134" s="27"/>
      <c r="I134" s="127"/>
      <c r="J134" s="127"/>
      <c r="K134" s="23">
        <f t="shared" si="1"/>
        <v>0</v>
      </c>
    </row>
    <row r="135" spans="1:11" ht="15" x14ac:dyDescent="0.25">
      <c r="A135" s="248"/>
      <c r="B135" s="184"/>
      <c r="C135" s="184"/>
      <c r="D135" s="184"/>
      <c r="E135" s="234"/>
      <c r="F135" s="95"/>
      <c r="G135" s="124"/>
      <c r="H135" s="27"/>
      <c r="I135" s="127"/>
      <c r="J135" s="23"/>
      <c r="K135" s="23">
        <f t="shared" si="1"/>
        <v>0</v>
      </c>
    </row>
    <row r="136" spans="1:11" ht="15" x14ac:dyDescent="0.25">
      <c r="A136" s="248"/>
      <c r="B136" s="184"/>
      <c r="C136" s="184"/>
      <c r="D136" s="184"/>
      <c r="E136" s="234"/>
      <c r="F136" s="95"/>
      <c r="G136" s="124"/>
      <c r="H136" s="27"/>
      <c r="I136" s="127"/>
      <c r="J136" s="23"/>
      <c r="K136" s="23">
        <f t="shared" si="1"/>
        <v>0</v>
      </c>
    </row>
    <row r="137" spans="1:11" ht="15" x14ac:dyDescent="0.25">
      <c r="A137" s="248"/>
      <c r="B137" s="184"/>
      <c r="C137" s="184"/>
      <c r="D137" s="184"/>
      <c r="E137" s="234"/>
      <c r="F137" s="95"/>
      <c r="G137" s="124"/>
      <c r="H137" s="27"/>
      <c r="I137" s="127"/>
      <c r="J137" s="23"/>
      <c r="K137" s="23">
        <f t="shared" si="1"/>
        <v>0</v>
      </c>
    </row>
    <row r="138" spans="1:11" ht="15" x14ac:dyDescent="0.25">
      <c r="A138" s="248"/>
      <c r="B138" s="184"/>
      <c r="C138" s="184"/>
      <c r="D138" s="184"/>
      <c r="E138" s="234"/>
      <c r="F138" s="95"/>
      <c r="G138" s="124"/>
      <c r="H138" s="27"/>
      <c r="I138" s="127"/>
      <c r="J138" s="23"/>
      <c r="K138" s="23">
        <f t="shared" si="1"/>
        <v>0</v>
      </c>
    </row>
    <row r="139" spans="1:11" ht="15" x14ac:dyDescent="0.25">
      <c r="A139" s="248"/>
      <c r="B139" s="269"/>
      <c r="C139" s="269"/>
      <c r="D139" s="269"/>
      <c r="E139" s="234"/>
      <c r="F139" s="95"/>
      <c r="G139" s="124"/>
      <c r="H139" s="27"/>
      <c r="I139" s="127"/>
      <c r="J139" s="23"/>
      <c r="K139" s="23">
        <f t="shared" si="1"/>
        <v>0</v>
      </c>
    </row>
    <row r="140" spans="1:11" ht="15" x14ac:dyDescent="0.25">
      <c r="A140" s="14"/>
      <c r="B140" s="15"/>
      <c r="C140" s="15"/>
      <c r="D140" s="15"/>
      <c r="E140" s="260"/>
      <c r="F140" s="221"/>
      <c r="G140" s="321" t="s">
        <v>19</v>
      </c>
      <c r="H140" s="316"/>
      <c r="I140" s="28">
        <f>SUM(I35:I139)</f>
        <v>303381600</v>
      </c>
      <c r="J140" s="28">
        <f>SUM(J35:J139)</f>
        <v>20894000</v>
      </c>
      <c r="K140" s="28">
        <f>SUM(K35:K139)</f>
        <v>282487600</v>
      </c>
    </row>
    <row r="141" spans="1:11" ht="15" x14ac:dyDescent="0.25">
      <c r="A141" s="14"/>
      <c r="B141" s="15"/>
      <c r="C141" s="15"/>
      <c r="D141" s="15"/>
      <c r="E141" s="260"/>
      <c r="F141" s="252"/>
      <c r="G141" s="267"/>
      <c r="H141" s="15"/>
      <c r="I141" s="19"/>
      <c r="J141" s="19"/>
      <c r="K141" s="20"/>
    </row>
    <row r="142" spans="1:11" ht="38.25" x14ac:dyDescent="0.2">
      <c r="A142" s="69" t="s">
        <v>37</v>
      </c>
      <c r="B142" s="70" t="s">
        <v>39</v>
      </c>
      <c r="C142" s="69" t="s">
        <v>40</v>
      </c>
      <c r="D142" s="255" t="s">
        <v>38</v>
      </c>
      <c r="E142" s="70" t="s">
        <v>15</v>
      </c>
      <c r="F142" s="262" t="s">
        <v>33</v>
      </c>
      <c r="G142" s="164" t="s">
        <v>16</v>
      </c>
      <c r="H142" s="69" t="s">
        <v>22</v>
      </c>
      <c r="I142" s="69" t="s">
        <v>12</v>
      </c>
      <c r="J142" s="69" t="s">
        <v>23</v>
      </c>
      <c r="K142" s="69" t="s">
        <v>4</v>
      </c>
    </row>
    <row r="143" spans="1:11" ht="15" x14ac:dyDescent="0.2">
      <c r="A143" s="72"/>
      <c r="B143" s="72">
        <v>3223000000</v>
      </c>
      <c r="C143" s="72">
        <v>0</v>
      </c>
      <c r="D143" s="256">
        <f>+A143+B143-C143</f>
        <v>3223000000</v>
      </c>
      <c r="E143" s="253">
        <f>+I140</f>
        <v>303381600</v>
      </c>
      <c r="F143" s="263">
        <f>+E143/D143</f>
        <v>9.4130189264660255E-2</v>
      </c>
      <c r="G143" s="165">
        <f>+I32</f>
        <v>909366000</v>
      </c>
      <c r="H143" s="73">
        <f>+D143-E143-G143</f>
        <v>2010252400</v>
      </c>
      <c r="I143" s="73">
        <f>+J140</f>
        <v>20894000</v>
      </c>
      <c r="J143" s="74">
        <f>+I143/D143</f>
        <v>6.4827800186161959E-3</v>
      </c>
      <c r="K143" s="73">
        <f>+K140</f>
        <v>282487600</v>
      </c>
    </row>
    <row r="144" spans="1:11" ht="15" x14ac:dyDescent="0.25">
      <c r="A144" s="75">
        <v>1</v>
      </c>
      <c r="B144" s="75">
        <v>2</v>
      </c>
      <c r="C144" s="75">
        <v>3</v>
      </c>
      <c r="D144" s="257" t="s">
        <v>3</v>
      </c>
      <c r="E144" s="228">
        <v>5</v>
      </c>
      <c r="F144" s="264" t="s">
        <v>18</v>
      </c>
      <c r="G144" s="167">
        <v>7</v>
      </c>
      <c r="H144" s="75" t="s">
        <v>9</v>
      </c>
      <c r="I144" s="75">
        <v>9</v>
      </c>
      <c r="J144" s="75" t="s">
        <v>24</v>
      </c>
      <c r="K144" s="75" t="s">
        <v>25</v>
      </c>
    </row>
  </sheetData>
  <mergeCells count="16">
    <mergeCell ref="J33:J34"/>
    <mergeCell ref="E34:F34"/>
    <mergeCell ref="G34:H34"/>
    <mergeCell ref="A3:J3"/>
    <mergeCell ref="A5:A6"/>
    <mergeCell ref="B5:B6"/>
    <mergeCell ref="D5:D6"/>
    <mergeCell ref="E5:H5"/>
    <mergeCell ref="I5:I6"/>
    <mergeCell ref="J5:K6"/>
    <mergeCell ref="E6:H6"/>
    <mergeCell ref="G140:H140"/>
    <mergeCell ref="G32:H32"/>
    <mergeCell ref="A33:A34"/>
    <mergeCell ref="E33:H33"/>
    <mergeCell ref="I33:I3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4</vt:i4>
      </vt:variant>
    </vt:vector>
  </HeadingPairs>
  <TitlesOfParts>
    <vt:vector size="23" baseType="lpstr">
      <vt:lpstr>7787</vt:lpstr>
      <vt:lpstr>7795</vt:lpstr>
      <vt:lpstr>7793</vt:lpstr>
      <vt:lpstr>7803</vt:lpstr>
      <vt:lpstr>7799</vt:lpstr>
      <vt:lpstr>7800</vt:lpstr>
      <vt:lpstr>7801</vt:lpstr>
      <vt:lpstr>0069</vt:lpstr>
      <vt:lpstr>0120</vt:lpstr>
      <vt:lpstr>0110</vt:lpstr>
      <vt:lpstr>0115</vt:lpstr>
      <vt:lpstr>0145</vt:lpstr>
      <vt:lpstr>0148</vt:lpstr>
      <vt:lpstr>0070</vt:lpstr>
      <vt:lpstr>0121</vt:lpstr>
      <vt:lpstr>0173</vt:lpstr>
      <vt:lpstr>0180</vt:lpstr>
      <vt:lpstr>0262</vt:lpstr>
      <vt:lpstr>TOTAL</vt:lpstr>
      <vt:lpstr>'7787'!Área_de_impresión</vt:lpstr>
      <vt:lpstr>TOTAL!Área_de_impresión</vt:lpstr>
      <vt:lpstr>'7787'!Títulos_a_imprimir</vt:lpstr>
      <vt:lpstr>TOTAL!Títulos_a_imprimir</vt:lpstr>
    </vt:vector>
  </TitlesOfParts>
  <Company>secretaria de gobierno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presupuesto</dc:creator>
  <cp:lastModifiedBy>Lizeth Lopez Blanco</cp:lastModifiedBy>
  <cp:lastPrinted>2020-08-25T16:18:40Z</cp:lastPrinted>
  <dcterms:created xsi:type="dcterms:W3CDTF">2002-01-22T18:31:49Z</dcterms:created>
  <dcterms:modified xsi:type="dcterms:W3CDTF">2024-08-23T16:49:07Z</dcterms:modified>
</cp:coreProperties>
</file>