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0F9C29E4-FD5B-4F25-B4AB-968BE079EFA7}"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266" l="1"/>
  <c r="K10" i="266"/>
  <c r="K11" i="266"/>
  <c r="K12" i="266"/>
  <c r="K13" i="266"/>
  <c r="K14" i="266"/>
  <c r="K15" i="266"/>
  <c r="K16" i="266"/>
  <c r="K17" i="266"/>
  <c r="K18" i="266"/>
  <c r="K19" i="266"/>
  <c r="K20" i="266"/>
  <c r="K21" i="266"/>
  <c r="K22" i="266"/>
  <c r="K23" i="266"/>
  <c r="K24" i="266"/>
  <c r="M24" i="266" s="1"/>
  <c r="K25" i="266"/>
  <c r="K8" i="266"/>
  <c r="K26" i="266"/>
  <c r="K27" i="266"/>
  <c r="M27" i="266" s="1"/>
  <c r="K28" i="266"/>
  <c r="M28" i="266" s="1"/>
  <c r="K29" i="266"/>
  <c r="K30" i="266"/>
  <c r="K31" i="266"/>
  <c r="K32" i="266"/>
  <c r="K33" i="266"/>
  <c r="K34" i="266"/>
  <c r="K35" i="266"/>
  <c r="M35" i="266" s="1"/>
  <c r="K36" i="266"/>
  <c r="M36" i="266" s="1"/>
  <c r="K37" i="266"/>
  <c r="K38" i="266"/>
  <c r="K39" i="266"/>
  <c r="M39" i="266" s="1"/>
  <c r="K40" i="266"/>
  <c r="M40" i="266" s="1"/>
  <c r="K41" i="266"/>
  <c r="K42" i="266"/>
  <c r="K43" i="266"/>
  <c r="K44" i="266"/>
  <c r="K94" i="261"/>
  <c r="K95" i="261"/>
  <c r="K96" i="261"/>
  <c r="K97" i="261"/>
  <c r="M97" i="261" s="1"/>
  <c r="K98" i="261"/>
  <c r="K99" i="261"/>
  <c r="K100" i="261"/>
  <c r="K101" i="261"/>
  <c r="M101" i="261" s="1"/>
  <c r="K102" i="261"/>
  <c r="K103" i="261"/>
  <c r="K104" i="261"/>
  <c r="K105" i="261"/>
  <c r="M105" i="261" s="1"/>
  <c r="K106" i="261"/>
  <c r="K107" i="261"/>
  <c r="K108" i="261"/>
  <c r="K109" i="261"/>
  <c r="M109" i="261" s="1"/>
  <c r="K110" i="261"/>
  <c r="K111" i="261"/>
  <c r="K112" i="261"/>
  <c r="K113" i="261"/>
  <c r="M113" i="261" s="1"/>
  <c r="K114" i="261"/>
  <c r="K115" i="261"/>
  <c r="K116" i="261"/>
  <c r="K117" i="261"/>
  <c r="M117" i="261" s="1"/>
  <c r="K118" i="261"/>
  <c r="K119" i="261"/>
  <c r="K120" i="261"/>
  <c r="K121" i="261"/>
  <c r="M121" i="261" s="1"/>
  <c r="K122" i="261"/>
  <c r="K123" i="261"/>
  <c r="K124" i="261"/>
  <c r="K125" i="261"/>
  <c r="M125" i="261" s="1"/>
  <c r="K126" i="261"/>
  <c r="K127" i="261"/>
  <c r="K128" i="261"/>
  <c r="K129" i="261"/>
  <c r="M129" i="261" s="1"/>
  <c r="K130" i="261"/>
  <c r="K131" i="261"/>
  <c r="K132" i="261"/>
  <c r="K133" i="261"/>
  <c r="M133" i="261" s="1"/>
  <c r="K134" i="261"/>
  <c r="K135" i="261"/>
  <c r="K136" i="261"/>
  <c r="K137" i="261"/>
  <c r="M137" i="261" s="1"/>
  <c r="K138" i="261"/>
  <c r="K139" i="261"/>
  <c r="K140" i="261"/>
  <c r="K141" i="261"/>
  <c r="M141" i="261" s="1"/>
  <c r="K142" i="261"/>
  <c r="K143" i="261"/>
  <c r="K144" i="261"/>
  <c r="K145" i="261"/>
  <c r="M145" i="261" s="1"/>
  <c r="K146" i="261"/>
  <c r="K147" i="261"/>
  <c r="K148" i="261"/>
  <c r="K149" i="261"/>
  <c r="M149" i="261" s="1"/>
  <c r="K150" i="261"/>
  <c r="K151" i="261"/>
  <c r="K152" i="261"/>
  <c r="K153" i="261"/>
  <c r="M153" i="261" s="1"/>
  <c r="K154" i="261"/>
  <c r="K155" i="261"/>
  <c r="K156" i="261"/>
  <c r="K157" i="261"/>
  <c r="M157" i="261" s="1"/>
  <c r="K93" i="261"/>
  <c r="K12" i="265"/>
  <c r="K13" i="265"/>
  <c r="K14" i="265"/>
  <c r="M14" i="265" s="1"/>
  <c r="K15" i="265"/>
  <c r="M15" i="265" s="1"/>
  <c r="K16" i="265"/>
  <c r="K17" i="265"/>
  <c r="K18" i="265"/>
  <c r="K19" i="265"/>
  <c r="M19" i="265" s="1"/>
  <c r="K20" i="265"/>
  <c r="K21" i="265"/>
  <c r="M21" i="265" s="1"/>
  <c r="K22" i="265"/>
  <c r="K23" i="265"/>
  <c r="K24" i="265"/>
  <c r="K25" i="265"/>
  <c r="M25" i="265" s="1"/>
  <c r="K26" i="265"/>
  <c r="K27" i="265"/>
  <c r="M27" i="265" s="1"/>
  <c r="K28" i="265"/>
  <c r="K29" i="265"/>
  <c r="K30" i="265"/>
  <c r="K31" i="265"/>
  <c r="M31" i="265" s="1"/>
  <c r="K32" i="265"/>
  <c r="K33" i="265"/>
  <c r="K34" i="265"/>
  <c r="K35" i="265"/>
  <c r="K36" i="265"/>
  <c r="K37" i="265"/>
  <c r="M37" i="265" s="1"/>
  <c r="K38" i="265"/>
  <c r="K39" i="265"/>
  <c r="M39" i="265" s="1"/>
  <c r="K40" i="265"/>
  <c r="K41" i="265"/>
  <c r="M41" i="265" s="1"/>
  <c r="K42" i="265"/>
  <c r="K43" i="265"/>
  <c r="M43" i="265" s="1"/>
  <c r="K44" i="265"/>
  <c r="K45" i="265"/>
  <c r="K46" i="265"/>
  <c r="M46" i="265" s="1"/>
  <c r="K47" i="265"/>
  <c r="M47" i="265" s="1"/>
  <c r="K48" i="265"/>
  <c r="K49" i="265"/>
  <c r="K50" i="265"/>
  <c r="K51" i="265"/>
  <c r="M51" i="265" s="1"/>
  <c r="K52" i="265"/>
  <c r="K53" i="265"/>
  <c r="M53" i="265" s="1"/>
  <c r="K54" i="265"/>
  <c r="K55" i="265"/>
  <c r="K56" i="265"/>
  <c r="K57" i="265"/>
  <c r="M57" i="265" s="1"/>
  <c r="K11" i="265"/>
  <c r="M11" i="265" s="1"/>
  <c r="M7" i="261"/>
  <c r="L71" i="251"/>
  <c r="M15" i="266"/>
  <c r="M16" i="266"/>
  <c r="M19" i="266"/>
  <c r="M20" i="266"/>
  <c r="M31" i="266"/>
  <c r="M32" i="266"/>
  <c r="M44" i="266"/>
  <c r="M9" i="265"/>
  <c r="M10" i="265"/>
  <c r="M13" i="265"/>
  <c r="M17" i="265"/>
  <c r="M18" i="265"/>
  <c r="M23" i="265"/>
  <c r="M26" i="265"/>
  <c r="M29" i="265"/>
  <c r="M33" i="265"/>
  <c r="M34" i="265"/>
  <c r="M35" i="265"/>
  <c r="M42" i="265"/>
  <c r="M45" i="265"/>
  <c r="M49" i="265"/>
  <c r="M50" i="265"/>
  <c r="M55"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140" i="262"/>
  <c r="M9" i="262"/>
  <c r="M10" i="262"/>
  <c r="M11" i="262"/>
  <c r="M13" i="262"/>
  <c r="M14" i="262"/>
  <c r="M15" i="262"/>
  <c r="M17" i="262"/>
  <c r="M18" i="262"/>
  <c r="M19" i="262"/>
  <c r="M21" i="262"/>
  <c r="M22" i="262"/>
  <c r="M23" i="262"/>
  <c r="M25" i="262"/>
  <c r="M26" i="262"/>
  <c r="M27" i="262"/>
  <c r="M29" i="262"/>
  <c r="M30" i="262"/>
  <c r="M31" i="262"/>
  <c r="M33" i="262"/>
  <c r="M34" i="262"/>
  <c r="M35" i="262"/>
  <c r="M37" i="262"/>
  <c r="M38" i="262"/>
  <c r="M39" i="262"/>
  <c r="M41" i="262"/>
  <c r="M42" i="262"/>
  <c r="M43" i="262"/>
  <c r="M45" i="262"/>
  <c r="M46" i="262"/>
  <c r="M47" i="262"/>
  <c r="M49" i="262"/>
  <c r="M50" i="262"/>
  <c r="M51" i="262"/>
  <c r="M53" i="262"/>
  <c r="M54" i="262"/>
  <c r="M55" i="262"/>
  <c r="M57" i="262"/>
  <c r="M58" i="262"/>
  <c r="M59" i="262"/>
  <c r="M61" i="262"/>
  <c r="M62" i="262"/>
  <c r="M63" i="262"/>
  <c r="M65" i="262"/>
  <c r="M66" i="262"/>
  <c r="M67" i="262"/>
  <c r="M69" i="262"/>
  <c r="M70" i="262"/>
  <c r="M71" i="262"/>
  <c r="M73" i="262"/>
  <c r="M74" i="262"/>
  <c r="M75" i="262"/>
  <c r="M77" i="262"/>
  <c r="M78" i="262"/>
  <c r="M79" i="262"/>
  <c r="M81" i="262"/>
  <c r="M82" i="262"/>
  <c r="M83" i="262"/>
  <c r="M85" i="262"/>
  <c r="M86" i="262"/>
  <c r="M87" i="262"/>
  <c r="M89" i="262"/>
  <c r="M90" i="262"/>
  <c r="M91" i="262"/>
  <c r="M93" i="262"/>
  <c r="M94" i="262"/>
  <c r="M95" i="262"/>
  <c r="M97" i="262"/>
  <c r="M98" i="262"/>
  <c r="M99" i="262"/>
  <c r="M101" i="262"/>
  <c r="M102" i="262"/>
  <c r="M103" i="262"/>
  <c r="M105" i="262"/>
  <c r="M106" i="262"/>
  <c r="M107" i="262"/>
  <c r="M109" i="262"/>
  <c r="M110" i="262"/>
  <c r="M111" i="262"/>
  <c r="M113" i="262"/>
  <c r="M114" i="262"/>
  <c r="M115" i="262"/>
  <c r="M117" i="262"/>
  <c r="M118" i="262"/>
  <c r="M119" i="262"/>
  <c r="M121" i="262"/>
  <c r="M122" i="262"/>
  <c r="M123" i="262"/>
  <c r="M125" i="262"/>
  <c r="M126" i="262"/>
  <c r="M127" i="262"/>
  <c r="M129" i="262"/>
  <c r="M130" i="262"/>
  <c r="M131" i="262"/>
  <c r="M133" i="262"/>
  <c r="M134" i="262"/>
  <c r="M135" i="262"/>
  <c r="M137" i="262"/>
  <c r="M138" i="262"/>
  <c r="M139"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8" i="261"/>
  <c r="M99" i="261"/>
  <c r="M100" i="261"/>
  <c r="M102" i="261"/>
  <c r="M103" i="261"/>
  <c r="M104" i="261"/>
  <c r="M106" i="261"/>
  <c r="M107" i="261"/>
  <c r="M108" i="261"/>
  <c r="M110" i="261"/>
  <c r="M111" i="261"/>
  <c r="M112" i="261"/>
  <c r="M114" i="261"/>
  <c r="M115" i="261"/>
  <c r="M116" i="261"/>
  <c r="M118" i="261"/>
  <c r="M119" i="261"/>
  <c r="M120" i="261"/>
  <c r="M122" i="261"/>
  <c r="M123" i="261"/>
  <c r="M124" i="261"/>
  <c r="M126" i="261"/>
  <c r="M127" i="261"/>
  <c r="M128" i="261"/>
  <c r="M130" i="261"/>
  <c r="M131" i="261"/>
  <c r="M132" i="261"/>
  <c r="M134" i="261"/>
  <c r="M135" i="261"/>
  <c r="M136" i="261"/>
  <c r="M138" i="261"/>
  <c r="M139" i="261"/>
  <c r="M140" i="261"/>
  <c r="M142" i="261"/>
  <c r="M143" i="261"/>
  <c r="M144" i="261"/>
  <c r="M146" i="261"/>
  <c r="M147" i="261"/>
  <c r="M148" i="261"/>
  <c r="M150" i="261"/>
  <c r="M151" i="261"/>
  <c r="M152" i="261"/>
  <c r="M154" i="261"/>
  <c r="M155" i="261"/>
  <c r="M156"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9" i="266"/>
  <c r="M30" i="266"/>
  <c r="M33" i="266"/>
  <c r="M34" i="266"/>
  <c r="M37" i="266"/>
  <c r="M38" i="266"/>
  <c r="M41" i="266"/>
  <c r="M42" i="266"/>
  <c r="M43" i="266"/>
  <c r="M8" i="265"/>
  <c r="M12" i="265"/>
  <c r="M16" i="265"/>
  <c r="M20" i="265"/>
  <c r="M22" i="265"/>
  <c r="M24" i="265"/>
  <c r="M28" i="265"/>
  <c r="M30" i="265"/>
  <c r="M32" i="265"/>
  <c r="M36" i="265"/>
  <c r="M38" i="265"/>
  <c r="M40" i="265"/>
  <c r="M44"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<sst xmlns="http://schemas.openxmlformats.org/spreadsheetml/2006/main" count="2577" uniqueCount="2060">
  <si>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</si>
  <si>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</si>
  <si>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</si>
  <si>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</si>
  <si>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</si>
  <si>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</si>
  <si>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</si>
  <si>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</si>
  <si>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</si>
  <si>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</si>
  <si>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</si>
  <si>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</si>
  <si>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</si>
  <si>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</si>
  <si>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</si>
  <si>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</si>
  <si>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</si>
  <si>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</si>
  <si>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</si>
  <si>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</si>
  <si>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</si>
  <si>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</si>
  <si>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</si>
  <si>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</si>
  <si>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</si>
  <si>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</si>
  <si>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</si>
  <si>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</si>
  <si>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</si>
  <si>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</si>
  <si>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</si>
  <si>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</si>
  <si>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</si>
  <si>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</si>
  <si>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</si>
  <si>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</si>
  <si>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</si>
  <si>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</si>
  <si>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</si>
  <si>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</si>
  <si>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</si>
  <si>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</si>
  <si>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</si>
  <si>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</si>
  <si>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</si>
  <si>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</si>
  <si>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</si>
  <si>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</si>
  <si>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</si>
  <si>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</si>
  <si>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</si>
  <si>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</si>
  <si>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</si>
  <si>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</si>
  <si>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</si>
  <si>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</si>
  <si>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</si>
  <si>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</si>
  <si>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</si>
  <si>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</si>
  <si>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</si>
  <si>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</si>
  <si>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</si>
  <si>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</si>
  <si>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</si>
  <si>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</si>
  <si>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</si>
  <si>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</si>
  <si>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</si>
  <si>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</si>
  <si>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</si>
  <si>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</si>
  <si>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</si>
  <si>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</si>
  <si>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</si>
  <si>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</si>
  <si>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</si>
  <si>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</si>
  <si>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</si>
  <si>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</si>
  <si>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</si>
  <si>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</si>
  <si>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</si>
  <si>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</si>
  <si>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</si>
  <si>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</si>
  <si>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</si>
  <si>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</si>
  <si>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</si>
  <si>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</si>
  <si>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</si>
  <si>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</si>
  <si>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</si>
  <si>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</si>
  <si>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</si>
  <si>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</si>
  <si>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</si>
  <si>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</si>
  <si>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</si>
  <si>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</si>
  <si>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</si>
  <si>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</si>
  <si>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</si>
  <si>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</si>
  <si>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</si>
  <si>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</si>
  <si>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</si>
  <si>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</si>
  <si>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</si>
  <si>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</si>
  <si>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</si>
  <si>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</si>
  <si>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</si>
  <si>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</si>
  <si>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</si>
  <si>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</si>
  <si>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</si>
  <si>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</si>
  <si>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</si>
  <si>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</si>
  <si>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</si>
  <si>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</si>
  <si>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</si>
  <si>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</si>
  <si>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</si>
  <si>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</si>
  <si>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</si>
  <si>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</si>
  <si>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</si>
  <si>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</si>
  <si>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</si>
  <si>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</si>
  <si>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</si>
  <si>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</si>
  <si>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</si>
  <si>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</si>
  <si>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</si>
  <si>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</si>
  <si>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</si>
  <si>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</si>
  <si>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</si>
  <si>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</si>
  <si>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</si>
  <si>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</si>
  <si>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</si>
  <si>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</si>
  <si>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</si>
  <si>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</si>
  <si>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</si>
  <si>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</si>
  <si>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</si>
  <si>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</si>
  <si>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</si>
  <si>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</si>
  <si>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</si>
  <si>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</si>
  <si>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</si>
  <si>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</si>
  <si>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</si>
  <si>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</si>
  <si>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</si>
  <si>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</si>
  <si>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</si>
  <si>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</si>
  <si>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</si>
  <si>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</si>
  <si>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</si>
  <si>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</si>
  <si>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</si>
  <si>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</si>
  <si>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</si>
  <si>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</si>
  <si>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</si>
  <si>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</si>
  <si>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</si>
  <si>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</si>
  <si>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</si>
  <si>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</si>
  <si>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</si>
  <si>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</si>
  <si>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</si>
  <si>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</si>
  <si>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</si>
  <si>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</si>
  <si>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</si>
  <si>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</si>
  <si>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</si>
  <si>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</si>
  <si>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</si>
  <si>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</si>
  <si>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</si>
  <si>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</si>
  <si>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</si>
  <si>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</si>
  <si>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</si>
  <si>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</si>
  <si>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</si>
  <si>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</si>
  <si>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</si>
  <si>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</si>
  <si>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</si>
  <si>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</si>
  <si>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</si>
  <si>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</si>
  <si>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</si>
  <si>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</si>
  <si>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</si>
  <si>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</si>
  <si>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</si>
  <si>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</si>
  <si>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</si>
  <si>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</si>
  <si>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</si>
  <si>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</si>
  <si>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</si>
  <si>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</si>
  <si>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</si>
  <si>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</si>
  <si>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</si>
  <si>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</si>
  <si>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</si>
  <si>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</si>
  <si>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</si>
  <si>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</si>
  <si>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</si>
  <si>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</si>
  <si>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</si>
  <si>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</si>
  <si>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</si>
  <si>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</si>
  <si>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</si>
  <si>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</si>
  <si>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</si>
  <si>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</si>
  <si>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</si>
  <si>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</si>
  <si>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</si>
  <si>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</si>
  <si>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</si>
  <si>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</si>
  <si>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</si>
  <si>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</si>
  <si>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</si>
  <si>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</si>
  <si>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</si>
  <si>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</si>
  <si>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</si>
  <si>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</si>
  <si>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</si>
  <si>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</si>
  <si>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</si>
  <si>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</si>
  <si>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</si>
  <si>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</si>
  <si>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</si>
  <si>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</si>
  <si>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</si>
  <si>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</si>
  <si>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</si>
  <si>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</si>
  <si>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</si>
  <si>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</si>
  <si>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</si>
  <si>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</si>
  <si>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</si>
  <si>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</si>
  <si>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</si>
  <si>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</si>
  <si>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</si>
  <si>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</si>
  <si>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</si>
  <si>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</si>
  <si>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</si>
  <si>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</si>
  <si>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</si>
  <si>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</si>
  <si>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</si>
  <si>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</si>
  <si>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</si>
  <si>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</si>
  <si>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</si>
  <si>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</si>
  <si>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</si>
  <si>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</si>
  <si>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</si>
  <si>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</si>
  <si>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</si>
  <si>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</si>
  <si>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</si>
  <si>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</si>
  <si>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</si>
  <si>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</si>
  <si>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</si>
  <si>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</si>
  <si>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</si>
  <si>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</si>
  <si>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</si>
  <si>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</si>
  <si>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</si>
  <si>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</si>
  <si>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</si>
  <si>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</si>
  <si>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</si>
  <si>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</si>
  <si>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</si>
  <si>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</si>
  <si>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</si>
  <si>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</si>
  <si>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</si>
  <si>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</si>
  <si>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</si>
  <si>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</si>
  <si>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</si>
  <si>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</si>
  <si>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</si>
  <si>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</si>
  <si>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</si>
  <si>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</si>
  <si>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</si>
  <si>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</si>
  <si>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</si>
  <si>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</si>
  <si>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</si>
  <si>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</si>
  <si>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</si>
  <si>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</si>
  <si>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</si>
  <si>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</si>
  <si>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</si>
  <si>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</si>
  <si>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</si>
  <si>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</si>
  <si>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</si>
  <si>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</si>
  <si>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</si>
  <si>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</si>
  <si>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</si>
  <si>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</si>
  <si>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</si>
  <si>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</si>
  <si>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</si>
  <si>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</si>
  <si>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</si>
  <si>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</si>
  <si>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</si>
  <si>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</si>
  <si>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</si>
  <si>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</si>
  <si>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</si>
  <si>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</si>
  <si>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</si>
  <si>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</si>
  <si>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</si>
  <si>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</si>
  <si>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</si>
  <si>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</si>
  <si>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</si>
  <si>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</si>
  <si>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</si>
  <si>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</si>
  <si>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</si>
  <si>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</si>
  <si>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</si>
  <si>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</si>
  <si>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</si>
  <si>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</si>
  <si>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</si>
  <si>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</si>
  <si>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</si>
  <si>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</si>
  <si>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</si>
  <si>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</si>
  <si>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</si>
  <si>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</si>
  <si>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</si>
  <si>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</si>
  <si>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</si>
  <si>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</si>
  <si>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</si>
  <si>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</si>
  <si>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</si>
  <si>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</si>
  <si>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</si>
  <si>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</si>
  <si>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</si>
  <si>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</si>
  <si>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</si>
  <si>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</si>
  <si>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</si>
  <si>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</si>
  <si>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</si>
  <si>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</si>
  <si>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</si>
  <si>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</si>
  <si>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</si>
  <si>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</si>
  <si>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</si>
  <si>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</si>
  <si>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</si>
  <si>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</si>
  <si>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</si>
  <si>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</si>
  <si>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</si>
  <si>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</si>
  <si>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</si>
  <si>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</si>
  <si>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</si>
  <si>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</si>
  <si>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</si>
  <si>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</si>
  <si>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</si>
  <si>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</si>
  <si>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</si>
  <si>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</si>
  <si>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</si>
  <si>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</si>
  <si>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</si>
  <si>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</si>
  <si>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</si>
  <si>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</si>
  <si>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</si>
  <si>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</si>
  <si>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</si>
  <si>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</si>
  <si>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</si>
  <si>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</si>
  <si>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</si>
  <si>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</si>
  <si>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</si>
  <si>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</si>
  <si>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</si>
  <si>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</si>
  <si>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</si>
  <si>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</si>
  <si>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</si>
  <si>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</si>
  <si>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</si>
  <si>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</si>
  <si>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</si>
  <si>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</si>
  <si>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</si>
  <si>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</si>
  <si>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</si>
  <si>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</si>
  <si>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</si>
  <si>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</si>
  <si>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</si>
  <si>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</si>
  <si>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</si>
  <si>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</si>
  <si>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</si>
  <si>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</si>
  <si>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</si>
  <si>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</si>
  <si>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</si>
  <si>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</si>
  <si>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</si>
  <si>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</si>
  <si>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</si>
  <si>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</si>
  <si>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</si>
  <si>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</si>
  <si>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</si>
  <si>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</si>
  <si>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</si>
  <si>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</si>
  <si>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</si>
  <si>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</si>
  <si>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</si>
  <si>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</si>
  <si>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</si>
  <si>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</si>
  <si>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</si>
  <si>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</si>
  <si>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</si>
  <si>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</si>
  <si>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</si>
  <si>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</si>
  <si>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</si>
  <si>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</si>
  <si>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</si>
  <si>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</si>
  <si>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</si>
  <si>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</si>
  <si>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</si>
  <si>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</si>
  <si>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</si>
  <si>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</si>
  <si>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</si>
  <si>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</si>
  <si>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</si>
  <si>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</si>
  <si>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</si>
  <si>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</si>
  <si>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</si>
  <si>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</si>
  <si>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</si>
  <si>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</si>
  <si>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</si>
  <si>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</si>
  <si>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</si>
  <si>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</si>
  <si>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</si>
  <si>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</si>
  <si>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</si>
  <si>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</si>
  <si>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</si>
  <si>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</si>
  <si>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</si>
  <si>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</si>
  <si>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</si>
  <si>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</si>
  <si>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</si>
  <si>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</si>
  <si>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</si>
  <si>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</si>
  <si>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</si>
  <si>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</si>
  <si>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</si>
  <si>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</si>
  <si>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</si>
  <si>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</si>
  <si>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</si>
  <si>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</si>
  <si>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</si>
  <si>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</si>
  <si>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</si>
  <si>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</si>
  <si>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</si>
  <si>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</si>
  <si>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</si>
  <si>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</si>
  <si>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</si>
  <si>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</si>
  <si>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</si>
  <si>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</si>
  <si>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</si>
  <si>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</si>
  <si>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</si>
  <si>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</si>
  <si>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</si>
  <si>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</si>
  <si>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</si>
  <si>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</si>
  <si>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</si>
  <si>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</si>
  <si>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</si>
  <si>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</si>
  <si>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</si>
  <si>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</si>
  <si>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</si>
  <si>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</si>
  <si>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</si>
  <si>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</si>
  <si>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</si>
  <si>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</si>
  <si>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</si>
  <si>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</si>
  <si>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</si>
  <si>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</si>
  <si>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</si>
  <si>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</si>
  <si>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</si>
  <si>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</si>
  <si>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</si>
  <si>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</si>
  <si>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</si>
  <si>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</si>
  <si>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</si>
  <si>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</si>
  <si>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</si>
  <si>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</si>
  <si>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</si>
  <si>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</si>
  <si>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</si>
  <si>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</si>
  <si>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</si>
  <si>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</si>
  <si>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</si>
  <si>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</si>
  <si>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</si>
  <si>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</si>
  <si>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</si>
  <si>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</si>
  <si>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</si>
  <si>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</si>
  <si>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</si>
  <si>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</si>
  <si>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</si>
  <si>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</si>
  <si>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</si>
  <si>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</si>
  <si>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</si>
  <si>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</si>
  <si>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</si>
  <si>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</si>
  <si>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</si>
  <si>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</si>
  <si>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</si>
  <si>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</si>
  <si>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</si>
  <si>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</si>
  <si>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</si>
  <si>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</si>
  <si>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</si>
  <si>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</si>
  <si>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</si>
  <si>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</si>
  <si>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</si>
  <si>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</si>
  <si>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</si>
  <si>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</si>
  <si>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</si>
  <si>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</si>
  <si>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</si>
  <si>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</si>
  <si>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</si>
  <si>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</si>
  <si>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</si>
  <si>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</si>
  <si>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</si>
  <si>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</si>
  <si>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</si>
  <si>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</si>
  <si>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</si>
  <si>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</si>
  <si>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</si>
  <si>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</si>
  <si>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</si>
  <si>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</si>
  <si>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</si>
  <si>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</si>
  <si>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</si>
  <si>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</si>
  <si>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</si>
  <si>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</si>
  <si>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</si>
  <si>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</si>
  <si>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</si>
  <si>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</si>
  <si>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</si>
  <si>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</si>
  <si>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</si>
  <si>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</si>
  <si>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</si>
  <si>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</si>
  <si>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</si>
  <si>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</si>
  <si>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</si>
  <si>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</si>
  <si>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</si>
  <si>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</si>
  <si>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</si>
  <si>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</si>
  <si>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</si>
  <si>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</si>
  <si>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</si>
  <si>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</si>
  <si>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</si>
  <si>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</si>
  <si>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</si>
  <si>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</si>
  <si>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</si>
  <si>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</si>
  <si>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</si>
  <si>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</si>
  <si>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</si>
  <si>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</si>
  <si>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</si>
  <si>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</si>
  <si>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</si>
  <si>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</si>
  <si>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</si>
  <si>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</si>
  <si>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</si>
  <si>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</si>
  <si>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</si>
  <si>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</si>
  <si>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</si>
  <si>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</si>
  <si>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</si>
  <si>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</si>
  <si>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</si>
  <si>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</si>
  <si>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</si>
  <si>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</si>
  <si>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</si>
  <si>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</si>
  <si>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</si>
  <si>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</si>
  <si>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</si>
  <si>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</si>
  <si>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</si>
  <si>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</si>
  <si>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</si>
  <si>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</si>
  <si>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</si>
  <si>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</si>
  <si>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</si>
  <si>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</si>
  <si>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</si>
  <si>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</si>
  <si>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</si>
  <si>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</si>
  <si>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</si>
  <si>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</si>
  <si>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</si>
  <si>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</si>
  <si>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</si>
  <si>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</si>
  <si>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</si>
  <si>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</si>
  <si>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</si>
  <si>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</si>
  <si>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</si>
  <si>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</si>
  <si>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</si>
  <si>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</si>
  <si>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</si>
  <si>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</si>
  <si>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</si>
  <si>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</si>
  <si>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</si>
  <si>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</si>
  <si>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</si>
  <si>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</si>
  <si>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</si>
  <si>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</si>
  <si>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</si>
  <si>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</si>
  <si>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</si>
  <si>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</si>
  <si>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</si>
  <si>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</si>
  <si>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</si>
  <si>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</si>
  <si>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</si>
  <si>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</si>
  <si>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</si>
  <si>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</si>
  <si>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</si>
  <si>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</si>
  <si>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</si>
  <si>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</si>
  <si>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</si>
  <si>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</si>
  <si>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</si>
  <si>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</si>
  <si>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</si>
  <si>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</si>
  <si>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</si>
  <si>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</si>
  <si>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</si>
  <si>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</si>
  <si>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</si>
  <si>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</si>
  <si>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</si>
  <si>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</si>
  <si>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</si>
  <si>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</si>
  <si>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</si>
  <si>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</si>
  <si>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</si>
  <si>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</si>
  <si>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</si>
  <si>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</si>
  <si>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</si>
  <si>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</si>
  <si>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</si>
  <si>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</si>
  <si>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</si>
  <si>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</si>
  <si>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</si>
  <si>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</si>
  <si>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</si>
  <si>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</si>
  <si>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</si>
  <si>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</si>
  <si>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</si>
  <si>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</si>
  <si>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</si>
  <si>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</si>
  <si>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</si>
  <si>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</si>
  <si>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</si>
  <si>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</si>
  <si>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</si>
  <si>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</si>
  <si>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</si>
  <si>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</si>
  <si>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</si>
  <si>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</si>
  <si>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</si>
  <si>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</si>
  <si>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</si>
  <si>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</si>
  <si>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</si>
  <si>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</si>
  <si>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</si>
  <si>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</si>
  <si>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</si>
  <si>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</si>
  <si>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</si>
  <si>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</si>
  <si>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</si>
  <si>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</si>
  <si>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</si>
  <si>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</si>
  <si>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</si>
  <si>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</si>
  <si>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</si>
  <si>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</si>
  <si>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</si>
  <si>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</si>
  <si>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</si>
  <si>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</si>
  <si>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</si>
  <si>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</si>
  <si>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</si>
  <si>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</si>
  <si>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</si>
  <si>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</si>
  <si>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</si>
  <si>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</si>
  <si>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</si>
  <si>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</si>
  <si>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</si>
  <si>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</si>
  <si>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</si>
  <si>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</si>
  <si>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</si>
  <si>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</si>
  <si>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</si>
  <si>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</si>
  <si>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</si>
  <si>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</si>
  <si>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</si>
  <si>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</si>
  <si>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</si>
  <si>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</si>
  <si>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</si>
  <si>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</si>
  <si>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</si>
  <si>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</si>
  <si>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</si>
  <si>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</si>
  <si>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</si>
  <si>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</si>
  <si>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</si>
  <si>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</si>
  <si>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</si>
  <si>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</si>
  <si>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</si>
  <si>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</si>
  <si>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</si>
  <si>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</si>
  <si>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</si>
  <si>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</si>
  <si>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</si>
  <si>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</si>
  <si>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</si>
  <si>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</si>
  <si>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</si>
  <si>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</si>
  <si>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</si>
  <si>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</si>
  <si>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</si>
  <si>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</si>
  <si>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</si>
  <si>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</si>
  <si>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</si>
  <si>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</si>
  <si>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</si>
  <si>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</si>
  <si>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</si>
  <si>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</si>
  <si>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</si>
  <si>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</si>
  <si>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</si>
  <si>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</si>
  <si>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</si>
  <si>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</si>
  <si>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</si>
  <si>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</si>
  <si>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</si>
  <si>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</si>
  <si>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</si>
  <si>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</si>
  <si>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</si>
  <si>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</si>
  <si>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</si>
  <si>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</si>
  <si>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</si>
  <si>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</si>
  <si>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</si>
  <si>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</si>
  <si>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</si>
  <si>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</si>
  <si>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</si>
  <si>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</si>
  <si>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</si>
  <si>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</si>
  <si>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</si>
  <si>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</si>
  <si>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</si>
  <si>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</si>
  <si>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</si>
  <si>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</si>
  <si>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</si>
  <si>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</si>
  <si>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</si>
  <si>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</si>
  <si>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</si>
  <si>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</si>
  <si>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</si>
  <si>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</si>
  <si>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</si>
  <si>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</si>
  <si>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</si>
  <si>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</si>
  <si>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</si>
  <si>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</si>
  <si>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</si>
  <si>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</si>
  <si>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</si>
  <si>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</si>
  <si>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</si>
  <si>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</si>
  <si>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</si>
  <si>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</si>
  <si>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</si>
  <si>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</si>
  <si>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</si>
  <si>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</si>
  <si>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</si>
  <si>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</si>
  <si>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</si>
  <si>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</si>
  <si>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</si>
  <si>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</si>
  <si>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</si>
  <si>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</si>
  <si>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</si>
  <si>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</si>
  <si>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</si>
  <si>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</si>
  <si>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</si>
  <si>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</si>
  <si>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</si>
  <si>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</si>
  <si>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</si>
  <si>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</si>
  <si>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</si>
  <si>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</si>
  <si>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</si>
  <si>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</si>
  <si>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</si>
  <si>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</si>
  <si>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</si>
  <si>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</si>
  <si>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</si>
  <si>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</si>
  <si>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</si>
  <si>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</si>
  <si>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</si>
  <si>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</si>
  <si>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</si>
  <si>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</si>
  <si>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</si>
  <si>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</si>
  <si>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</si>
  <si>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</si>
  <si>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</si>
  <si>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</si>
  <si>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</si>
  <si>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</si>
  <si>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</si>
  <si>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</si>
  <si>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</si>
  <si>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</si>
  <si>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</si>
  <si>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</si>
  <si>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</si>
  <si>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</si>
  <si>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</si>
  <si>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</si>
  <si>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</si>
  <si>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</si>
  <si>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</si>
  <si>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</si>
  <si>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</si>
  <si>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</si>
  <si>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</si>
  <si>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</si>
  <si>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</si>
  <si>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</si>
  <si>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</si>
  <si>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</si>
  <si>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</si>
  <si>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</si>
  <si>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</si>
  <si>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</si>
  <si>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</si>
  <si>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</si>
  <si>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</si>
  <si>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</si>
  <si>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</si>
  <si>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</si>
  <si>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</si>
  <si>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</si>
  <si>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</si>
  <si>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</si>
  <si>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</si>
  <si>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</si>
  <si>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</si>
  <si>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</si>
  <si>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</si>
  <si>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</si>
  <si>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</si>
  <si>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</si>
  <si>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</si>
  <si>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</si>
  <si>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</si>
  <si>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</si>
  <si>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</si>
  <si>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</si>
  <si>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</si>
  <si>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</si>
  <si>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</si>
  <si>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</si>
  <si>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</si>
  <si>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</si>
  <si>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</si>
  <si>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</si>
  <si>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</si>
  <si>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</si>
  <si>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</si>
  <si>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</si>
  <si>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</si>
  <si>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</si>
  <si>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</si>
  <si>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</si>
  <si>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</si>
  <si>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</si>
  <si>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</si>
  <si>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</si>
  <si>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</si>
  <si>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</si>
  <si>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</si>
  <si>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</si>
  <si>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</si>
  <si>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</si>
  <si>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</si>
  <si>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</si>
  <si>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</si>
  <si>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</si>
  <si>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</si>
  <si>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</si>
  <si>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</si>
  <si>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</si>
  <si>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</si>
  <si>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</si>
  <si>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</si>
  <si>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</si>
  <si>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</si>
  <si>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</si>
  <si>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</si>
  <si>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</si>
  <si>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</si>
  <si>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</si>
  <si>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</si>
  <si>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</si>
  <si>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</si>
  <si>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</si>
  <si>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</si>
  <si>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</si>
  <si>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</si>
  <si>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</si>
  <si>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</si>
  <si>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</si>
  <si>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</si>
  <si>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</si>
  <si>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</si>
  <si>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</si>
  <si>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</si>
  <si>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</si>
  <si>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</si>
  <si>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</si>
  <si>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</si>
  <si>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</si>
  <si>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</si>
  <si>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</si>
  <si>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</si>
  <si>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</si>
  <si>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</si>
  <si>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</si>
  <si>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</si>
  <si>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</si>
  <si>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</si>
  <si>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</si>
  <si>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</si>
  <si>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</si>
  <si>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</si>
  <si>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</si>
  <si>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</si>
  <si>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</si>
  <si>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</si>
  <si>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</si>
  <si>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</si>
  <si>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</si>
  <si>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</si>
  <si>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</si>
  <si>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</si>
  <si>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</si>
  <si>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</si>
  <si>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</si>
  <si>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</si>
  <si>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</si>
  <si>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</si>
  <si>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</si>
  <si>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</si>
  <si>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</si>
  <si>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</si>
  <si>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</si>
  <si>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</si>
  <si>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</si>
  <si>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</si>
  <si>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</si>
  <si>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</si>
  <si>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</si>
  <si>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</si>
  <si>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</si>
  <si>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</si>
  <si>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</si>
  <si>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</si>
  <si>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</si>
  <si>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</si>
  <si>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</si>
  <si>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</si>
  <si>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</si>
  <si>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</si>
  <si>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</si>
  <si>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</si>
  <si>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</si>
  <si>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</si>
  <si>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</si>
  <si>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</si>
  <si>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</si>
  <si>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</si>
  <si>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</si>
  <si>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</si>
  <si>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</si>
  <si>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</si>
  <si>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</si>
  <si>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</si>
  <si>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</si>
  <si>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</si>
  <si>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</si>
  <si>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</si>
  <si>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</si>
  <si>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</si>
  <si>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</si>
  <si>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</si>
  <si>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</si>
  <si>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</si>
  <si>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</si>
  <si>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</si>
  <si>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</si>
  <si>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</si>
  <si>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</si>
  <si>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</si>
  <si>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</si>
  <si>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</si>
  <si>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</si>
  <si>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</si>
  <si>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</si>
  <si>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</si>
  <si>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</si>
  <si>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</si>
  <si>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</si>
  <si>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</si>
  <si>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</si>
  <si>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</si>
  <si>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</si>
  <si>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</si>
  <si>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</si>
  <si>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</si>
  <si>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</si>
  <si>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</si>
  <si>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</si>
  <si>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</si>
  <si>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</si>
  <si>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</si>
  <si>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</si>
  <si>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</si>
  <si>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</si>
  <si>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</si>
  <si>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</si>
  <si>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</si>
  <si>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</si>
  <si>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</si>
  <si>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</si>
  <si>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</si>
  <si>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</si>
  <si>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</si>
  <si>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</si>
  <si>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</si>
  <si>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</si>
  <si>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</si>
  <si>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</si>
  <si>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</si>
  <si>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</si>
  <si>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</si>
  <si>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</si>
  <si>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</si>
  <si>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</si>
  <si>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</si>
  <si>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</si>
  <si>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</si>
  <si>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</si>
  <si>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</si>
  <si>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</si>
  <si>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</si>
  <si>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</si>
  <si>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</si>
  <si>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</si>
  <si>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</si>
  <si>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</si>
  <si>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</si>
  <si>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</si>
  <si>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</si>
  <si>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</si>
  <si>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</si>
  <si>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</si>
  <si>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</si>
  <si>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</si>
  <si>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</si>
  <si>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</si>
  <si>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</si>
  <si>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</si>
  <si>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</si>
  <si>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</si>
  <si>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</si>
  <si>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</si>
  <si>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</si>
  <si>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</si>
  <si>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</si>
  <si>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</si>
  <si>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</si>
  <si>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</si>
  <si>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</si>
  <si>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</si>
  <si>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</si>
  <si>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</si>
  <si>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</si>
  <si>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</si>
  <si>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</si>
  <si>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</si>
  <si>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</si>
  <si>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</si>
  <si>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</si>
  <si>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</si>
  <si>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</si>
  <si>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</si>
  <si>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</si>
  <si>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</si>
  <si>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</si>
  <si>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</si>
  <si>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</si>
  <si>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</si>
  <si>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</si>
  <si>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</si>
  <si>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</si>
  <si>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</si>
  <si>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</si>
  <si>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</si>
  <si>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</si>
  <si>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</si>
  <si>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</si>
  <si>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</si>
  <si>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</si>
  <si>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</si>
  <si>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</si>
  <si>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</si>
  <si>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</si>
  <si>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</si>
  <si>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</si>
  <si>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</si>
  <si>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</si>
  <si>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</si>
  <si>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</si>
  <si>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</si>
  <si>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</si>
  <si>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</si>
  <si>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</si>
  <si>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</si>
  <si>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</si>
  <si>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</si>
  <si>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</si>
  <si>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</si>
  <si>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</si>
  <si>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</si>
  <si>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</si>
  <si>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</si>
  <si>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</si>
  <si>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</si>
  <si>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</si>
  <si>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</si>
  <si>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</si>
  <si>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</si>
  <si>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</si>
  <si>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</si>
  <si>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</si>
  <si>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</si>
  <si>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</si>
  <si>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</si>
  <si>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</si>
  <si>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</si>
  <si>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</si>
  <si>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</si>
  <si>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</si>
  <si>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</si>
  <si>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</si>
  <si>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</si>
  <si>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</si>
  <si>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</si>
  <si>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</si>
  <si>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</si>
  <si>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</si>
  <si>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</si>
  <si>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</si>
  <si>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</si>
  <si>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</si>
  <si>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</si>
  <si>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</si>
  <si>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</si>
  <si>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</si>
  <si>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</si>
  <si>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</si>
  <si>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</si>
  <si>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</si>
  <si>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</si>
  <si>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</si>
  <si>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</si>
  <si>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</si>
  <si>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</si>
  <si>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</si>
  <si>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</si>
  <si>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</si>
  <si>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</si>
  <si>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</si>
  <si>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</si>
  <si>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</si>
  <si>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</si>
  <si>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</si>
  <si>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</si>
  <si>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</si>
  <si>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</si>
  <si>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</si>
  <si>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</si>
  <si>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</si>
  <si>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</si>
  <si>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</si>
  <si>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</si>
  <si>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</si>
  <si>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</si>
  <si>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</si>
  <si>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</si>
  <si>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</si>
  <si>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</si>
  <si>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</si>
  <si>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</si>
  <si>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</si>
  <si>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</si>
  <si>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</si>
  <si>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</si>
  <si>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</si>
  <si>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</si>
  <si>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</si>
  <si>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</si>
  <si>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</si>
  <si>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</si>
  <si>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</si>
  <si>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</si>
  <si>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</si>
  <si>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</si>
  <si>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</si>
  <si>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</si>
  <si>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</si>
  <si>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</si>
  <si>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</si>
  <si>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</si>
  <si>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</si>
  <si>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</si>
  <si>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</si>
  <si>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</si>
  <si>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</si>
  <si>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</si>
  <si>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</si>
  <si>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</si>
  <si>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</si>
  <si>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</si>
  <si>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</si>
  <si>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</si>
  <si>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</si>
  <si>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</si>
  <si>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</si>
  <si>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</si>
  <si>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</si>
  <si>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</si>
  <si>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</si>
  <si>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</si>
  <si>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</si>
  <si>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</si>
  <si>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</si>
  <si>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</si>
  <si>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</si>
  <si>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</si>
  <si>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</si>
  <si>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</si>
  <si>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</si>
  <si>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</si>
  <si>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</si>
  <si>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</si>
  <si>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</si>
  <si>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</si>
  <si>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</si>
  <si>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</si>
  <si>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</si>
  <si>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</si>
  <si>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</si>
  <si>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</si>
  <si>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</si>
  <si>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</si>
  <si>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</si>
  <si>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</si>
  <si>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</si>
  <si>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</si>
  <si>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</si>
  <si>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</si>
  <si>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</si>
  <si>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</si>
  <si>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</si>
  <si>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</si>
  <si>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</si>
  <si>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</si>
  <si>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</si>
  <si>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</si>
  <si>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</si>
  <si>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</si>
  <si>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</si>
  <si>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</si>
  <si>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</si>
  <si>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</si>
  <si>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</si>
  <si>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</si>
  <si>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</si>
  <si>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</si>
  <si>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</si>
  <si>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</si>
  <si>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</si>
  <si>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</si>
  <si>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</si>
  <si>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</si>
  <si>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</si>
  <si>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</si>
  <si>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</si>
  <si>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</si>
  <si>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</si>
  <si>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</si>
  <si>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</si>
  <si>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</si>
  <si>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</si>
  <si>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</si>
  <si>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</si>
  <si>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</si>
  <si>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</si>
  <si>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</si>
  <si>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</si>
  <si>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</si>
  <si>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</si>
  <si>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</si>
  <si>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</si>
  <si>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</si>
  <si>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</si>
  <si>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</si>
  <si>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</si>
  <si>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</si>
  <si>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</si>
  <si>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</si>
  <si>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</si>
  <si>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</si>
  <si>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</si>
  <si>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</si>
  <si>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</si>
  <si>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</si>
  <si>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</si>
  <si>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</si>
  <si>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</si>
  <si>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</si>
  <si>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</si>
  <si>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</si>
  <si>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</si>
  <si>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</si>
  <si>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</si>
  <si>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</si>
  <si>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</si>
  <si>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</si>
  <si>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</si>
  <si>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</si>
  <si>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</si>
  <si>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</si>
  <si>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</si>
  <si>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</si>
  <si>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</si>
  <si>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</si>
  <si>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</si>
  <si>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</si>
  <si>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</si>
  <si>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</si>
  <si>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</si>
  <si>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</si>
  <si>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</si>
  <si>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</si>
  <si>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</si>
  <si>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</si>
  <si>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</si>
  <si>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</si>
  <si>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</si>
  <si>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</si>
  <si>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</si>
  <si>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</si>
  <si>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</si>
  <si>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</si>
  <si>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</si>
  <si>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</si>
  <si>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</si>
  <si>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</si>
  <si>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</si>
  <si>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</si>
  <si>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</si>
  <si>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</si>
  <si>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</si>
  <si>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</si>
  <si>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</si>
  <si>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</si>
  <si>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</si>
  <si>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</si>
  <si>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</si>
  <si>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</si>
  <si>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</si>
  <si>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</si>
  <si>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</si>
  <si>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</si>
  <si>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</si>
  <si>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</si>
  <si>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</si>
  <si>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</si>
  <si>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</si>
  <si>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</si>
  <si>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</si>
  <si>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</si>
  <si>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</si>
  <si>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</si>
  <si>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</si>
  <si>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</si>
  <si>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</si>
  <si>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</si>
  <si>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</si>
  <si>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</si>
  <si>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</si>
  <si>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</si>
  <si>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</si>
  <si>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</si>
  <si>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</si>
  <si>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</si>
  <si>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</si>
  <si>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</si>
  <si>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</si>
  <si>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</si>
  <si>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</si>
  <si>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</si>
  <si>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</si>
  <si>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</si>
  <si>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</si>
  <si>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</si>
  <si>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</si>
  <si>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</si>
  <si>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</si>
  <si>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</si>
  <si>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</si>
  <si>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</si>
  <si>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</si>
  <si>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</si>
  <si>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</si>
  <si>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</si>
  <si>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</si>
  <si>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</si>
  <si>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</si>
  <si>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</si>
  <si>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</si>
  <si>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</si>
  <si>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</si>
  <si>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</si>
  <si>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</si>
  <si>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</si>
  <si>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</si>
  <si>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</si>
  <si>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</si>
  <si>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</si>
  <si>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</si>
  <si>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</si>
  <si>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</si>
  <si>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</si>
  <si>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</si>
  <si>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</si>
  <si>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</si>
  <si>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</si>
  <si>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</si>
  <si>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</si>
  <si>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</si>
  <si>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</si>
  <si>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</si>
  <si>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</si>
  <si>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</si>
  <si>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</si>
  <si>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</si>
  <si>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</si>
  <si>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</si>
  <si>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</si>
  <si>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</si>
  <si>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</si>
  <si>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</si>
  <si>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</si>
  <si>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</si>
  <si>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</si>
  <si>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</si>
  <si>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</si>
  <si>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</si>
  <si>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</si>
  <si>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</si>
  <si>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</si>
  <si>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</si>
  <si>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</si>
  <si>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</si>
  <si>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</si>
  <si>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</si>
  <si>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</si>
  <si>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</si>
  <si>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</si>
  <si>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</si>
  <si>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</si>
  <si>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</si>
  <si>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</si>
  <si>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</si>
  <si>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</si>
  <si>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</si>
  <si>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</si>
  <si>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</si>
  <si>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</si>
  <si>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</si>
  <si>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</si>
  <si>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</si>
  <si>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</si>
  <si>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</si>
  <si>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</si>
  <si>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</si>
  <si>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</si>
  <si>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</si>
  <si>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</si>
  <si>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</si>
  <si>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</si>
  <si>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</si>
  <si>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</si>
  <si>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</si>
  <si>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</si>
  <si>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</si>
  <si>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</si>
  <si>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</si>
  <si>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</si>
  <si>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</si>
  <si>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</si>
  <si>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</si>
  <si>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</si>
  <si>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</si>
  <si>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</si>
  <si>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</si>
  <si>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</si>
  <si>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</si>
  <si>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</si>
  <si>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</si>
  <si>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</si>
  <si>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</si>
  <si>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</si>
  <si>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</si>
  <si>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</si>
  <si>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</si>
  <si>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</si>
  <si>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</si>
  <si>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</si>
  <si>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</si>
  <si>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</si>
  <si>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</si>
  <si>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</si>
  <si>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</si>
  <si>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</si>
  <si>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</si>
  <si>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</si>
  <si>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</si>
  <si>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</si>
  <si>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</si>
  <si>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</si>
  <si>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</si>
  <si>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</si>
  <si>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</si>
  <si>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</si>
  <si>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</si>
  <si>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</si>
  <si>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</si>
  <si>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</si>
  <si>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</si>
  <si>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</si>
  <si>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</si>
  <si>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</si>
  <si>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</si>
  <si>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</si>
  <si>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</si>
  <si>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</si>
  <si>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</si>
  <si>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</si>
  <si>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</si>
  <si>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</si>
  <si>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</si>
  <si>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</si>
  <si>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</si>
  <si>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</si>
  <si>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</si>
  <si>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</si>
  <si>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</si>
  <si>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</si>
  <si>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</si>
  <si>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</si>
  <si>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</si>
  <si>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</si>
  <si>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</si>
  <si>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</si>
  <si>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</si>
  <si>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</si>
  <si>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</si>
  <si>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</si>
  <si>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</si>
  <si>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</si>
  <si>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</si>
  <si>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</si>
  <si>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</si>
  <si>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</si>
  <si>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</si>
  <si>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</si>
  <si>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</si>
  <si>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</si>
  <si>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</si>
  <si>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</si>
  <si>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</si>
  <si>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</si>
  <si>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</si>
  <si>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</si>
  <si>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</si>
  <si>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</si>
  <si>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</si>
  <si>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</si>
  <si>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</si>
  <si>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</si>
  <si>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</si>
  <si>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</si>
  <si>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</si>
  <si>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</si>
  <si>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</si>
  <si>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</si>
  <si>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</si>
  <si>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</si>
  <si>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</si>
  <si>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</si>
  <si>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</si>
  <si>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</si>
  <si>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</si>
  <si>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</si>
  <si>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</si>
  <si>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</si>
  <si>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</si>
  <si>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</si>
  <si>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</si>
  <si>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</si>
  <si>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</si>
  <si>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</si>
  <si>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</si>
  <si>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</si>
  <si>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</si>
  <si>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</si>
  <si>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</si>
  <si>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</si>
  <si>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</si>
  <si>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</si>
  <si>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</si>
  <si>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</si>
  <si>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</si>
  <si>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</si>
  <si>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</si>
  <si>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</si>
  <si>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</si>
  <si>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</si>
  <si>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</si>
  <si>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</si>
  <si>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</si>
  <si>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</si>
  <si>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</si>
  <si>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</si>
  <si>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</si>
  <si>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</si>
  <si>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</si>
  <si>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</si>
  <si>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</si>
  <si>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</si>
  <si>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</si>
  <si>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</si>
  <si>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</si>
  <si>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</si>
  <si>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</si>
  <si>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</si>
  <si>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</si>
  <si>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</si>
  <si>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</si>
  <si>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</si>
  <si>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</si>
  <si>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</si>
  <si>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</si>
  <si>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</si>
  <si>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</si>
  <si>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</si>
  <si>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</si>
  <si>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</si>
  <si>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</si>
  <si>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</si>
  <si>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</si>
  <si>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</si>
  <si>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</si>
  <si>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</si>
  <si>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</si>
  <si>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</si>
  <si>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</si>
  <si>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</si>
  <si>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</si>
  <si>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</si>
  <si>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</si>
  <si>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</si>
  <si>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</si>
  <si>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</si>
  <si>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</si>
  <si>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</si>
  <si>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</si>
  <si>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</si>
  <si>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</si>
  <si>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</si>
  <si>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</si>
  <si>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</si>
  <si>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</si>
  <si>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</si>
  <si>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</si>
  <si>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</si>
  <si>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</si>
  <si>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</si>
  <si>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</si>
  <si>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</si>
  <si>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</si>
  <si>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</si>
  <si>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</si>
  <si>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</si>
  <si>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</si>
  <si>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</si>
  <si>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</si>
  <si>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</si>
  <si>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</si>
  <si>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</si>
  <si>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</si>
  <si>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</si>
  <si>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</si>
  <si>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</si>
  <si>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</si>
  <si>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</si>
  <si>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</si>
  <si>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</si>
  <si>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</si>
  <si>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</si>
  <si>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</si>
  <si>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</si>
  <si>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</si>
  <si>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</si>
  <si>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</si>
  <si>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</si>
  <si>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</si>
  <si>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</si>
  <si>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</si>
  <si>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</si>
  <si>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</si>
  <si>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</si>
  <si>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</si>
  <si>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</si>
  <si>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</si>
  <si>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</si>
  <si>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</si>
  <si>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</si>
  <si>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</si>
  <si>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</si>
  <si>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</si>
  <si>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</si>
  <si>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</si>
  <si>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</si>
  <si>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</si>
  <si>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</si>
  <si>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</si>
  <si>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</si>
  <si>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</si>
  <si>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</si>
  <si>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</si>
  <si>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</si>
  <si>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</si>
  <si>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</si>
  <si>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</si>
  <si>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</si>
  <si>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</si>
  <si>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</si>
  <si>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</si>
  <si>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</si>
  <si>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</si>
  <si>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</si>
  <si>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</si>
  <si>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</si>
  <si>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</si>
  <si>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</si>
  <si>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</si>
  <si>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</si>
  <si>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</si>
  <si>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</si>
  <si>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</si>
  <si>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</si>
  <si>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</si>
  <si>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</si>
  <si>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</si>
  <si>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</si>
  <si>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</si>
  <si>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</si>
  <si>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</si>
  <si>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</si>
  <si>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</si>
  <si>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</si>
  <si>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</si>
  <si>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</si>
  <si>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</si>
  <si>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</si>
  <si>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</si>
  <si>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</si>
  <si>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</si>
  <si>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</si>
  <si>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</si>
  <si>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</si>
  <si>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</si>
  <si>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</si>
  <si>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</si>
  <si>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</si>
  <si>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</si>
  <si>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</si>
  <si>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</si>
  <si>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</si>
  <si>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</si>
  <si>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</si>
  <si>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</si>
  <si>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</si>
  <si>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</si>
  <si>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</si>
  <si>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</si>
  <si>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</si>
  <si>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</si>
  <si>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</si>
  <si>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</si>
  <si>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</si>
  <si>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</si>
  <si>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</si>
  <si>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</si>
  <si>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</si>
  <si>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</si>
  <si>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</si>
  <si>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</si>
  <si>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</si>
  <si>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</si>
  <si>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</si>
  <si>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</si>
  <si>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</si>
  <si>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</si>
  <si>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</si>
  <si>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</si>
  <si>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</si>
  <si>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</si>
  <si>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</si>
  <si>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</si>
  <si>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</si>
  <si>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</si>
  <si>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</si>
  <si>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</si>
  <si>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</si>
  <si>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</si>
  <si>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</si>
  <si>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</si>
  <si>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</si>
  <si>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</si>
  <si>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</si>
  <si>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</si>
  <si>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</si>
  <si>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</si>
  <si>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</si>
  <si>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</si>
  <si>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</si>
  <si>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</si>
  <si>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</si>
  <si>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</si>
  <si>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</si>
  <si>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</si>
  <si>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</si>
  <si>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</si>
  <si>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</si>
  <si>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</si>
  <si>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</si>
  <si>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</si>
  <si>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</si>
  <si>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</si>
  <si>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</si>
  <si>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</si>
  <si>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</si>
  <si>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</si>
  <si>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</si>
  <si>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</si>
  <si>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</si>
  <si>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</si>
  <si>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</si>
  <si>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</si>
  <si>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</si>
  <si>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</si>
  <si>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</si>
  <si>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</si>
  <si>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</si>
  <si>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</si>
  <si>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</si>
  <si>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</si>
  <si>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</si>
  <si>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</si>
  <si>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</si>
  <si>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</si>
  <si>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abril</t>
  </si>
  <si>
    <t>ABRIL</t>
  </si>
  <si>
    <t>JUNIO</t>
  </si>
  <si>
    <t>JULIO</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</si>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</sst>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10">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0" fontId="25" fillId="24" borderId="11" xfId="0" applyFont="1" applyFill="1" applyBorder="1" applyAlignment="1">
      <alignment vertical="center"/>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38" workbookViewId="0">
      <selection activeCell="Q67" sqref="Q67"/>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4" t="s">
        <v>65</v>
      </c>
      <c r="B3" s="194"/>
      <c r="C3" s="194"/>
      <c r="D3" s="194"/>
      <c r="E3" s="194"/>
      <c r="F3" s="194"/>
      <c r="G3" s="194"/>
      <c r="H3" s="194"/>
      <c r="I3" s="194"/>
      <c r="J3" s="194"/>
      <c r="K3" s="194"/>
      <c r="L3" s="194"/>
      <c r="M3" s="138" t="s">
        <v>2055</v>
      </c>
    </row>
    <row r="4" spans="1:13" ht="12.75" customHeight="1" x14ac:dyDescent="0.25">
      <c r="A4" s="4"/>
      <c r="B4" s="68"/>
      <c r="C4" s="4"/>
      <c r="D4" s="4"/>
      <c r="E4" s="4"/>
      <c r="F4" s="4"/>
      <c r="G4" s="4"/>
      <c r="H4" s="4"/>
      <c r="I4" s="4"/>
      <c r="J4" s="4"/>
      <c r="K4" s="4"/>
      <c r="L4" s="4"/>
      <c r="M4" s="127"/>
    </row>
    <row r="5" spans="1:13" ht="24" x14ac:dyDescent="0.25">
      <c r="A5" s="197" t="s">
        <v>4</v>
      </c>
      <c r="B5" s="96" t="s">
        <v>10</v>
      </c>
      <c r="C5" s="87" t="s">
        <v>14</v>
      </c>
      <c r="D5" s="91" t="s">
        <v>14</v>
      </c>
      <c r="E5" s="199" t="s">
        <v>12</v>
      </c>
      <c r="F5" s="200"/>
      <c r="G5" s="200"/>
      <c r="H5" s="201"/>
      <c r="I5" s="197" t="s">
        <v>6</v>
      </c>
      <c r="J5" s="87"/>
      <c r="K5" s="180"/>
      <c r="L5" s="197" t="s">
        <v>5</v>
      </c>
      <c r="M5" s="128" t="s">
        <v>0</v>
      </c>
    </row>
    <row r="6" spans="1:13" ht="24" x14ac:dyDescent="0.25">
      <c r="A6" s="198"/>
      <c r="B6" s="97" t="s">
        <v>11</v>
      </c>
      <c r="C6" s="89" t="s">
        <v>9</v>
      </c>
      <c r="D6" s="89" t="s">
        <v>8</v>
      </c>
      <c r="E6" s="199" t="s">
        <v>2</v>
      </c>
      <c r="F6" s="201"/>
      <c r="G6" s="199" t="s">
        <v>7</v>
      </c>
      <c r="H6" s="201"/>
      <c r="I6" s="198"/>
      <c r="J6" s="104" t="s">
        <v>158</v>
      </c>
      <c r="K6" s="181" t="s">
        <v>159</v>
      </c>
      <c r="L6" s="198"/>
      <c r="M6" s="129" t="s">
        <v>1</v>
      </c>
    </row>
    <row r="7" spans="1:13" x14ac:dyDescent="0.25">
      <c r="A7" s="174"/>
      <c r="B7" s="179" t="s">
        <v>907</v>
      </c>
      <c r="C7" s="175" t="s">
        <v>799</v>
      </c>
      <c r="D7" s="175" t="s">
        <v>799</v>
      </c>
      <c r="E7" s="190" t="s">
        <v>973</v>
      </c>
      <c r="F7" s="116"/>
      <c r="G7" s="178" t="s">
        <v>169</v>
      </c>
      <c r="H7" s="176"/>
      <c r="I7" s="185">
        <v>129457096</v>
      </c>
      <c r="J7" s="174"/>
      <c r="K7" s="182">
        <f>+I7-J7</f>
        <v>129457096</v>
      </c>
      <c r="L7" s="193">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1500000</v>
      </c>
      <c r="M9" s="184">
        <f t="shared" si="1"/>
        <v>0</v>
      </c>
    </row>
    <row r="10" spans="1:13" x14ac:dyDescent="0.25">
      <c r="A10" s="92"/>
      <c r="B10" s="101" t="s">
        <v>942</v>
      </c>
      <c r="C10" s="93" t="s">
        <v>535</v>
      </c>
      <c r="D10" s="93" t="s">
        <v>898</v>
      </c>
      <c r="E10" s="190" t="s">
        <v>1025</v>
      </c>
      <c r="F10" s="61"/>
      <c r="G10" s="56" t="s">
        <v>470</v>
      </c>
      <c r="H10" s="64"/>
      <c r="I10" s="54">
        <v>300333</v>
      </c>
      <c r="J10" s="108"/>
      <c r="K10" s="182">
        <f t="shared" si="0"/>
        <v>300333</v>
      </c>
      <c r="L10" s="94">
        <v>0</v>
      </c>
      <c r="M10" s="184">
        <f t="shared" si="1"/>
        <v>300333</v>
      </c>
    </row>
    <row r="11" spans="1:13" x14ac:dyDescent="0.25">
      <c r="A11" s="92"/>
      <c r="B11" s="101" t="s">
        <v>914</v>
      </c>
      <c r="C11" s="93" t="s">
        <v>848</v>
      </c>
      <c r="D11" s="93" t="s">
        <v>362</v>
      </c>
      <c r="E11" s="190" t="s">
        <v>981</v>
      </c>
      <c r="F11" s="61"/>
      <c r="G11" s="56" t="s">
        <v>473</v>
      </c>
      <c r="H11" s="64"/>
      <c r="I11" s="54">
        <v>10231734</v>
      </c>
      <c r="J11" s="108"/>
      <c r="K11" s="182">
        <f t="shared" si="0"/>
        <v>10231734</v>
      </c>
      <c r="L11" s="94">
        <v>10231734</v>
      </c>
      <c r="M11" s="184">
        <f t="shared" si="1"/>
        <v>0</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0</v>
      </c>
      <c r="M13" s="184">
        <f t="shared" si="1"/>
        <v>500000</v>
      </c>
    </row>
    <row r="14" spans="1:13" x14ac:dyDescent="0.25">
      <c r="A14" s="92"/>
      <c r="B14" s="101" t="s">
        <v>908</v>
      </c>
      <c r="C14" s="93" t="s">
        <v>841</v>
      </c>
      <c r="D14" s="93" t="s">
        <v>842</v>
      </c>
      <c r="E14" s="190" t="s">
        <v>974</v>
      </c>
      <c r="F14" s="61"/>
      <c r="G14" s="56" t="s">
        <v>947</v>
      </c>
      <c r="H14" s="64"/>
      <c r="I14" s="54">
        <v>50000000</v>
      </c>
      <c r="J14" s="108"/>
      <c r="K14" s="182">
        <f t="shared" si="0"/>
        <v>50000000</v>
      </c>
      <c r="L14" s="107">
        <v>117984591</v>
      </c>
      <c r="M14" s="184">
        <f t="shared" si="1"/>
        <v>-67984591</v>
      </c>
    </row>
    <row r="15" spans="1:13" x14ac:dyDescent="0.25">
      <c r="A15" s="92"/>
      <c r="B15" s="101" t="s">
        <v>908</v>
      </c>
      <c r="C15" s="93" t="s">
        <v>841</v>
      </c>
      <c r="D15" s="93" t="s">
        <v>842</v>
      </c>
      <c r="E15" s="190" t="s">
        <v>974</v>
      </c>
      <c r="F15" s="61"/>
      <c r="G15" s="56" t="s">
        <v>947</v>
      </c>
      <c r="H15" s="64"/>
      <c r="I15" s="54">
        <v>81455147</v>
      </c>
      <c r="J15" s="108"/>
      <c r="K15" s="182">
        <f t="shared" si="0"/>
        <v>81455147</v>
      </c>
      <c r="L15" s="94">
        <v>81455147</v>
      </c>
      <c r="M15" s="184">
        <f t="shared" si="1"/>
        <v>0</v>
      </c>
    </row>
    <row r="16" spans="1:13" x14ac:dyDescent="0.25">
      <c r="A16" s="92"/>
      <c r="B16" s="101" t="s">
        <v>908</v>
      </c>
      <c r="C16" s="93" t="s">
        <v>841</v>
      </c>
      <c r="D16" s="93" t="s">
        <v>842</v>
      </c>
      <c r="E16" s="190" t="s">
        <v>974</v>
      </c>
      <c r="F16" s="61"/>
      <c r="G16" s="56" t="s">
        <v>947</v>
      </c>
      <c r="H16" s="64"/>
      <c r="I16" s="54">
        <v>158844483</v>
      </c>
      <c r="J16" s="108"/>
      <c r="K16" s="182">
        <f t="shared" si="0"/>
        <v>158844483</v>
      </c>
      <c r="L16" s="94">
        <v>50000000</v>
      </c>
      <c r="M16" s="184">
        <f t="shared" si="1"/>
        <v>108844483</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0</v>
      </c>
      <c r="M23" s="184">
        <f t="shared" si="1"/>
        <v>2100000</v>
      </c>
    </row>
    <row r="24" spans="1:13" x14ac:dyDescent="0.25">
      <c r="A24" s="92"/>
      <c r="B24" s="101" t="s">
        <v>548</v>
      </c>
      <c r="C24" s="93" t="s">
        <v>272</v>
      </c>
      <c r="D24" s="93" t="s">
        <v>857</v>
      </c>
      <c r="E24" s="190" t="s">
        <v>988</v>
      </c>
      <c r="F24" s="61"/>
      <c r="G24" s="56" t="s">
        <v>471</v>
      </c>
      <c r="H24" s="64"/>
      <c r="I24" s="54">
        <v>3460733</v>
      </c>
      <c r="J24" s="108"/>
      <c r="K24" s="182">
        <f t="shared" si="0"/>
        <v>3460733</v>
      </c>
      <c r="L24" s="94">
        <v>3310267</v>
      </c>
      <c r="M24" s="184">
        <f t="shared" si="1"/>
        <v>150466</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0</v>
      </c>
      <c r="M32" s="184">
        <f t="shared" si="1"/>
        <v>6766666</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0</v>
      </c>
      <c r="M34" s="184">
        <f t="shared" si="1"/>
        <v>207000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752400</v>
      </c>
      <c r="M38" s="184">
        <f t="shared" si="1"/>
        <v>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2858867</v>
      </c>
      <c r="M40" s="184">
        <f t="shared" si="1"/>
        <v>0</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c r="K43" s="182">
        <f t="shared" si="0"/>
        <v>200000</v>
      </c>
      <c r="L43" s="94">
        <v>0</v>
      </c>
      <c r="M43" s="184">
        <f t="shared" si="1"/>
        <v>200000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10966667</v>
      </c>
      <c r="M51" s="184">
        <f t="shared" si="1"/>
        <v>3033333</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5" t="s">
        <v>13</v>
      </c>
      <c r="H71" s="196"/>
      <c r="I71" s="15">
        <f>SUM(I7:I70)</f>
        <v>685326567</v>
      </c>
      <c r="J71" s="15">
        <f>SUM(J8:J70)</f>
        <v>0</v>
      </c>
      <c r="K71" s="183">
        <f>SUM(K7:K70)</f>
        <v>685326567</v>
      </c>
      <c r="L71" s="15">
        <f>SUM(L7:L70)</f>
        <v>618081444</v>
      </c>
      <c r="M71" s="131">
        <f>SUM(M7:M70)</f>
        <v>67245123</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28" workbookViewId="0">
      <selection activeCell="M158" sqref="M158"/>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81</v>
      </c>
      <c r="B3" s="194"/>
      <c r="C3" s="194"/>
      <c r="D3" s="194"/>
      <c r="E3" s="194"/>
      <c r="F3" s="194"/>
      <c r="G3" s="194"/>
      <c r="H3" s="194"/>
      <c r="I3" s="194"/>
      <c r="J3" s="194"/>
      <c r="K3" s="194"/>
      <c r="L3" s="194"/>
      <c r="M3" s="114" t="s">
        <v>2059</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197" t="s">
        <v>6</v>
      </c>
      <c r="J5" s="87" t="s">
        <v>158</v>
      </c>
      <c r="K5" s="88" t="s">
        <v>159</v>
      </c>
      <c r="L5" s="197" t="s">
        <v>5</v>
      </c>
      <c r="M5" s="87" t="s">
        <v>0</v>
      </c>
    </row>
    <row r="6" spans="1:13" x14ac:dyDescent="0.25">
      <c r="A6" s="198"/>
      <c r="B6" s="89" t="s">
        <v>11</v>
      </c>
      <c r="C6" s="89" t="s">
        <v>9</v>
      </c>
      <c r="D6" s="89" t="s">
        <v>8</v>
      </c>
      <c r="E6" s="199" t="s">
        <v>2</v>
      </c>
      <c r="F6" s="201"/>
      <c r="G6" s="199" t="s">
        <v>7</v>
      </c>
      <c r="H6" s="201"/>
      <c r="I6" s="198"/>
      <c r="J6" s="89"/>
      <c r="K6" s="89"/>
      <c r="L6" s="198"/>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12600000</v>
      </c>
      <c r="M8" s="94">
        <f t="shared" ref="M8:M71" si="0">+K8-L8</f>
        <v>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2333333</v>
      </c>
      <c r="M12" s="94">
        <f t="shared" si="0"/>
        <v>0</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4216667</v>
      </c>
      <c r="M31" s="94">
        <f t="shared" si="0"/>
        <v>0</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172500</v>
      </c>
      <c r="M68" s="94">
        <f t="shared" si="0"/>
        <v>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141229034</v>
      </c>
      <c r="M86" s="94">
        <f t="shared" si="1"/>
        <v>118554270</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21793998</v>
      </c>
      <c r="M90" s="94">
        <f t="shared" si="1"/>
        <v>1730657</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v>21333333</v>
      </c>
      <c r="K93" s="110">
        <f>+I93-J93</f>
        <v>0</v>
      </c>
      <c r="L93" s="94">
        <v>0</v>
      </c>
      <c r="M93" s="94">
        <f t="shared" si="1"/>
        <v>0</v>
      </c>
    </row>
    <row r="94" spans="1:13" x14ac:dyDescent="0.25">
      <c r="A94" s="98"/>
      <c r="B94" s="93" t="s">
        <v>1218</v>
      </c>
      <c r="C94" s="191" t="s">
        <v>145</v>
      </c>
      <c r="D94" s="191" t="s">
        <v>1143</v>
      </c>
      <c r="E94" s="56" t="s">
        <v>1388</v>
      </c>
      <c r="F94" s="61"/>
      <c r="G94" s="56" t="s">
        <v>1264</v>
      </c>
      <c r="H94" s="62"/>
      <c r="I94" s="109">
        <v>4363534</v>
      </c>
      <c r="J94" s="111"/>
      <c r="K94" s="110">
        <f t="shared" ref="K94:K157" si="2">+I94-J94</f>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f t="shared" si="2"/>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f t="shared" si="2"/>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f t="shared" si="2"/>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f t="shared" si="2"/>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f t="shared" si="2"/>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f t="shared" si="2"/>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f t="shared" si="2"/>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f t="shared" si="2"/>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f t="shared" si="2"/>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f t="shared" si="2"/>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f t="shared" si="2"/>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f t="shared" si="2"/>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f t="shared" si="2"/>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c r="K108" s="110">
        <f t="shared" si="2"/>
        <v>9000000</v>
      </c>
      <c r="L108" s="94">
        <v>4500000</v>
      </c>
      <c r="M108" s="94">
        <f t="shared" si="1"/>
        <v>4500000</v>
      </c>
    </row>
    <row r="109" spans="1:13" x14ac:dyDescent="0.25">
      <c r="A109" s="98"/>
      <c r="B109" s="93" t="s">
        <v>1183</v>
      </c>
      <c r="C109" s="191" t="s">
        <v>723</v>
      </c>
      <c r="D109" s="191" t="s">
        <v>1111</v>
      </c>
      <c r="E109" s="56" t="s">
        <v>1357</v>
      </c>
      <c r="F109" s="61"/>
      <c r="G109" s="56" t="s">
        <v>48</v>
      </c>
      <c r="H109" s="62"/>
      <c r="I109" s="109">
        <v>875000</v>
      </c>
      <c r="J109" s="111"/>
      <c r="K109" s="110">
        <f t="shared" si="2"/>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f t="shared" si="2"/>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f t="shared" si="2"/>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f t="shared" si="2"/>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f t="shared" si="2"/>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f t="shared" si="2"/>
        <v>2960100</v>
      </c>
      <c r="L114" s="94">
        <v>2960100</v>
      </c>
      <c r="M114" s="94">
        <f t="shared" si="1"/>
        <v>0</v>
      </c>
    </row>
    <row r="115" spans="1:13" x14ac:dyDescent="0.25">
      <c r="A115" s="98"/>
      <c r="B115" s="93" t="s">
        <v>824</v>
      </c>
      <c r="C115" s="191" t="s">
        <v>415</v>
      </c>
      <c r="D115" s="191" t="s">
        <v>650</v>
      </c>
      <c r="E115" s="56" t="s">
        <v>1362</v>
      </c>
      <c r="F115" s="61"/>
      <c r="G115" s="56" t="s">
        <v>579</v>
      </c>
      <c r="H115" s="62"/>
      <c r="I115" s="109">
        <v>4800000</v>
      </c>
      <c r="J115" s="111"/>
      <c r="K115" s="110">
        <f t="shared" si="2"/>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f t="shared" si="2"/>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f t="shared" si="2"/>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f t="shared" si="2"/>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f t="shared" si="2"/>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f t="shared" si="2"/>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f t="shared" si="2"/>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f t="shared" si="2"/>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f t="shared" si="2"/>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f t="shared" si="2"/>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f t="shared" si="2"/>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f t="shared" si="2"/>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f t="shared" si="2"/>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f t="shared" si="2"/>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f t="shared" si="2"/>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f t="shared" si="2"/>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f t="shared" si="2"/>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f t="shared" si="2"/>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f t="shared" si="2"/>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f t="shared" si="2"/>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f t="shared" si="2"/>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f t="shared" si="2"/>
        <v>8258000</v>
      </c>
      <c r="L136" s="94">
        <v>8120367</v>
      </c>
      <c r="M136" s="94">
        <f t="shared" ref="M136:M157" si="3">+K136-L136</f>
        <v>137633</v>
      </c>
    </row>
    <row r="137" spans="1:13" x14ac:dyDescent="0.25">
      <c r="A137" s="98"/>
      <c r="B137" s="93" t="s">
        <v>271</v>
      </c>
      <c r="C137" s="191" t="s">
        <v>421</v>
      </c>
      <c r="D137" s="191" t="s">
        <v>1156</v>
      </c>
      <c r="E137" s="56" t="s">
        <v>1395</v>
      </c>
      <c r="F137" s="61"/>
      <c r="G137" s="56" t="s">
        <v>1271</v>
      </c>
      <c r="H137" s="62"/>
      <c r="I137" s="109">
        <v>2691000</v>
      </c>
      <c r="J137" s="111"/>
      <c r="K137" s="110">
        <f t="shared" si="2"/>
        <v>2691000</v>
      </c>
      <c r="L137" s="94">
        <v>2691000</v>
      </c>
      <c r="M137" s="94">
        <f t="shared" si="3"/>
        <v>0</v>
      </c>
    </row>
    <row r="138" spans="1:13" x14ac:dyDescent="0.25">
      <c r="A138" s="98"/>
      <c r="B138" s="93" t="s">
        <v>363</v>
      </c>
      <c r="C138" s="191" t="s">
        <v>521</v>
      </c>
      <c r="D138" s="191" t="s">
        <v>1157</v>
      </c>
      <c r="E138" s="56" t="s">
        <v>1389</v>
      </c>
      <c r="F138" s="61"/>
      <c r="G138" s="56" t="s">
        <v>1272</v>
      </c>
      <c r="H138" s="62"/>
      <c r="I138" s="109">
        <v>2691000</v>
      </c>
      <c r="J138" s="111"/>
      <c r="K138" s="110">
        <f t="shared" si="2"/>
        <v>2691000</v>
      </c>
      <c r="L138" s="94">
        <v>2691000</v>
      </c>
      <c r="M138" s="94">
        <f t="shared" si="3"/>
        <v>0</v>
      </c>
    </row>
    <row r="139" spans="1:13" x14ac:dyDescent="0.25">
      <c r="A139" s="98"/>
      <c r="B139" s="93" t="s">
        <v>317</v>
      </c>
      <c r="C139" s="191" t="s">
        <v>442</v>
      </c>
      <c r="D139" s="191" t="s">
        <v>1158</v>
      </c>
      <c r="E139" s="56" t="s">
        <v>1395</v>
      </c>
      <c r="F139" s="61"/>
      <c r="G139" s="56" t="s">
        <v>1273</v>
      </c>
      <c r="H139" s="62"/>
      <c r="I139" s="109">
        <v>2691000</v>
      </c>
      <c r="J139" s="111"/>
      <c r="K139" s="110">
        <f t="shared" si="2"/>
        <v>2691000</v>
      </c>
      <c r="L139" s="94">
        <v>2691000</v>
      </c>
      <c r="M139" s="94">
        <f t="shared" si="3"/>
        <v>0</v>
      </c>
    </row>
    <row r="140" spans="1:13" x14ac:dyDescent="0.25">
      <c r="A140" s="98"/>
      <c r="B140" s="93" t="s">
        <v>1222</v>
      </c>
      <c r="C140" s="191" t="s">
        <v>523</v>
      </c>
      <c r="D140" s="191" t="s">
        <v>1159</v>
      </c>
      <c r="E140" s="56" t="s">
        <v>1396</v>
      </c>
      <c r="F140" s="61"/>
      <c r="G140" s="56" t="s">
        <v>1274</v>
      </c>
      <c r="H140" s="62"/>
      <c r="I140" s="109">
        <v>2691000</v>
      </c>
      <c r="J140" s="111"/>
      <c r="K140" s="110">
        <f t="shared" si="2"/>
        <v>2691000</v>
      </c>
      <c r="L140" s="94">
        <v>2691000</v>
      </c>
      <c r="M140" s="94">
        <f t="shared" si="3"/>
        <v>0</v>
      </c>
    </row>
    <row r="141" spans="1:13" x14ac:dyDescent="0.25">
      <c r="A141" s="98"/>
      <c r="B141" s="93" t="s">
        <v>1078</v>
      </c>
      <c r="C141" s="191" t="s">
        <v>1130</v>
      </c>
      <c r="D141" s="191" t="s">
        <v>1131</v>
      </c>
      <c r="E141" s="56" t="s">
        <v>1378</v>
      </c>
      <c r="F141" s="61"/>
      <c r="G141" s="56" t="s">
        <v>88</v>
      </c>
      <c r="H141" s="62"/>
      <c r="I141" s="109">
        <v>4900000</v>
      </c>
      <c r="J141" s="111"/>
      <c r="K141" s="110">
        <f t="shared" si="2"/>
        <v>4900000</v>
      </c>
      <c r="L141" s="94">
        <v>4900000</v>
      </c>
      <c r="M141" s="94">
        <f t="shared" si="3"/>
        <v>0</v>
      </c>
    </row>
    <row r="142" spans="1:13" x14ac:dyDescent="0.25">
      <c r="A142" s="98"/>
      <c r="B142" s="93" t="s">
        <v>1207</v>
      </c>
      <c r="C142" s="191" t="s">
        <v>440</v>
      </c>
      <c r="D142" s="191" t="s">
        <v>1160</v>
      </c>
      <c r="E142" s="56" t="s">
        <v>1397</v>
      </c>
      <c r="F142" s="61"/>
      <c r="G142" s="56" t="s">
        <v>1252</v>
      </c>
      <c r="H142" s="62"/>
      <c r="I142" s="109">
        <v>3269900</v>
      </c>
      <c r="J142" s="111"/>
      <c r="K142" s="110">
        <f t="shared" si="2"/>
        <v>3269900</v>
      </c>
      <c r="L142" s="94">
        <v>3097800</v>
      </c>
      <c r="M142" s="94">
        <f t="shared" si="3"/>
        <v>172100</v>
      </c>
    </row>
    <row r="143" spans="1:13" x14ac:dyDescent="0.25">
      <c r="A143" s="98"/>
      <c r="B143" s="93" t="s">
        <v>1223</v>
      </c>
      <c r="C143" s="191" t="s">
        <v>525</v>
      </c>
      <c r="D143" s="191" t="s">
        <v>1161</v>
      </c>
      <c r="E143" s="56" t="s">
        <v>1389</v>
      </c>
      <c r="F143" s="61"/>
      <c r="G143" s="56" t="s">
        <v>1275</v>
      </c>
      <c r="H143" s="62"/>
      <c r="I143" s="109">
        <v>2691000</v>
      </c>
      <c r="J143" s="111"/>
      <c r="K143" s="110">
        <f t="shared" si="2"/>
        <v>2691000</v>
      </c>
      <c r="L143" s="94">
        <v>2691000</v>
      </c>
      <c r="M143" s="94">
        <f t="shared" si="3"/>
        <v>0</v>
      </c>
    </row>
    <row r="144" spans="1:13" x14ac:dyDescent="0.25">
      <c r="A144" s="98"/>
      <c r="B144" s="93" t="s">
        <v>319</v>
      </c>
      <c r="C144" s="191" t="s">
        <v>520</v>
      </c>
      <c r="D144" s="191" t="s">
        <v>1162</v>
      </c>
      <c r="E144" s="56" t="s">
        <v>1398</v>
      </c>
      <c r="F144" s="61"/>
      <c r="G144" s="56" t="s">
        <v>1276</v>
      </c>
      <c r="H144" s="62"/>
      <c r="I144" s="109">
        <v>2691000</v>
      </c>
      <c r="J144" s="111"/>
      <c r="K144" s="110">
        <f t="shared" si="2"/>
        <v>2691000</v>
      </c>
      <c r="L144" s="94">
        <v>2691000</v>
      </c>
      <c r="M144" s="94">
        <f t="shared" si="3"/>
        <v>0</v>
      </c>
    </row>
    <row r="145" spans="1:13" x14ac:dyDescent="0.25">
      <c r="A145" s="98"/>
      <c r="B145" s="93" t="s">
        <v>459</v>
      </c>
      <c r="C145" s="191" t="s">
        <v>1163</v>
      </c>
      <c r="D145" s="191" t="s">
        <v>1164</v>
      </c>
      <c r="E145" s="56" t="s">
        <v>1399</v>
      </c>
      <c r="F145" s="61"/>
      <c r="G145" s="56" t="s">
        <v>284</v>
      </c>
      <c r="H145" s="62"/>
      <c r="I145" s="109">
        <v>2691000</v>
      </c>
      <c r="J145" s="111"/>
      <c r="K145" s="110">
        <f t="shared" si="2"/>
        <v>2691000</v>
      </c>
      <c r="L145" s="94">
        <v>2691000</v>
      </c>
      <c r="M145" s="94">
        <f t="shared" si="3"/>
        <v>0</v>
      </c>
    </row>
    <row r="146" spans="1:13" x14ac:dyDescent="0.25">
      <c r="A146" s="98"/>
      <c r="B146" s="93" t="s">
        <v>331</v>
      </c>
      <c r="C146" s="191" t="s">
        <v>528</v>
      </c>
      <c r="D146" s="191" t="s">
        <v>1165</v>
      </c>
      <c r="E146" s="56" t="s">
        <v>1398</v>
      </c>
      <c r="F146" s="61"/>
      <c r="G146" s="56" t="s">
        <v>1277</v>
      </c>
      <c r="H146" s="62"/>
      <c r="I146" s="109">
        <v>2691000</v>
      </c>
      <c r="J146" s="111"/>
      <c r="K146" s="110">
        <f t="shared" si="2"/>
        <v>2691000</v>
      </c>
      <c r="L146" s="94">
        <v>2691000</v>
      </c>
      <c r="M146" s="94">
        <f t="shared" si="3"/>
        <v>0</v>
      </c>
    </row>
    <row r="147" spans="1:13" x14ac:dyDescent="0.25">
      <c r="A147" s="98"/>
      <c r="B147" s="93" t="s">
        <v>1215</v>
      </c>
      <c r="C147" s="191" t="s">
        <v>784</v>
      </c>
      <c r="D147" s="191" t="s">
        <v>1132</v>
      </c>
      <c r="E147" s="56" t="s">
        <v>1379</v>
      </c>
      <c r="F147" s="61"/>
      <c r="G147" s="56" t="s">
        <v>1260</v>
      </c>
      <c r="H147" s="62"/>
      <c r="I147" s="109">
        <v>4850700</v>
      </c>
      <c r="J147" s="111"/>
      <c r="K147" s="110">
        <f t="shared" si="2"/>
        <v>4850700</v>
      </c>
      <c r="L147" s="94">
        <v>4850700</v>
      </c>
      <c r="M147" s="94">
        <f t="shared" si="3"/>
        <v>0</v>
      </c>
    </row>
    <row r="148" spans="1:13" x14ac:dyDescent="0.25">
      <c r="A148" s="98"/>
      <c r="B148" s="93" t="s">
        <v>1224</v>
      </c>
      <c r="C148" s="191" t="s">
        <v>424</v>
      </c>
      <c r="D148" s="191" t="s">
        <v>1166</v>
      </c>
      <c r="E148" s="56" t="s">
        <v>1392</v>
      </c>
      <c r="F148" s="61"/>
      <c r="G148" s="56" t="s">
        <v>56</v>
      </c>
      <c r="H148" s="62"/>
      <c r="I148" s="109">
        <v>2691000</v>
      </c>
      <c r="J148" s="111"/>
      <c r="K148" s="110">
        <f t="shared" si="2"/>
        <v>2691000</v>
      </c>
      <c r="L148" s="94">
        <v>2691000</v>
      </c>
      <c r="M148" s="94">
        <f t="shared" si="3"/>
        <v>0</v>
      </c>
    </row>
    <row r="149" spans="1:13" x14ac:dyDescent="0.25">
      <c r="A149" s="98"/>
      <c r="B149" s="93" t="s">
        <v>274</v>
      </c>
      <c r="C149" s="191" t="s">
        <v>527</v>
      </c>
      <c r="D149" s="191" t="s">
        <v>1133</v>
      </c>
      <c r="E149" s="56" t="s">
        <v>1380</v>
      </c>
      <c r="F149" s="61"/>
      <c r="G149" s="56" t="s">
        <v>300</v>
      </c>
      <c r="H149" s="62"/>
      <c r="I149" s="109">
        <v>7000000</v>
      </c>
      <c r="J149" s="111"/>
      <c r="K149" s="110">
        <f t="shared" si="2"/>
        <v>7000000</v>
      </c>
      <c r="L149" s="94">
        <v>7000000</v>
      </c>
      <c r="M149" s="94">
        <f t="shared" si="3"/>
        <v>0</v>
      </c>
    </row>
    <row r="150" spans="1:13" x14ac:dyDescent="0.25">
      <c r="A150" s="98"/>
      <c r="B150" s="93" t="s">
        <v>313</v>
      </c>
      <c r="C150" s="191" t="s">
        <v>439</v>
      </c>
      <c r="D150" s="191" t="s">
        <v>1134</v>
      </c>
      <c r="E150" s="56" t="s">
        <v>1381</v>
      </c>
      <c r="F150" s="61"/>
      <c r="G150" s="56" t="s">
        <v>743</v>
      </c>
      <c r="H150" s="62"/>
      <c r="I150" s="109">
        <v>11000000</v>
      </c>
      <c r="J150" s="111"/>
      <c r="K150" s="110">
        <f t="shared" si="2"/>
        <v>11000000</v>
      </c>
      <c r="L150" s="94">
        <v>11000000</v>
      </c>
      <c r="M150" s="94">
        <f t="shared" si="3"/>
        <v>0</v>
      </c>
    </row>
    <row r="151" spans="1:13" x14ac:dyDescent="0.25">
      <c r="A151" s="98"/>
      <c r="B151" s="93" t="s">
        <v>273</v>
      </c>
      <c r="C151" s="191" t="s">
        <v>422</v>
      </c>
      <c r="D151" s="191" t="s">
        <v>1135</v>
      </c>
      <c r="E151" s="56" t="s">
        <v>1382</v>
      </c>
      <c r="F151" s="61"/>
      <c r="G151" s="56" t="s">
        <v>1261</v>
      </c>
      <c r="H151" s="62"/>
      <c r="I151" s="109">
        <v>7748400</v>
      </c>
      <c r="J151" s="111"/>
      <c r="K151" s="110">
        <f t="shared" si="2"/>
        <v>7748400</v>
      </c>
      <c r="L151" s="94">
        <v>7748400</v>
      </c>
      <c r="M151" s="94">
        <f t="shared" si="3"/>
        <v>0</v>
      </c>
    </row>
    <row r="152" spans="1:13" x14ac:dyDescent="0.25">
      <c r="A152" s="98"/>
      <c r="B152" s="93" t="s">
        <v>314</v>
      </c>
      <c r="C152" s="191" t="s">
        <v>788</v>
      </c>
      <c r="D152" s="191" t="s">
        <v>1136</v>
      </c>
      <c r="E152" s="56" t="s">
        <v>1383</v>
      </c>
      <c r="F152" s="61"/>
      <c r="G152" s="56" t="s">
        <v>572</v>
      </c>
      <c r="H152" s="62"/>
      <c r="I152" s="109">
        <v>5000000</v>
      </c>
      <c r="J152" s="111"/>
      <c r="K152" s="110">
        <f t="shared" si="2"/>
        <v>5000000</v>
      </c>
      <c r="L152" s="94">
        <v>5000000</v>
      </c>
      <c r="M152" s="94">
        <f t="shared" si="3"/>
        <v>0</v>
      </c>
    </row>
    <row r="153" spans="1:13" x14ac:dyDescent="0.25">
      <c r="A153" s="98"/>
      <c r="B153" s="93" t="s">
        <v>316</v>
      </c>
      <c r="C153" s="191" t="s">
        <v>615</v>
      </c>
      <c r="D153" s="191" t="s">
        <v>1167</v>
      </c>
      <c r="E153" s="56" t="s">
        <v>1395</v>
      </c>
      <c r="F153" s="61"/>
      <c r="G153" s="56" t="s">
        <v>1278</v>
      </c>
      <c r="H153" s="62"/>
      <c r="I153" s="109">
        <v>2691000</v>
      </c>
      <c r="J153" s="111"/>
      <c r="K153" s="110">
        <f t="shared" si="2"/>
        <v>2691000</v>
      </c>
      <c r="L153" s="94">
        <v>2421900</v>
      </c>
      <c r="M153" s="94">
        <f t="shared" si="3"/>
        <v>269100</v>
      </c>
    </row>
    <row r="154" spans="1:13" x14ac:dyDescent="0.25">
      <c r="A154" s="98"/>
      <c r="B154" s="93" t="s">
        <v>205</v>
      </c>
      <c r="C154" s="191" t="s">
        <v>1168</v>
      </c>
      <c r="D154" s="191" t="s">
        <v>1169</v>
      </c>
      <c r="E154" s="56" t="s">
        <v>1400</v>
      </c>
      <c r="F154" s="61"/>
      <c r="G154" s="56" t="s">
        <v>1279</v>
      </c>
      <c r="H154" s="62"/>
      <c r="I154" s="109">
        <v>2691000</v>
      </c>
      <c r="J154" s="111"/>
      <c r="K154" s="110">
        <f t="shared" si="2"/>
        <v>2691000</v>
      </c>
      <c r="L154" s="94">
        <v>2691000</v>
      </c>
      <c r="M154" s="94">
        <f t="shared" si="3"/>
        <v>0</v>
      </c>
    </row>
    <row r="155" spans="1:13" x14ac:dyDescent="0.25">
      <c r="A155" s="98"/>
      <c r="B155" s="93" t="s">
        <v>204</v>
      </c>
      <c r="C155" s="191" t="s">
        <v>612</v>
      </c>
      <c r="D155" s="191" t="s">
        <v>1170</v>
      </c>
      <c r="E155" s="56" t="s">
        <v>1396</v>
      </c>
      <c r="F155" s="61"/>
      <c r="G155" s="56" t="s">
        <v>1280</v>
      </c>
      <c r="H155" s="62"/>
      <c r="I155" s="109">
        <v>2691000</v>
      </c>
      <c r="J155" s="111"/>
      <c r="K155" s="110">
        <f t="shared" si="2"/>
        <v>2691000</v>
      </c>
      <c r="L155" s="94">
        <v>2691000</v>
      </c>
      <c r="M155" s="94">
        <f t="shared" si="3"/>
        <v>0</v>
      </c>
    </row>
    <row r="156" spans="1:13" x14ac:dyDescent="0.25">
      <c r="A156" s="98"/>
      <c r="B156" s="93" t="s">
        <v>1216</v>
      </c>
      <c r="C156" s="191" t="s">
        <v>617</v>
      </c>
      <c r="D156" s="191" t="s">
        <v>1137</v>
      </c>
      <c r="E156" s="56" t="s">
        <v>1383</v>
      </c>
      <c r="F156" s="61"/>
      <c r="G156" s="56" t="s">
        <v>1262</v>
      </c>
      <c r="H156" s="62"/>
      <c r="I156" s="109">
        <v>5000000</v>
      </c>
      <c r="J156" s="111"/>
      <c r="K156" s="110">
        <f t="shared" si="2"/>
        <v>5000000</v>
      </c>
      <c r="L156" s="94">
        <v>5000000</v>
      </c>
      <c r="M156" s="94">
        <f t="shared" si="3"/>
        <v>0</v>
      </c>
    </row>
    <row r="157" spans="1:13" x14ac:dyDescent="0.25">
      <c r="A157" s="98"/>
      <c r="B157" s="93" t="s">
        <v>1217</v>
      </c>
      <c r="C157" s="191" t="s">
        <v>425</v>
      </c>
      <c r="D157" s="191" t="s">
        <v>1138</v>
      </c>
      <c r="E157" s="56" t="s">
        <v>1384</v>
      </c>
      <c r="F157" s="61"/>
      <c r="G157" s="56" t="s">
        <v>1263</v>
      </c>
      <c r="H157" s="62"/>
      <c r="I157" s="109">
        <v>5000000</v>
      </c>
      <c r="J157" s="111"/>
      <c r="K157" s="110">
        <f t="shared" si="2"/>
        <v>5000000</v>
      </c>
      <c r="L157" s="94">
        <v>5000000</v>
      </c>
      <c r="M157" s="94">
        <f t="shared" si="3"/>
        <v>0</v>
      </c>
    </row>
    <row r="158" spans="1:13" x14ac:dyDescent="0.25">
      <c r="A158" s="6"/>
      <c r="B158" s="7"/>
      <c r="C158" s="7"/>
      <c r="D158" s="7"/>
      <c r="E158" s="7"/>
      <c r="F158" s="7"/>
      <c r="G158" s="195" t="s">
        <v>13</v>
      </c>
      <c r="H158" s="196"/>
      <c r="I158" s="15">
        <f>SUM(I7:I157)</f>
        <v>1248265477</v>
      </c>
      <c r="J158" s="15">
        <f>SUM(J7:J157)</f>
        <v>21333333</v>
      </c>
      <c r="K158" s="15">
        <f>SUM(K7:K157)</f>
        <v>1226932144</v>
      </c>
      <c r="L158" s="15">
        <f>SUM(L7:L157)</f>
        <v>1088936019</v>
      </c>
      <c r="M158" s="15">
        <f>SUM(M7:M157)</f>
        <v>137996125</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21" workbookViewId="0">
      <selection activeCell="L141" sqref="L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82</v>
      </c>
      <c r="B3" s="194"/>
      <c r="C3" s="194"/>
      <c r="D3" s="194"/>
      <c r="E3" s="194"/>
      <c r="F3" s="194"/>
      <c r="G3" s="194"/>
      <c r="H3" s="194"/>
      <c r="I3" s="194"/>
      <c r="J3" s="194"/>
      <c r="K3" s="194"/>
      <c r="L3" s="194"/>
      <c r="M3" s="114" t="s">
        <v>2058</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ht="12.75" customHeight="1" x14ac:dyDescent="0.25">
      <c r="A7" s="98"/>
      <c r="B7" s="112" t="s">
        <v>541</v>
      </c>
      <c r="C7" s="100" t="s">
        <v>837</v>
      </c>
      <c r="D7" s="100" t="s">
        <v>396</v>
      </c>
      <c r="E7" s="58" t="s">
        <v>1705</v>
      </c>
      <c r="F7" s="60"/>
      <c r="G7" s="57" t="s">
        <v>294</v>
      </c>
      <c r="H7" s="60"/>
      <c r="I7" s="94">
        <v>1812200</v>
      </c>
      <c r="J7" s="105"/>
      <c r="K7" s="113">
        <v>1812200</v>
      </c>
      <c r="L7" s="106">
        <v>1812200</v>
      </c>
      <c r="M7" s="130">
        <f>+K7-L7</f>
        <v>0</v>
      </c>
    </row>
    <row r="8" spans="1:13" x14ac:dyDescent="0.25">
      <c r="A8" s="92"/>
      <c r="B8" s="93" t="s">
        <v>659</v>
      </c>
      <c r="C8" s="93" t="s">
        <v>1442</v>
      </c>
      <c r="D8" s="93" t="s">
        <v>793</v>
      </c>
      <c r="E8" s="54" t="s">
        <v>1706</v>
      </c>
      <c r="F8" s="61"/>
      <c r="G8" s="47" t="s">
        <v>1625</v>
      </c>
      <c r="H8" s="64"/>
      <c r="I8" s="94">
        <v>133333</v>
      </c>
      <c r="J8" s="105"/>
      <c r="K8" s="113">
        <v>133333</v>
      </c>
      <c r="L8" s="94">
        <v>0</v>
      </c>
      <c r="M8" s="130">
        <f t="shared" ref="M8:M71" si="0">+K8-L8</f>
        <v>133333</v>
      </c>
    </row>
    <row r="9" spans="1:13" x14ac:dyDescent="0.25">
      <c r="A9" s="92"/>
      <c r="B9" s="93" t="s">
        <v>792</v>
      </c>
      <c r="C9" s="93" t="s">
        <v>674</v>
      </c>
      <c r="D9" s="93" t="s">
        <v>1401</v>
      </c>
      <c r="E9" s="54" t="s">
        <v>1671</v>
      </c>
      <c r="F9" s="61"/>
      <c r="G9" s="47" t="s">
        <v>1604</v>
      </c>
      <c r="H9" s="64"/>
      <c r="I9" s="94">
        <v>3786200</v>
      </c>
      <c r="J9" s="105"/>
      <c r="K9" s="113">
        <v>3786200</v>
      </c>
      <c r="L9" s="94">
        <v>3786200</v>
      </c>
      <c r="M9" s="130">
        <f t="shared" si="0"/>
        <v>0</v>
      </c>
    </row>
    <row r="10" spans="1:13" x14ac:dyDescent="0.25">
      <c r="A10" s="92"/>
      <c r="B10" s="93" t="s">
        <v>1568</v>
      </c>
      <c r="C10" s="93" t="s">
        <v>1443</v>
      </c>
      <c r="D10" s="93" t="s">
        <v>763</v>
      </c>
      <c r="E10" s="54" t="s">
        <v>1707</v>
      </c>
      <c r="F10" s="61"/>
      <c r="G10" s="47" t="s">
        <v>288</v>
      </c>
      <c r="H10" s="64"/>
      <c r="I10" s="94">
        <v>2421900</v>
      </c>
      <c r="J10" s="105"/>
      <c r="K10" s="113">
        <v>2421900</v>
      </c>
      <c r="L10" s="94">
        <v>1973400</v>
      </c>
      <c r="M10" s="130">
        <f t="shared" si="0"/>
        <v>448500</v>
      </c>
    </row>
    <row r="11" spans="1:13" x14ac:dyDescent="0.25">
      <c r="A11" s="92"/>
      <c r="B11" s="93" t="s">
        <v>669</v>
      </c>
      <c r="C11" s="93" t="s">
        <v>1402</v>
      </c>
      <c r="D11" s="93" t="s">
        <v>840</v>
      </c>
      <c r="E11" s="63" t="s">
        <v>1672</v>
      </c>
      <c r="F11" s="61"/>
      <c r="G11" s="47" t="s">
        <v>1605</v>
      </c>
      <c r="H11" s="64"/>
      <c r="I11" s="94">
        <v>6000000</v>
      </c>
      <c r="J11" s="105"/>
      <c r="K11" s="113">
        <v>6000000</v>
      </c>
      <c r="L11" s="94">
        <v>6000000</v>
      </c>
      <c r="M11" s="130">
        <f t="shared" si="0"/>
        <v>0</v>
      </c>
    </row>
    <row r="12" spans="1:13" x14ac:dyDescent="0.25">
      <c r="A12" s="92"/>
      <c r="B12" s="93" t="s">
        <v>717</v>
      </c>
      <c r="C12" s="93" t="s">
        <v>670</v>
      </c>
      <c r="D12" s="93" t="s">
        <v>1444</v>
      </c>
      <c r="E12" s="63" t="s">
        <v>1708</v>
      </c>
      <c r="F12" s="61"/>
      <c r="G12" s="47" t="s">
        <v>1626</v>
      </c>
      <c r="H12" s="64"/>
      <c r="I12" s="94">
        <v>538200</v>
      </c>
      <c r="J12" s="105"/>
      <c r="K12" s="113">
        <v>538200</v>
      </c>
      <c r="L12" s="94">
        <v>538200</v>
      </c>
      <c r="M12" s="130">
        <f t="shared" si="0"/>
        <v>0</v>
      </c>
    </row>
    <row r="13" spans="1:13" x14ac:dyDescent="0.25">
      <c r="A13" s="92"/>
      <c r="B13" s="93" t="s">
        <v>1569</v>
      </c>
      <c r="C13" s="93" t="s">
        <v>1445</v>
      </c>
      <c r="D13" s="93" t="s">
        <v>918</v>
      </c>
      <c r="E13" s="63" t="s">
        <v>1707</v>
      </c>
      <c r="F13" s="61"/>
      <c r="G13" s="47" t="s">
        <v>1627</v>
      </c>
      <c r="H13" s="64"/>
      <c r="I13" s="94">
        <v>3318900</v>
      </c>
      <c r="J13" s="105"/>
      <c r="K13" s="113">
        <v>3318900</v>
      </c>
      <c r="L13" s="94">
        <v>3318900</v>
      </c>
      <c r="M13" s="130">
        <f t="shared" si="0"/>
        <v>0</v>
      </c>
    </row>
    <row r="14" spans="1:13" x14ac:dyDescent="0.25">
      <c r="A14" s="92"/>
      <c r="B14" s="93" t="s">
        <v>1570</v>
      </c>
      <c r="C14" s="93" t="s">
        <v>1446</v>
      </c>
      <c r="D14" s="93" t="s">
        <v>345</v>
      </c>
      <c r="E14" s="63" t="s">
        <v>1707</v>
      </c>
      <c r="F14" s="61"/>
      <c r="G14" s="47" t="s">
        <v>292</v>
      </c>
      <c r="H14" s="64"/>
      <c r="I14" s="94">
        <v>1255800</v>
      </c>
      <c r="J14" s="105"/>
      <c r="K14" s="113">
        <v>1255800</v>
      </c>
      <c r="L14" s="94">
        <v>1255800</v>
      </c>
      <c r="M14" s="130">
        <f t="shared" si="0"/>
        <v>0</v>
      </c>
    </row>
    <row r="15" spans="1:13" x14ac:dyDescent="0.25">
      <c r="A15" s="92"/>
      <c r="B15" s="93" t="s">
        <v>670</v>
      </c>
      <c r="C15" s="93" t="s">
        <v>178</v>
      </c>
      <c r="D15" s="93" t="s">
        <v>1447</v>
      </c>
      <c r="E15" s="63" t="s">
        <v>1709</v>
      </c>
      <c r="F15" s="61"/>
      <c r="G15" s="47" t="s">
        <v>684</v>
      </c>
      <c r="H15" s="64"/>
      <c r="I15" s="94">
        <v>1345500</v>
      </c>
      <c r="J15" s="105"/>
      <c r="K15" s="113">
        <v>1345500</v>
      </c>
      <c r="L15" s="94">
        <v>1345500</v>
      </c>
      <c r="M15" s="130">
        <f t="shared" si="0"/>
        <v>0</v>
      </c>
    </row>
    <row r="16" spans="1:13" x14ac:dyDescent="0.25">
      <c r="A16" s="92"/>
      <c r="B16" s="93" t="s">
        <v>1571</v>
      </c>
      <c r="C16" s="93" t="s">
        <v>675</v>
      </c>
      <c r="D16" s="93" t="s">
        <v>803</v>
      </c>
      <c r="E16" s="63" t="s">
        <v>1710</v>
      </c>
      <c r="F16" s="61"/>
      <c r="G16" s="47" t="s">
        <v>700</v>
      </c>
      <c r="H16" s="64"/>
      <c r="I16" s="94">
        <v>8426667</v>
      </c>
      <c r="J16" s="105"/>
      <c r="K16" s="113">
        <v>8426667</v>
      </c>
      <c r="L16" s="94">
        <v>3200000</v>
      </c>
      <c r="M16" s="130">
        <f t="shared" si="0"/>
        <v>5226667</v>
      </c>
    </row>
    <row r="17" spans="1:13" x14ac:dyDescent="0.25">
      <c r="A17" s="92"/>
      <c r="B17" s="93" t="s">
        <v>1447</v>
      </c>
      <c r="C17" s="93" t="s">
        <v>1448</v>
      </c>
      <c r="D17" s="93" t="s">
        <v>1449</v>
      </c>
      <c r="E17" s="63" t="s">
        <v>1711</v>
      </c>
      <c r="F17" s="61"/>
      <c r="G17" s="47" t="s">
        <v>1628</v>
      </c>
      <c r="H17" s="64"/>
      <c r="I17" s="94">
        <v>1435200</v>
      </c>
      <c r="J17" s="105"/>
      <c r="K17" s="113">
        <v>1435200</v>
      </c>
      <c r="L17" s="94">
        <v>1435200</v>
      </c>
      <c r="M17" s="130">
        <f t="shared" si="0"/>
        <v>0</v>
      </c>
    </row>
    <row r="18" spans="1:13" x14ac:dyDescent="0.25">
      <c r="A18" s="92"/>
      <c r="B18" s="93" t="s">
        <v>209</v>
      </c>
      <c r="C18" s="93" t="s">
        <v>1450</v>
      </c>
      <c r="D18" s="93" t="s">
        <v>1451</v>
      </c>
      <c r="E18" s="63" t="s">
        <v>1707</v>
      </c>
      <c r="F18" s="61"/>
      <c r="G18" s="47" t="s">
        <v>695</v>
      </c>
      <c r="H18" s="64"/>
      <c r="I18" s="94">
        <v>2870400</v>
      </c>
      <c r="J18" s="105"/>
      <c r="K18" s="113">
        <v>2870400</v>
      </c>
      <c r="L18" s="94">
        <v>0</v>
      </c>
      <c r="M18" s="130">
        <f t="shared" si="0"/>
        <v>2870400</v>
      </c>
    </row>
    <row r="19" spans="1:13" x14ac:dyDescent="0.25">
      <c r="A19" s="92"/>
      <c r="B19" s="93" t="s">
        <v>1572</v>
      </c>
      <c r="C19" s="93" t="s">
        <v>1452</v>
      </c>
      <c r="D19" s="93" t="s">
        <v>1039</v>
      </c>
      <c r="E19" s="63" t="s">
        <v>1712</v>
      </c>
      <c r="F19" s="61"/>
      <c r="G19" s="47" t="s">
        <v>1629</v>
      </c>
      <c r="H19" s="64"/>
      <c r="I19" s="94">
        <v>241500</v>
      </c>
      <c r="J19" s="105"/>
      <c r="K19" s="113">
        <v>241500</v>
      </c>
      <c r="L19" s="94">
        <v>241500</v>
      </c>
      <c r="M19" s="130">
        <f t="shared" si="0"/>
        <v>0</v>
      </c>
    </row>
    <row r="20" spans="1:13" x14ac:dyDescent="0.25">
      <c r="A20" s="92"/>
      <c r="B20" s="93" t="s">
        <v>257</v>
      </c>
      <c r="C20" s="93" t="s">
        <v>1453</v>
      </c>
      <c r="D20" s="93" t="s">
        <v>453</v>
      </c>
      <c r="E20" s="63" t="s">
        <v>1707</v>
      </c>
      <c r="F20" s="61"/>
      <c r="G20" s="47" t="s">
        <v>701</v>
      </c>
      <c r="H20" s="64"/>
      <c r="I20" s="94">
        <v>627900</v>
      </c>
      <c r="J20" s="105"/>
      <c r="K20" s="113">
        <v>627900</v>
      </c>
      <c r="L20" s="94">
        <v>627900</v>
      </c>
      <c r="M20" s="130">
        <f t="shared" si="0"/>
        <v>0</v>
      </c>
    </row>
    <row r="21" spans="1:13" x14ac:dyDescent="0.25">
      <c r="A21" s="92"/>
      <c r="B21" s="93" t="s">
        <v>489</v>
      </c>
      <c r="C21" s="93" t="s">
        <v>1403</v>
      </c>
      <c r="D21" s="93" t="s">
        <v>1404</v>
      </c>
      <c r="E21" s="63" t="s">
        <v>1673</v>
      </c>
      <c r="F21" s="61"/>
      <c r="G21" s="47" t="s">
        <v>1606</v>
      </c>
      <c r="H21" s="64"/>
      <c r="I21" s="94">
        <v>7400000</v>
      </c>
      <c r="J21" s="105"/>
      <c r="K21" s="113">
        <v>7400000</v>
      </c>
      <c r="L21" s="94">
        <v>0</v>
      </c>
      <c r="M21" s="130">
        <f t="shared" si="0"/>
        <v>7400000</v>
      </c>
    </row>
    <row r="22" spans="1:13" x14ac:dyDescent="0.25">
      <c r="A22" s="92"/>
      <c r="B22" s="93" t="s">
        <v>1573</v>
      </c>
      <c r="C22" s="93" t="s">
        <v>1179</v>
      </c>
      <c r="D22" s="93" t="s">
        <v>1454</v>
      </c>
      <c r="E22" s="63" t="s">
        <v>1707</v>
      </c>
      <c r="F22" s="61"/>
      <c r="G22" s="47" t="s">
        <v>693</v>
      </c>
      <c r="H22" s="64"/>
      <c r="I22" s="94">
        <v>3857100</v>
      </c>
      <c r="J22" s="105"/>
      <c r="K22" s="113">
        <v>3857100</v>
      </c>
      <c r="L22" s="94">
        <v>0</v>
      </c>
      <c r="M22" s="130">
        <f t="shared" si="0"/>
        <v>3857100</v>
      </c>
    </row>
    <row r="23" spans="1:13" x14ac:dyDescent="0.25">
      <c r="A23" s="92"/>
      <c r="B23" s="93" t="s">
        <v>143</v>
      </c>
      <c r="C23" s="93" t="s">
        <v>826</v>
      </c>
      <c r="D23" s="93" t="s">
        <v>1212</v>
      </c>
      <c r="E23" s="63" t="s">
        <v>1707</v>
      </c>
      <c r="F23" s="61"/>
      <c r="G23" s="47" t="s">
        <v>703</v>
      </c>
      <c r="H23" s="64"/>
      <c r="I23" s="94">
        <v>7265700</v>
      </c>
      <c r="J23" s="105"/>
      <c r="K23" s="113">
        <v>7265700</v>
      </c>
      <c r="L23" s="94">
        <v>2691000</v>
      </c>
      <c r="M23" s="130">
        <f t="shared" si="0"/>
        <v>4574700</v>
      </c>
    </row>
    <row r="24" spans="1:13" x14ac:dyDescent="0.25">
      <c r="A24" s="92"/>
      <c r="B24" s="93" t="s">
        <v>1574</v>
      </c>
      <c r="C24" s="93" t="s">
        <v>1404</v>
      </c>
      <c r="D24" s="93" t="s">
        <v>1455</v>
      </c>
      <c r="E24" s="63" t="s">
        <v>1707</v>
      </c>
      <c r="F24" s="61"/>
      <c r="G24" s="47" t="s">
        <v>702</v>
      </c>
      <c r="H24" s="64"/>
      <c r="I24" s="94">
        <v>1435200</v>
      </c>
      <c r="J24" s="105"/>
      <c r="K24" s="113">
        <v>1435200</v>
      </c>
      <c r="L24" s="94">
        <v>0</v>
      </c>
      <c r="M24" s="130">
        <f t="shared" si="0"/>
        <v>1435200</v>
      </c>
    </row>
    <row r="25" spans="1:13" x14ac:dyDescent="0.25">
      <c r="A25" s="92"/>
      <c r="B25" s="93" t="s">
        <v>1575</v>
      </c>
      <c r="C25" s="93" t="s">
        <v>118</v>
      </c>
      <c r="D25" s="93" t="s">
        <v>133</v>
      </c>
      <c r="E25" s="63" t="s">
        <v>1707</v>
      </c>
      <c r="F25" s="61"/>
      <c r="G25" s="47" t="s">
        <v>1630</v>
      </c>
      <c r="H25" s="64"/>
      <c r="I25" s="94">
        <v>1255800</v>
      </c>
      <c r="J25" s="105"/>
      <c r="K25" s="113">
        <v>1255800</v>
      </c>
      <c r="L25" s="94">
        <v>1255800</v>
      </c>
      <c r="M25" s="130">
        <f t="shared" si="0"/>
        <v>0</v>
      </c>
    </row>
    <row r="26" spans="1:13" x14ac:dyDescent="0.25">
      <c r="A26" s="92"/>
      <c r="B26" s="93" t="s">
        <v>676</v>
      </c>
      <c r="C26" s="93" t="s">
        <v>1456</v>
      </c>
      <c r="D26" s="93" t="s">
        <v>134</v>
      </c>
      <c r="E26" s="63" t="s">
        <v>1707</v>
      </c>
      <c r="F26" s="61"/>
      <c r="G26" s="47" t="s">
        <v>1631</v>
      </c>
      <c r="H26" s="64"/>
      <c r="I26" s="94">
        <v>179400</v>
      </c>
      <c r="J26" s="105"/>
      <c r="K26" s="113">
        <v>179400</v>
      </c>
      <c r="L26" s="94">
        <v>0</v>
      </c>
      <c r="M26" s="130">
        <f t="shared" si="0"/>
        <v>179400</v>
      </c>
    </row>
    <row r="27" spans="1:13" x14ac:dyDescent="0.25">
      <c r="A27" s="92"/>
      <c r="B27" s="93" t="s">
        <v>1038</v>
      </c>
      <c r="C27" s="93" t="s">
        <v>117</v>
      </c>
      <c r="D27" s="93" t="s">
        <v>1457</v>
      </c>
      <c r="E27" s="63" t="s">
        <v>1707</v>
      </c>
      <c r="F27" s="61"/>
      <c r="G27" s="47" t="s">
        <v>697</v>
      </c>
      <c r="H27" s="64"/>
      <c r="I27" s="94">
        <v>358800</v>
      </c>
      <c r="J27" s="105"/>
      <c r="K27" s="113">
        <v>358800</v>
      </c>
      <c r="L27" s="94">
        <v>358800</v>
      </c>
      <c r="M27" s="130">
        <f t="shared" si="0"/>
        <v>0</v>
      </c>
    </row>
    <row r="28" spans="1:13" x14ac:dyDescent="0.25">
      <c r="A28" s="92"/>
      <c r="B28" s="93" t="s">
        <v>1553</v>
      </c>
      <c r="C28" s="93" t="s">
        <v>1214</v>
      </c>
      <c r="D28" s="93" t="s">
        <v>1063</v>
      </c>
      <c r="E28" s="63" t="s">
        <v>1672</v>
      </c>
      <c r="F28" s="61"/>
      <c r="G28" s="47" t="s">
        <v>1607</v>
      </c>
      <c r="H28" s="64"/>
      <c r="I28" s="94">
        <v>2600000</v>
      </c>
      <c r="J28" s="105"/>
      <c r="K28" s="113">
        <v>2600000</v>
      </c>
      <c r="L28" s="94">
        <v>2600000</v>
      </c>
      <c r="M28" s="130">
        <f t="shared" si="0"/>
        <v>0</v>
      </c>
    </row>
    <row r="29" spans="1:13" x14ac:dyDescent="0.25">
      <c r="A29" s="92"/>
      <c r="B29" s="93" t="s">
        <v>1576</v>
      </c>
      <c r="C29" s="93" t="s">
        <v>1190</v>
      </c>
      <c r="D29" s="93" t="s">
        <v>1069</v>
      </c>
      <c r="E29" s="63" t="s">
        <v>1707</v>
      </c>
      <c r="F29" s="61"/>
      <c r="G29" s="47" t="s">
        <v>698</v>
      </c>
      <c r="H29" s="64"/>
      <c r="I29" s="94">
        <v>1614600</v>
      </c>
      <c r="J29" s="105"/>
      <c r="K29" s="113">
        <v>1614600</v>
      </c>
      <c r="L29" s="94">
        <v>1614600</v>
      </c>
      <c r="M29" s="130">
        <f t="shared" si="0"/>
        <v>0</v>
      </c>
    </row>
    <row r="30" spans="1:13" x14ac:dyDescent="0.25">
      <c r="A30" s="92"/>
      <c r="B30" s="93" t="s">
        <v>1172</v>
      </c>
      <c r="C30" s="93" t="s">
        <v>120</v>
      </c>
      <c r="D30" s="93" t="s">
        <v>1032</v>
      </c>
      <c r="E30" s="63" t="s">
        <v>1282</v>
      </c>
      <c r="F30" s="61"/>
      <c r="G30" s="47" t="s">
        <v>1226</v>
      </c>
      <c r="H30" s="64"/>
      <c r="I30" s="94">
        <v>40000000</v>
      </c>
      <c r="J30" s="105"/>
      <c r="K30" s="113">
        <v>40000000</v>
      </c>
      <c r="L30" s="94">
        <v>39135361</v>
      </c>
      <c r="M30" s="130">
        <f t="shared" si="0"/>
        <v>864639</v>
      </c>
    </row>
    <row r="31" spans="1:13" x14ac:dyDescent="0.25">
      <c r="A31" s="92"/>
      <c r="B31" s="93" t="s">
        <v>1172</v>
      </c>
      <c r="C31" s="93" t="s">
        <v>120</v>
      </c>
      <c r="D31" s="93" t="s">
        <v>1032</v>
      </c>
      <c r="E31" s="63" t="s">
        <v>1282</v>
      </c>
      <c r="F31" s="61"/>
      <c r="G31" s="47" t="s">
        <v>1226</v>
      </c>
      <c r="H31" s="64"/>
      <c r="I31" s="94">
        <v>135038287</v>
      </c>
      <c r="J31" s="105"/>
      <c r="K31" s="113">
        <v>135038287</v>
      </c>
      <c r="L31" s="94">
        <v>135038287</v>
      </c>
      <c r="M31" s="130">
        <f t="shared" si="0"/>
        <v>0</v>
      </c>
    </row>
    <row r="32" spans="1:13" x14ac:dyDescent="0.25">
      <c r="A32" s="92"/>
      <c r="B32" s="93" t="s">
        <v>1046</v>
      </c>
      <c r="C32" s="93" t="s">
        <v>1140</v>
      </c>
      <c r="D32" s="93" t="s">
        <v>327</v>
      </c>
      <c r="E32" s="63" t="s">
        <v>1707</v>
      </c>
      <c r="F32" s="61"/>
      <c r="G32" s="47" t="s">
        <v>699</v>
      </c>
      <c r="H32" s="64"/>
      <c r="I32" s="94">
        <v>3946800</v>
      </c>
      <c r="J32" s="105"/>
      <c r="K32" s="113">
        <v>3946800</v>
      </c>
      <c r="L32" s="94">
        <v>3946800</v>
      </c>
      <c r="M32" s="130">
        <f t="shared" si="0"/>
        <v>0</v>
      </c>
    </row>
    <row r="33" spans="1:13" x14ac:dyDescent="0.25">
      <c r="A33" s="92"/>
      <c r="B33" s="93" t="s">
        <v>139</v>
      </c>
      <c r="C33" s="93" t="s">
        <v>328</v>
      </c>
      <c r="D33" s="93" t="s">
        <v>1458</v>
      </c>
      <c r="E33" s="63" t="s">
        <v>1713</v>
      </c>
      <c r="F33" s="61"/>
      <c r="G33" s="47" t="s">
        <v>52</v>
      </c>
      <c r="H33" s="64"/>
      <c r="I33" s="94">
        <v>448500</v>
      </c>
      <c r="J33" s="105"/>
      <c r="K33" s="113">
        <v>448500</v>
      </c>
      <c r="L33" s="94">
        <v>0</v>
      </c>
      <c r="M33" s="130">
        <f t="shared" si="0"/>
        <v>448500</v>
      </c>
    </row>
    <row r="34" spans="1:13" x14ac:dyDescent="0.25">
      <c r="A34" s="92"/>
      <c r="B34" s="93" t="s">
        <v>350</v>
      </c>
      <c r="C34" s="93" t="s">
        <v>1220</v>
      </c>
      <c r="D34" s="93" t="s">
        <v>420</v>
      </c>
      <c r="E34" s="63" t="s">
        <v>1714</v>
      </c>
      <c r="F34" s="61"/>
      <c r="G34" s="47" t="s">
        <v>1632</v>
      </c>
      <c r="H34" s="64"/>
      <c r="I34" s="94">
        <v>1883700</v>
      </c>
      <c r="J34" s="105"/>
      <c r="K34" s="113">
        <v>1883700</v>
      </c>
      <c r="L34" s="94">
        <v>1883700</v>
      </c>
      <c r="M34" s="130">
        <f t="shared" si="0"/>
        <v>0</v>
      </c>
    </row>
    <row r="35" spans="1:13" x14ac:dyDescent="0.25">
      <c r="A35" s="92"/>
      <c r="B35" s="93" t="s">
        <v>1063</v>
      </c>
      <c r="C35" s="93" t="s">
        <v>329</v>
      </c>
      <c r="D35" s="93" t="s">
        <v>1405</v>
      </c>
      <c r="E35" s="63" t="s">
        <v>1672</v>
      </c>
      <c r="F35" s="61"/>
      <c r="G35" s="47" t="s">
        <v>1608</v>
      </c>
      <c r="H35" s="64"/>
      <c r="I35" s="94">
        <v>4200000</v>
      </c>
      <c r="J35" s="105"/>
      <c r="K35" s="113">
        <v>4200000</v>
      </c>
      <c r="L35" s="94">
        <v>4200000</v>
      </c>
      <c r="M35" s="130">
        <f t="shared" si="0"/>
        <v>0</v>
      </c>
    </row>
    <row r="36" spans="1:13" x14ac:dyDescent="0.25">
      <c r="A36" s="92"/>
      <c r="B36" s="93" t="s">
        <v>1059</v>
      </c>
      <c r="C36" s="93" t="s">
        <v>936</v>
      </c>
      <c r="D36" s="93" t="s">
        <v>530</v>
      </c>
      <c r="E36" s="63" t="s">
        <v>1674</v>
      </c>
      <c r="F36" s="61"/>
      <c r="G36" s="47" t="s">
        <v>1609</v>
      </c>
      <c r="H36" s="64"/>
      <c r="I36" s="94">
        <v>5833333</v>
      </c>
      <c r="J36" s="105"/>
      <c r="K36" s="113">
        <v>5833333</v>
      </c>
      <c r="L36" s="133">
        <v>5833333</v>
      </c>
      <c r="M36" s="130">
        <f t="shared" si="0"/>
        <v>0</v>
      </c>
    </row>
    <row r="37" spans="1:13" x14ac:dyDescent="0.25">
      <c r="A37" s="92"/>
      <c r="B37" s="93" t="s">
        <v>321</v>
      </c>
      <c r="C37" s="93" t="s">
        <v>931</v>
      </c>
      <c r="D37" s="93" t="s">
        <v>622</v>
      </c>
      <c r="E37" s="63" t="s">
        <v>1715</v>
      </c>
      <c r="F37" s="61"/>
      <c r="G37" s="47" t="s">
        <v>1633</v>
      </c>
      <c r="H37" s="64"/>
      <c r="I37" s="94">
        <v>4514400</v>
      </c>
      <c r="J37" s="105"/>
      <c r="K37" s="113">
        <v>4514400</v>
      </c>
      <c r="L37" s="94">
        <v>2006400</v>
      </c>
      <c r="M37" s="130">
        <f t="shared" si="0"/>
        <v>2508000</v>
      </c>
    </row>
    <row r="38" spans="1:13" x14ac:dyDescent="0.25">
      <c r="A38" s="92"/>
      <c r="B38" s="93" t="s">
        <v>908</v>
      </c>
      <c r="C38" s="93" t="s">
        <v>841</v>
      </c>
      <c r="D38" s="93" t="s">
        <v>842</v>
      </c>
      <c r="E38" s="63" t="s">
        <v>974</v>
      </c>
      <c r="F38" s="61"/>
      <c r="G38" s="47" t="s">
        <v>947</v>
      </c>
      <c r="H38" s="64"/>
      <c r="I38" s="94">
        <v>29001516</v>
      </c>
      <c r="J38" s="105"/>
      <c r="K38" s="113">
        <v>29001516</v>
      </c>
      <c r="L38" s="94">
        <v>29001516</v>
      </c>
      <c r="M38" s="130">
        <f t="shared" si="0"/>
        <v>0</v>
      </c>
    </row>
    <row r="39" spans="1:13" x14ac:dyDescent="0.25">
      <c r="A39" s="92"/>
      <c r="B39" s="93" t="s">
        <v>909</v>
      </c>
      <c r="C39" s="93" t="s">
        <v>261</v>
      </c>
      <c r="D39" s="93" t="s">
        <v>626</v>
      </c>
      <c r="E39" s="63" t="s">
        <v>975</v>
      </c>
      <c r="F39" s="61"/>
      <c r="G39" s="47" t="s">
        <v>948</v>
      </c>
      <c r="H39" s="64"/>
      <c r="I39" s="94">
        <v>25702864</v>
      </c>
      <c r="J39" s="105"/>
      <c r="K39" s="113">
        <v>25702864</v>
      </c>
      <c r="L39" s="94">
        <v>25702864</v>
      </c>
      <c r="M39" s="130">
        <f t="shared" si="0"/>
        <v>0</v>
      </c>
    </row>
    <row r="40" spans="1:13" x14ac:dyDescent="0.25">
      <c r="A40" s="92"/>
      <c r="B40" s="93" t="s">
        <v>1554</v>
      </c>
      <c r="C40" s="93" t="s">
        <v>324</v>
      </c>
      <c r="D40" s="93" t="s">
        <v>1406</v>
      </c>
      <c r="E40" s="63" t="s">
        <v>1675</v>
      </c>
      <c r="F40" s="61"/>
      <c r="G40" s="47" t="s">
        <v>1610</v>
      </c>
      <c r="H40" s="64"/>
      <c r="I40" s="94">
        <v>400000</v>
      </c>
      <c r="J40" s="105"/>
      <c r="K40" s="113">
        <v>400000</v>
      </c>
      <c r="L40" s="94">
        <v>0</v>
      </c>
      <c r="M40" s="130">
        <f t="shared" si="0"/>
        <v>400000</v>
      </c>
    </row>
    <row r="41" spans="1:13" x14ac:dyDescent="0.25">
      <c r="A41" s="92"/>
      <c r="B41" s="93" t="s">
        <v>820</v>
      </c>
      <c r="C41" s="93" t="s">
        <v>197</v>
      </c>
      <c r="D41" s="93" t="s">
        <v>1407</v>
      </c>
      <c r="E41" s="63" t="s">
        <v>1676</v>
      </c>
      <c r="F41" s="61"/>
      <c r="G41" s="47" t="s">
        <v>1611</v>
      </c>
      <c r="H41" s="64"/>
      <c r="I41" s="94">
        <v>3466667</v>
      </c>
      <c r="J41" s="105"/>
      <c r="K41" s="113">
        <v>3466667</v>
      </c>
      <c r="L41" s="94">
        <v>3466667</v>
      </c>
      <c r="M41" s="130">
        <f t="shared" si="0"/>
        <v>0</v>
      </c>
    </row>
    <row r="42" spans="1:13" x14ac:dyDescent="0.25">
      <c r="A42" s="92"/>
      <c r="B42" s="93" t="s">
        <v>1577</v>
      </c>
      <c r="C42" s="93" t="s">
        <v>102</v>
      </c>
      <c r="D42" s="93" t="s">
        <v>1459</v>
      </c>
      <c r="E42" s="63" t="s">
        <v>1716</v>
      </c>
      <c r="F42" s="61"/>
      <c r="G42" s="47" t="s">
        <v>1634</v>
      </c>
      <c r="H42" s="64"/>
      <c r="I42" s="94">
        <v>2870400</v>
      </c>
      <c r="J42" s="105"/>
      <c r="K42" s="113">
        <v>2870400</v>
      </c>
      <c r="L42" s="94">
        <v>2870400</v>
      </c>
      <c r="M42" s="130">
        <f t="shared" si="0"/>
        <v>0</v>
      </c>
    </row>
    <row r="43" spans="1:13" x14ac:dyDescent="0.25">
      <c r="A43" s="92"/>
      <c r="B43" s="93" t="s">
        <v>660</v>
      </c>
      <c r="C43" s="93" t="s">
        <v>1460</v>
      </c>
      <c r="D43" s="93" t="s">
        <v>1461</v>
      </c>
      <c r="E43" s="63" t="s">
        <v>1717</v>
      </c>
      <c r="F43" s="61"/>
      <c r="G43" s="47" t="s">
        <v>694</v>
      </c>
      <c r="H43" s="64"/>
      <c r="I43" s="94">
        <v>2691000</v>
      </c>
      <c r="J43" s="105"/>
      <c r="K43" s="113">
        <v>2691000</v>
      </c>
      <c r="L43" s="94">
        <v>2691000</v>
      </c>
      <c r="M43" s="130">
        <f t="shared" si="0"/>
        <v>0</v>
      </c>
    </row>
    <row r="44" spans="1:13" x14ac:dyDescent="0.25">
      <c r="A44" s="92"/>
      <c r="B44" s="93" t="s">
        <v>257</v>
      </c>
      <c r="C44" s="93" t="s">
        <v>600</v>
      </c>
      <c r="D44" s="93" t="s">
        <v>1462</v>
      </c>
      <c r="E44" s="63" t="s">
        <v>1718</v>
      </c>
      <c r="F44" s="61"/>
      <c r="G44" s="47" t="s">
        <v>701</v>
      </c>
      <c r="H44" s="64"/>
      <c r="I44" s="94">
        <v>4754100</v>
      </c>
      <c r="J44" s="105"/>
      <c r="K44" s="113">
        <v>4754100</v>
      </c>
      <c r="L44" s="94">
        <v>4754100</v>
      </c>
      <c r="M44" s="130">
        <f t="shared" si="0"/>
        <v>0</v>
      </c>
    </row>
    <row r="45" spans="1:13" x14ac:dyDescent="0.25">
      <c r="A45" s="92"/>
      <c r="B45" s="93" t="s">
        <v>1555</v>
      </c>
      <c r="C45" s="93" t="s">
        <v>201</v>
      </c>
      <c r="D45" s="93" t="s">
        <v>1408</v>
      </c>
      <c r="E45" s="63" t="s">
        <v>1677</v>
      </c>
      <c r="F45" s="61"/>
      <c r="G45" s="47" t="s">
        <v>1612</v>
      </c>
      <c r="H45" s="64"/>
      <c r="I45" s="94">
        <v>3159800</v>
      </c>
      <c r="J45" s="105"/>
      <c r="K45" s="113">
        <v>3159800</v>
      </c>
      <c r="L45" s="94">
        <v>3159800</v>
      </c>
      <c r="M45" s="130">
        <f t="shared" si="0"/>
        <v>0</v>
      </c>
    </row>
    <row r="46" spans="1:13" x14ac:dyDescent="0.25">
      <c r="A46" s="92"/>
      <c r="B46" s="93" t="s">
        <v>717</v>
      </c>
      <c r="C46" s="93" t="s">
        <v>451</v>
      </c>
      <c r="D46" s="93" t="s">
        <v>1463</v>
      </c>
      <c r="E46" s="63" t="s">
        <v>1719</v>
      </c>
      <c r="F46" s="61"/>
      <c r="G46" s="47" t="s">
        <v>1626</v>
      </c>
      <c r="H46" s="64"/>
      <c r="I46" s="94">
        <v>4843800</v>
      </c>
      <c r="J46" s="105"/>
      <c r="K46" s="113">
        <v>4843800</v>
      </c>
      <c r="L46" s="94">
        <v>2152800</v>
      </c>
      <c r="M46" s="130">
        <f t="shared" si="0"/>
        <v>2691000</v>
      </c>
    </row>
    <row r="47" spans="1:13" x14ac:dyDescent="0.25">
      <c r="A47" s="92"/>
      <c r="B47" s="93" t="s">
        <v>838</v>
      </c>
      <c r="C47" s="93" t="s">
        <v>275</v>
      </c>
      <c r="D47" s="93" t="s">
        <v>1409</v>
      </c>
      <c r="E47" s="63" t="s">
        <v>1678</v>
      </c>
      <c r="F47" s="61"/>
      <c r="G47" s="47" t="s">
        <v>1613</v>
      </c>
      <c r="H47" s="64"/>
      <c r="I47" s="94">
        <v>6000000</v>
      </c>
      <c r="J47" s="105"/>
      <c r="K47" s="113">
        <v>6000000</v>
      </c>
      <c r="L47" s="94">
        <v>6000000</v>
      </c>
      <c r="M47" s="130">
        <f t="shared" si="0"/>
        <v>0</v>
      </c>
    </row>
    <row r="48" spans="1:13" x14ac:dyDescent="0.25">
      <c r="A48" s="92"/>
      <c r="B48" s="93" t="s">
        <v>1578</v>
      </c>
      <c r="C48" s="93" t="s">
        <v>96</v>
      </c>
      <c r="D48" s="93" t="s">
        <v>1464</v>
      </c>
      <c r="E48" s="63" t="s">
        <v>1720</v>
      </c>
      <c r="F48" s="61"/>
      <c r="G48" s="47" t="s">
        <v>706</v>
      </c>
      <c r="H48" s="64"/>
      <c r="I48" s="94">
        <v>2691000</v>
      </c>
      <c r="J48" s="105"/>
      <c r="K48" s="113">
        <v>2691000</v>
      </c>
      <c r="L48" s="94">
        <v>2691000</v>
      </c>
      <c r="M48" s="130">
        <f t="shared" si="0"/>
        <v>0</v>
      </c>
    </row>
    <row r="49" spans="1:13" x14ac:dyDescent="0.25">
      <c r="A49" s="92"/>
      <c r="B49" s="93" t="s">
        <v>1569</v>
      </c>
      <c r="C49" s="93" t="s">
        <v>99</v>
      </c>
      <c r="D49" s="93" t="s">
        <v>1465</v>
      </c>
      <c r="E49" s="63" t="s">
        <v>1721</v>
      </c>
      <c r="F49" s="61"/>
      <c r="G49" s="47" t="s">
        <v>1627</v>
      </c>
      <c r="H49" s="64"/>
      <c r="I49" s="94">
        <v>4754100</v>
      </c>
      <c r="J49" s="105"/>
      <c r="K49" s="113">
        <v>4754100</v>
      </c>
      <c r="L49" s="94">
        <v>4754100</v>
      </c>
      <c r="M49" s="130">
        <f t="shared" si="0"/>
        <v>0</v>
      </c>
    </row>
    <row r="50" spans="1:13" x14ac:dyDescent="0.25">
      <c r="A50" s="92"/>
      <c r="B50" s="93" t="s">
        <v>1579</v>
      </c>
      <c r="C50" s="93" t="s">
        <v>407</v>
      </c>
      <c r="D50" s="93" t="s">
        <v>1466</v>
      </c>
      <c r="E50" s="63" t="s">
        <v>1722</v>
      </c>
      <c r="F50" s="61"/>
      <c r="G50" s="47" t="s">
        <v>1635</v>
      </c>
      <c r="H50" s="64"/>
      <c r="I50" s="94">
        <v>2691000</v>
      </c>
      <c r="J50" s="105"/>
      <c r="K50" s="113">
        <v>2691000</v>
      </c>
      <c r="L50" s="94">
        <v>2691000</v>
      </c>
      <c r="M50" s="130">
        <f t="shared" si="0"/>
        <v>0</v>
      </c>
    </row>
    <row r="51" spans="1:13" x14ac:dyDescent="0.25">
      <c r="A51" s="92"/>
      <c r="B51" s="93" t="s">
        <v>1580</v>
      </c>
      <c r="C51" s="93" t="s">
        <v>208</v>
      </c>
      <c r="D51" s="93" t="s">
        <v>1467</v>
      </c>
      <c r="E51" s="63" t="s">
        <v>1723</v>
      </c>
      <c r="F51" s="61"/>
      <c r="G51" s="47" t="s">
        <v>1636</v>
      </c>
      <c r="H51" s="64"/>
      <c r="I51" s="94">
        <v>2720000</v>
      </c>
      <c r="J51" s="105"/>
      <c r="K51" s="113">
        <v>2720000</v>
      </c>
      <c r="L51" s="94">
        <v>2720000</v>
      </c>
      <c r="M51" s="130">
        <f t="shared" si="0"/>
        <v>0</v>
      </c>
    </row>
    <row r="52" spans="1:13" x14ac:dyDescent="0.25">
      <c r="A52" s="92"/>
      <c r="B52" s="93" t="s">
        <v>1039</v>
      </c>
      <c r="C52" s="93" t="s">
        <v>137</v>
      </c>
      <c r="D52" s="93" t="s">
        <v>1468</v>
      </c>
      <c r="E52" s="63" t="s">
        <v>1724</v>
      </c>
      <c r="F52" s="61"/>
      <c r="G52" s="47" t="s">
        <v>1637</v>
      </c>
      <c r="H52" s="64"/>
      <c r="I52" s="94">
        <v>2340000</v>
      </c>
      <c r="J52" s="105"/>
      <c r="K52" s="113">
        <v>2340000</v>
      </c>
      <c r="L52" s="94">
        <v>0</v>
      </c>
      <c r="M52" s="130">
        <f t="shared" si="0"/>
        <v>2340000</v>
      </c>
    </row>
    <row r="53" spans="1:13" x14ac:dyDescent="0.25">
      <c r="A53" s="92"/>
      <c r="B53" s="93" t="s">
        <v>1556</v>
      </c>
      <c r="C53" s="93" t="s">
        <v>138</v>
      </c>
      <c r="D53" s="93" t="s">
        <v>1410</v>
      </c>
      <c r="E53" s="63" t="s">
        <v>1679</v>
      </c>
      <c r="F53" s="61"/>
      <c r="G53" s="47" t="s">
        <v>681</v>
      </c>
      <c r="H53" s="64"/>
      <c r="I53" s="94">
        <v>13455000</v>
      </c>
      <c r="J53" s="105"/>
      <c r="K53" s="113">
        <v>13455000</v>
      </c>
      <c r="L53" s="94">
        <v>13455000</v>
      </c>
      <c r="M53" s="130">
        <f t="shared" si="0"/>
        <v>0</v>
      </c>
    </row>
    <row r="54" spans="1:13" x14ac:dyDescent="0.25">
      <c r="A54" s="92"/>
      <c r="B54" s="93" t="s">
        <v>1573</v>
      </c>
      <c r="C54" s="93" t="s">
        <v>98</v>
      </c>
      <c r="D54" s="93" t="s">
        <v>644</v>
      </c>
      <c r="E54" s="63" t="s">
        <v>1725</v>
      </c>
      <c r="F54" s="61"/>
      <c r="G54" s="47" t="s">
        <v>1638</v>
      </c>
      <c r="H54" s="64"/>
      <c r="I54" s="94">
        <v>3588000</v>
      </c>
      <c r="J54" s="105"/>
      <c r="K54" s="113">
        <v>3588000</v>
      </c>
      <c r="L54" s="94">
        <v>0</v>
      </c>
      <c r="M54" s="130">
        <f t="shared" si="0"/>
        <v>3588000</v>
      </c>
    </row>
    <row r="55" spans="1:13" x14ac:dyDescent="0.25">
      <c r="A55" s="92"/>
      <c r="B55" s="93" t="s">
        <v>661</v>
      </c>
      <c r="C55" s="93" t="s">
        <v>414</v>
      </c>
      <c r="D55" s="93" t="s">
        <v>1469</v>
      </c>
      <c r="E55" s="63" t="s">
        <v>1726</v>
      </c>
      <c r="F55" s="61"/>
      <c r="G55" s="47" t="s">
        <v>1639</v>
      </c>
      <c r="H55" s="64"/>
      <c r="I55" s="94">
        <v>2601300</v>
      </c>
      <c r="J55" s="105"/>
      <c r="K55" s="113">
        <v>2601300</v>
      </c>
      <c r="L55" s="94">
        <v>2601300</v>
      </c>
      <c r="M55" s="130">
        <f t="shared" si="0"/>
        <v>0</v>
      </c>
    </row>
    <row r="56" spans="1:13" x14ac:dyDescent="0.25">
      <c r="A56" s="92"/>
      <c r="B56" s="93" t="s">
        <v>1581</v>
      </c>
      <c r="C56" s="93" t="s">
        <v>107</v>
      </c>
      <c r="D56" s="93" t="s">
        <v>1470</v>
      </c>
      <c r="E56" s="63" t="s">
        <v>1727</v>
      </c>
      <c r="F56" s="61"/>
      <c r="G56" s="47" t="s">
        <v>1640</v>
      </c>
      <c r="H56" s="64"/>
      <c r="I56" s="94">
        <v>2511600</v>
      </c>
      <c r="J56" s="105"/>
      <c r="K56" s="113">
        <v>2511600</v>
      </c>
      <c r="L56" s="94">
        <v>2511600</v>
      </c>
      <c r="M56" s="130">
        <f t="shared" si="0"/>
        <v>0</v>
      </c>
    </row>
    <row r="57" spans="1:13" x14ac:dyDescent="0.25">
      <c r="A57" s="92"/>
      <c r="B57" s="93" t="s">
        <v>545</v>
      </c>
      <c r="C57" s="93" t="s">
        <v>411</v>
      </c>
      <c r="D57" s="93" t="s">
        <v>1471</v>
      </c>
      <c r="E57" s="63" t="s">
        <v>1728</v>
      </c>
      <c r="F57" s="61"/>
      <c r="G57" s="47" t="s">
        <v>716</v>
      </c>
      <c r="H57" s="64"/>
      <c r="I57" s="94">
        <v>2691000</v>
      </c>
      <c r="J57" s="105"/>
      <c r="K57" s="113">
        <v>2691000</v>
      </c>
      <c r="L57" s="94">
        <v>2691000</v>
      </c>
      <c r="M57" s="130">
        <f t="shared" si="0"/>
        <v>0</v>
      </c>
    </row>
    <row r="58" spans="1:13" x14ac:dyDescent="0.25">
      <c r="A58" s="92"/>
      <c r="B58" s="93" t="s">
        <v>534</v>
      </c>
      <c r="C58" s="93" t="s">
        <v>123</v>
      </c>
      <c r="D58" s="93" t="s">
        <v>1411</v>
      </c>
      <c r="E58" s="63" t="s">
        <v>1680</v>
      </c>
      <c r="F58" s="61"/>
      <c r="G58" s="47" t="s">
        <v>286</v>
      </c>
      <c r="H58" s="64"/>
      <c r="I58" s="94">
        <v>4036500</v>
      </c>
      <c r="J58" s="105"/>
      <c r="K58" s="113">
        <v>4036500</v>
      </c>
      <c r="L58" s="94">
        <v>4036500</v>
      </c>
      <c r="M58" s="130">
        <f t="shared" si="0"/>
        <v>0</v>
      </c>
    </row>
    <row r="59" spans="1:13" x14ac:dyDescent="0.25">
      <c r="A59" s="92"/>
      <c r="B59" s="93" t="s">
        <v>1557</v>
      </c>
      <c r="C59" s="93" t="s">
        <v>492</v>
      </c>
      <c r="D59" s="93" t="s">
        <v>1412</v>
      </c>
      <c r="E59" s="63" t="s">
        <v>1681</v>
      </c>
      <c r="F59" s="61"/>
      <c r="G59" s="47" t="s">
        <v>293</v>
      </c>
      <c r="H59" s="64"/>
      <c r="I59" s="94">
        <v>3000000</v>
      </c>
      <c r="J59" s="105"/>
      <c r="K59" s="113">
        <v>3000000</v>
      </c>
      <c r="L59" s="94">
        <v>3000000</v>
      </c>
      <c r="M59" s="130">
        <f t="shared" si="0"/>
        <v>0</v>
      </c>
    </row>
    <row r="60" spans="1:13" x14ac:dyDescent="0.25">
      <c r="A60" s="92"/>
      <c r="B60" s="93" t="s">
        <v>541</v>
      </c>
      <c r="C60" s="93" t="s">
        <v>601</v>
      </c>
      <c r="D60" s="93" t="s">
        <v>1472</v>
      </c>
      <c r="E60" s="63" t="s">
        <v>1729</v>
      </c>
      <c r="F60" s="61"/>
      <c r="G60" s="47" t="s">
        <v>1641</v>
      </c>
      <c r="H60" s="64"/>
      <c r="I60" s="94">
        <v>746200</v>
      </c>
      <c r="J60" s="105"/>
      <c r="K60" s="113">
        <v>746200</v>
      </c>
      <c r="L60" s="94">
        <v>426400</v>
      </c>
      <c r="M60" s="130">
        <f t="shared" si="0"/>
        <v>319800</v>
      </c>
    </row>
    <row r="61" spans="1:13" x14ac:dyDescent="0.25">
      <c r="A61" s="92"/>
      <c r="B61" s="93" t="s">
        <v>1558</v>
      </c>
      <c r="C61" s="93" t="s">
        <v>604</v>
      </c>
      <c r="D61" s="93" t="s">
        <v>1413</v>
      </c>
      <c r="E61" s="63" t="s">
        <v>1682</v>
      </c>
      <c r="F61" s="61"/>
      <c r="G61" s="47" t="s">
        <v>1614</v>
      </c>
      <c r="H61" s="64"/>
      <c r="I61" s="94">
        <v>6000000</v>
      </c>
      <c r="J61" s="105"/>
      <c r="K61" s="113">
        <v>6000000</v>
      </c>
      <c r="L61" s="94">
        <v>6000000</v>
      </c>
      <c r="M61" s="130">
        <f t="shared" si="0"/>
        <v>0</v>
      </c>
    </row>
    <row r="62" spans="1:13" x14ac:dyDescent="0.25">
      <c r="A62" s="92"/>
      <c r="B62" s="93" t="s">
        <v>1571</v>
      </c>
      <c r="C62" s="93" t="s">
        <v>549</v>
      </c>
      <c r="D62" s="93" t="s">
        <v>1473</v>
      </c>
      <c r="E62" s="63" t="s">
        <v>1730</v>
      </c>
      <c r="F62" s="61"/>
      <c r="G62" s="47" t="s">
        <v>700</v>
      </c>
      <c r="H62" s="64"/>
      <c r="I62" s="94">
        <v>2453333</v>
      </c>
      <c r="J62" s="105"/>
      <c r="K62" s="113">
        <v>2453333</v>
      </c>
      <c r="L62" s="94">
        <v>0</v>
      </c>
      <c r="M62" s="130">
        <f t="shared" si="0"/>
        <v>2453333</v>
      </c>
    </row>
    <row r="63" spans="1:13" x14ac:dyDescent="0.25">
      <c r="A63" s="92"/>
      <c r="B63" s="93" t="s">
        <v>584</v>
      </c>
      <c r="C63" s="93" t="s">
        <v>608</v>
      </c>
      <c r="D63" s="93" t="s">
        <v>1414</v>
      </c>
      <c r="E63" s="63" t="s">
        <v>1683</v>
      </c>
      <c r="F63" s="61"/>
      <c r="G63" s="47" t="s">
        <v>687</v>
      </c>
      <c r="H63" s="64"/>
      <c r="I63" s="94">
        <v>3622500</v>
      </c>
      <c r="J63" s="105"/>
      <c r="K63" s="113">
        <v>3622500</v>
      </c>
      <c r="L63" s="94">
        <v>3622500</v>
      </c>
      <c r="M63" s="130">
        <f t="shared" si="0"/>
        <v>0</v>
      </c>
    </row>
    <row r="64" spans="1:13" x14ac:dyDescent="0.25">
      <c r="A64" s="92"/>
      <c r="B64" s="93" t="s">
        <v>444</v>
      </c>
      <c r="C64" s="93" t="s">
        <v>609</v>
      </c>
      <c r="D64" s="93" t="s">
        <v>1415</v>
      </c>
      <c r="E64" s="63" t="s">
        <v>1684</v>
      </c>
      <c r="F64" s="61"/>
      <c r="G64" s="47" t="s">
        <v>683</v>
      </c>
      <c r="H64" s="64"/>
      <c r="I64" s="94">
        <v>3000000</v>
      </c>
      <c r="J64" s="105"/>
      <c r="K64" s="113">
        <v>3000000</v>
      </c>
      <c r="L64" s="94">
        <v>3000000</v>
      </c>
      <c r="M64" s="130">
        <f t="shared" si="0"/>
        <v>0</v>
      </c>
    </row>
    <row r="65" spans="1:13" x14ac:dyDescent="0.25">
      <c r="A65" s="92"/>
      <c r="B65" s="93" t="s">
        <v>1559</v>
      </c>
      <c r="C65" s="93" t="s">
        <v>607</v>
      </c>
      <c r="D65" s="93" t="s">
        <v>1416</v>
      </c>
      <c r="E65" s="63" t="s">
        <v>1685</v>
      </c>
      <c r="F65" s="61"/>
      <c r="G65" s="47" t="s">
        <v>1615</v>
      </c>
      <c r="H65" s="64"/>
      <c r="I65" s="94">
        <v>8000001</v>
      </c>
      <c r="J65" s="105"/>
      <c r="K65" s="113">
        <v>8000001</v>
      </c>
      <c r="L65" s="94">
        <v>8000001</v>
      </c>
      <c r="M65" s="130">
        <f t="shared" si="0"/>
        <v>0</v>
      </c>
    </row>
    <row r="66" spans="1:13" x14ac:dyDescent="0.25">
      <c r="A66" s="92"/>
      <c r="B66" s="93" t="s">
        <v>761</v>
      </c>
      <c r="C66" s="93" t="s">
        <v>731</v>
      </c>
      <c r="D66" s="93" t="s">
        <v>1417</v>
      </c>
      <c r="E66" s="63" t="s">
        <v>1686</v>
      </c>
      <c r="F66" s="61"/>
      <c r="G66" s="47" t="s">
        <v>690</v>
      </c>
      <c r="H66" s="64"/>
      <c r="I66" s="94">
        <v>3000000</v>
      </c>
      <c r="J66" s="105"/>
      <c r="K66" s="113">
        <v>3000000</v>
      </c>
      <c r="L66" s="94">
        <v>3000000</v>
      </c>
      <c r="M66" s="130">
        <f t="shared" si="0"/>
        <v>0</v>
      </c>
    </row>
    <row r="67" spans="1:13" x14ac:dyDescent="0.25">
      <c r="A67" s="92"/>
      <c r="B67" s="93" t="s">
        <v>536</v>
      </c>
      <c r="C67" s="93" t="s">
        <v>623</v>
      </c>
      <c r="D67" s="93" t="s">
        <v>1418</v>
      </c>
      <c r="E67" s="63" t="s">
        <v>1687</v>
      </c>
      <c r="F67" s="61"/>
      <c r="G67" s="47" t="s">
        <v>711</v>
      </c>
      <c r="H67" s="64"/>
      <c r="I67" s="94">
        <v>4833333</v>
      </c>
      <c r="J67" s="105"/>
      <c r="K67" s="113">
        <v>4833333</v>
      </c>
      <c r="L67" s="94">
        <v>4833333</v>
      </c>
      <c r="M67" s="130">
        <f t="shared" si="0"/>
        <v>0</v>
      </c>
    </row>
    <row r="68" spans="1:13" x14ac:dyDescent="0.25">
      <c r="A68" s="92"/>
      <c r="B68" s="93" t="s">
        <v>794</v>
      </c>
      <c r="C68" s="93" t="s">
        <v>621</v>
      </c>
      <c r="D68" s="93" t="s">
        <v>1419</v>
      </c>
      <c r="E68" s="63" t="s">
        <v>1688</v>
      </c>
      <c r="F68" s="61"/>
      <c r="G68" s="47" t="s">
        <v>709</v>
      </c>
      <c r="H68" s="64"/>
      <c r="I68" s="94">
        <v>5163000</v>
      </c>
      <c r="J68" s="105"/>
      <c r="K68" s="113">
        <v>5163000</v>
      </c>
      <c r="L68" s="94">
        <v>5163000</v>
      </c>
      <c r="M68" s="130">
        <f t="shared" si="0"/>
        <v>0</v>
      </c>
    </row>
    <row r="69" spans="1:13" x14ac:dyDescent="0.25">
      <c r="A69" s="92"/>
      <c r="B69" s="93" t="s">
        <v>1038</v>
      </c>
      <c r="C69" s="93" t="s">
        <v>1474</v>
      </c>
      <c r="D69" s="93" t="s">
        <v>1475</v>
      </c>
      <c r="E69" s="63" t="s">
        <v>1731</v>
      </c>
      <c r="F69" s="61"/>
      <c r="G69" s="47" t="s">
        <v>697</v>
      </c>
      <c r="H69" s="64"/>
      <c r="I69" s="94">
        <v>2332200</v>
      </c>
      <c r="J69" s="105"/>
      <c r="K69" s="113">
        <v>2332200</v>
      </c>
      <c r="L69" s="94">
        <v>2332200</v>
      </c>
      <c r="M69" s="130">
        <f t="shared" si="0"/>
        <v>0</v>
      </c>
    </row>
    <row r="70" spans="1:13" x14ac:dyDescent="0.25">
      <c r="A70" s="92"/>
      <c r="B70" s="93" t="s">
        <v>1582</v>
      </c>
      <c r="C70" s="93" t="s">
        <v>627</v>
      </c>
      <c r="D70" s="93" t="s">
        <v>1476</v>
      </c>
      <c r="E70" s="63" t="s">
        <v>1732</v>
      </c>
      <c r="F70" s="61"/>
      <c r="G70" s="47" t="s">
        <v>101</v>
      </c>
      <c r="H70" s="64"/>
      <c r="I70" s="94">
        <v>603750</v>
      </c>
      <c r="J70" s="105"/>
      <c r="K70" s="113">
        <v>603750</v>
      </c>
      <c r="L70" s="94">
        <v>603750</v>
      </c>
      <c r="M70" s="130">
        <f t="shared" si="0"/>
        <v>0</v>
      </c>
    </row>
    <row r="71" spans="1:13" x14ac:dyDescent="0.25">
      <c r="A71" s="92"/>
      <c r="B71" s="93" t="s">
        <v>454</v>
      </c>
      <c r="C71" s="93" t="s">
        <v>746</v>
      </c>
      <c r="D71" s="93" t="s">
        <v>1477</v>
      </c>
      <c r="E71" s="63" t="s">
        <v>1733</v>
      </c>
      <c r="F71" s="61"/>
      <c r="G71" s="47" t="s">
        <v>1642</v>
      </c>
      <c r="H71" s="64"/>
      <c r="I71" s="94">
        <v>2332200</v>
      </c>
      <c r="J71" s="105"/>
      <c r="K71" s="113">
        <v>2332200</v>
      </c>
      <c r="L71" s="94">
        <v>2332200</v>
      </c>
      <c r="M71" s="130">
        <f t="shared" si="0"/>
        <v>0</v>
      </c>
    </row>
    <row r="72" spans="1:13" x14ac:dyDescent="0.25">
      <c r="A72" s="92"/>
      <c r="B72" s="93" t="s">
        <v>307</v>
      </c>
      <c r="C72" s="93" t="s">
        <v>625</v>
      </c>
      <c r="D72" s="93" t="s">
        <v>1478</v>
      </c>
      <c r="E72" s="63" t="s">
        <v>1734</v>
      </c>
      <c r="F72" s="61"/>
      <c r="G72" s="47" t="s">
        <v>1278</v>
      </c>
      <c r="H72" s="64"/>
      <c r="I72" s="94">
        <v>1794000</v>
      </c>
      <c r="J72" s="105"/>
      <c r="K72" s="113">
        <v>1794000</v>
      </c>
      <c r="L72" s="94">
        <v>1794000</v>
      </c>
      <c r="M72" s="130">
        <f t="shared" ref="M72:M135" si="1">+K72-L72</f>
        <v>0</v>
      </c>
    </row>
    <row r="73" spans="1:13" x14ac:dyDescent="0.25">
      <c r="A73" s="92"/>
      <c r="B73" s="93" t="s">
        <v>93</v>
      </c>
      <c r="C73" s="93" t="s">
        <v>1479</v>
      </c>
      <c r="D73" s="93" t="s">
        <v>1480</v>
      </c>
      <c r="E73" s="63" t="s">
        <v>1735</v>
      </c>
      <c r="F73" s="61"/>
      <c r="G73" s="47" t="s">
        <v>1643</v>
      </c>
      <c r="H73" s="64"/>
      <c r="I73" s="94">
        <v>603750</v>
      </c>
      <c r="J73" s="105"/>
      <c r="K73" s="113">
        <v>603750</v>
      </c>
      <c r="L73" s="94">
        <v>603750</v>
      </c>
      <c r="M73" s="130">
        <f t="shared" si="1"/>
        <v>0</v>
      </c>
    </row>
    <row r="74" spans="1:13" x14ac:dyDescent="0.25">
      <c r="A74" s="92"/>
      <c r="B74" s="93" t="s">
        <v>592</v>
      </c>
      <c r="C74" s="93" t="s">
        <v>768</v>
      </c>
      <c r="D74" s="93" t="s">
        <v>1481</v>
      </c>
      <c r="E74" s="63" t="s">
        <v>1736</v>
      </c>
      <c r="F74" s="61"/>
      <c r="G74" s="47" t="s">
        <v>1644</v>
      </c>
      <c r="H74" s="64"/>
      <c r="I74" s="94">
        <v>448500</v>
      </c>
      <c r="J74" s="105"/>
      <c r="K74" s="113">
        <v>448500</v>
      </c>
      <c r="L74" s="94">
        <v>448500</v>
      </c>
      <c r="M74" s="130">
        <f t="shared" si="1"/>
        <v>0</v>
      </c>
    </row>
    <row r="75" spans="1:13" x14ac:dyDescent="0.25">
      <c r="A75" s="92"/>
      <c r="B75" s="93" t="s">
        <v>1583</v>
      </c>
      <c r="C75" s="93" t="s">
        <v>1482</v>
      </c>
      <c r="D75" s="93" t="s">
        <v>1483</v>
      </c>
      <c r="E75" s="63" t="s">
        <v>1737</v>
      </c>
      <c r="F75" s="61"/>
      <c r="G75" s="47" t="s">
        <v>1645</v>
      </c>
      <c r="H75" s="64"/>
      <c r="I75" s="94">
        <v>807300</v>
      </c>
      <c r="J75" s="105"/>
      <c r="K75" s="113">
        <v>807300</v>
      </c>
      <c r="L75" s="94">
        <v>807300</v>
      </c>
      <c r="M75" s="130">
        <f t="shared" si="1"/>
        <v>0</v>
      </c>
    </row>
    <row r="76" spans="1:13" x14ac:dyDescent="0.25">
      <c r="A76" s="92"/>
      <c r="B76" s="93" t="s">
        <v>1584</v>
      </c>
      <c r="C76" s="93" t="s">
        <v>630</v>
      </c>
      <c r="D76" s="93" t="s">
        <v>1484</v>
      </c>
      <c r="E76" s="63" t="s">
        <v>1738</v>
      </c>
      <c r="F76" s="61"/>
      <c r="G76" s="47" t="s">
        <v>283</v>
      </c>
      <c r="H76" s="64"/>
      <c r="I76" s="94">
        <v>2332200</v>
      </c>
      <c r="J76" s="105"/>
      <c r="K76" s="113">
        <v>2332200</v>
      </c>
      <c r="L76" s="94">
        <v>2332200</v>
      </c>
      <c r="M76" s="130">
        <f t="shared" si="1"/>
        <v>0</v>
      </c>
    </row>
    <row r="77" spans="1:13" x14ac:dyDescent="0.25">
      <c r="A77" s="92"/>
      <c r="B77" s="93" t="s">
        <v>1560</v>
      </c>
      <c r="C77" s="93" t="s">
        <v>1420</v>
      </c>
      <c r="D77" s="93" t="s">
        <v>1421</v>
      </c>
      <c r="E77" s="63" t="s">
        <v>1689</v>
      </c>
      <c r="F77" s="61"/>
      <c r="G77" s="47" t="s">
        <v>1616</v>
      </c>
      <c r="H77" s="64"/>
      <c r="I77" s="94">
        <v>6000000</v>
      </c>
      <c r="J77" s="105"/>
      <c r="K77" s="113">
        <v>6000000</v>
      </c>
      <c r="L77" s="94">
        <v>6000000</v>
      </c>
      <c r="M77" s="130">
        <f t="shared" si="1"/>
        <v>0</v>
      </c>
    </row>
    <row r="78" spans="1:13" x14ac:dyDescent="0.25">
      <c r="A78" s="92"/>
      <c r="B78" s="93" t="s">
        <v>456</v>
      </c>
      <c r="C78" s="93" t="s">
        <v>632</v>
      </c>
      <c r="D78" s="93" t="s">
        <v>1485</v>
      </c>
      <c r="E78" s="63" t="s">
        <v>1739</v>
      </c>
      <c r="F78" s="61"/>
      <c r="G78" s="47" t="s">
        <v>688</v>
      </c>
      <c r="H78" s="64"/>
      <c r="I78" s="94">
        <v>3588000</v>
      </c>
      <c r="J78" s="105"/>
      <c r="K78" s="113">
        <v>3588000</v>
      </c>
      <c r="L78" s="94">
        <v>2691000</v>
      </c>
      <c r="M78" s="130">
        <f t="shared" si="1"/>
        <v>897000</v>
      </c>
    </row>
    <row r="79" spans="1:13" x14ac:dyDescent="0.25">
      <c r="A79" s="92"/>
      <c r="B79" s="93" t="s">
        <v>1561</v>
      </c>
      <c r="C79" s="93" t="s">
        <v>1422</v>
      </c>
      <c r="D79" s="93" t="s">
        <v>1423</v>
      </c>
      <c r="E79" s="63" t="s">
        <v>1690</v>
      </c>
      <c r="F79" s="61"/>
      <c r="G79" s="47" t="s">
        <v>691</v>
      </c>
      <c r="H79" s="64"/>
      <c r="I79" s="94">
        <v>4000000</v>
      </c>
      <c r="J79" s="105"/>
      <c r="K79" s="113">
        <v>4000000</v>
      </c>
      <c r="L79" s="94">
        <v>4000000</v>
      </c>
      <c r="M79" s="130">
        <f t="shared" si="1"/>
        <v>0</v>
      </c>
    </row>
    <row r="80" spans="1:13" x14ac:dyDescent="0.25">
      <c r="A80" s="92"/>
      <c r="B80" s="93" t="s">
        <v>1569</v>
      </c>
      <c r="C80" s="93" t="s">
        <v>1486</v>
      </c>
      <c r="D80" s="93" t="s">
        <v>1487</v>
      </c>
      <c r="E80" s="63" t="s">
        <v>1740</v>
      </c>
      <c r="F80" s="61"/>
      <c r="G80" s="47" t="s">
        <v>1627</v>
      </c>
      <c r="H80" s="64"/>
      <c r="I80" s="94">
        <v>4485000</v>
      </c>
      <c r="J80" s="105"/>
      <c r="K80" s="113">
        <v>4485000</v>
      </c>
      <c r="L80" s="94">
        <v>4485000</v>
      </c>
      <c r="M80" s="130">
        <f t="shared" si="1"/>
        <v>0</v>
      </c>
    </row>
    <row r="81" spans="1:13" x14ac:dyDescent="0.25">
      <c r="A81" s="92"/>
      <c r="B81" s="93" t="s">
        <v>391</v>
      </c>
      <c r="C81" s="93" t="s">
        <v>1424</v>
      </c>
      <c r="D81" s="93" t="s">
        <v>1425</v>
      </c>
      <c r="E81" s="63" t="s">
        <v>1691</v>
      </c>
      <c r="F81" s="61"/>
      <c r="G81" s="47" t="s">
        <v>1617</v>
      </c>
      <c r="H81" s="64"/>
      <c r="I81" s="94">
        <v>4000000</v>
      </c>
      <c r="J81" s="105"/>
      <c r="K81" s="113">
        <v>4000000</v>
      </c>
      <c r="L81" s="94">
        <v>0</v>
      </c>
      <c r="M81" s="130">
        <f t="shared" si="1"/>
        <v>4000000</v>
      </c>
    </row>
    <row r="82" spans="1:13" x14ac:dyDescent="0.25">
      <c r="A82" s="92"/>
      <c r="B82" s="93" t="s">
        <v>1585</v>
      </c>
      <c r="C82" s="93" t="s">
        <v>828</v>
      </c>
      <c r="D82" s="93" t="s">
        <v>1488</v>
      </c>
      <c r="E82" s="63" t="s">
        <v>1741</v>
      </c>
      <c r="F82" s="61"/>
      <c r="G82" s="47" t="s">
        <v>689</v>
      </c>
      <c r="H82" s="64"/>
      <c r="I82" s="94">
        <v>1794000</v>
      </c>
      <c r="J82" s="105"/>
      <c r="K82" s="113">
        <v>1794000</v>
      </c>
      <c r="L82" s="94">
        <v>1794000</v>
      </c>
      <c r="M82" s="130">
        <f t="shared" si="1"/>
        <v>0</v>
      </c>
    </row>
    <row r="83" spans="1:13" x14ac:dyDescent="0.25">
      <c r="A83" s="92"/>
      <c r="B83" s="93" t="s">
        <v>800</v>
      </c>
      <c r="C83" s="93" t="s">
        <v>597</v>
      </c>
      <c r="D83" s="93" t="s">
        <v>1489</v>
      </c>
      <c r="E83" s="63" t="s">
        <v>1742</v>
      </c>
      <c r="F83" s="61"/>
      <c r="G83" s="47" t="s">
        <v>1646</v>
      </c>
      <c r="H83" s="64"/>
      <c r="I83" s="94">
        <v>2506667</v>
      </c>
      <c r="J83" s="105"/>
      <c r="K83" s="113">
        <v>2506667</v>
      </c>
      <c r="L83" s="94">
        <v>2506667</v>
      </c>
      <c r="M83" s="130">
        <f t="shared" si="1"/>
        <v>0</v>
      </c>
    </row>
    <row r="84" spans="1:13" x14ac:dyDescent="0.25">
      <c r="A84" s="92"/>
      <c r="B84" s="93" t="s">
        <v>1586</v>
      </c>
      <c r="C84" s="93" t="s">
        <v>1490</v>
      </c>
      <c r="D84" s="93" t="s">
        <v>1491</v>
      </c>
      <c r="E84" s="63" t="s">
        <v>1743</v>
      </c>
      <c r="F84" s="61"/>
      <c r="G84" s="47" t="s">
        <v>1647</v>
      </c>
      <c r="H84" s="64"/>
      <c r="I84" s="94">
        <v>448500</v>
      </c>
      <c r="J84" s="105"/>
      <c r="K84" s="113">
        <v>448500</v>
      </c>
      <c r="L84" s="94">
        <v>448500</v>
      </c>
      <c r="M84" s="130">
        <f t="shared" si="1"/>
        <v>0</v>
      </c>
    </row>
    <row r="85" spans="1:13" x14ac:dyDescent="0.25">
      <c r="A85" s="92"/>
      <c r="B85" s="93" t="s">
        <v>458</v>
      </c>
      <c r="C85" s="93" t="s">
        <v>1492</v>
      </c>
      <c r="D85" s="93" t="s">
        <v>1493</v>
      </c>
      <c r="E85" s="63" t="s">
        <v>1744</v>
      </c>
      <c r="F85" s="61"/>
      <c r="G85" s="47" t="s">
        <v>1648</v>
      </c>
      <c r="H85" s="64"/>
      <c r="I85" s="94">
        <v>448500</v>
      </c>
      <c r="J85" s="105"/>
      <c r="K85" s="113">
        <v>448500</v>
      </c>
      <c r="L85" s="94">
        <v>448500</v>
      </c>
      <c r="M85" s="130">
        <f t="shared" si="1"/>
        <v>0</v>
      </c>
    </row>
    <row r="86" spans="1:13" x14ac:dyDescent="0.25">
      <c r="A86" s="92"/>
      <c r="B86" s="93" t="s">
        <v>1587</v>
      </c>
      <c r="C86" s="93" t="s">
        <v>631</v>
      </c>
      <c r="D86" s="93" t="s">
        <v>1494</v>
      </c>
      <c r="E86" s="63" t="s">
        <v>1745</v>
      </c>
      <c r="F86" s="61"/>
      <c r="G86" s="47" t="s">
        <v>1649</v>
      </c>
      <c r="H86" s="64"/>
      <c r="I86" s="94">
        <v>897000</v>
      </c>
      <c r="J86" s="105"/>
      <c r="K86" s="113">
        <v>897000</v>
      </c>
      <c r="L86" s="94">
        <v>897000</v>
      </c>
      <c r="M86" s="130">
        <f t="shared" si="1"/>
        <v>0</v>
      </c>
    </row>
    <row r="87" spans="1:13" x14ac:dyDescent="0.25">
      <c r="A87" s="92"/>
      <c r="B87" s="93" t="s">
        <v>1588</v>
      </c>
      <c r="C87" s="93" t="s">
        <v>1082</v>
      </c>
      <c r="D87" s="93" t="s">
        <v>1495</v>
      </c>
      <c r="E87" s="63" t="s">
        <v>1746</v>
      </c>
      <c r="F87" s="61"/>
      <c r="G87" s="47" t="s">
        <v>1270</v>
      </c>
      <c r="H87" s="64"/>
      <c r="I87" s="94">
        <v>986700</v>
      </c>
      <c r="J87" s="105"/>
      <c r="K87" s="113">
        <v>986700</v>
      </c>
      <c r="L87" s="94">
        <v>986700</v>
      </c>
      <c r="M87" s="130">
        <f t="shared" si="1"/>
        <v>0</v>
      </c>
    </row>
    <row r="88" spans="1:13" x14ac:dyDescent="0.25">
      <c r="A88" s="92"/>
      <c r="B88" s="93" t="s">
        <v>396</v>
      </c>
      <c r="C88" s="93" t="s">
        <v>1496</v>
      </c>
      <c r="D88" s="93" t="s">
        <v>1497</v>
      </c>
      <c r="E88" s="63" t="s">
        <v>1747</v>
      </c>
      <c r="F88" s="61"/>
      <c r="G88" s="47" t="s">
        <v>707</v>
      </c>
      <c r="H88" s="64"/>
      <c r="I88" s="94">
        <v>2691000</v>
      </c>
      <c r="J88" s="105"/>
      <c r="K88" s="113">
        <v>2691000</v>
      </c>
      <c r="L88" s="94">
        <v>2691000</v>
      </c>
      <c r="M88" s="130">
        <f t="shared" si="1"/>
        <v>0</v>
      </c>
    </row>
    <row r="89" spans="1:13" x14ac:dyDescent="0.25">
      <c r="A89" s="92"/>
      <c r="B89" s="93" t="s">
        <v>1589</v>
      </c>
      <c r="C89" s="93" t="s">
        <v>769</v>
      </c>
      <c r="D89" s="93" t="s">
        <v>1498</v>
      </c>
      <c r="E89" s="63" t="s">
        <v>1748</v>
      </c>
      <c r="F89" s="61"/>
      <c r="G89" s="47" t="s">
        <v>297</v>
      </c>
      <c r="H89" s="64"/>
      <c r="I89" s="94">
        <v>1255800</v>
      </c>
      <c r="J89" s="105"/>
      <c r="K89" s="113">
        <v>1255800</v>
      </c>
      <c r="L89" s="94">
        <v>1255800</v>
      </c>
      <c r="M89" s="130">
        <f t="shared" si="1"/>
        <v>0</v>
      </c>
    </row>
    <row r="90" spans="1:13" x14ac:dyDescent="0.25">
      <c r="A90" s="92"/>
      <c r="B90" s="93" t="s">
        <v>392</v>
      </c>
      <c r="C90" s="93" t="s">
        <v>403</v>
      </c>
      <c r="D90" s="93" t="s">
        <v>1426</v>
      </c>
      <c r="E90" s="63" t="s">
        <v>1692</v>
      </c>
      <c r="F90" s="61"/>
      <c r="G90" s="47" t="s">
        <v>296</v>
      </c>
      <c r="H90" s="64"/>
      <c r="I90" s="94">
        <v>3097800</v>
      </c>
      <c r="J90" s="105"/>
      <c r="K90" s="113">
        <v>3097800</v>
      </c>
      <c r="L90" s="94">
        <v>3097800</v>
      </c>
      <c r="M90" s="130">
        <f t="shared" si="1"/>
        <v>0</v>
      </c>
    </row>
    <row r="91" spans="1:13" x14ac:dyDescent="0.25">
      <c r="A91" s="92"/>
      <c r="B91" s="93" t="s">
        <v>1590</v>
      </c>
      <c r="C91" s="93" t="s">
        <v>1499</v>
      </c>
      <c r="D91" s="93" t="s">
        <v>1500</v>
      </c>
      <c r="E91" s="63" t="s">
        <v>1749</v>
      </c>
      <c r="F91" s="61"/>
      <c r="G91" s="47" t="s">
        <v>1650</v>
      </c>
      <c r="H91" s="64"/>
      <c r="I91" s="94">
        <v>448500</v>
      </c>
      <c r="J91" s="105"/>
      <c r="K91" s="113">
        <v>448500</v>
      </c>
      <c r="L91" s="94">
        <v>448500</v>
      </c>
      <c r="M91" s="130">
        <f t="shared" si="1"/>
        <v>0</v>
      </c>
    </row>
    <row r="92" spans="1:13" x14ac:dyDescent="0.25">
      <c r="A92" s="92"/>
      <c r="B92" s="93" t="s">
        <v>1591</v>
      </c>
      <c r="C92" s="93" t="s">
        <v>429</v>
      </c>
      <c r="D92" s="93" t="s">
        <v>1501</v>
      </c>
      <c r="E92" s="63" t="s">
        <v>1750</v>
      </c>
      <c r="F92" s="61"/>
      <c r="G92" s="47" t="s">
        <v>682</v>
      </c>
      <c r="H92" s="64"/>
      <c r="I92" s="94">
        <v>2332200</v>
      </c>
      <c r="J92" s="105"/>
      <c r="K92" s="113">
        <v>2332200</v>
      </c>
      <c r="L92" s="94">
        <v>2332200</v>
      </c>
      <c r="M92" s="130">
        <f t="shared" si="1"/>
        <v>0</v>
      </c>
    </row>
    <row r="93" spans="1:13" x14ac:dyDescent="0.25">
      <c r="A93" s="92"/>
      <c r="B93" s="93" t="s">
        <v>1592</v>
      </c>
      <c r="C93" s="93" t="s">
        <v>595</v>
      </c>
      <c r="D93" s="93" t="s">
        <v>1502</v>
      </c>
      <c r="E93" s="63" t="s">
        <v>1751</v>
      </c>
      <c r="F93" s="61"/>
      <c r="G93" s="47" t="s">
        <v>1651</v>
      </c>
      <c r="H93" s="64"/>
      <c r="I93" s="94">
        <v>1794000</v>
      </c>
      <c r="J93" s="105"/>
      <c r="K93" s="113">
        <v>1794000</v>
      </c>
      <c r="L93" s="133">
        <v>1794000</v>
      </c>
      <c r="M93" s="130">
        <f t="shared" si="1"/>
        <v>0</v>
      </c>
    </row>
    <row r="94" spans="1:13" x14ac:dyDescent="0.25">
      <c r="A94" s="92"/>
      <c r="B94" s="93" t="s">
        <v>795</v>
      </c>
      <c r="C94" s="93" t="s">
        <v>1503</v>
      </c>
      <c r="D94" s="93" t="s">
        <v>1504</v>
      </c>
      <c r="E94" s="63" t="s">
        <v>1752</v>
      </c>
      <c r="F94" s="61"/>
      <c r="G94" s="47" t="s">
        <v>298</v>
      </c>
      <c r="H94" s="64"/>
      <c r="I94" s="94">
        <v>2691000</v>
      </c>
      <c r="J94" s="105"/>
      <c r="K94" s="113">
        <v>2691000</v>
      </c>
      <c r="L94" s="94">
        <v>2691000</v>
      </c>
      <c r="M94" s="130">
        <f t="shared" si="1"/>
        <v>0</v>
      </c>
    </row>
    <row r="95" spans="1:13" x14ac:dyDescent="0.25">
      <c r="A95" s="92"/>
      <c r="B95" s="93" t="s">
        <v>1562</v>
      </c>
      <c r="C95" s="93" t="s">
        <v>633</v>
      </c>
      <c r="D95" s="93" t="s">
        <v>1427</v>
      </c>
      <c r="E95" s="63" t="s">
        <v>1693</v>
      </c>
      <c r="F95" s="61"/>
      <c r="G95" s="47" t="s">
        <v>1618</v>
      </c>
      <c r="H95" s="64"/>
      <c r="I95" s="94">
        <v>3000000</v>
      </c>
      <c r="J95" s="105"/>
      <c r="K95" s="113">
        <v>3000000</v>
      </c>
      <c r="L95" s="94">
        <v>3000000</v>
      </c>
      <c r="M95" s="130">
        <f t="shared" si="1"/>
        <v>0</v>
      </c>
    </row>
    <row r="96" spans="1:13" x14ac:dyDescent="0.25">
      <c r="A96" s="92"/>
      <c r="B96" s="93" t="s">
        <v>823</v>
      </c>
      <c r="C96" s="93" t="s">
        <v>1505</v>
      </c>
      <c r="D96" s="93" t="s">
        <v>1506</v>
      </c>
      <c r="E96" s="63" t="s">
        <v>1753</v>
      </c>
      <c r="F96" s="61"/>
      <c r="G96" s="47" t="s">
        <v>1652</v>
      </c>
      <c r="H96" s="64"/>
      <c r="I96" s="94">
        <v>448500</v>
      </c>
      <c r="J96" s="105"/>
      <c r="K96" s="113">
        <v>448500</v>
      </c>
      <c r="L96" s="94">
        <v>448500</v>
      </c>
      <c r="M96" s="130">
        <f t="shared" si="1"/>
        <v>0</v>
      </c>
    </row>
    <row r="97" spans="1:13" x14ac:dyDescent="0.25">
      <c r="A97" s="92"/>
      <c r="B97" s="93" t="s">
        <v>394</v>
      </c>
      <c r="C97" s="93" t="s">
        <v>1507</v>
      </c>
      <c r="D97" s="93" t="s">
        <v>1508</v>
      </c>
      <c r="E97" s="63" t="s">
        <v>1754</v>
      </c>
      <c r="F97" s="61"/>
      <c r="G97" s="47" t="s">
        <v>705</v>
      </c>
      <c r="H97" s="64"/>
      <c r="I97" s="94">
        <v>2691000</v>
      </c>
      <c r="J97" s="105"/>
      <c r="K97" s="113">
        <v>2691000</v>
      </c>
      <c r="L97" s="94">
        <v>2691000</v>
      </c>
      <c r="M97" s="130">
        <f t="shared" si="1"/>
        <v>0</v>
      </c>
    </row>
    <row r="98" spans="1:13" x14ac:dyDescent="0.25">
      <c r="A98" s="92"/>
      <c r="B98" s="93" t="s">
        <v>537</v>
      </c>
      <c r="C98" s="93" t="s">
        <v>596</v>
      </c>
      <c r="D98" s="93" t="s">
        <v>1509</v>
      </c>
      <c r="E98" s="63" t="s">
        <v>1755</v>
      </c>
      <c r="F98" s="61"/>
      <c r="G98" s="47" t="s">
        <v>1653</v>
      </c>
      <c r="H98" s="64"/>
      <c r="I98" s="94">
        <v>807800</v>
      </c>
      <c r="J98" s="105"/>
      <c r="K98" s="113">
        <v>807800</v>
      </c>
      <c r="L98" s="94">
        <v>807300</v>
      </c>
      <c r="M98" s="130">
        <f t="shared" si="1"/>
        <v>500</v>
      </c>
    </row>
    <row r="99" spans="1:13" x14ac:dyDescent="0.25">
      <c r="A99" s="92"/>
      <c r="B99" s="93" t="s">
        <v>1444</v>
      </c>
      <c r="C99" s="93" t="s">
        <v>829</v>
      </c>
      <c r="D99" s="93" t="s">
        <v>1510</v>
      </c>
      <c r="E99" s="63" t="s">
        <v>1756</v>
      </c>
      <c r="F99" s="61"/>
      <c r="G99" s="47" t="s">
        <v>1654</v>
      </c>
      <c r="H99" s="64"/>
      <c r="I99" s="94">
        <v>448500</v>
      </c>
      <c r="J99" s="105"/>
      <c r="K99" s="113">
        <v>448500</v>
      </c>
      <c r="L99" s="94">
        <v>448500</v>
      </c>
      <c r="M99" s="130">
        <f t="shared" si="1"/>
        <v>0</v>
      </c>
    </row>
    <row r="100" spans="1:13" x14ac:dyDescent="0.25">
      <c r="A100" s="92"/>
      <c r="B100" s="93" t="s">
        <v>1593</v>
      </c>
      <c r="C100" s="93" t="s">
        <v>1458</v>
      </c>
      <c r="D100" s="93" t="s">
        <v>1511</v>
      </c>
      <c r="E100" s="63" t="s">
        <v>1757</v>
      </c>
      <c r="F100" s="61"/>
      <c r="G100" s="47" t="s">
        <v>289</v>
      </c>
      <c r="H100" s="64"/>
      <c r="I100" s="94">
        <v>1794000</v>
      </c>
      <c r="J100" s="105"/>
      <c r="K100" s="113">
        <v>1794000</v>
      </c>
      <c r="L100" s="94">
        <v>1794000</v>
      </c>
      <c r="M100" s="130">
        <f t="shared" si="1"/>
        <v>0</v>
      </c>
    </row>
    <row r="101" spans="1:13" x14ac:dyDescent="0.25">
      <c r="A101" s="92"/>
      <c r="B101" s="93" t="s">
        <v>1594</v>
      </c>
      <c r="C101" s="93" t="s">
        <v>1512</v>
      </c>
      <c r="D101" s="93" t="s">
        <v>1513</v>
      </c>
      <c r="E101" s="63" t="s">
        <v>1758</v>
      </c>
      <c r="F101" s="61"/>
      <c r="G101" s="47" t="s">
        <v>1655</v>
      </c>
      <c r="H101" s="64"/>
      <c r="I101" s="94">
        <v>1794000</v>
      </c>
      <c r="J101" s="105"/>
      <c r="K101" s="113">
        <v>1794000</v>
      </c>
      <c r="L101" s="94">
        <v>1794000</v>
      </c>
      <c r="M101" s="130">
        <f t="shared" si="1"/>
        <v>0</v>
      </c>
    </row>
    <row r="102" spans="1:13" x14ac:dyDescent="0.25">
      <c r="A102" s="92"/>
      <c r="B102" s="93" t="s">
        <v>673</v>
      </c>
      <c r="C102" s="93" t="s">
        <v>1514</v>
      </c>
      <c r="D102" s="93" t="s">
        <v>1515</v>
      </c>
      <c r="E102" s="63" t="s">
        <v>1759</v>
      </c>
      <c r="F102" s="61"/>
      <c r="G102" s="47" t="s">
        <v>1656</v>
      </c>
      <c r="H102" s="64"/>
      <c r="I102" s="94">
        <v>1794000</v>
      </c>
      <c r="J102" s="105"/>
      <c r="K102" s="113">
        <v>1794000</v>
      </c>
      <c r="L102" s="94">
        <v>1794000</v>
      </c>
      <c r="M102" s="130">
        <f t="shared" si="1"/>
        <v>0</v>
      </c>
    </row>
    <row r="103" spans="1:13" x14ac:dyDescent="0.25">
      <c r="A103" s="92"/>
      <c r="B103" s="93" t="s">
        <v>1595</v>
      </c>
      <c r="C103" s="93" t="s">
        <v>629</v>
      </c>
      <c r="D103" s="93" t="s">
        <v>1516</v>
      </c>
      <c r="E103" s="63" t="s">
        <v>1760</v>
      </c>
      <c r="F103" s="61"/>
      <c r="G103" s="47" t="s">
        <v>1657</v>
      </c>
      <c r="H103" s="64"/>
      <c r="I103" s="94">
        <v>448500</v>
      </c>
      <c r="J103" s="105"/>
      <c r="K103" s="113">
        <v>448500</v>
      </c>
      <c r="L103" s="94">
        <v>448500</v>
      </c>
      <c r="M103" s="130">
        <f t="shared" si="1"/>
        <v>0</v>
      </c>
    </row>
    <row r="104" spans="1:13" x14ac:dyDescent="0.25">
      <c r="A104" s="92"/>
      <c r="B104" s="93" t="s">
        <v>752</v>
      </c>
      <c r="C104" s="93" t="s">
        <v>1428</v>
      </c>
      <c r="D104" s="93" t="s">
        <v>1429</v>
      </c>
      <c r="E104" s="63" t="s">
        <v>1694</v>
      </c>
      <c r="F104" s="61"/>
      <c r="G104" s="47" t="s">
        <v>1619</v>
      </c>
      <c r="H104" s="64"/>
      <c r="I104" s="94">
        <v>2581500</v>
      </c>
      <c r="J104" s="105"/>
      <c r="K104" s="113">
        <v>2581500</v>
      </c>
      <c r="L104" s="94">
        <v>2581500</v>
      </c>
      <c r="M104" s="130">
        <f t="shared" si="1"/>
        <v>0</v>
      </c>
    </row>
    <row r="105" spans="1:13" x14ac:dyDescent="0.25">
      <c r="A105" s="92"/>
      <c r="B105" s="93" t="s">
        <v>656</v>
      </c>
      <c r="C105" s="93" t="s">
        <v>1517</v>
      </c>
      <c r="D105" s="93" t="s">
        <v>1518</v>
      </c>
      <c r="E105" s="63" t="s">
        <v>1761</v>
      </c>
      <c r="F105" s="61"/>
      <c r="G105" s="47" t="s">
        <v>715</v>
      </c>
      <c r="H105" s="64"/>
      <c r="I105" s="94">
        <v>897000</v>
      </c>
      <c r="J105" s="105"/>
      <c r="K105" s="113">
        <v>897000</v>
      </c>
      <c r="L105" s="94">
        <v>897000</v>
      </c>
      <c r="M105" s="130">
        <f t="shared" si="1"/>
        <v>0</v>
      </c>
    </row>
    <row r="106" spans="1:13" x14ac:dyDescent="0.25">
      <c r="A106" s="92"/>
      <c r="B106" s="93" t="s">
        <v>1596</v>
      </c>
      <c r="C106" s="93" t="s">
        <v>1519</v>
      </c>
      <c r="D106" s="93" t="s">
        <v>1520</v>
      </c>
      <c r="E106" s="63" t="s">
        <v>1762</v>
      </c>
      <c r="F106" s="61"/>
      <c r="G106" s="47" t="s">
        <v>696</v>
      </c>
      <c r="H106" s="64"/>
      <c r="I106" s="94">
        <v>538200</v>
      </c>
      <c r="J106" s="105"/>
      <c r="K106" s="113">
        <v>538200</v>
      </c>
      <c r="L106" s="94">
        <v>538200</v>
      </c>
      <c r="M106" s="130">
        <f t="shared" si="1"/>
        <v>0</v>
      </c>
    </row>
    <row r="107" spans="1:13" x14ac:dyDescent="0.25">
      <c r="A107" s="92"/>
      <c r="B107" s="93" t="s">
        <v>482</v>
      </c>
      <c r="C107" s="93" t="s">
        <v>1430</v>
      </c>
      <c r="D107" s="93" t="s">
        <v>1431</v>
      </c>
      <c r="E107" s="63" t="s">
        <v>1695</v>
      </c>
      <c r="F107" s="61"/>
      <c r="G107" s="47" t="s">
        <v>1620</v>
      </c>
      <c r="H107" s="64"/>
      <c r="I107" s="94">
        <v>6000000</v>
      </c>
      <c r="J107" s="105"/>
      <c r="K107" s="113">
        <v>6000000</v>
      </c>
      <c r="L107" s="94">
        <v>6000000</v>
      </c>
      <c r="M107" s="130">
        <f t="shared" si="1"/>
        <v>0</v>
      </c>
    </row>
    <row r="108" spans="1:13" x14ac:dyDescent="0.25">
      <c r="A108" s="92"/>
      <c r="B108" s="93" t="s">
        <v>252</v>
      </c>
      <c r="C108" s="93" t="s">
        <v>638</v>
      </c>
      <c r="D108" s="93" t="s">
        <v>1521</v>
      </c>
      <c r="E108" s="63" t="s">
        <v>1763</v>
      </c>
      <c r="F108" s="61"/>
      <c r="G108" s="47" t="s">
        <v>708</v>
      </c>
      <c r="H108" s="64"/>
      <c r="I108" s="94">
        <v>448500</v>
      </c>
      <c r="J108" s="105"/>
      <c r="K108" s="113">
        <v>448500</v>
      </c>
      <c r="L108" s="94">
        <v>448500</v>
      </c>
      <c r="M108" s="130">
        <f t="shared" si="1"/>
        <v>0</v>
      </c>
    </row>
    <row r="109" spans="1:13" x14ac:dyDescent="0.25">
      <c r="A109" s="92"/>
      <c r="B109" s="93" t="s">
        <v>658</v>
      </c>
      <c r="C109" s="93" t="s">
        <v>628</v>
      </c>
      <c r="D109" s="93" t="s">
        <v>1522</v>
      </c>
      <c r="E109" s="63" t="s">
        <v>1764</v>
      </c>
      <c r="F109" s="61"/>
      <c r="G109" s="47" t="s">
        <v>1658</v>
      </c>
      <c r="H109" s="64"/>
      <c r="I109" s="94">
        <v>1704300</v>
      </c>
      <c r="J109" s="105"/>
      <c r="K109" s="113">
        <v>1704300</v>
      </c>
      <c r="L109" s="94">
        <v>1704300</v>
      </c>
      <c r="M109" s="130">
        <f t="shared" si="1"/>
        <v>0</v>
      </c>
    </row>
    <row r="110" spans="1:13" x14ac:dyDescent="0.25">
      <c r="A110" s="92"/>
      <c r="B110" s="93" t="s">
        <v>1597</v>
      </c>
      <c r="C110" s="93" t="s">
        <v>1523</v>
      </c>
      <c r="D110" s="93" t="s">
        <v>1524</v>
      </c>
      <c r="E110" s="63" t="s">
        <v>1765</v>
      </c>
      <c r="F110" s="61"/>
      <c r="G110" s="47" t="s">
        <v>1659</v>
      </c>
      <c r="H110" s="64"/>
      <c r="I110" s="94">
        <v>1076400</v>
      </c>
      <c r="J110" s="105"/>
      <c r="K110" s="113">
        <v>1076400</v>
      </c>
      <c r="L110" s="94">
        <v>1076400</v>
      </c>
      <c r="M110" s="130">
        <f t="shared" si="1"/>
        <v>0</v>
      </c>
    </row>
    <row r="111" spans="1:13" x14ac:dyDescent="0.25">
      <c r="A111" s="92"/>
      <c r="B111" s="93" t="s">
        <v>1563</v>
      </c>
      <c r="C111" s="93" t="s">
        <v>1088</v>
      </c>
      <c r="D111" s="93" t="s">
        <v>1432</v>
      </c>
      <c r="E111" s="63" t="s">
        <v>1696</v>
      </c>
      <c r="F111" s="61"/>
      <c r="G111" s="47" t="s">
        <v>692</v>
      </c>
      <c r="H111" s="64"/>
      <c r="I111" s="94">
        <v>5000000</v>
      </c>
      <c r="J111" s="105"/>
      <c r="K111" s="113">
        <v>5000000</v>
      </c>
      <c r="L111" s="94">
        <v>5000000</v>
      </c>
      <c r="M111" s="130">
        <f t="shared" si="1"/>
        <v>0</v>
      </c>
    </row>
    <row r="112" spans="1:13" x14ac:dyDescent="0.25">
      <c r="A112" s="92"/>
      <c r="B112" s="93" t="s">
        <v>1564</v>
      </c>
      <c r="C112" s="93" t="s">
        <v>637</v>
      </c>
      <c r="D112" s="93" t="s">
        <v>1433</v>
      </c>
      <c r="E112" s="63" t="s">
        <v>1697</v>
      </c>
      <c r="F112" s="61"/>
      <c r="G112" s="47" t="s">
        <v>1621</v>
      </c>
      <c r="H112" s="64"/>
      <c r="I112" s="94">
        <v>5500000</v>
      </c>
      <c r="J112" s="105"/>
      <c r="K112" s="113">
        <v>5500000</v>
      </c>
      <c r="L112" s="94">
        <v>5500000</v>
      </c>
      <c r="M112" s="130">
        <f t="shared" si="1"/>
        <v>0</v>
      </c>
    </row>
    <row r="113" spans="1:13" x14ac:dyDescent="0.25">
      <c r="A113" s="92"/>
      <c r="B113" s="93" t="s">
        <v>1036</v>
      </c>
      <c r="C113" s="93" t="s">
        <v>1525</v>
      </c>
      <c r="D113" s="93" t="s">
        <v>1526</v>
      </c>
      <c r="E113" s="63" t="s">
        <v>1766</v>
      </c>
      <c r="F113" s="61"/>
      <c r="G113" s="47" t="s">
        <v>1660</v>
      </c>
      <c r="H113" s="64"/>
      <c r="I113" s="94">
        <v>448500</v>
      </c>
      <c r="J113" s="105"/>
      <c r="K113" s="113">
        <v>448500</v>
      </c>
      <c r="L113" s="94">
        <v>448500</v>
      </c>
      <c r="M113" s="130">
        <f t="shared" si="1"/>
        <v>0</v>
      </c>
    </row>
    <row r="114" spans="1:13" x14ac:dyDescent="0.25">
      <c r="A114" s="92"/>
      <c r="B114" s="93" t="s">
        <v>1598</v>
      </c>
      <c r="C114" s="93" t="s">
        <v>1527</v>
      </c>
      <c r="D114" s="93" t="s">
        <v>1528</v>
      </c>
      <c r="E114" s="63" t="s">
        <v>1767</v>
      </c>
      <c r="F114" s="61"/>
      <c r="G114" s="47" t="s">
        <v>712</v>
      </c>
      <c r="H114" s="64"/>
      <c r="I114" s="94">
        <v>897000</v>
      </c>
      <c r="J114" s="105"/>
      <c r="K114" s="113">
        <v>897000</v>
      </c>
      <c r="L114" s="94">
        <v>897000</v>
      </c>
      <c r="M114" s="130">
        <f t="shared" si="1"/>
        <v>0</v>
      </c>
    </row>
    <row r="115" spans="1:13" x14ac:dyDescent="0.25">
      <c r="A115" s="92"/>
      <c r="B115" s="93" t="s">
        <v>483</v>
      </c>
      <c r="C115" s="93" t="s">
        <v>831</v>
      </c>
      <c r="D115" s="93" t="s">
        <v>1529</v>
      </c>
      <c r="E115" s="63" t="s">
        <v>1768</v>
      </c>
      <c r="F115" s="61"/>
      <c r="G115" s="47" t="s">
        <v>1661</v>
      </c>
      <c r="H115" s="64"/>
      <c r="I115" s="94">
        <v>3588000</v>
      </c>
      <c r="J115" s="105"/>
      <c r="K115" s="113">
        <v>3588000</v>
      </c>
      <c r="L115" s="94">
        <v>3588000</v>
      </c>
      <c r="M115" s="130">
        <f t="shared" si="1"/>
        <v>0</v>
      </c>
    </row>
    <row r="116" spans="1:13" x14ac:dyDescent="0.25">
      <c r="A116" s="92"/>
      <c r="B116" s="93" t="s">
        <v>666</v>
      </c>
      <c r="C116" s="93" t="s">
        <v>406</v>
      </c>
      <c r="D116" s="93" t="s">
        <v>1530</v>
      </c>
      <c r="E116" s="63" t="s">
        <v>1769</v>
      </c>
      <c r="F116" s="61"/>
      <c r="G116" s="47" t="s">
        <v>1662</v>
      </c>
      <c r="H116" s="64"/>
      <c r="I116" s="94">
        <v>448500</v>
      </c>
      <c r="J116" s="105"/>
      <c r="K116" s="113">
        <v>448500</v>
      </c>
      <c r="L116" s="94">
        <v>0</v>
      </c>
      <c r="M116" s="130">
        <f t="shared" si="1"/>
        <v>448500</v>
      </c>
    </row>
    <row r="117" spans="1:13" x14ac:dyDescent="0.25">
      <c r="A117" s="92"/>
      <c r="B117" s="93" t="s">
        <v>349</v>
      </c>
      <c r="C117" s="93" t="s">
        <v>1531</v>
      </c>
      <c r="D117" s="93" t="s">
        <v>1532</v>
      </c>
      <c r="E117" s="63" t="s">
        <v>1770</v>
      </c>
      <c r="F117" s="61"/>
      <c r="G117" s="47" t="s">
        <v>1663</v>
      </c>
      <c r="H117" s="64"/>
      <c r="I117" s="94">
        <v>564300</v>
      </c>
      <c r="J117" s="105"/>
      <c r="K117" s="113">
        <v>564300</v>
      </c>
      <c r="L117" s="94">
        <v>564300</v>
      </c>
      <c r="M117" s="130">
        <f t="shared" si="1"/>
        <v>0</v>
      </c>
    </row>
    <row r="118" spans="1:13" x14ac:dyDescent="0.25">
      <c r="A118" s="92"/>
      <c r="B118" s="93" t="s">
        <v>255</v>
      </c>
      <c r="C118" s="93" t="s">
        <v>641</v>
      </c>
      <c r="D118" s="93" t="s">
        <v>1533</v>
      </c>
      <c r="E118" s="63" t="s">
        <v>1771</v>
      </c>
      <c r="F118" s="61"/>
      <c r="G118" s="47" t="s">
        <v>686</v>
      </c>
      <c r="H118" s="64"/>
      <c r="I118" s="94">
        <v>448500</v>
      </c>
      <c r="J118" s="105"/>
      <c r="K118" s="113">
        <v>448500</v>
      </c>
      <c r="L118" s="94">
        <v>448500</v>
      </c>
      <c r="M118" s="130">
        <f t="shared" si="1"/>
        <v>0</v>
      </c>
    </row>
    <row r="119" spans="1:13" x14ac:dyDescent="0.25">
      <c r="A119" s="92"/>
      <c r="B119" s="93" t="s">
        <v>801</v>
      </c>
      <c r="C119" s="93" t="s">
        <v>1534</v>
      </c>
      <c r="D119" s="93" t="s">
        <v>1535</v>
      </c>
      <c r="E119" s="63" t="s">
        <v>1772</v>
      </c>
      <c r="F119" s="61"/>
      <c r="G119" s="47" t="s">
        <v>1664</v>
      </c>
      <c r="H119" s="64"/>
      <c r="I119" s="94">
        <v>603750</v>
      </c>
      <c r="J119" s="105"/>
      <c r="K119" s="113">
        <v>603750</v>
      </c>
      <c r="L119" s="94">
        <v>603750</v>
      </c>
      <c r="M119" s="130">
        <f t="shared" si="1"/>
        <v>0</v>
      </c>
    </row>
    <row r="120" spans="1:13" x14ac:dyDescent="0.25">
      <c r="A120" s="92"/>
      <c r="B120" s="93" t="s">
        <v>588</v>
      </c>
      <c r="C120" s="93" t="s">
        <v>1434</v>
      </c>
      <c r="D120" s="93" t="s">
        <v>1435</v>
      </c>
      <c r="E120" s="63" t="s">
        <v>1698</v>
      </c>
      <c r="F120" s="61"/>
      <c r="G120" s="47" t="s">
        <v>713</v>
      </c>
      <c r="H120" s="64"/>
      <c r="I120" s="94">
        <v>8260800</v>
      </c>
      <c r="J120" s="105"/>
      <c r="K120" s="113">
        <v>8260800</v>
      </c>
      <c r="L120" s="94">
        <v>8260800</v>
      </c>
      <c r="M120" s="130">
        <f t="shared" si="1"/>
        <v>0</v>
      </c>
    </row>
    <row r="121" spans="1:13" x14ac:dyDescent="0.25">
      <c r="A121" s="92"/>
      <c r="B121" s="93" t="s">
        <v>822</v>
      </c>
      <c r="C121" s="93" t="s">
        <v>1536</v>
      </c>
      <c r="D121" s="93" t="s">
        <v>1537</v>
      </c>
      <c r="E121" s="63" t="s">
        <v>1773</v>
      </c>
      <c r="F121" s="61"/>
      <c r="G121" s="47" t="s">
        <v>1665</v>
      </c>
      <c r="H121" s="64"/>
      <c r="I121" s="94">
        <v>1614600</v>
      </c>
      <c r="J121" s="105"/>
      <c r="K121" s="113">
        <v>1614600</v>
      </c>
      <c r="L121" s="94">
        <v>1614600</v>
      </c>
      <c r="M121" s="130">
        <f t="shared" si="1"/>
        <v>0</v>
      </c>
    </row>
    <row r="122" spans="1:13" x14ac:dyDescent="0.25">
      <c r="A122" s="92"/>
      <c r="B122" s="93" t="s">
        <v>1599</v>
      </c>
      <c r="C122" s="93" t="s">
        <v>1538</v>
      </c>
      <c r="D122" s="93" t="s">
        <v>1539</v>
      </c>
      <c r="E122" s="63" t="s">
        <v>1774</v>
      </c>
      <c r="F122" s="61"/>
      <c r="G122" s="47" t="s">
        <v>285</v>
      </c>
      <c r="H122" s="64"/>
      <c r="I122" s="94">
        <v>603750</v>
      </c>
      <c r="J122" s="105"/>
      <c r="K122" s="113">
        <v>603750</v>
      </c>
      <c r="L122" s="94">
        <v>603750</v>
      </c>
      <c r="M122" s="130">
        <f t="shared" si="1"/>
        <v>0</v>
      </c>
    </row>
    <row r="123" spans="1:13" x14ac:dyDescent="0.25">
      <c r="A123" s="92"/>
      <c r="B123" s="93" t="s">
        <v>1600</v>
      </c>
      <c r="C123" s="93" t="s">
        <v>1540</v>
      </c>
      <c r="D123" s="93" t="s">
        <v>1541</v>
      </c>
      <c r="E123" s="63" t="s">
        <v>1775</v>
      </c>
      <c r="F123" s="61"/>
      <c r="G123" s="47" t="s">
        <v>704</v>
      </c>
      <c r="H123" s="64"/>
      <c r="I123" s="94">
        <v>1794000</v>
      </c>
      <c r="J123" s="105"/>
      <c r="K123" s="113">
        <v>1794000</v>
      </c>
      <c r="L123" s="94">
        <v>1794000</v>
      </c>
      <c r="M123" s="130">
        <f t="shared" si="1"/>
        <v>0</v>
      </c>
    </row>
    <row r="124" spans="1:13" x14ac:dyDescent="0.25">
      <c r="A124" s="92"/>
      <c r="B124" s="93" t="s">
        <v>1601</v>
      </c>
      <c r="C124" s="93" t="s">
        <v>642</v>
      </c>
      <c r="D124" s="93" t="s">
        <v>1542</v>
      </c>
      <c r="E124" s="63" t="s">
        <v>1776</v>
      </c>
      <c r="F124" s="61"/>
      <c r="G124" s="47" t="s">
        <v>1666</v>
      </c>
      <c r="H124" s="64"/>
      <c r="I124" s="94">
        <v>1630200</v>
      </c>
      <c r="J124" s="105"/>
      <c r="K124" s="113">
        <v>1630200</v>
      </c>
      <c r="L124" s="94">
        <v>1630200</v>
      </c>
      <c r="M124" s="130">
        <f t="shared" si="1"/>
        <v>0</v>
      </c>
    </row>
    <row r="125" spans="1:13" x14ac:dyDescent="0.25">
      <c r="A125" s="92"/>
      <c r="B125" s="93" t="s">
        <v>765</v>
      </c>
      <c r="C125" s="93" t="s">
        <v>1543</v>
      </c>
      <c r="D125" s="93" t="s">
        <v>1544</v>
      </c>
      <c r="E125" s="63" t="s">
        <v>1777</v>
      </c>
      <c r="F125" s="61"/>
      <c r="G125" s="47" t="s">
        <v>1667</v>
      </c>
      <c r="H125" s="64"/>
      <c r="I125" s="94">
        <v>448500</v>
      </c>
      <c r="J125" s="105"/>
      <c r="K125" s="113">
        <v>448500</v>
      </c>
      <c r="L125" s="94">
        <v>448500</v>
      </c>
      <c r="M125" s="130">
        <f t="shared" si="1"/>
        <v>0</v>
      </c>
    </row>
    <row r="126" spans="1:13" x14ac:dyDescent="0.25">
      <c r="A126" s="92"/>
      <c r="B126" s="93" t="s">
        <v>1565</v>
      </c>
      <c r="C126" s="93" t="s">
        <v>404</v>
      </c>
      <c r="D126" s="93" t="s">
        <v>1436</v>
      </c>
      <c r="E126" s="63" t="s">
        <v>1699</v>
      </c>
      <c r="F126" s="61"/>
      <c r="G126" s="47" t="s">
        <v>1622</v>
      </c>
      <c r="H126" s="64"/>
      <c r="I126" s="94">
        <v>752334</v>
      </c>
      <c r="J126" s="105"/>
      <c r="K126" s="113">
        <v>752334</v>
      </c>
      <c r="L126" s="94">
        <v>752334</v>
      </c>
      <c r="M126" s="130">
        <f t="shared" si="1"/>
        <v>0</v>
      </c>
    </row>
    <row r="127" spans="1:13" x14ac:dyDescent="0.25">
      <c r="A127" s="92"/>
      <c r="B127" s="93" t="s">
        <v>181</v>
      </c>
      <c r="C127" s="93" t="s">
        <v>405</v>
      </c>
      <c r="D127" s="93" t="s">
        <v>1545</v>
      </c>
      <c r="E127" s="63" t="s">
        <v>1778</v>
      </c>
      <c r="F127" s="61"/>
      <c r="G127" s="47" t="s">
        <v>90</v>
      </c>
      <c r="H127" s="64"/>
      <c r="I127" s="94">
        <v>448500</v>
      </c>
      <c r="J127" s="105"/>
      <c r="K127" s="113">
        <v>448500</v>
      </c>
      <c r="L127" s="94">
        <v>448500</v>
      </c>
      <c r="M127" s="130">
        <f t="shared" si="1"/>
        <v>0</v>
      </c>
    </row>
    <row r="128" spans="1:13" x14ac:dyDescent="0.25">
      <c r="A128" s="92"/>
      <c r="B128" s="93" t="s">
        <v>484</v>
      </c>
      <c r="C128" s="93" t="s">
        <v>146</v>
      </c>
      <c r="D128" s="93" t="s">
        <v>1546</v>
      </c>
      <c r="E128" s="63" t="s">
        <v>1779</v>
      </c>
      <c r="F128" s="61"/>
      <c r="G128" s="47" t="s">
        <v>1668</v>
      </c>
      <c r="H128" s="64"/>
      <c r="I128" s="94">
        <v>2691000</v>
      </c>
      <c r="J128" s="105"/>
      <c r="K128" s="113">
        <v>2691000</v>
      </c>
      <c r="L128" s="94">
        <v>2691000</v>
      </c>
      <c r="M128" s="130">
        <f t="shared" si="1"/>
        <v>0</v>
      </c>
    </row>
    <row r="129" spans="1:13" x14ac:dyDescent="0.25">
      <c r="A129" s="92"/>
      <c r="B129" s="93" t="s">
        <v>1602</v>
      </c>
      <c r="C129" s="93" t="s">
        <v>640</v>
      </c>
      <c r="D129" s="93" t="s">
        <v>1547</v>
      </c>
      <c r="E129" s="63" t="s">
        <v>1780</v>
      </c>
      <c r="F129" s="61"/>
      <c r="G129" s="47" t="s">
        <v>1669</v>
      </c>
      <c r="H129" s="64"/>
      <c r="I129" s="94">
        <v>603750</v>
      </c>
      <c r="J129" s="105"/>
      <c r="K129" s="113">
        <v>603750</v>
      </c>
      <c r="L129" s="94">
        <v>603750</v>
      </c>
      <c r="M129" s="130">
        <f t="shared" si="1"/>
        <v>0</v>
      </c>
    </row>
    <row r="130" spans="1:13" x14ac:dyDescent="0.25">
      <c r="A130" s="92"/>
      <c r="B130" s="93" t="s">
        <v>1566</v>
      </c>
      <c r="C130" s="93" t="s">
        <v>725</v>
      </c>
      <c r="D130" s="93" t="s">
        <v>1437</v>
      </c>
      <c r="E130" s="63" t="s">
        <v>1700</v>
      </c>
      <c r="F130" s="61"/>
      <c r="G130" s="47" t="s">
        <v>1623</v>
      </c>
      <c r="H130" s="64"/>
      <c r="I130" s="94">
        <v>3800000</v>
      </c>
      <c r="J130" s="105"/>
      <c r="K130" s="113">
        <v>3800000</v>
      </c>
      <c r="L130" s="94">
        <v>3600000</v>
      </c>
      <c r="M130" s="130">
        <f t="shared" si="1"/>
        <v>200000</v>
      </c>
    </row>
    <row r="131" spans="1:13" x14ac:dyDescent="0.25">
      <c r="A131" s="92"/>
      <c r="B131" s="93" t="s">
        <v>1603</v>
      </c>
      <c r="C131" s="93" t="s">
        <v>410</v>
      </c>
      <c r="D131" s="93" t="s">
        <v>646</v>
      </c>
      <c r="E131" s="63" t="s">
        <v>1781</v>
      </c>
      <c r="F131" s="61"/>
      <c r="G131" s="47" t="s">
        <v>1670</v>
      </c>
      <c r="H131" s="64"/>
      <c r="I131" s="94">
        <v>2691000</v>
      </c>
      <c r="J131" s="105"/>
      <c r="K131" s="113">
        <v>2691000</v>
      </c>
      <c r="L131" s="94">
        <v>2691000</v>
      </c>
      <c r="M131" s="130">
        <f t="shared" si="1"/>
        <v>0</v>
      </c>
    </row>
    <row r="132" spans="1:13" x14ac:dyDescent="0.25">
      <c r="A132" s="92"/>
      <c r="B132" s="93" t="s">
        <v>183</v>
      </c>
      <c r="C132" s="93" t="s">
        <v>1438</v>
      </c>
      <c r="D132" s="93" t="s">
        <v>1439</v>
      </c>
      <c r="E132" s="63" t="s">
        <v>1701</v>
      </c>
      <c r="F132" s="61"/>
      <c r="G132" s="47" t="s">
        <v>744</v>
      </c>
      <c r="H132" s="64"/>
      <c r="I132" s="94">
        <v>2858867</v>
      </c>
      <c r="J132" s="105"/>
      <c r="K132" s="113">
        <v>2858867</v>
      </c>
      <c r="L132" s="94">
        <v>2257000</v>
      </c>
      <c r="M132" s="130">
        <f t="shared" si="1"/>
        <v>601867</v>
      </c>
    </row>
    <row r="133" spans="1:13" x14ac:dyDescent="0.25">
      <c r="A133" s="92"/>
      <c r="B133" s="93" t="s">
        <v>1058</v>
      </c>
      <c r="C133" s="93" t="s">
        <v>413</v>
      </c>
      <c r="D133" s="93" t="s">
        <v>773</v>
      </c>
      <c r="E133" s="63" t="s">
        <v>1702</v>
      </c>
      <c r="F133" s="61"/>
      <c r="G133" s="47" t="s">
        <v>734</v>
      </c>
      <c r="H133" s="64"/>
      <c r="I133" s="94">
        <v>6000000</v>
      </c>
      <c r="J133" s="105"/>
      <c r="K133" s="113">
        <v>6000000</v>
      </c>
      <c r="L133" s="94">
        <v>6000000</v>
      </c>
      <c r="M133" s="130">
        <f t="shared" si="1"/>
        <v>0</v>
      </c>
    </row>
    <row r="134" spans="1:13" x14ac:dyDescent="0.25">
      <c r="A134" s="92"/>
      <c r="B134" s="93" t="s">
        <v>1066</v>
      </c>
      <c r="C134" s="93" t="s">
        <v>417</v>
      </c>
      <c r="D134" s="93" t="s">
        <v>506</v>
      </c>
      <c r="E134" s="63" t="s">
        <v>1703</v>
      </c>
      <c r="F134" s="61"/>
      <c r="G134" s="47" t="s">
        <v>741</v>
      </c>
      <c r="H134" s="64"/>
      <c r="I134" s="94">
        <v>9936000</v>
      </c>
      <c r="J134" s="105"/>
      <c r="K134" s="113">
        <v>9936000</v>
      </c>
      <c r="L134" s="94">
        <v>9936000</v>
      </c>
      <c r="M134" s="130">
        <f t="shared" si="1"/>
        <v>0</v>
      </c>
    </row>
    <row r="135" spans="1:13" x14ac:dyDescent="0.25">
      <c r="A135" s="92"/>
      <c r="B135" s="93" t="s">
        <v>389</v>
      </c>
      <c r="C135" s="93" t="s">
        <v>531</v>
      </c>
      <c r="D135" s="93" t="s">
        <v>1548</v>
      </c>
      <c r="E135" s="63" t="s">
        <v>1782</v>
      </c>
      <c r="F135" s="61"/>
      <c r="G135" s="47" t="s">
        <v>290</v>
      </c>
      <c r="H135" s="64"/>
      <c r="I135" s="94">
        <v>2252500</v>
      </c>
      <c r="J135" s="105"/>
      <c r="K135" s="113">
        <v>2252500</v>
      </c>
      <c r="L135" s="94">
        <v>2252500</v>
      </c>
      <c r="M135" s="130">
        <f t="shared" si="1"/>
        <v>0</v>
      </c>
    </row>
    <row r="136" spans="1:13" x14ac:dyDescent="0.25">
      <c r="A136" s="92"/>
      <c r="B136" s="93" t="s">
        <v>1567</v>
      </c>
      <c r="C136" s="93" t="s">
        <v>618</v>
      </c>
      <c r="D136" s="93" t="s">
        <v>1440</v>
      </c>
      <c r="E136" s="63" t="s">
        <v>1704</v>
      </c>
      <c r="F136" s="61"/>
      <c r="G136" s="47" t="s">
        <v>714</v>
      </c>
      <c r="H136" s="64"/>
      <c r="I136" s="94">
        <v>8100000</v>
      </c>
      <c r="J136" s="105"/>
      <c r="K136" s="113">
        <v>8100000</v>
      </c>
      <c r="L136" s="94">
        <v>8100000</v>
      </c>
      <c r="M136" s="130">
        <f t="shared" ref="M136:M140" si="2">+K136-L136</f>
        <v>0</v>
      </c>
    </row>
    <row r="137" spans="1:13" x14ac:dyDescent="0.25">
      <c r="A137" s="92"/>
      <c r="B137" s="93" t="s">
        <v>394</v>
      </c>
      <c r="C137" s="93" t="s">
        <v>616</v>
      </c>
      <c r="D137" s="93" t="s">
        <v>1549</v>
      </c>
      <c r="E137" s="63" t="s">
        <v>1783</v>
      </c>
      <c r="F137" s="61"/>
      <c r="G137" s="47" t="s">
        <v>705</v>
      </c>
      <c r="H137" s="64"/>
      <c r="I137" s="94">
        <v>1435200</v>
      </c>
      <c r="J137" s="105"/>
      <c r="K137" s="113">
        <v>1435200</v>
      </c>
      <c r="L137" s="94">
        <v>1345500</v>
      </c>
      <c r="M137" s="130">
        <f t="shared" si="2"/>
        <v>89700</v>
      </c>
    </row>
    <row r="138" spans="1:13" x14ac:dyDescent="0.25">
      <c r="A138" s="92"/>
      <c r="B138" s="93" t="s">
        <v>545</v>
      </c>
      <c r="C138" s="93" t="s">
        <v>1550</v>
      </c>
      <c r="D138" s="93" t="s">
        <v>1551</v>
      </c>
      <c r="E138" s="63" t="s">
        <v>1784</v>
      </c>
      <c r="F138" s="61"/>
      <c r="G138" s="47" t="s">
        <v>716</v>
      </c>
      <c r="H138" s="64"/>
      <c r="I138" s="94">
        <v>1345000</v>
      </c>
      <c r="J138" s="105"/>
      <c r="K138" s="113">
        <v>1345000</v>
      </c>
      <c r="L138" s="94">
        <v>1345000</v>
      </c>
      <c r="M138" s="130">
        <f t="shared" si="2"/>
        <v>0</v>
      </c>
    </row>
    <row r="139" spans="1:13" x14ac:dyDescent="0.25">
      <c r="A139" s="92"/>
      <c r="B139" s="93" t="s">
        <v>396</v>
      </c>
      <c r="C139" s="93" t="s">
        <v>787</v>
      </c>
      <c r="D139" s="93" t="s">
        <v>1552</v>
      </c>
      <c r="E139" s="63" t="s">
        <v>1785</v>
      </c>
      <c r="F139" s="61"/>
      <c r="G139" s="47" t="s">
        <v>707</v>
      </c>
      <c r="H139" s="64"/>
      <c r="I139" s="94">
        <v>1345500</v>
      </c>
      <c r="J139" s="105"/>
      <c r="K139" s="113">
        <v>1345500</v>
      </c>
      <c r="L139" s="94">
        <v>1345500</v>
      </c>
      <c r="M139" s="130">
        <f t="shared" si="2"/>
        <v>0</v>
      </c>
    </row>
    <row r="140" spans="1:13" x14ac:dyDescent="0.25">
      <c r="A140" s="92"/>
      <c r="B140" s="93" t="s">
        <v>315</v>
      </c>
      <c r="C140" s="93" t="s">
        <v>614</v>
      </c>
      <c r="D140" s="93" t="s">
        <v>1441</v>
      </c>
      <c r="E140" s="63" t="s">
        <v>1672</v>
      </c>
      <c r="F140" s="61"/>
      <c r="G140" s="47" t="s">
        <v>1624</v>
      </c>
      <c r="H140" s="64"/>
      <c r="I140" s="94">
        <v>6000000</v>
      </c>
      <c r="J140" s="105"/>
      <c r="K140" s="113">
        <v>6000000</v>
      </c>
      <c r="L140" s="94">
        <v>6000000</v>
      </c>
      <c r="M140" s="130">
        <f t="shared" si="2"/>
        <v>0</v>
      </c>
    </row>
    <row r="141" spans="1:13" x14ac:dyDescent="0.25">
      <c r="A141" s="6"/>
      <c r="B141" s="7"/>
      <c r="C141" s="7"/>
      <c r="D141" s="7"/>
      <c r="E141" s="7"/>
      <c r="F141" s="7"/>
      <c r="G141" s="195" t="s">
        <v>13</v>
      </c>
      <c r="H141" s="196"/>
      <c r="I141" s="15">
        <f>SUM(I7:I140)</f>
        <v>586134152</v>
      </c>
      <c r="J141" s="15">
        <f>SUM(J7:J140)</f>
        <v>0</v>
      </c>
      <c r="K141" s="15">
        <f>SUM(K7:K140)</f>
        <v>586134152</v>
      </c>
      <c r="L141" s="15">
        <f>SUM(L7:L140)</f>
        <v>538158013</v>
      </c>
      <c r="M141" s="15">
        <f>SUM(M7:M140)</f>
        <v>47976139</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L8" sqref="L8:L2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83</v>
      </c>
      <c r="B3" s="194"/>
      <c r="C3" s="194"/>
      <c r="D3" s="194"/>
      <c r="E3" s="194"/>
      <c r="F3" s="194"/>
      <c r="G3" s="194"/>
      <c r="H3" s="194"/>
      <c r="I3" s="194"/>
      <c r="J3" s="194"/>
      <c r="K3" s="194"/>
      <c r="L3" s="194"/>
      <c r="M3" s="114" t="s">
        <v>2057</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c r="K9" s="113">
        <v>90837079</v>
      </c>
      <c r="L9" s="94">
        <v>89144799</v>
      </c>
      <c r="M9" s="94">
        <f t="shared" ref="M9:M20" si="0">+K9-L9</f>
        <v>1692280</v>
      </c>
    </row>
    <row r="10" spans="1:13" x14ac:dyDescent="0.25">
      <c r="A10" s="98"/>
      <c r="B10" s="93" t="s">
        <v>908</v>
      </c>
      <c r="C10" s="102" t="s">
        <v>841</v>
      </c>
      <c r="D10" s="102" t="s">
        <v>842</v>
      </c>
      <c r="E10" s="58" t="s">
        <v>974</v>
      </c>
      <c r="F10" s="61"/>
      <c r="G10" s="136" t="s">
        <v>947</v>
      </c>
      <c r="H10" s="62"/>
      <c r="I10" s="94">
        <v>23300876</v>
      </c>
      <c r="J10" s="95"/>
      <c r="K10" s="113">
        <v>23300876</v>
      </c>
      <c r="L10" s="94">
        <v>23300876</v>
      </c>
      <c r="M10" s="94">
        <f t="shared" si="0"/>
        <v>0</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9307662</v>
      </c>
      <c r="M12" s="94">
        <f t="shared" si="0"/>
        <v>692338</v>
      </c>
    </row>
    <row r="13" spans="1:13" x14ac:dyDescent="0.25">
      <c r="A13" s="98"/>
      <c r="B13" s="93" t="s">
        <v>910</v>
      </c>
      <c r="C13" s="102" t="s">
        <v>318</v>
      </c>
      <c r="D13" s="102" t="s">
        <v>843</v>
      </c>
      <c r="E13" s="58" t="s">
        <v>976</v>
      </c>
      <c r="F13" s="61"/>
      <c r="G13" s="136" t="s">
        <v>750</v>
      </c>
      <c r="H13" s="62"/>
      <c r="I13" s="94">
        <v>10000000</v>
      </c>
      <c r="J13" s="95"/>
      <c r="K13" s="113">
        <v>10000000</v>
      </c>
      <c r="L13" s="94">
        <v>0</v>
      </c>
      <c r="M13" s="94">
        <f t="shared" si="0"/>
        <v>10000000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5" t="s">
        <v>13</v>
      </c>
      <c r="H21" s="196"/>
      <c r="I21" s="15">
        <f>SUM(I8:I20)</f>
        <v>172992356</v>
      </c>
      <c r="J21" s="15">
        <f>SUM(J8:J20)</f>
        <v>0</v>
      </c>
      <c r="K21" s="15">
        <f>SUM(K8:K20)</f>
        <v>172992356</v>
      </c>
      <c r="L21" s="15">
        <f>SUM(L8:L20)</f>
        <v>160357507</v>
      </c>
      <c r="M21" s="15">
        <f>SUM(M8:M20)</f>
        <v>12634849</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M23" sqref="M2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155</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5280000</v>
      </c>
      <c r="M8" s="189">
        <f t="shared" ref="M8:M11" si="0">+K8-L8</f>
        <v>4560000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5" t="s">
        <v>13</v>
      </c>
      <c r="H12" s="196"/>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28" workbookViewId="0">
      <selection activeCell="M53" sqref="M53"/>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85</v>
      </c>
      <c r="B3" s="194"/>
      <c r="C3" s="194"/>
      <c r="D3" s="194"/>
      <c r="E3" s="194"/>
      <c r="F3" s="194"/>
      <c r="G3" s="194"/>
      <c r="H3" s="194"/>
      <c r="I3" s="194"/>
      <c r="J3" s="194"/>
      <c r="K3" s="194"/>
      <c r="L3" s="194"/>
      <c r="M3" s="114" t="s">
        <v>2058</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202" t="s">
        <v>6</v>
      </c>
      <c r="J5" s="87" t="s">
        <v>158</v>
      </c>
      <c r="K5" s="88" t="s">
        <v>159</v>
      </c>
      <c r="L5" s="197" t="s">
        <v>5</v>
      </c>
      <c r="M5" s="87" t="s">
        <v>0</v>
      </c>
    </row>
    <row r="6" spans="1:13" x14ac:dyDescent="0.25">
      <c r="A6" s="198"/>
      <c r="B6" s="89" t="s">
        <v>11</v>
      </c>
      <c r="C6" s="89" t="s">
        <v>9</v>
      </c>
      <c r="D6" s="89" t="s">
        <v>8</v>
      </c>
      <c r="E6" s="199" t="s">
        <v>2</v>
      </c>
      <c r="F6" s="201"/>
      <c r="G6" s="199" t="s">
        <v>7</v>
      </c>
      <c r="H6" s="201"/>
      <c r="I6" s="203"/>
      <c r="J6" s="89"/>
      <c r="K6" s="89"/>
      <c r="L6" s="198"/>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2018250</v>
      </c>
      <c r="M10" s="119">
        <f t="shared" si="0"/>
        <v>0</v>
      </c>
    </row>
    <row r="11" spans="1:13" x14ac:dyDescent="0.25">
      <c r="A11" s="115"/>
      <c r="B11" s="100" t="s">
        <v>755</v>
      </c>
      <c r="C11" s="100" t="s">
        <v>1932</v>
      </c>
      <c r="D11" s="100" t="s">
        <v>1933</v>
      </c>
      <c r="E11" s="48" t="s">
        <v>808</v>
      </c>
      <c r="F11" s="116"/>
      <c r="G11" s="72" t="s">
        <v>1842</v>
      </c>
      <c r="H11" s="117"/>
      <c r="I11" s="123">
        <v>545238</v>
      </c>
      <c r="J11" s="120">
        <v>545238</v>
      </c>
      <c r="K11" s="121">
        <f>+I11-J11</f>
        <v>0</v>
      </c>
      <c r="L11" s="118">
        <v>0</v>
      </c>
      <c r="M11" s="119">
        <f t="shared" si="0"/>
        <v>0</v>
      </c>
    </row>
    <row r="12" spans="1:13" x14ac:dyDescent="0.25">
      <c r="A12" s="115"/>
      <c r="B12" s="100" t="s">
        <v>790</v>
      </c>
      <c r="C12" s="100" t="s">
        <v>537</v>
      </c>
      <c r="D12" s="100" t="s">
        <v>540</v>
      </c>
      <c r="E12" s="48" t="s">
        <v>1854</v>
      </c>
      <c r="F12" s="116"/>
      <c r="G12" s="72" t="s">
        <v>1824</v>
      </c>
      <c r="H12" s="117"/>
      <c r="I12" s="123">
        <v>2701350</v>
      </c>
      <c r="J12" s="120">
        <v>0</v>
      </c>
      <c r="K12" s="121">
        <f t="shared" ref="K12:K57" si="1">+I12-J12</f>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v>0</v>
      </c>
      <c r="K13" s="121">
        <f t="shared" si="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v>0</v>
      </c>
      <c r="K14" s="121">
        <f t="shared" si="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v>0</v>
      </c>
      <c r="K15" s="121">
        <f t="shared" si="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v>0</v>
      </c>
      <c r="K16" s="121">
        <f t="shared" si="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v>0</v>
      </c>
      <c r="K17" s="121">
        <f t="shared" si="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v>0</v>
      </c>
      <c r="K18" s="121">
        <f t="shared" si="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v>166667</v>
      </c>
      <c r="K19" s="121">
        <f t="shared" si="1"/>
        <v>0</v>
      </c>
      <c r="L19" s="118">
        <v>0</v>
      </c>
      <c r="M19" s="119">
        <f t="shared" si="0"/>
        <v>0</v>
      </c>
    </row>
    <row r="20" spans="1:13" x14ac:dyDescent="0.25">
      <c r="A20" s="115"/>
      <c r="B20" s="100" t="s">
        <v>445</v>
      </c>
      <c r="C20" s="100" t="s">
        <v>1573</v>
      </c>
      <c r="D20" s="100" t="s">
        <v>1906</v>
      </c>
      <c r="E20" s="48" t="s">
        <v>1859</v>
      </c>
      <c r="F20" s="116"/>
      <c r="G20" s="72" t="s">
        <v>356</v>
      </c>
      <c r="H20" s="117"/>
      <c r="I20" s="123">
        <v>1589760</v>
      </c>
      <c r="J20" s="120">
        <v>1589760</v>
      </c>
      <c r="K20" s="121">
        <f t="shared" si="1"/>
        <v>0</v>
      </c>
      <c r="L20" s="118">
        <v>0</v>
      </c>
      <c r="M20" s="119">
        <f t="shared" si="0"/>
        <v>0</v>
      </c>
    </row>
    <row r="21" spans="1:13" x14ac:dyDescent="0.25">
      <c r="A21" s="115"/>
      <c r="B21" s="100" t="s">
        <v>663</v>
      </c>
      <c r="C21" s="100" t="s">
        <v>803</v>
      </c>
      <c r="D21" s="100" t="s">
        <v>1896</v>
      </c>
      <c r="E21" s="48" t="s">
        <v>1849</v>
      </c>
      <c r="F21" s="116"/>
      <c r="G21" s="72" t="s">
        <v>1821</v>
      </c>
      <c r="H21" s="117"/>
      <c r="I21" s="123">
        <v>3032358</v>
      </c>
      <c r="J21" s="120"/>
      <c r="K21" s="121">
        <f t="shared" si="1"/>
        <v>3032358</v>
      </c>
      <c r="L21" s="118">
        <v>3032358</v>
      </c>
      <c r="M21" s="119">
        <f t="shared" si="0"/>
        <v>0</v>
      </c>
    </row>
    <row r="22" spans="1:13" x14ac:dyDescent="0.25">
      <c r="A22" s="115"/>
      <c r="B22" s="100" t="s">
        <v>1946</v>
      </c>
      <c r="C22" s="100" t="s">
        <v>1597</v>
      </c>
      <c r="D22" s="100" t="s">
        <v>841</v>
      </c>
      <c r="E22" s="48" t="s">
        <v>1850</v>
      </c>
      <c r="F22" s="116"/>
      <c r="G22" s="72" t="s">
        <v>1822</v>
      </c>
      <c r="H22" s="117"/>
      <c r="I22" s="123">
        <v>2040000</v>
      </c>
      <c r="J22" s="120"/>
      <c r="K22" s="121">
        <f t="shared" si="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f t="shared" si="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f t="shared" si="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f t="shared" si="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f t="shared" si="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f t="shared" si="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f t="shared" si="1"/>
        <v>6712320</v>
      </c>
      <c r="L28" s="118">
        <v>6712320</v>
      </c>
      <c r="M28" s="119">
        <f t="shared" si="0"/>
        <v>0</v>
      </c>
    </row>
    <row r="29" spans="1:13" x14ac:dyDescent="0.25">
      <c r="A29" s="115"/>
      <c r="B29" s="100" t="s">
        <v>1962</v>
      </c>
      <c r="C29" s="100" t="s">
        <v>193</v>
      </c>
      <c r="D29" s="100" t="s">
        <v>1937</v>
      </c>
      <c r="E29" s="48" t="s">
        <v>1889</v>
      </c>
      <c r="F29" s="116"/>
      <c r="G29" s="72" t="s">
        <v>578</v>
      </c>
      <c r="H29" s="117"/>
      <c r="I29" s="123">
        <v>2878200</v>
      </c>
      <c r="J29" s="120"/>
      <c r="K29" s="121">
        <f t="shared" si="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f t="shared" si="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f t="shared" si="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f t="shared" si="1"/>
        <v>5692500</v>
      </c>
      <c r="L32" s="118">
        <v>5692500</v>
      </c>
      <c r="M32" s="119">
        <f t="shared" si="0"/>
        <v>0</v>
      </c>
    </row>
    <row r="33" spans="1:13" x14ac:dyDescent="0.25">
      <c r="A33" s="115"/>
      <c r="B33" s="100" t="s">
        <v>250</v>
      </c>
      <c r="C33" s="100" t="s">
        <v>353</v>
      </c>
      <c r="D33" s="100" t="s">
        <v>495</v>
      </c>
      <c r="E33" s="48" t="s">
        <v>1890</v>
      </c>
      <c r="F33" s="116"/>
      <c r="G33" s="72" t="s">
        <v>1846</v>
      </c>
      <c r="H33" s="117"/>
      <c r="I33" s="123">
        <v>1625088</v>
      </c>
      <c r="J33" s="120"/>
      <c r="K33" s="121">
        <f t="shared" si="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f t="shared" si="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f t="shared" si="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f t="shared" si="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f t="shared" si="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f t="shared" si="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f t="shared" si="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f t="shared" si="1"/>
        <v>16361276</v>
      </c>
      <c r="L40" s="118">
        <v>4600396</v>
      </c>
      <c r="M40" s="119">
        <f t="shared" si="0"/>
        <v>11760880</v>
      </c>
    </row>
    <row r="41" spans="1:13" x14ac:dyDescent="0.25">
      <c r="A41" s="115"/>
      <c r="B41" s="100" t="s">
        <v>538</v>
      </c>
      <c r="C41" s="100" t="s">
        <v>1916</v>
      </c>
      <c r="D41" s="100" t="s">
        <v>1917</v>
      </c>
      <c r="E41" s="48" t="s">
        <v>1871</v>
      </c>
      <c r="F41" s="116"/>
      <c r="G41" s="72" t="s">
        <v>1834</v>
      </c>
      <c r="H41" s="117"/>
      <c r="I41" s="123">
        <v>150467</v>
      </c>
      <c r="J41" s="120"/>
      <c r="K41" s="121">
        <f t="shared" si="1"/>
        <v>150467</v>
      </c>
      <c r="L41" s="118">
        <v>150467</v>
      </c>
      <c r="M41" s="119">
        <f t="shared" si="0"/>
        <v>0</v>
      </c>
    </row>
    <row r="42" spans="1:13" x14ac:dyDescent="0.25">
      <c r="A42" s="115"/>
      <c r="B42" s="100" t="s">
        <v>789</v>
      </c>
      <c r="C42" s="100" t="s">
        <v>665</v>
      </c>
      <c r="D42" s="100" t="s">
        <v>1918</v>
      </c>
      <c r="E42" s="48" t="s">
        <v>1872</v>
      </c>
      <c r="F42" s="116"/>
      <c r="G42" s="72" t="s">
        <v>1835</v>
      </c>
      <c r="H42" s="117"/>
      <c r="I42" s="123">
        <v>5002500</v>
      </c>
      <c r="J42" s="120"/>
      <c r="K42" s="121">
        <f t="shared" si="1"/>
        <v>5002500</v>
      </c>
      <c r="L42" s="118">
        <v>0</v>
      </c>
      <c r="M42" s="119">
        <f t="shared" si="0"/>
        <v>5002500</v>
      </c>
    </row>
    <row r="43" spans="1:13" x14ac:dyDescent="0.25">
      <c r="A43" s="115"/>
      <c r="B43" s="100" t="s">
        <v>1957</v>
      </c>
      <c r="C43" s="100" t="s">
        <v>452</v>
      </c>
      <c r="D43" s="100" t="s">
        <v>1919</v>
      </c>
      <c r="E43" s="48" t="s">
        <v>1873</v>
      </c>
      <c r="F43" s="116"/>
      <c r="G43" s="72" t="s">
        <v>1836</v>
      </c>
      <c r="H43" s="117"/>
      <c r="I43" s="123">
        <v>13866666</v>
      </c>
      <c r="J43" s="120"/>
      <c r="K43" s="121">
        <f t="shared" si="1"/>
        <v>13866666</v>
      </c>
      <c r="L43" s="118">
        <v>8000000</v>
      </c>
      <c r="M43" s="119">
        <f t="shared" si="0"/>
        <v>5866666</v>
      </c>
    </row>
    <row r="44" spans="1:13" x14ac:dyDescent="0.25">
      <c r="A44" s="115"/>
      <c r="B44" s="100" t="s">
        <v>445</v>
      </c>
      <c r="C44" s="100" t="s">
        <v>206</v>
      </c>
      <c r="D44" s="100" t="s">
        <v>1920</v>
      </c>
      <c r="E44" s="48" t="s">
        <v>1874</v>
      </c>
      <c r="F44" s="116"/>
      <c r="G44" s="72" t="s">
        <v>1837</v>
      </c>
      <c r="H44" s="117"/>
      <c r="I44" s="123">
        <v>1943040</v>
      </c>
      <c r="J44" s="120">
        <v>1943040</v>
      </c>
      <c r="K44" s="121">
        <f t="shared" si="1"/>
        <v>0</v>
      </c>
      <c r="L44" s="118">
        <v>0</v>
      </c>
      <c r="M44" s="119">
        <f t="shared" si="0"/>
        <v>0</v>
      </c>
    </row>
    <row r="45" spans="1:13" x14ac:dyDescent="0.25">
      <c r="A45" s="115"/>
      <c r="B45" s="100" t="s">
        <v>248</v>
      </c>
      <c r="C45" s="100" t="s">
        <v>111</v>
      </c>
      <c r="D45" s="100" t="s">
        <v>1921</v>
      </c>
      <c r="E45" s="48" t="s">
        <v>1875</v>
      </c>
      <c r="F45" s="116"/>
      <c r="G45" s="72" t="s">
        <v>806</v>
      </c>
      <c r="H45" s="117"/>
      <c r="I45" s="123">
        <v>3413333</v>
      </c>
      <c r="J45" s="120"/>
      <c r="K45" s="121">
        <f t="shared" si="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v>166262</v>
      </c>
      <c r="K46" s="121">
        <f t="shared" si="1"/>
        <v>0</v>
      </c>
      <c r="L46" s="118">
        <v>0</v>
      </c>
      <c r="M46" s="119">
        <f t="shared" si="0"/>
        <v>0</v>
      </c>
    </row>
    <row r="47" spans="1:13" x14ac:dyDescent="0.25">
      <c r="A47" s="115"/>
      <c r="B47" s="100" t="s">
        <v>533</v>
      </c>
      <c r="C47" s="100" t="s">
        <v>141</v>
      </c>
      <c r="D47" s="100" t="s">
        <v>1923</v>
      </c>
      <c r="E47" s="48" t="s">
        <v>1877</v>
      </c>
      <c r="F47" s="116"/>
      <c r="G47" s="72" t="s">
        <v>1839</v>
      </c>
      <c r="H47" s="117"/>
      <c r="I47" s="123">
        <v>172100</v>
      </c>
      <c r="J47" s="120"/>
      <c r="K47" s="121">
        <f t="shared" si="1"/>
        <v>172100</v>
      </c>
      <c r="L47" s="118">
        <v>0</v>
      </c>
      <c r="M47" s="119">
        <f t="shared" si="0"/>
        <v>172100</v>
      </c>
    </row>
    <row r="48" spans="1:13" x14ac:dyDescent="0.25">
      <c r="A48" s="115"/>
      <c r="B48" s="100" t="s">
        <v>1963</v>
      </c>
      <c r="C48" s="100" t="s">
        <v>142</v>
      </c>
      <c r="D48" s="100" t="s">
        <v>1938</v>
      </c>
      <c r="E48" s="48" t="s">
        <v>1891</v>
      </c>
      <c r="F48" s="116"/>
      <c r="G48" s="72" t="s">
        <v>1847</v>
      </c>
      <c r="H48" s="117"/>
      <c r="I48" s="123">
        <v>233333</v>
      </c>
      <c r="J48" s="120"/>
      <c r="K48" s="121">
        <f t="shared" si="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f t="shared" si="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f t="shared" si="1"/>
        <v>137601</v>
      </c>
      <c r="L50" s="118">
        <v>137601</v>
      </c>
      <c r="M50" s="119">
        <f t="shared" si="0"/>
        <v>0</v>
      </c>
    </row>
    <row r="51" spans="1:13" x14ac:dyDescent="0.25">
      <c r="A51" s="115"/>
      <c r="B51" s="100" t="s">
        <v>1964</v>
      </c>
      <c r="C51" s="100" t="s">
        <v>1941</v>
      </c>
      <c r="D51" s="100" t="s">
        <v>1942</v>
      </c>
      <c r="E51" s="48" t="s">
        <v>1893</v>
      </c>
      <c r="F51" s="116"/>
      <c r="G51" s="72" t="s">
        <v>569</v>
      </c>
      <c r="H51" s="117"/>
      <c r="I51" s="123">
        <v>904397</v>
      </c>
      <c r="J51" s="120"/>
      <c r="K51" s="121">
        <f t="shared" si="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f t="shared" si="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v>165600</v>
      </c>
      <c r="K53" s="121">
        <f t="shared" si="1"/>
        <v>0</v>
      </c>
      <c r="L53" s="133">
        <v>0</v>
      </c>
      <c r="M53" s="119">
        <f t="shared" si="0"/>
        <v>0</v>
      </c>
    </row>
    <row r="54" spans="1:13" x14ac:dyDescent="0.25">
      <c r="A54" s="115"/>
      <c r="B54" s="100" t="s">
        <v>1960</v>
      </c>
      <c r="C54" s="100" t="s">
        <v>147</v>
      </c>
      <c r="D54" s="100" t="s">
        <v>1927</v>
      </c>
      <c r="E54" s="48" t="s">
        <v>1880</v>
      </c>
      <c r="F54" s="116"/>
      <c r="G54" s="72" t="s">
        <v>1258</v>
      </c>
      <c r="H54" s="117"/>
      <c r="I54" s="123">
        <v>374464</v>
      </c>
      <c r="J54" s="120">
        <v>374464</v>
      </c>
      <c r="K54" s="121">
        <f t="shared" si="1"/>
        <v>0</v>
      </c>
      <c r="L54" s="133">
        <v>0</v>
      </c>
      <c r="M54" s="119">
        <f t="shared" si="0"/>
        <v>0</v>
      </c>
    </row>
    <row r="55" spans="1:13" x14ac:dyDescent="0.25">
      <c r="A55" s="115"/>
      <c r="B55" s="100" t="s">
        <v>679</v>
      </c>
      <c r="C55" s="100" t="s">
        <v>1944</v>
      </c>
      <c r="D55" s="100" t="s">
        <v>1945</v>
      </c>
      <c r="E55" s="48" t="s">
        <v>1895</v>
      </c>
      <c r="F55" s="116"/>
      <c r="G55" s="72" t="s">
        <v>735</v>
      </c>
      <c r="H55" s="117"/>
      <c r="I55" s="123">
        <v>3000000</v>
      </c>
      <c r="J55" s="120"/>
      <c r="K55" s="121">
        <f t="shared" si="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f t="shared" si="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f t="shared" si="1"/>
        <v>1194667</v>
      </c>
      <c r="L57" s="118">
        <v>1194667</v>
      </c>
      <c r="M57" s="119">
        <f t="shared" si="0"/>
        <v>0</v>
      </c>
    </row>
    <row r="58" spans="1:13" x14ac:dyDescent="0.25">
      <c r="A58" s="6"/>
      <c r="B58" s="7"/>
      <c r="C58" s="7"/>
      <c r="D58" s="7"/>
      <c r="E58" s="7"/>
      <c r="F58" s="7"/>
      <c r="G58" s="195" t="s">
        <v>13</v>
      </c>
      <c r="H58" s="196"/>
      <c r="I58" s="124">
        <f>SUM(I7:I57)</f>
        <v>144608701</v>
      </c>
      <c r="J58" s="15">
        <f>SUM(J7:J57)</f>
        <v>4951031</v>
      </c>
      <c r="K58" s="15">
        <f>SUM(K7:K57)</f>
        <v>139657670</v>
      </c>
      <c r="L58" s="15">
        <f>SUM(L7:L57)</f>
        <v>113802262</v>
      </c>
      <c r="M58" s="15">
        <f>SUM(M7:M57)</f>
        <v>25855408</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15" workbookViewId="0">
      <selection activeCell="K8" sqref="K8:K25"/>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156</v>
      </c>
      <c r="B3" s="194"/>
      <c r="C3" s="194"/>
      <c r="D3" s="194"/>
      <c r="E3" s="194"/>
      <c r="F3" s="194"/>
      <c r="G3" s="194"/>
      <c r="H3" s="194"/>
      <c r="I3" s="194"/>
      <c r="J3" s="194"/>
      <c r="K3" s="194"/>
      <c r="L3" s="194"/>
      <c r="M3" s="114" t="s">
        <v>2058</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ht="24"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13"/>
      <c r="B8" s="112" t="s">
        <v>582</v>
      </c>
      <c r="C8" s="100" t="s">
        <v>2016</v>
      </c>
      <c r="D8" s="100" t="s">
        <v>2017</v>
      </c>
      <c r="E8" s="58" t="s">
        <v>1984</v>
      </c>
      <c r="F8" s="60"/>
      <c r="G8" s="57" t="s">
        <v>809</v>
      </c>
      <c r="H8" s="60"/>
      <c r="I8" s="94">
        <v>5953333</v>
      </c>
      <c r="J8" s="94"/>
      <c r="K8" s="94">
        <f>+I8-J8</f>
        <v>5953333</v>
      </c>
      <c r="L8" s="94">
        <v>5953333</v>
      </c>
      <c r="M8" s="94">
        <f>+K8-L8</f>
        <v>0</v>
      </c>
    </row>
    <row r="9" spans="1:13" x14ac:dyDescent="0.25">
      <c r="A9" s="13"/>
      <c r="B9" s="93" t="s">
        <v>2044</v>
      </c>
      <c r="C9" s="102" t="s">
        <v>541</v>
      </c>
      <c r="D9" s="102" t="s">
        <v>585</v>
      </c>
      <c r="E9" s="58" t="s">
        <v>1985</v>
      </c>
      <c r="F9" s="61"/>
      <c r="G9" s="47" t="s">
        <v>811</v>
      </c>
      <c r="H9" s="62"/>
      <c r="I9" s="94">
        <v>752333</v>
      </c>
      <c r="J9" s="94"/>
      <c r="K9" s="94">
        <f t="shared" ref="K9:K25" si="0">+I9-J9</f>
        <v>752333</v>
      </c>
      <c r="L9" s="94">
        <v>0</v>
      </c>
      <c r="M9" s="94">
        <f t="shared" ref="M9:M44" si="1">+K9-L9</f>
        <v>752333</v>
      </c>
    </row>
    <row r="10" spans="1:13" x14ac:dyDescent="0.25">
      <c r="A10" s="13"/>
      <c r="B10" s="93" t="s">
        <v>2045</v>
      </c>
      <c r="C10" s="102" t="s">
        <v>1562</v>
      </c>
      <c r="D10" s="102" t="s">
        <v>2018</v>
      </c>
      <c r="E10" s="58" t="s">
        <v>1986</v>
      </c>
      <c r="F10" s="61"/>
      <c r="G10" s="47" t="s">
        <v>369</v>
      </c>
      <c r="H10" s="62"/>
      <c r="I10" s="94">
        <v>4712755</v>
      </c>
      <c r="J10" s="94"/>
      <c r="K10" s="94">
        <f t="shared" si="0"/>
        <v>4712755</v>
      </c>
      <c r="L10" s="94">
        <v>4712755</v>
      </c>
      <c r="M10" s="94">
        <f t="shared" si="1"/>
        <v>0</v>
      </c>
    </row>
    <row r="11" spans="1:13" x14ac:dyDescent="0.25">
      <c r="A11" s="13"/>
      <c r="B11" s="93" t="s">
        <v>2046</v>
      </c>
      <c r="C11" s="102" t="s">
        <v>479</v>
      </c>
      <c r="D11" s="102" t="s">
        <v>458</v>
      </c>
      <c r="E11" s="58" t="s">
        <v>1987</v>
      </c>
      <c r="F11" s="61"/>
      <c r="G11" s="47" t="s">
        <v>1965</v>
      </c>
      <c r="H11" s="62"/>
      <c r="I11" s="94">
        <v>1053267</v>
      </c>
      <c r="J11" s="94"/>
      <c r="K11" s="94">
        <f t="shared" si="0"/>
        <v>1053267</v>
      </c>
      <c r="L11" s="94">
        <v>1053267</v>
      </c>
      <c r="M11" s="94">
        <f t="shared" si="1"/>
        <v>0</v>
      </c>
    </row>
    <row r="12" spans="1:13" x14ac:dyDescent="0.25">
      <c r="A12" s="13"/>
      <c r="B12" s="93" t="s">
        <v>2047</v>
      </c>
      <c r="C12" s="102" t="s">
        <v>591</v>
      </c>
      <c r="D12" s="102" t="s">
        <v>671</v>
      </c>
      <c r="E12" s="58" t="s">
        <v>1988</v>
      </c>
      <c r="F12" s="61"/>
      <c r="G12" s="47" t="s">
        <v>1966</v>
      </c>
      <c r="H12" s="62"/>
      <c r="I12" s="94">
        <v>1203733</v>
      </c>
      <c r="J12" s="94"/>
      <c r="K12" s="94">
        <f t="shared" si="0"/>
        <v>1203733</v>
      </c>
      <c r="L12" s="94">
        <v>1203733</v>
      </c>
      <c r="M12" s="94">
        <f t="shared" si="1"/>
        <v>0</v>
      </c>
    </row>
    <row r="13" spans="1:13" x14ac:dyDescent="0.25">
      <c r="A13" s="13"/>
      <c r="B13" s="93" t="s">
        <v>279</v>
      </c>
      <c r="C13" s="102" t="s">
        <v>486</v>
      </c>
      <c r="D13" s="102" t="s">
        <v>919</v>
      </c>
      <c r="E13" s="58" t="s">
        <v>1989</v>
      </c>
      <c r="F13" s="61"/>
      <c r="G13" s="47" t="s">
        <v>1967</v>
      </c>
      <c r="H13" s="62"/>
      <c r="I13" s="94">
        <v>1956067</v>
      </c>
      <c r="J13" s="94"/>
      <c r="K13" s="94">
        <f t="shared" si="0"/>
        <v>1956067</v>
      </c>
      <c r="L13" s="94">
        <v>1956067</v>
      </c>
      <c r="M13" s="94">
        <f t="shared" si="1"/>
        <v>0</v>
      </c>
    </row>
    <row r="14" spans="1:13" x14ac:dyDescent="0.25">
      <c r="A14" s="13"/>
      <c r="B14" s="93" t="s">
        <v>185</v>
      </c>
      <c r="C14" s="102" t="s">
        <v>1576</v>
      </c>
      <c r="D14" s="102" t="s">
        <v>672</v>
      </c>
      <c r="E14" s="58" t="s">
        <v>1990</v>
      </c>
      <c r="F14" s="61"/>
      <c r="G14" s="47" t="s">
        <v>1968</v>
      </c>
      <c r="H14" s="62"/>
      <c r="I14" s="94">
        <v>14666667</v>
      </c>
      <c r="J14" s="94"/>
      <c r="K14" s="94">
        <f t="shared" si="0"/>
        <v>14666667</v>
      </c>
      <c r="L14" s="94">
        <v>14666667</v>
      </c>
      <c r="M14" s="94">
        <f t="shared" si="1"/>
        <v>0</v>
      </c>
    </row>
    <row r="15" spans="1:13" x14ac:dyDescent="0.25">
      <c r="A15" s="13"/>
      <c r="B15" s="93" t="s">
        <v>2048</v>
      </c>
      <c r="C15" s="102" t="s">
        <v>664</v>
      </c>
      <c r="D15" s="102" t="s">
        <v>1057</v>
      </c>
      <c r="E15" s="58" t="s">
        <v>1991</v>
      </c>
      <c r="F15" s="61"/>
      <c r="G15" s="47" t="s">
        <v>1969</v>
      </c>
      <c r="H15" s="62"/>
      <c r="I15" s="94">
        <v>3666667</v>
      </c>
      <c r="J15" s="94"/>
      <c r="K15" s="94">
        <f t="shared" si="0"/>
        <v>3666667</v>
      </c>
      <c r="L15" s="94">
        <v>3666667</v>
      </c>
      <c r="M15" s="94">
        <f t="shared" si="1"/>
        <v>0</v>
      </c>
    </row>
    <row r="16" spans="1:13" x14ac:dyDescent="0.25">
      <c r="A16" s="13"/>
      <c r="B16" s="93" t="s">
        <v>447</v>
      </c>
      <c r="C16" s="102" t="s">
        <v>113</v>
      </c>
      <c r="D16" s="102" t="s">
        <v>1072</v>
      </c>
      <c r="E16" s="58" t="s">
        <v>1983</v>
      </c>
      <c r="F16" s="61"/>
      <c r="G16" s="47" t="s">
        <v>465</v>
      </c>
      <c r="H16" s="62"/>
      <c r="I16" s="94">
        <v>1</v>
      </c>
      <c r="J16" s="94"/>
      <c r="K16" s="94">
        <f t="shared" si="0"/>
        <v>1</v>
      </c>
      <c r="L16" s="94">
        <v>0</v>
      </c>
      <c r="M16" s="94">
        <f t="shared" si="1"/>
        <v>1</v>
      </c>
    </row>
    <row r="17" spans="1:13" x14ac:dyDescent="0.25">
      <c r="A17" s="13"/>
      <c r="B17" s="93" t="s">
        <v>1172</v>
      </c>
      <c r="C17" s="102" t="s">
        <v>120</v>
      </c>
      <c r="D17" s="102" t="s">
        <v>1032</v>
      </c>
      <c r="E17" s="58" t="s">
        <v>1282</v>
      </c>
      <c r="F17" s="61"/>
      <c r="G17" s="47" t="s">
        <v>1226</v>
      </c>
      <c r="H17" s="62"/>
      <c r="I17" s="94">
        <v>244</v>
      </c>
      <c r="J17" s="94"/>
      <c r="K17" s="94">
        <f t="shared" si="0"/>
        <v>244</v>
      </c>
      <c r="L17" s="94">
        <v>244</v>
      </c>
      <c r="M17" s="94">
        <f t="shared" si="1"/>
        <v>0</v>
      </c>
    </row>
    <row r="18" spans="1:13" x14ac:dyDescent="0.25">
      <c r="A18" s="13"/>
      <c r="B18" s="93" t="s">
        <v>1454</v>
      </c>
      <c r="C18" s="102" t="s">
        <v>126</v>
      </c>
      <c r="D18" s="102" t="s">
        <v>2019</v>
      </c>
      <c r="E18" s="58" t="s">
        <v>1992</v>
      </c>
      <c r="F18" s="61"/>
      <c r="G18" s="47" t="s">
        <v>815</v>
      </c>
      <c r="H18" s="62"/>
      <c r="I18" s="94">
        <v>680000</v>
      </c>
      <c r="J18" s="94"/>
      <c r="K18" s="94">
        <f t="shared" si="0"/>
        <v>680000</v>
      </c>
      <c r="L18" s="94">
        <v>680000</v>
      </c>
      <c r="M18" s="94">
        <f t="shared" si="1"/>
        <v>0</v>
      </c>
    </row>
    <row r="19" spans="1:13" x14ac:dyDescent="0.25">
      <c r="A19" s="13"/>
      <c r="B19" s="93" t="s">
        <v>124</v>
      </c>
      <c r="C19" s="102" t="s">
        <v>1953</v>
      </c>
      <c r="D19" s="102" t="s">
        <v>635</v>
      </c>
      <c r="E19" s="58" t="s">
        <v>1993</v>
      </c>
      <c r="F19" s="61"/>
      <c r="G19" s="47" t="s">
        <v>1970</v>
      </c>
      <c r="H19" s="62"/>
      <c r="I19" s="94">
        <v>150467</v>
      </c>
      <c r="J19" s="94"/>
      <c r="K19" s="94">
        <f t="shared" si="0"/>
        <v>150467</v>
      </c>
      <c r="L19" s="94">
        <v>0</v>
      </c>
      <c r="M19" s="94">
        <f t="shared" si="1"/>
        <v>150467</v>
      </c>
    </row>
    <row r="20" spans="1:13" x14ac:dyDescent="0.25">
      <c r="A20" s="13"/>
      <c r="B20" s="93" t="s">
        <v>908</v>
      </c>
      <c r="C20" s="102" t="s">
        <v>841</v>
      </c>
      <c r="D20" s="102" t="s">
        <v>842</v>
      </c>
      <c r="E20" s="58" t="s">
        <v>974</v>
      </c>
      <c r="F20" s="61"/>
      <c r="G20" s="47" t="s">
        <v>947</v>
      </c>
      <c r="H20" s="62"/>
      <c r="I20" s="94">
        <v>77201215</v>
      </c>
      <c r="J20" s="94"/>
      <c r="K20" s="94">
        <f t="shared" si="0"/>
        <v>77201215</v>
      </c>
      <c r="L20" s="94">
        <v>76258699</v>
      </c>
      <c r="M20" s="94">
        <f t="shared" si="1"/>
        <v>942516</v>
      </c>
    </row>
    <row r="21" spans="1:13" x14ac:dyDescent="0.25">
      <c r="A21" s="13"/>
      <c r="B21" s="93" t="s">
        <v>909</v>
      </c>
      <c r="C21" s="102" t="s">
        <v>261</v>
      </c>
      <c r="D21" s="102" t="s">
        <v>626</v>
      </c>
      <c r="E21" s="58" t="s">
        <v>975</v>
      </c>
      <c r="F21" s="61"/>
      <c r="G21" s="47" t="s">
        <v>948</v>
      </c>
      <c r="H21" s="62"/>
      <c r="I21" s="94">
        <v>19453731</v>
      </c>
      <c r="J21" s="94"/>
      <c r="K21" s="94">
        <f t="shared" si="0"/>
        <v>19453731</v>
      </c>
      <c r="L21" s="94">
        <v>19453731</v>
      </c>
      <c r="M21" s="94">
        <f t="shared" si="1"/>
        <v>0</v>
      </c>
    </row>
    <row r="22" spans="1:13" x14ac:dyDescent="0.25">
      <c r="A22" s="13"/>
      <c r="B22" s="93" t="s">
        <v>2045</v>
      </c>
      <c r="C22" s="102" t="s">
        <v>322</v>
      </c>
      <c r="D22" s="102" t="s">
        <v>2020</v>
      </c>
      <c r="E22" s="58" t="s">
        <v>1994</v>
      </c>
      <c r="F22" s="61"/>
      <c r="G22" s="47" t="s">
        <v>369</v>
      </c>
      <c r="H22" s="62"/>
      <c r="I22" s="94">
        <v>21514752</v>
      </c>
      <c r="J22" s="94"/>
      <c r="K22" s="94">
        <f t="shared" si="0"/>
        <v>21514752</v>
      </c>
      <c r="L22" s="94">
        <v>7581389</v>
      </c>
      <c r="M22" s="94">
        <f t="shared" si="1"/>
        <v>13933363</v>
      </c>
    </row>
    <row r="23" spans="1:13" x14ac:dyDescent="0.25">
      <c r="A23" s="13"/>
      <c r="B23" s="93" t="s">
        <v>910</v>
      </c>
      <c r="C23" s="102" t="s">
        <v>318</v>
      </c>
      <c r="D23" s="102" t="s">
        <v>843</v>
      </c>
      <c r="E23" s="58" t="s">
        <v>976</v>
      </c>
      <c r="F23" s="61"/>
      <c r="G23" s="47" t="s">
        <v>750</v>
      </c>
      <c r="H23" s="62"/>
      <c r="I23" s="94">
        <v>11010563</v>
      </c>
      <c r="J23" s="94"/>
      <c r="K23" s="94">
        <f t="shared" si="0"/>
        <v>11010563</v>
      </c>
      <c r="L23" s="94">
        <v>4616496</v>
      </c>
      <c r="M23" s="94">
        <f t="shared" si="1"/>
        <v>6394067</v>
      </c>
    </row>
    <row r="24" spans="1:13" x14ac:dyDescent="0.25">
      <c r="A24" s="13"/>
      <c r="B24" s="93" t="s">
        <v>2049</v>
      </c>
      <c r="C24" s="102" t="s">
        <v>2021</v>
      </c>
      <c r="D24" s="102" t="s">
        <v>2022</v>
      </c>
      <c r="E24" s="58" t="s">
        <v>1995</v>
      </c>
      <c r="F24" s="61"/>
      <c r="G24" s="47" t="s">
        <v>1971</v>
      </c>
      <c r="H24" s="62"/>
      <c r="I24" s="94">
        <v>3006667</v>
      </c>
      <c r="J24" s="94">
        <v>3006667</v>
      </c>
      <c r="K24" s="94">
        <f t="shared" si="0"/>
        <v>0</v>
      </c>
      <c r="L24" s="94">
        <v>0</v>
      </c>
      <c r="M24" s="94">
        <f t="shared" si="1"/>
        <v>0</v>
      </c>
    </row>
    <row r="25" spans="1:13" x14ac:dyDescent="0.25">
      <c r="A25" s="13"/>
      <c r="B25" s="93" t="s">
        <v>2017</v>
      </c>
      <c r="C25" s="102" t="s">
        <v>643</v>
      </c>
      <c r="D25" s="102" t="s">
        <v>2023</v>
      </c>
      <c r="E25" s="58" t="s">
        <v>1996</v>
      </c>
      <c r="F25" s="61"/>
      <c r="G25" s="47" t="s">
        <v>1972</v>
      </c>
      <c r="H25" s="62"/>
      <c r="I25" s="94">
        <v>8000000</v>
      </c>
      <c r="J25" s="94">
        <v>0</v>
      </c>
      <c r="K25" s="94">
        <f t="shared" si="0"/>
        <v>8000000</v>
      </c>
      <c r="L25" s="94">
        <v>8000000</v>
      </c>
      <c r="M25" s="94">
        <f t="shared" si="1"/>
        <v>0</v>
      </c>
    </row>
    <row r="26" spans="1:13" x14ac:dyDescent="0.25">
      <c r="A26" s="13"/>
      <c r="B26" s="93" t="s">
        <v>2050</v>
      </c>
      <c r="C26" s="102" t="s">
        <v>364</v>
      </c>
      <c r="D26" s="102" t="s">
        <v>2024</v>
      </c>
      <c r="E26" s="58" t="s">
        <v>1997</v>
      </c>
      <c r="F26" s="61"/>
      <c r="G26" s="47" t="s">
        <v>1973</v>
      </c>
      <c r="H26" s="62"/>
      <c r="I26" s="94">
        <v>4514000</v>
      </c>
      <c r="J26" s="94">
        <v>0</v>
      </c>
      <c r="K26" s="94">
        <f t="shared" ref="K26:K44" si="2">+I26-J26</f>
        <v>4514000</v>
      </c>
      <c r="L26" s="94">
        <v>4514000</v>
      </c>
      <c r="M26" s="94">
        <f t="shared" si="1"/>
        <v>0</v>
      </c>
    </row>
    <row r="27" spans="1:13" x14ac:dyDescent="0.25">
      <c r="A27" s="13"/>
      <c r="B27" s="93" t="s">
        <v>388</v>
      </c>
      <c r="C27" s="102" t="s">
        <v>2025</v>
      </c>
      <c r="D27" s="102" t="s">
        <v>2026</v>
      </c>
      <c r="E27" s="58" t="s">
        <v>1998</v>
      </c>
      <c r="F27" s="61"/>
      <c r="G27" s="47" t="s">
        <v>1974</v>
      </c>
      <c r="H27" s="62"/>
      <c r="I27" s="94">
        <v>3500000</v>
      </c>
      <c r="J27" s="94">
        <v>0</v>
      </c>
      <c r="K27" s="94">
        <f t="shared" si="2"/>
        <v>3500000</v>
      </c>
      <c r="L27" s="94">
        <v>3500000</v>
      </c>
      <c r="M27" s="94">
        <f t="shared" si="1"/>
        <v>0</v>
      </c>
    </row>
    <row r="28" spans="1:13" x14ac:dyDescent="0.25">
      <c r="A28" s="13"/>
      <c r="B28" s="93" t="s">
        <v>1933</v>
      </c>
      <c r="C28" s="102" t="s">
        <v>278</v>
      </c>
      <c r="D28" s="102" t="s">
        <v>2027</v>
      </c>
      <c r="E28" s="58" t="s">
        <v>1999</v>
      </c>
      <c r="F28" s="61"/>
      <c r="G28" s="47" t="s">
        <v>1975</v>
      </c>
      <c r="H28" s="62"/>
      <c r="I28" s="94">
        <v>8985600</v>
      </c>
      <c r="J28" s="94">
        <v>8985600</v>
      </c>
      <c r="K28" s="94">
        <f t="shared" si="2"/>
        <v>0</v>
      </c>
      <c r="L28" s="94">
        <v>0</v>
      </c>
      <c r="M28" s="94">
        <f t="shared" si="1"/>
        <v>0</v>
      </c>
    </row>
    <row r="29" spans="1:13" x14ac:dyDescent="0.25">
      <c r="A29" s="13"/>
      <c r="B29" s="93" t="s">
        <v>100</v>
      </c>
      <c r="C29" s="102" t="s">
        <v>2028</v>
      </c>
      <c r="D29" s="102" t="s">
        <v>2029</v>
      </c>
      <c r="E29" s="58" t="s">
        <v>2000</v>
      </c>
      <c r="F29" s="61"/>
      <c r="G29" s="47" t="s">
        <v>1976</v>
      </c>
      <c r="H29" s="62"/>
      <c r="I29" s="94">
        <v>2384640</v>
      </c>
      <c r="J29" s="94"/>
      <c r="K29" s="94">
        <f t="shared" si="2"/>
        <v>2384640</v>
      </c>
      <c r="L29" s="94">
        <v>2384640</v>
      </c>
      <c r="M29" s="94">
        <f t="shared" si="1"/>
        <v>0</v>
      </c>
    </row>
    <row r="30" spans="1:13" x14ac:dyDescent="0.25">
      <c r="A30" s="13"/>
      <c r="B30" s="93" t="s">
        <v>759</v>
      </c>
      <c r="C30" s="102" t="s">
        <v>2030</v>
      </c>
      <c r="D30" s="102" t="s">
        <v>2031</v>
      </c>
      <c r="E30" s="58" t="s">
        <v>2001</v>
      </c>
      <c r="F30" s="61"/>
      <c r="G30" s="47" t="s">
        <v>1977</v>
      </c>
      <c r="H30" s="62"/>
      <c r="I30" s="94">
        <v>5692500</v>
      </c>
      <c r="J30" s="94"/>
      <c r="K30" s="94">
        <f t="shared" si="2"/>
        <v>5692500</v>
      </c>
      <c r="L30" s="94">
        <v>5692500</v>
      </c>
      <c r="M30" s="94">
        <f t="shared" si="1"/>
        <v>0</v>
      </c>
    </row>
    <row r="31" spans="1:13" x14ac:dyDescent="0.25">
      <c r="A31" s="13"/>
      <c r="B31" s="93" t="s">
        <v>2054</v>
      </c>
      <c r="C31" s="102" t="s">
        <v>836</v>
      </c>
      <c r="D31" s="102" t="s">
        <v>2043</v>
      </c>
      <c r="E31" s="58" t="s">
        <v>2014</v>
      </c>
      <c r="F31" s="61"/>
      <c r="G31" s="47" t="s">
        <v>812</v>
      </c>
      <c r="H31" s="62"/>
      <c r="I31" s="94">
        <v>2950000</v>
      </c>
      <c r="J31" s="94"/>
      <c r="K31" s="94">
        <f t="shared" si="2"/>
        <v>2950000</v>
      </c>
      <c r="L31" s="94">
        <v>2950000</v>
      </c>
      <c r="M31" s="94">
        <f t="shared" si="1"/>
        <v>0</v>
      </c>
    </row>
    <row r="32" spans="1:13" x14ac:dyDescent="0.25">
      <c r="A32" s="13"/>
      <c r="B32" s="93" t="s">
        <v>791</v>
      </c>
      <c r="C32" s="102" t="s">
        <v>152</v>
      </c>
      <c r="D32" s="102" t="s">
        <v>2032</v>
      </c>
      <c r="E32" s="58" t="s">
        <v>2002</v>
      </c>
      <c r="F32" s="61"/>
      <c r="G32" s="47" t="s">
        <v>1978</v>
      </c>
      <c r="H32" s="62"/>
      <c r="I32" s="94">
        <v>5700000</v>
      </c>
      <c r="J32" s="94"/>
      <c r="K32" s="94">
        <f t="shared" si="2"/>
        <v>5700000</v>
      </c>
      <c r="L32" s="94">
        <v>5700000</v>
      </c>
      <c r="M32" s="94">
        <f t="shared" si="1"/>
        <v>0</v>
      </c>
    </row>
    <row r="33" spans="1:13" x14ac:dyDescent="0.25">
      <c r="A33" s="13"/>
      <c r="B33" s="93" t="s">
        <v>2051</v>
      </c>
      <c r="C33" s="102" t="s">
        <v>336</v>
      </c>
      <c r="D33" s="102" t="s">
        <v>2033</v>
      </c>
      <c r="E33" s="58" t="s">
        <v>2003</v>
      </c>
      <c r="F33" s="61"/>
      <c r="G33" s="47" t="s">
        <v>1979</v>
      </c>
      <c r="H33" s="62"/>
      <c r="I33" s="94">
        <v>3497477</v>
      </c>
      <c r="J33" s="94"/>
      <c r="K33" s="94">
        <f t="shared" si="2"/>
        <v>3497477</v>
      </c>
      <c r="L33" s="94">
        <v>3497477</v>
      </c>
      <c r="M33" s="94">
        <f t="shared" si="1"/>
        <v>0</v>
      </c>
    </row>
    <row r="34" spans="1:13" x14ac:dyDescent="0.25">
      <c r="A34" s="13"/>
      <c r="B34" s="93" t="s">
        <v>481</v>
      </c>
      <c r="C34" s="102" t="s">
        <v>835</v>
      </c>
      <c r="D34" s="102" t="s">
        <v>2034</v>
      </c>
      <c r="E34" s="58" t="s">
        <v>2004</v>
      </c>
      <c r="F34" s="61"/>
      <c r="G34" s="47" t="s">
        <v>1980</v>
      </c>
      <c r="H34" s="62"/>
      <c r="I34" s="94">
        <v>5123334</v>
      </c>
      <c r="J34" s="94"/>
      <c r="K34" s="94">
        <f t="shared" si="2"/>
        <v>5123334</v>
      </c>
      <c r="L34" s="94">
        <v>5123334</v>
      </c>
      <c r="M34" s="94">
        <f t="shared" si="1"/>
        <v>0</v>
      </c>
    </row>
    <row r="35" spans="1:13" x14ac:dyDescent="0.25">
      <c r="A35" s="13"/>
      <c r="B35" s="93" t="s">
        <v>680</v>
      </c>
      <c r="C35" s="102" t="s">
        <v>2035</v>
      </c>
      <c r="D35" s="102" t="s">
        <v>2036</v>
      </c>
      <c r="E35" s="58" t="s">
        <v>2005</v>
      </c>
      <c r="F35" s="61"/>
      <c r="G35" s="47" t="s">
        <v>817</v>
      </c>
      <c r="H35" s="62"/>
      <c r="I35" s="94">
        <v>5200000</v>
      </c>
      <c r="J35" s="94"/>
      <c r="K35" s="94">
        <f t="shared" si="2"/>
        <v>5200000</v>
      </c>
      <c r="L35" s="94">
        <v>5200000</v>
      </c>
      <c r="M35" s="94">
        <f t="shared" si="1"/>
        <v>0</v>
      </c>
    </row>
    <row r="36" spans="1:13" x14ac:dyDescent="0.25">
      <c r="A36" s="13"/>
      <c r="B36" s="93" t="s">
        <v>542</v>
      </c>
      <c r="C36" s="102" t="s">
        <v>438</v>
      </c>
      <c r="D36" s="102" t="s">
        <v>2037</v>
      </c>
      <c r="E36" s="58" t="s">
        <v>2006</v>
      </c>
      <c r="F36" s="61"/>
      <c r="G36" s="47" t="s">
        <v>1981</v>
      </c>
      <c r="H36" s="62"/>
      <c r="I36" s="94">
        <v>2257000</v>
      </c>
      <c r="J36" s="94"/>
      <c r="K36" s="94">
        <f t="shared" si="2"/>
        <v>2257000</v>
      </c>
      <c r="L36" s="94">
        <v>2257000</v>
      </c>
      <c r="M36" s="94">
        <f t="shared" si="1"/>
        <v>0</v>
      </c>
    </row>
    <row r="37" spans="1:13" x14ac:dyDescent="0.25">
      <c r="A37" s="13"/>
      <c r="B37" s="93" t="s">
        <v>306</v>
      </c>
      <c r="C37" s="102" t="s">
        <v>509</v>
      </c>
      <c r="D37" s="102" t="s">
        <v>430</v>
      </c>
      <c r="E37" s="58" t="s">
        <v>2015</v>
      </c>
      <c r="F37" s="61"/>
      <c r="G37" s="47" t="s">
        <v>368</v>
      </c>
      <c r="H37" s="62"/>
      <c r="I37" s="94">
        <v>3105000</v>
      </c>
      <c r="J37" s="94"/>
      <c r="K37" s="94">
        <f t="shared" si="2"/>
        <v>3105000</v>
      </c>
      <c r="L37" s="94">
        <v>3105000</v>
      </c>
      <c r="M37" s="94">
        <f t="shared" si="1"/>
        <v>0</v>
      </c>
    </row>
    <row r="38" spans="1:13" x14ac:dyDescent="0.25">
      <c r="A38" s="13"/>
      <c r="B38" s="93" t="s">
        <v>2052</v>
      </c>
      <c r="C38" s="102" t="s">
        <v>441</v>
      </c>
      <c r="D38" s="102" t="s">
        <v>832</v>
      </c>
      <c r="E38" s="58" t="s">
        <v>2007</v>
      </c>
      <c r="F38" s="61"/>
      <c r="G38" s="47" t="s">
        <v>228</v>
      </c>
      <c r="H38" s="62"/>
      <c r="I38" s="94">
        <v>4514000</v>
      </c>
      <c r="J38" s="94"/>
      <c r="K38" s="94">
        <f t="shared" si="2"/>
        <v>4514000</v>
      </c>
      <c r="L38" s="94">
        <v>4514000</v>
      </c>
      <c r="M38" s="94">
        <f t="shared" si="1"/>
        <v>0</v>
      </c>
    </row>
    <row r="39" spans="1:13" x14ac:dyDescent="0.25">
      <c r="A39" s="13"/>
      <c r="B39" s="93" t="s">
        <v>2046</v>
      </c>
      <c r="C39" s="102" t="s">
        <v>2038</v>
      </c>
      <c r="D39" s="102" t="s">
        <v>501</v>
      </c>
      <c r="E39" s="58" t="s">
        <v>2008</v>
      </c>
      <c r="F39" s="61"/>
      <c r="G39" s="47" t="s">
        <v>1965</v>
      </c>
      <c r="H39" s="62"/>
      <c r="I39" s="94">
        <v>1203733</v>
      </c>
      <c r="J39" s="94"/>
      <c r="K39" s="94">
        <f t="shared" si="2"/>
        <v>1203733</v>
      </c>
      <c r="L39" s="94">
        <v>1203733</v>
      </c>
      <c r="M39" s="94">
        <f t="shared" si="1"/>
        <v>0</v>
      </c>
    </row>
    <row r="40" spans="1:13" x14ac:dyDescent="0.25">
      <c r="A40" s="13"/>
      <c r="B40" s="93" t="s">
        <v>797</v>
      </c>
      <c r="C40" s="102" t="s">
        <v>409</v>
      </c>
      <c r="D40" s="102" t="s">
        <v>2039</v>
      </c>
      <c r="E40" s="58" t="s">
        <v>2009</v>
      </c>
      <c r="F40" s="61"/>
      <c r="G40" s="47" t="s">
        <v>1982</v>
      </c>
      <c r="H40" s="62"/>
      <c r="I40" s="94">
        <v>4554000</v>
      </c>
      <c r="J40" s="94"/>
      <c r="K40" s="94">
        <f t="shared" si="2"/>
        <v>4554000</v>
      </c>
      <c r="L40" s="94">
        <v>4554000</v>
      </c>
      <c r="M40" s="94">
        <f t="shared" si="1"/>
        <v>0</v>
      </c>
    </row>
    <row r="41" spans="1:13" x14ac:dyDescent="0.25">
      <c r="A41" s="13"/>
      <c r="B41" s="93" t="s">
        <v>1452</v>
      </c>
      <c r="C41" s="102" t="s">
        <v>518</v>
      </c>
      <c r="D41" s="102" t="s">
        <v>2040</v>
      </c>
      <c r="E41" s="58" t="s">
        <v>2010</v>
      </c>
      <c r="F41" s="61"/>
      <c r="G41" s="47" t="s">
        <v>810</v>
      </c>
      <c r="H41" s="62"/>
      <c r="I41" s="94">
        <v>1691667</v>
      </c>
      <c r="J41" s="94"/>
      <c r="K41" s="94">
        <f t="shared" si="2"/>
        <v>1691667</v>
      </c>
      <c r="L41" s="94">
        <v>1450000</v>
      </c>
      <c r="M41" s="94">
        <f t="shared" si="1"/>
        <v>241667</v>
      </c>
    </row>
    <row r="42" spans="1:13" x14ac:dyDescent="0.25">
      <c r="A42" s="13"/>
      <c r="B42" s="93" t="s">
        <v>582</v>
      </c>
      <c r="C42" s="102" t="s">
        <v>522</v>
      </c>
      <c r="D42" s="102" t="s">
        <v>2041</v>
      </c>
      <c r="E42" s="58" t="s">
        <v>2011</v>
      </c>
      <c r="F42" s="61"/>
      <c r="G42" s="47" t="s">
        <v>809</v>
      </c>
      <c r="H42" s="62"/>
      <c r="I42" s="94">
        <v>12846667</v>
      </c>
      <c r="J42" s="94"/>
      <c r="K42" s="94">
        <f t="shared" si="2"/>
        <v>12846667</v>
      </c>
      <c r="L42" s="94">
        <v>12846667</v>
      </c>
      <c r="M42" s="94">
        <f t="shared" si="1"/>
        <v>0</v>
      </c>
    </row>
    <row r="43" spans="1:13" x14ac:dyDescent="0.25">
      <c r="A43" s="13"/>
      <c r="B43" s="93" t="s">
        <v>1454</v>
      </c>
      <c r="C43" s="102" t="s">
        <v>779</v>
      </c>
      <c r="D43" s="102" t="s">
        <v>512</v>
      </c>
      <c r="E43" s="58" t="s">
        <v>2012</v>
      </c>
      <c r="F43" s="61"/>
      <c r="G43" s="47" t="s">
        <v>815</v>
      </c>
      <c r="H43" s="62"/>
      <c r="I43" s="94">
        <v>6120000</v>
      </c>
      <c r="J43" s="94"/>
      <c r="K43" s="94">
        <f t="shared" si="2"/>
        <v>6120000</v>
      </c>
      <c r="L43" s="94">
        <v>6120000</v>
      </c>
      <c r="M43" s="94">
        <f t="shared" si="1"/>
        <v>0</v>
      </c>
    </row>
    <row r="44" spans="1:13" x14ac:dyDescent="0.25">
      <c r="A44" s="13"/>
      <c r="B44" s="93" t="s">
        <v>2053</v>
      </c>
      <c r="C44" s="102" t="s">
        <v>785</v>
      </c>
      <c r="D44" s="102" t="s">
        <v>2042</v>
      </c>
      <c r="E44" s="58" t="s">
        <v>2013</v>
      </c>
      <c r="F44" s="61"/>
      <c r="G44" s="47" t="s">
        <v>816</v>
      </c>
      <c r="H44" s="62"/>
      <c r="I44" s="94">
        <v>7916667</v>
      </c>
      <c r="J44" s="94"/>
      <c r="K44" s="94">
        <f t="shared" si="2"/>
        <v>7916667</v>
      </c>
      <c r="L44" s="94">
        <v>7916667</v>
      </c>
      <c r="M44" s="94">
        <f t="shared" si="1"/>
        <v>0</v>
      </c>
    </row>
    <row r="45" spans="1:13" x14ac:dyDescent="0.25">
      <c r="A45" s="6"/>
      <c r="B45" s="7"/>
      <c r="C45" s="7"/>
      <c r="D45" s="7"/>
      <c r="E45" s="7"/>
      <c r="F45" s="7"/>
      <c r="G45" s="195" t="s">
        <v>13</v>
      </c>
      <c r="H45" s="196"/>
      <c r="I45" s="15">
        <f>SUM(I8:I44)</f>
        <v>266738747</v>
      </c>
      <c r="J45" s="15">
        <f>SUM(J8:J44)</f>
        <v>11992267</v>
      </c>
      <c r="K45" s="15">
        <f>SUM(K8:K44)</f>
        <v>254746480</v>
      </c>
      <c r="L45" s="15">
        <f>SUM(L8:L44)</f>
        <v>232332066</v>
      </c>
      <c r="M45" s="15">
        <f>SUM(M8:M44)</f>
        <v>22414414</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O12" sqref="O12"/>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2058</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38276631</v>
      </c>
      <c r="L4" s="27">
        <f>SUM(L5:L11)</f>
        <v>3107579368</v>
      </c>
      <c r="M4" s="27">
        <f>SUM(M5:M11)</f>
        <v>2788423977</v>
      </c>
      <c r="N4" s="23">
        <f t="shared" ref="N4" si="0">+M4/L4</f>
        <v>0.89729775069094875</v>
      </c>
      <c r="O4" s="27">
        <f>SUM(O5:O11)</f>
        <v>319155391</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618081444</v>
      </c>
      <c r="N5" s="23">
        <f t="shared" ref="N5:N12" si="2">+M5/L5</f>
        <v>0.90187871558173516</v>
      </c>
      <c r="O5" s="30">
        <f t="shared" ref="O5:O11" si="3">+L5-M5</f>
        <v>67245123</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21333333</v>
      </c>
      <c r="L6" s="30">
        <f t="shared" si="1"/>
        <v>1226932144</v>
      </c>
      <c r="M6" s="27">
        <f>+'7795'!L158</f>
        <v>1088936019</v>
      </c>
      <c r="N6" s="23">
        <f t="shared" si="2"/>
        <v>0.88752750046134576</v>
      </c>
      <c r="O6" s="30">
        <f t="shared" si="3"/>
        <v>137996125</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0</v>
      </c>
      <c r="L7" s="30">
        <f t="shared" si="1"/>
        <v>586134152</v>
      </c>
      <c r="M7" s="27">
        <f>+'7793'!L141</f>
        <v>538158013</v>
      </c>
      <c r="N7" s="23">
        <f t="shared" si="2"/>
        <v>0.91814819382850088</v>
      </c>
      <c r="O7" s="30">
        <f t="shared" si="3"/>
        <v>47976139</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0</v>
      </c>
      <c r="L8" s="30">
        <f t="shared" si="1"/>
        <v>172992356</v>
      </c>
      <c r="M8" s="27">
        <f>+'7803'!L21</f>
        <v>160357507</v>
      </c>
      <c r="N8" s="23">
        <f t="shared" si="2"/>
        <v>0.92696296361210317</v>
      </c>
      <c r="O8" s="30">
        <f t="shared" si="3"/>
        <v>12634849</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4951031</v>
      </c>
      <c r="L10" s="30">
        <f t="shared" si="1"/>
        <v>139657670</v>
      </c>
      <c r="M10" s="27">
        <f>+'7800'!L58</f>
        <v>113802262</v>
      </c>
      <c r="N10" s="23">
        <f t="shared" si="2"/>
        <v>0.81486582154778897</v>
      </c>
      <c r="O10" s="30">
        <f t="shared" si="3"/>
        <v>25855408</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11992267</v>
      </c>
      <c r="L11" s="30">
        <f t="shared" si="1"/>
        <v>254746480</v>
      </c>
      <c r="M11" s="27">
        <f>+'7801'!L45</f>
        <v>232332066</v>
      </c>
      <c r="N11" s="23">
        <f t="shared" si="2"/>
        <v>0.91201286078614319</v>
      </c>
      <c r="O11" s="30">
        <f t="shared" si="3"/>
        <v>22414414</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38276631</v>
      </c>
      <c r="L12" s="30">
        <f t="shared" si="1"/>
        <v>3107579368</v>
      </c>
      <c r="M12" s="46">
        <f>+M4</f>
        <v>2788423977</v>
      </c>
      <c r="N12" s="23">
        <f t="shared" si="2"/>
        <v>0.89729775069094875</v>
      </c>
      <c r="O12" s="46">
        <f>+O4</f>
        <v>319155391</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4" t="s">
        <v>38</v>
      </c>
      <c r="B2" s="204"/>
      <c r="C2" s="204"/>
      <c r="D2" s="204"/>
      <c r="E2" s="204"/>
      <c r="F2" s="204"/>
    </row>
    <row r="3" spans="1:12" x14ac:dyDescent="0.2">
      <c r="A3" s="204" t="s">
        <v>381</v>
      </c>
      <c r="B3" s="204"/>
      <c r="C3" s="204"/>
      <c r="D3" s="204"/>
      <c r="E3" s="204"/>
      <c r="F3" s="204"/>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5" t="s">
        <v>380</v>
      </c>
      <c r="B7" s="149">
        <v>7787</v>
      </c>
      <c r="C7" s="140">
        <v>1222270591</v>
      </c>
      <c r="D7" s="140">
        <v>203641887</v>
      </c>
      <c r="E7" s="140">
        <v>978546213</v>
      </c>
      <c r="F7" s="142">
        <v>40082491</v>
      </c>
    </row>
    <row r="8" spans="1:12" x14ac:dyDescent="0.2">
      <c r="A8" s="206"/>
      <c r="B8" s="150">
        <v>7793</v>
      </c>
      <c r="C8" s="139">
        <v>1339625961</v>
      </c>
      <c r="D8" s="139">
        <v>242733190</v>
      </c>
      <c r="E8" s="139">
        <v>884495437</v>
      </c>
      <c r="F8" s="143">
        <f>+C8-D8-E8</f>
        <v>212397334</v>
      </c>
    </row>
    <row r="9" spans="1:12" x14ac:dyDescent="0.2">
      <c r="A9" s="206"/>
      <c r="B9" s="150">
        <v>7803</v>
      </c>
      <c r="C9" s="139">
        <v>645049511</v>
      </c>
      <c r="D9" s="139">
        <v>65681681</v>
      </c>
      <c r="E9" s="139">
        <v>391332125</v>
      </c>
      <c r="F9" s="143">
        <f t="shared" ref="F9:F13" si="0">+C9-D9-E9</f>
        <v>188035705</v>
      </c>
    </row>
    <row r="10" spans="1:12" x14ac:dyDescent="0.2">
      <c r="A10" s="207" t="s">
        <v>21</v>
      </c>
      <c r="B10" s="150">
        <v>7795</v>
      </c>
      <c r="C10" s="139">
        <v>7894348910</v>
      </c>
      <c r="D10" s="139">
        <v>212393533</v>
      </c>
      <c r="E10" s="139">
        <v>1839555402</v>
      </c>
      <c r="F10" s="143">
        <f t="shared" si="0"/>
        <v>5842399975</v>
      </c>
      <c r="K10" s="152" t="s">
        <v>387</v>
      </c>
    </row>
    <row r="11" spans="1:12" x14ac:dyDescent="0.2">
      <c r="A11" s="207"/>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8" t="s">
        <v>161</v>
      </c>
      <c r="D18" s="209"/>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2024-08-23T16:45:45Z</dcterms:modified>
</cp:coreProperties>
</file>