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mc:AlternateContent xmlns:mc="http://schemas.openxmlformats.org/markup-compatibility/2006">
    <mc:Choice Requires="x15">
      <x15ac:absPath xmlns:x15ac="http://schemas.microsoft.com/office/spreadsheetml/2010/11/ac" url="C:\Users\lizeth.lopez\Downloads\"/>
    </mc:Choice>
  </mc:AlternateContent>
  <xr:revisionPtr revIDLastSave="0" documentId="13_ncr:8001_{5ECAACC8-BA47-4AF2-BA59-19307BD63248}" xr6:coauthVersionLast="47" xr6:coauthVersionMax="47" xr10:uidLastSave="{00000000-0000-0000-0000-000000000000}"/>
  <bookViews>
    <workbookView xWindow="-120" yWindow="-120" windowWidth="29040" windowHeight="1584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K10" i="265"/>
  <c r="M10" i="265" s="1"/>
  <c r="K11" i="265"/>
  <c r="K12" i="265"/>
  <c r="M12" i="265" s="1"/>
  <c r="K13" i="265"/>
  <c r="K14" i="265"/>
  <c r="K15" i="265"/>
  <c r="K16" i="265"/>
  <c r="M16" i="265" s="1"/>
  <c r="K17" i="265"/>
  <c r="M17" i="265" s="1"/>
  <c r="K18" i="265"/>
  <c r="M18" i="265" s="1"/>
  <c r="K19" i="265"/>
  <c r="K20" i="265"/>
  <c r="M20" i="265" s="1"/>
  <c r="K21" i="265"/>
  <c r="M21" i="265" s="1"/>
  <c r="K22" i="265"/>
  <c r="M22" i="265" s="1"/>
  <c r="K23" i="265"/>
  <c r="K24" i="265"/>
  <c r="M24" i="265" s="1"/>
  <c r="K25" i="265"/>
  <c r="K26" i="265"/>
  <c r="K27" i="265"/>
  <c r="K28" i="265"/>
  <c r="K29" i="265"/>
  <c r="M29" i="265" s="1"/>
  <c r="K30" i="265"/>
  <c r="M30" i="265" s="1"/>
  <c r="K31" i="265"/>
  <c r="K32" i="265"/>
  <c r="K33" i="265"/>
  <c r="K34" i="265"/>
  <c r="M34" i="265" s="1"/>
  <c r="K35" i="265"/>
  <c r="K36" i="265"/>
  <c r="K37" i="265"/>
  <c r="K38" i="265"/>
  <c r="M38" i="265" s="1"/>
  <c r="K39" i="265"/>
  <c r="K40" i="265"/>
  <c r="M40" i="265" s="1"/>
  <c r="K41" i="265"/>
  <c r="M41" i="265" s="1"/>
  <c r="K42" i="265"/>
  <c r="M42" i="265" s="1"/>
  <c r="K43" i="265"/>
  <c r="K44" i="265"/>
  <c r="K45" i="265"/>
  <c r="K46" i="265"/>
  <c r="M46" i="265" s="1"/>
  <c r="K47" i="265"/>
  <c r="K48" i="265"/>
  <c r="M48" i="265" s="1"/>
  <c r="K49" i="265"/>
  <c r="K50" i="265"/>
  <c r="K51" i="265"/>
  <c r="K52" i="265"/>
  <c r="M52" i="265" s="1"/>
  <c r="K53" i="265"/>
  <c r="M53" i="265" s="1"/>
  <c r="K54" i="265"/>
  <c r="M54" i="265" s="1"/>
  <c r="K55" i="265"/>
  <c r="K56" i="265"/>
  <c r="K57" i="265"/>
  <c r="K58" i="265"/>
  <c r="M58" i="265" s="1"/>
  <c r="K59" i="265"/>
  <c r="K60" i="265"/>
  <c r="M60" i="265" s="1"/>
  <c r="K61" i="265"/>
  <c r="K62" i="265"/>
  <c r="K63" i="265"/>
  <c r="K64" i="265"/>
  <c r="M64" i="265" s="1"/>
  <c r="K65" i="265"/>
  <c r="M65" i="265" s="1"/>
  <c r="K66" i="265"/>
  <c r="M66" i="265" s="1"/>
  <c r="K67" i="265"/>
  <c r="K68" i="265"/>
  <c r="K69" i="265"/>
  <c r="K70" i="265"/>
  <c r="K71" i="265"/>
  <c r="K72" i="265"/>
  <c r="M72" i="265" s="1"/>
  <c r="K73" i="265"/>
  <c r="M73" i="265" s="1"/>
  <c r="K74" i="265"/>
  <c r="M74" i="265" s="1"/>
  <c r="K75" i="265"/>
  <c r="K76" i="265"/>
  <c r="M76" i="265" s="1"/>
  <c r="K77" i="265"/>
  <c r="M77" i="265" s="1"/>
  <c r="K78" i="265"/>
  <c r="M78" i="265" s="1"/>
  <c r="K79" i="265"/>
  <c r="K80" i="265"/>
  <c r="M80" i="265" s="1"/>
  <c r="K81" i="265"/>
  <c r="K82" i="265"/>
  <c r="M82" i="265" s="1"/>
  <c r="K83" i="265"/>
  <c r="K84" i="265"/>
  <c r="K85" i="265"/>
  <c r="K86" i="265"/>
  <c r="M86" i="265" s="1"/>
  <c r="K87" i="265"/>
  <c r="K88" i="265"/>
  <c r="M88" i="265" s="1"/>
  <c r="K89" i="265"/>
  <c r="M89" i="265" s="1"/>
  <c r="K90" i="265"/>
  <c r="M90" i="265" s="1"/>
  <c r="K91" i="265"/>
  <c r="K92" i="265"/>
  <c r="K93" i="265"/>
  <c r="K94" i="265"/>
  <c r="M94" i="265" s="1"/>
  <c r="K95" i="265"/>
  <c r="K96" i="265"/>
  <c r="K97" i="265"/>
  <c r="M97" i="265" s="1"/>
  <c r="K98" i="265"/>
  <c r="M98" i="265" s="1"/>
  <c r="K99" i="265"/>
  <c r="K100" i="265"/>
  <c r="K101" i="265"/>
  <c r="M101" i="265" s="1"/>
  <c r="K102" i="265"/>
  <c r="M102" i="265" s="1"/>
  <c r="K103" i="265"/>
  <c r="K104" i="265"/>
  <c r="M104" i="265" s="1"/>
  <c r="K105" i="265"/>
  <c r="K106" i="265"/>
  <c r="K107" i="265"/>
  <c r="K108" i="265"/>
  <c r="M108" i="265" s="1"/>
  <c r="K109" i="265"/>
  <c r="M109" i="265" s="1"/>
  <c r="K110" i="265"/>
  <c r="M110" i="265" s="1"/>
  <c r="K111" i="265"/>
  <c r="K112" i="265"/>
  <c r="M112" i="265" s="1"/>
  <c r="K113" i="265"/>
  <c r="M113" i="265" s="1"/>
  <c r="K114" i="265"/>
  <c r="M114" i="265" s="1"/>
  <c r="K115" i="265"/>
  <c r="K116" i="265"/>
  <c r="M116" i="265" s="1"/>
  <c r="K117" i="265"/>
  <c r="K118" i="265"/>
  <c r="K119" i="265"/>
  <c r="K120" i="265"/>
  <c r="M120" i="265" s="1"/>
  <c r="K121" i="265"/>
  <c r="M121" i="265" s="1"/>
  <c r="K9" i="263"/>
  <c r="K10" i="263"/>
  <c r="K11" i="263"/>
  <c r="K12" i="263"/>
  <c r="M12" i="263" s="1"/>
  <c r="K13" i="263"/>
  <c r="M13" i="263" s="1"/>
  <c r="K14" i="263"/>
  <c r="K15" i="263"/>
  <c r="K16" i="263"/>
  <c r="M16" i="263" s="1"/>
  <c r="K17" i="263"/>
  <c r="M17" i="263" s="1"/>
  <c r="K18" i="263"/>
  <c r="K19" i="263"/>
  <c r="K20" i="263"/>
  <c r="K21" i="263"/>
  <c r="M21" i="263" s="1"/>
  <c r="K22" i="263"/>
  <c r="K23" i="263"/>
  <c r="K24" i="263"/>
  <c r="M24" i="263" s="1"/>
  <c r="K25" i="263"/>
  <c r="K26" i="263"/>
  <c r="K27" i="263"/>
  <c r="K28" i="263"/>
  <c r="K29" i="263"/>
  <c r="M29" i="263" s="1"/>
  <c r="K30" i="263"/>
  <c r="K31" i="263"/>
  <c r="K32" i="263"/>
  <c r="M32" i="263" s="1"/>
  <c r="K33" i="263"/>
  <c r="K34" i="263"/>
  <c r="K35" i="263"/>
  <c r="K36" i="263"/>
  <c r="M36" i="263" s="1"/>
  <c r="K37" i="263"/>
  <c r="M37" i="263" s="1"/>
  <c r="K38" i="263"/>
  <c r="K39" i="263"/>
  <c r="K40" i="263"/>
  <c r="K41" i="263"/>
  <c r="M41" i="263" s="1"/>
  <c r="K42" i="263"/>
  <c r="K43" i="263"/>
  <c r="K44" i="263"/>
  <c r="M44" i="263" s="1"/>
  <c r="K45" i="263"/>
  <c r="M45" i="263" s="1"/>
  <c r="K46" i="263"/>
  <c r="K47" i="263"/>
  <c r="K48" i="263"/>
  <c r="M48" i="263" s="1"/>
  <c r="K49" i="263"/>
  <c r="K50" i="263"/>
  <c r="K51" i="263"/>
  <c r="K52" i="263"/>
  <c r="M52" i="263" s="1"/>
  <c r="K53" i="263"/>
  <c r="M53" i="263" s="1"/>
  <c r="K54" i="263"/>
  <c r="K55" i="263"/>
  <c r="K56" i="263"/>
  <c r="M56" i="263" s="1"/>
  <c r="K57" i="263"/>
  <c r="M57" i="263" s="1"/>
  <c r="K58" i="263"/>
  <c r="K59" i="263"/>
  <c r="K60" i="263"/>
  <c r="K61" i="263"/>
  <c r="M61" i="263" s="1"/>
  <c r="K62" i="263"/>
  <c r="K63" i="263"/>
  <c r="K64" i="263"/>
  <c r="M64" i="263" s="1"/>
  <c r="K65" i="263"/>
  <c r="M65" i="263" s="1"/>
  <c r="K8" i="263"/>
  <c r="K8" i="262"/>
  <c r="K9" i="262"/>
  <c r="K10" i="262"/>
  <c r="K11" i="262"/>
  <c r="K12" i="262"/>
  <c r="K13" i="262"/>
  <c r="K14" i="262"/>
  <c r="K15" i="262"/>
  <c r="M15" i="262" s="1"/>
  <c r="K16" i="262"/>
  <c r="K17" i="262"/>
  <c r="K18" i="262"/>
  <c r="K19" i="262"/>
  <c r="M19" i="262" s="1"/>
  <c r="K20" i="262"/>
  <c r="K21" i="262"/>
  <c r="M21" i="262" s="1"/>
  <c r="K22" i="262"/>
  <c r="K23" i="262"/>
  <c r="M23" i="262" s="1"/>
  <c r="K24" i="262"/>
  <c r="K25" i="262"/>
  <c r="K26" i="262"/>
  <c r="K27" i="262"/>
  <c r="M27" i="262" s="1"/>
  <c r="K28" i="262"/>
  <c r="K29" i="262"/>
  <c r="K30" i="262"/>
  <c r="K31" i="262"/>
  <c r="M31" i="262" s="1"/>
  <c r="K32" i="262"/>
  <c r="K33" i="262"/>
  <c r="K34" i="262"/>
  <c r="K35" i="262"/>
  <c r="M35" i="262" s="1"/>
  <c r="K36" i="262"/>
  <c r="K37" i="262"/>
  <c r="M37" i="262" s="1"/>
  <c r="K38" i="262"/>
  <c r="K39" i="262"/>
  <c r="M39" i="262" s="1"/>
  <c r="K40" i="262"/>
  <c r="K41" i="262"/>
  <c r="K42" i="262"/>
  <c r="K43" i="262"/>
  <c r="M43" i="262" s="1"/>
  <c r="K44" i="262"/>
  <c r="K45" i="262"/>
  <c r="K46" i="262"/>
  <c r="K47" i="262"/>
  <c r="M47" i="262" s="1"/>
  <c r="K48" i="262"/>
  <c r="K49" i="262"/>
  <c r="K50" i="262"/>
  <c r="K51" i="262"/>
  <c r="M51" i="262" s="1"/>
  <c r="K52" i="262"/>
  <c r="K53" i="262"/>
  <c r="K54" i="262"/>
  <c r="K55" i="262"/>
  <c r="M55" i="262" s="1"/>
  <c r="K56" i="262"/>
  <c r="K57" i="262"/>
  <c r="K58" i="262"/>
  <c r="K59" i="262"/>
  <c r="M59" i="262" s="1"/>
  <c r="K60" i="262"/>
  <c r="K61" i="262"/>
  <c r="K62" i="262"/>
  <c r="K63" i="262"/>
  <c r="M63" i="262" s="1"/>
  <c r="K64" i="262"/>
  <c r="K65" i="262"/>
  <c r="M65" i="262" s="1"/>
  <c r="K66" i="262"/>
  <c r="K67" i="262"/>
  <c r="M67" i="262" s="1"/>
  <c r="K68" i="262"/>
  <c r="K69" i="262"/>
  <c r="K70" i="262"/>
  <c r="K71" i="262"/>
  <c r="M71" i="262" s="1"/>
  <c r="K72" i="262"/>
  <c r="K73" i="262"/>
  <c r="K74" i="262"/>
  <c r="K75" i="262"/>
  <c r="M75" i="262" s="1"/>
  <c r="K76" i="262"/>
  <c r="K77" i="262"/>
  <c r="K78" i="262"/>
  <c r="K79" i="262"/>
  <c r="M79" i="262" s="1"/>
  <c r="K80" i="262"/>
  <c r="K81" i="262"/>
  <c r="M81" i="262" s="1"/>
  <c r="K82" i="262"/>
  <c r="K83" i="262"/>
  <c r="M83" i="262" s="1"/>
  <c r="K84" i="262"/>
  <c r="K85" i="262"/>
  <c r="K86" i="262"/>
  <c r="K87" i="262"/>
  <c r="M87" i="262" s="1"/>
  <c r="K88" i="262"/>
  <c r="K89" i="262"/>
  <c r="K90" i="262"/>
  <c r="K91" i="262"/>
  <c r="M91" i="262" s="1"/>
  <c r="K92" i="262"/>
  <c r="K93" i="262"/>
  <c r="K94" i="262"/>
  <c r="K95" i="262"/>
  <c r="M95" i="262" s="1"/>
  <c r="K96" i="262"/>
  <c r="K97" i="262"/>
  <c r="M97" i="262" s="1"/>
  <c r="K98" i="262"/>
  <c r="K99" i="262"/>
  <c r="M99" i="262" s="1"/>
  <c r="K100" i="262"/>
  <c r="K101" i="262"/>
  <c r="K102" i="262"/>
  <c r="K103" i="262"/>
  <c r="M103" i="262" s="1"/>
  <c r="K104" i="262"/>
  <c r="K105" i="262"/>
  <c r="K106" i="262"/>
  <c r="K107" i="262"/>
  <c r="M107" i="262" s="1"/>
  <c r="K108" i="262"/>
  <c r="K109" i="262"/>
  <c r="K110" i="262"/>
  <c r="K111" i="262"/>
  <c r="M111" i="262" s="1"/>
  <c r="K112" i="262"/>
  <c r="K113" i="262"/>
  <c r="M113" i="262" s="1"/>
  <c r="K114" i="262"/>
  <c r="K115" i="262"/>
  <c r="M115" i="262" s="1"/>
  <c r="K116" i="262"/>
  <c r="K117" i="262"/>
  <c r="K118" i="262"/>
  <c r="K119" i="262"/>
  <c r="M119" i="262" s="1"/>
  <c r="K120" i="262"/>
  <c r="K121" i="262"/>
  <c r="K122" i="262"/>
  <c r="K123" i="262"/>
  <c r="M123" i="262" s="1"/>
  <c r="K124" i="262"/>
  <c r="K125" i="262"/>
  <c r="K126" i="262"/>
  <c r="K127" i="262"/>
  <c r="M127" i="262" s="1"/>
  <c r="K128" i="262"/>
  <c r="K129" i="262"/>
  <c r="M129" i="262" s="1"/>
  <c r="K130" i="262"/>
  <c r="K131" i="262"/>
  <c r="M131" i="262" s="1"/>
  <c r="K132" i="262"/>
  <c r="K133" i="262"/>
  <c r="K134" i="262"/>
  <c r="K135" i="262"/>
  <c r="M135" i="262" s="1"/>
  <c r="K136" i="262"/>
  <c r="K137" i="262"/>
  <c r="K138" i="262"/>
  <c r="K139" i="262"/>
  <c r="M139" i="262" s="1"/>
  <c r="K140" i="262"/>
  <c r="K141" i="262"/>
  <c r="K142" i="262"/>
  <c r="K143" i="262"/>
  <c r="M143" i="262" s="1"/>
  <c r="K144" i="262"/>
  <c r="K145" i="262"/>
  <c r="M145" i="262" s="1"/>
  <c r="K146" i="262"/>
  <c r="K147" i="262"/>
  <c r="M147" i="262" s="1"/>
  <c r="K148" i="262"/>
  <c r="K149" i="262"/>
  <c r="K150" i="262"/>
  <c r="K151" i="262"/>
  <c r="M151" i="262" s="1"/>
  <c r="K152" i="262"/>
  <c r="K153" i="262"/>
  <c r="K154" i="262"/>
  <c r="K155" i="262"/>
  <c r="M155" i="262" s="1"/>
  <c r="K156" i="262"/>
  <c r="K157" i="262"/>
  <c r="K158" i="262"/>
  <c r="K159" i="262"/>
  <c r="M159" i="262" s="1"/>
  <c r="K160" i="262"/>
  <c r="K161" i="262"/>
  <c r="M161" i="262" s="1"/>
  <c r="K162" i="262"/>
  <c r="K163" i="262"/>
  <c r="M163" i="262" s="1"/>
  <c r="K164" i="262"/>
  <c r="K165" i="262"/>
  <c r="K166" i="262"/>
  <c r="K167" i="262"/>
  <c r="M167" i="262" s="1"/>
  <c r="K168" i="262"/>
  <c r="K169" i="262"/>
  <c r="K170" i="262"/>
  <c r="K171" i="262"/>
  <c r="M171" i="262" s="1"/>
  <c r="K172" i="262"/>
  <c r="K173" i="262"/>
  <c r="K174" i="262"/>
  <c r="K175" i="262"/>
  <c r="M175" i="262" s="1"/>
  <c r="K176" i="262"/>
  <c r="K177" i="262"/>
  <c r="K178" i="262"/>
  <c r="K179" i="262"/>
  <c r="M179" i="262" s="1"/>
  <c r="K180" i="262"/>
  <c r="K181" i="262"/>
  <c r="M181" i="262" s="1"/>
  <c r="K182" i="262"/>
  <c r="K183" i="262"/>
  <c r="M183" i="262" s="1"/>
  <c r="K184" i="262"/>
  <c r="K185" i="262"/>
  <c r="K186" i="262"/>
  <c r="K187" i="262"/>
  <c r="M187" i="262" s="1"/>
  <c r="K188" i="262"/>
  <c r="K189" i="262"/>
  <c r="K190" i="262"/>
  <c r="K191" i="262"/>
  <c r="M191" i="262" s="1"/>
  <c r="K192" i="262"/>
  <c r="K193" i="262"/>
  <c r="K194" i="262"/>
  <c r="K195" i="262"/>
  <c r="M195" i="262" s="1"/>
  <c r="K196" i="262"/>
  <c r="K197" i="262"/>
  <c r="M197" i="262" s="1"/>
  <c r="K198" i="262"/>
  <c r="K199" i="262"/>
  <c r="M199" i="262" s="1"/>
  <c r="K200" i="262"/>
  <c r="K201" i="262"/>
  <c r="K202" i="262"/>
  <c r="K203" i="262"/>
  <c r="M203" i="262" s="1"/>
  <c r="K204" i="262"/>
  <c r="K205" i="262"/>
  <c r="K206" i="262"/>
  <c r="K207" i="262"/>
  <c r="M207" i="262" s="1"/>
  <c r="K208" i="262"/>
  <c r="K209" i="262"/>
  <c r="K210" i="262"/>
  <c r="K211" i="262"/>
  <c r="M211" i="262" s="1"/>
  <c r="K212" i="262"/>
  <c r="K213" i="262"/>
  <c r="M213" i="262" s="1"/>
  <c r="K214" i="262"/>
  <c r="K215" i="262"/>
  <c r="M215" i="262" s="1"/>
  <c r="K216" i="262"/>
  <c r="K217" i="262"/>
  <c r="K218" i="262"/>
  <c r="K219" i="262"/>
  <c r="M219" i="262" s="1"/>
  <c r="K220" i="262"/>
  <c r="K221" i="262"/>
  <c r="K222" i="262"/>
  <c r="K223" i="262"/>
  <c r="M223" i="262" s="1"/>
  <c r="K224" i="262"/>
  <c r="K225" i="262"/>
  <c r="K226" i="262"/>
  <c r="K227" i="262"/>
  <c r="M227" i="262" s="1"/>
  <c r="K7" i="262"/>
  <c r="K8" i="261"/>
  <c r="K9" i="261"/>
  <c r="K10" i="261"/>
  <c r="M10" i="261" s="1"/>
  <c r="K11" i="261"/>
  <c r="M11" i="261" s="1"/>
  <c r="K12" i="261"/>
  <c r="K13" i="261"/>
  <c r="K14" i="261"/>
  <c r="M14" i="261" s="1"/>
  <c r="K15" i="261"/>
  <c r="M15" i="261" s="1"/>
  <c r="K16" i="261"/>
  <c r="K17" i="26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K30" i="261"/>
  <c r="K31" i="261"/>
  <c r="M31" i="261" s="1"/>
  <c r="K32" i="261"/>
  <c r="K33" i="261"/>
  <c r="K34" i="261"/>
  <c r="M34" i="261" s="1"/>
  <c r="K35" i="261"/>
  <c r="M35" i="261" s="1"/>
  <c r="K36" i="261"/>
  <c r="K37" i="261"/>
  <c r="K38" i="261"/>
  <c r="M38" i="261" s="1"/>
  <c r="K39" i="261"/>
  <c r="M39" i="261" s="1"/>
  <c r="K40" i="261"/>
  <c r="K41" i="261"/>
  <c r="K42" i="261"/>
  <c r="M42" i="261" s="1"/>
  <c r="K43" i="261"/>
  <c r="M43" i="261" s="1"/>
  <c r="K44" i="261"/>
  <c r="K45" i="261"/>
  <c r="K46" i="261"/>
  <c r="M46" i="261" s="1"/>
  <c r="K47" i="261"/>
  <c r="M47" i="261" s="1"/>
  <c r="K48" i="261"/>
  <c r="K49" i="261"/>
  <c r="K50" i="261"/>
  <c r="K51" i="261"/>
  <c r="M51" i="261" s="1"/>
  <c r="K52" i="261"/>
  <c r="K53" i="261"/>
  <c r="K54" i="261"/>
  <c r="M54" i="261" s="1"/>
  <c r="K55" i="261"/>
  <c r="K56" i="261"/>
  <c r="K57" i="261"/>
  <c r="M57" i="261" s="1"/>
  <c r="K58" i="261"/>
  <c r="M58" i="261" s="1"/>
  <c r="K59" i="261"/>
  <c r="M59" i="261" s="1"/>
  <c r="K60" i="261"/>
  <c r="K61" i="261"/>
  <c r="K62" i="261"/>
  <c r="K63" i="261"/>
  <c r="M63" i="261" s="1"/>
  <c r="K64" i="261"/>
  <c r="K65" i="261"/>
  <c r="K66" i="261"/>
  <c r="M66" i="261" s="1"/>
  <c r="K67" i="261"/>
  <c r="M67" i="261" s="1"/>
  <c r="K68" i="261"/>
  <c r="K69" i="261"/>
  <c r="K70" i="261"/>
  <c r="M70" i="261" s="1"/>
  <c r="K71" i="261"/>
  <c r="M71" i="261" s="1"/>
  <c r="K72" i="261"/>
  <c r="K73" i="261"/>
  <c r="K74" i="261"/>
  <c r="M74" i="261" s="1"/>
  <c r="K75" i="261"/>
  <c r="K76" i="261"/>
  <c r="K77" i="261"/>
  <c r="M77" i="261" s="1"/>
  <c r="K78" i="261"/>
  <c r="M78" i="261" s="1"/>
  <c r="K79" i="261"/>
  <c r="M79" i="261" s="1"/>
  <c r="K80" i="261"/>
  <c r="K81" i="261"/>
  <c r="K82" i="261"/>
  <c r="M82" i="261" s="1"/>
  <c r="K83" i="261"/>
  <c r="M83" i="261" s="1"/>
  <c r="K84" i="261"/>
  <c r="K85" i="261"/>
  <c r="K86" i="261"/>
  <c r="M86" i="261" s="1"/>
  <c r="K87" i="261"/>
  <c r="M87" i="261" s="1"/>
  <c r="K88" i="261"/>
  <c r="K89" i="261"/>
  <c r="K90" i="261"/>
  <c r="M90" i="261" s="1"/>
  <c r="K91" i="261"/>
  <c r="M91" i="261" s="1"/>
  <c r="K92" i="261"/>
  <c r="K93" i="261"/>
  <c r="K94" i="261"/>
  <c r="M94" i="261" s="1"/>
  <c r="K95" i="261"/>
  <c r="M95" i="261" s="1"/>
  <c r="K96" i="261"/>
  <c r="K97" i="261"/>
  <c r="K98" i="261"/>
  <c r="K99" i="261"/>
  <c r="M99" i="261" s="1"/>
  <c r="K100" i="261"/>
  <c r="K101" i="261"/>
  <c r="K102" i="261"/>
  <c r="M102" i="261" s="1"/>
  <c r="K103" i="261"/>
  <c r="M103" i="261" s="1"/>
  <c r="K104" i="261"/>
  <c r="K105" i="261"/>
  <c r="M105" i="261" s="1"/>
  <c r="K106" i="261"/>
  <c r="K107" i="261"/>
  <c r="M107" i="261" s="1"/>
  <c r="K108" i="261"/>
  <c r="K109" i="261"/>
  <c r="K110" i="261"/>
  <c r="M110" i="261" s="1"/>
  <c r="K111" i="261"/>
  <c r="M111" i="261" s="1"/>
  <c r="K112" i="261"/>
  <c r="K113" i="261"/>
  <c r="K114" i="261"/>
  <c r="K115" i="261"/>
  <c r="M115" i="261" s="1"/>
  <c r="K116" i="261"/>
  <c r="K117" i="261"/>
  <c r="K118" i="261"/>
  <c r="M118" i="261" s="1"/>
  <c r="K119" i="261"/>
  <c r="M119" i="261" s="1"/>
  <c r="K120" i="261"/>
  <c r="K121" i="261"/>
  <c r="K122" i="261"/>
  <c r="K123" i="261"/>
  <c r="M123" i="261" s="1"/>
  <c r="K124" i="261"/>
  <c r="K125" i="261"/>
  <c r="M125" i="261" s="1"/>
  <c r="K126" i="261"/>
  <c r="M126" i="261" s="1"/>
  <c r="K127" i="261"/>
  <c r="M127" i="261" s="1"/>
  <c r="K128" i="261"/>
  <c r="K129" i="261"/>
  <c r="K130" i="261"/>
  <c r="K131" i="261"/>
  <c r="M131" i="261" s="1"/>
  <c r="K132" i="261"/>
  <c r="K133" i="261"/>
  <c r="K134" i="261"/>
  <c r="K135" i="261"/>
  <c r="M135" i="261" s="1"/>
  <c r="K136" i="261"/>
  <c r="K137" i="261"/>
  <c r="M137" i="261" s="1"/>
  <c r="K138" i="261"/>
  <c r="M138" i="261" s="1"/>
  <c r="K139" i="261"/>
  <c r="M139" i="261" s="1"/>
  <c r="K140" i="261"/>
  <c r="K141" i="261"/>
  <c r="K142" i="261"/>
  <c r="M142" i="261" s="1"/>
  <c r="K143" i="261"/>
  <c r="M143" i="261" s="1"/>
  <c r="K144" i="261"/>
  <c r="K145" i="261"/>
  <c r="M145" i="261" s="1"/>
  <c r="K146" i="261"/>
  <c r="M146" i="261" s="1"/>
  <c r="K147" i="261"/>
  <c r="M147" i="261" s="1"/>
  <c r="K148" i="261"/>
  <c r="K149" i="261"/>
  <c r="K150" i="261"/>
  <c r="M150" i="261" s="1"/>
  <c r="K151" i="261"/>
  <c r="M151" i="261" s="1"/>
  <c r="K152" i="261"/>
  <c r="K153" i="261"/>
  <c r="K154" i="261"/>
  <c r="M154" i="261" s="1"/>
  <c r="K155" i="261"/>
  <c r="M155" i="261" s="1"/>
  <c r="K156" i="261"/>
  <c r="K157" i="261"/>
  <c r="M157" i="261" s="1"/>
  <c r="K158" i="261"/>
  <c r="M158" i="261" s="1"/>
  <c r="K159" i="261"/>
  <c r="M159" i="261" s="1"/>
  <c r="K160" i="261"/>
  <c r="K161" i="26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K135" i="251"/>
  <c r="M135" i="251" s="1"/>
  <c r="K136" i="251"/>
  <c r="M136" i="251" s="1"/>
  <c r="K137" i="251"/>
  <c r="M137" i="251" s="1"/>
  <c r="K138" i="251"/>
  <c r="K139" i="251"/>
  <c r="M139" i="251" s="1"/>
  <c r="K7" i="251"/>
  <c r="M7" i="251" s="1"/>
  <c r="M121" i="251"/>
  <c r="M130" i="251"/>
  <c r="M9" i="265"/>
  <c r="M11" i="265"/>
  <c r="M13" i="265"/>
  <c r="M15" i="265"/>
  <c r="M19" i="265"/>
  <c r="M23" i="265"/>
  <c r="M25" i="265"/>
  <c r="M27" i="265"/>
  <c r="M28" i="265"/>
  <c r="M31" i="265"/>
  <c r="M33" i="265"/>
  <c r="M35" i="265"/>
  <c r="M36" i="265"/>
  <c r="M39" i="265"/>
  <c r="M43" i="265"/>
  <c r="M44" i="265"/>
  <c r="M45" i="265"/>
  <c r="M47" i="265"/>
  <c r="M49" i="265"/>
  <c r="M51" i="265"/>
  <c r="M55" i="265"/>
  <c r="M56" i="265"/>
  <c r="M57" i="265"/>
  <c r="M59" i="265"/>
  <c r="M61" i="265"/>
  <c r="M63" i="265"/>
  <c r="M67" i="265"/>
  <c r="M71" i="265"/>
  <c r="M75" i="265"/>
  <c r="M79" i="265"/>
  <c r="M81" i="265"/>
  <c r="M83" i="265"/>
  <c r="M84" i="265"/>
  <c r="M87" i="265"/>
  <c r="M91" i="265"/>
  <c r="M92" i="265"/>
  <c r="M93" i="265"/>
  <c r="M95" i="265"/>
  <c r="M99" i="265"/>
  <c r="M100" i="265"/>
  <c r="M103" i="265"/>
  <c r="M105" i="265"/>
  <c r="M107" i="265"/>
  <c r="M111" i="265"/>
  <c r="M115" i="265"/>
  <c r="M119" i="265"/>
  <c r="M50" i="262"/>
  <c r="J63" i="266"/>
  <c r="M14" i="263"/>
  <c r="K9" i="266"/>
  <c r="K10" i="266"/>
  <c r="K11" i="266"/>
  <c r="K12" i="266"/>
  <c r="K13" i="266"/>
  <c r="K14" i="266"/>
  <c r="K15" i="266"/>
  <c r="M15" i="266" s="1"/>
  <c r="K16" i="266"/>
  <c r="M16" i="266" s="1"/>
  <c r="K17" i="266"/>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K30" i="266"/>
  <c r="M30" i="266" s="1"/>
  <c r="K31" i="266"/>
  <c r="M31" i="266" s="1"/>
  <c r="K32" i="266"/>
  <c r="M32" i="266" s="1"/>
  <c r="K33" i="266"/>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K46" i="266"/>
  <c r="M46" i="266" s="1"/>
  <c r="K47" i="266"/>
  <c r="M47" i="266" s="1"/>
  <c r="K48" i="266"/>
  <c r="M48" i="266" s="1"/>
  <c r="K49" i="266"/>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K62" i="266"/>
  <c r="M62" i="266" s="1"/>
  <c r="K8" i="266"/>
  <c r="J25" i="264"/>
  <c r="K8" i="264"/>
  <c r="M8" i="264" s="1"/>
  <c r="K9" i="264"/>
  <c r="K10" i="264"/>
  <c r="M10" i="264" s="1"/>
  <c r="K11" i="264"/>
  <c r="K12" i="264"/>
  <c r="M12" i="264" s="1"/>
  <c r="K13" i="264"/>
  <c r="K14" i="264"/>
  <c r="M14" i="264" s="1"/>
  <c r="K15" i="264"/>
  <c r="K16" i="264"/>
  <c r="K17" i="264"/>
  <c r="K18" i="264"/>
  <c r="K19" i="264"/>
  <c r="K20" i="264"/>
  <c r="K21" i="264"/>
  <c r="K22" i="264"/>
  <c r="K23" i="264"/>
  <c r="K24" i="264"/>
  <c r="K7" i="264"/>
  <c r="M8" i="261"/>
  <c r="M13" i="261"/>
  <c r="M20" i="261"/>
  <c r="M30" i="261"/>
  <c r="M32" i="261"/>
  <c r="M41" i="261"/>
  <c r="M45" i="261"/>
  <c r="M55" i="261"/>
  <c r="M62" i="261"/>
  <c r="M65" i="261"/>
  <c r="M68" i="261"/>
  <c r="M75" i="261"/>
  <c r="M89" i="261"/>
  <c r="M97" i="261"/>
  <c r="M98" i="261"/>
  <c r="M106" i="261"/>
  <c r="M113" i="261"/>
  <c r="M122" i="261"/>
  <c r="M129" i="261"/>
  <c r="M130" i="261"/>
  <c r="M156" i="261"/>
  <c r="M161" i="261"/>
  <c r="M19" i="263"/>
  <c r="M20" i="263"/>
  <c r="M25" i="263"/>
  <c r="M28" i="263"/>
  <c r="M31" i="263"/>
  <c r="M33" i="263"/>
  <c r="M35" i="263"/>
  <c r="M39" i="263"/>
  <c r="M40" i="263"/>
  <c r="M43" i="263"/>
  <c r="M49" i="263"/>
  <c r="M55" i="263"/>
  <c r="M59" i="263"/>
  <c r="M60" i="263"/>
  <c r="L63" i="266"/>
  <c r="L140" i="251"/>
  <c r="I140" i="251"/>
  <c r="M17" i="266"/>
  <c r="M29" i="266"/>
  <c r="M33" i="266"/>
  <c r="M45" i="266"/>
  <c r="M49" i="266"/>
  <c r="M61" i="266"/>
  <c r="M14" i="265"/>
  <c r="M26" i="265"/>
  <c r="M32" i="265"/>
  <c r="M37" i="265"/>
  <c r="M50" i="265"/>
  <c r="M62" i="265"/>
  <c r="M68" i="265"/>
  <c r="M69" i="265"/>
  <c r="M70" i="265"/>
  <c r="M85" i="265"/>
  <c r="M96" i="265"/>
  <c r="M106" i="265"/>
  <c r="M117" i="265"/>
  <c r="M118" i="265"/>
  <c r="M9" i="264"/>
  <c r="M11" i="264"/>
  <c r="M13" i="264"/>
  <c r="M15" i="264"/>
  <c r="M16" i="264"/>
  <c r="M17" i="264"/>
  <c r="M18" i="264"/>
  <c r="M19" i="264"/>
  <c r="M20" i="264"/>
  <c r="M21" i="264"/>
  <c r="M22" i="264"/>
  <c r="M23" i="264"/>
  <c r="M24" i="264"/>
  <c r="M7" i="264"/>
  <c r="L25" i="264"/>
  <c r="I25" i="264"/>
  <c r="M18" i="263"/>
  <c r="M22" i="263"/>
  <c r="M23" i="263"/>
  <c r="M38" i="263"/>
  <c r="M42" i="263"/>
  <c r="M46" i="263"/>
  <c r="M47" i="263"/>
  <c r="M50" i="263"/>
  <c r="M51" i="263"/>
  <c r="M54" i="263"/>
  <c r="M58" i="263"/>
  <c r="M62" i="263"/>
  <c r="M63" i="263"/>
  <c r="I66" i="263"/>
  <c r="M170" i="262"/>
  <c r="M172" i="262"/>
  <c r="M173" i="262"/>
  <c r="M174" i="262"/>
  <c r="M176" i="262"/>
  <c r="M177" i="262"/>
  <c r="M178" i="262"/>
  <c r="M180" i="262"/>
  <c r="M182" i="262"/>
  <c r="M184" i="262"/>
  <c r="M185" i="262"/>
  <c r="M186" i="262"/>
  <c r="M188" i="262"/>
  <c r="M189" i="262"/>
  <c r="M190" i="262"/>
  <c r="M192" i="262"/>
  <c r="M193" i="262"/>
  <c r="M194" i="262"/>
  <c r="M196" i="262"/>
  <c r="M198" i="262"/>
  <c r="M200" i="262"/>
  <c r="M201" i="262"/>
  <c r="M202" i="262"/>
  <c r="M204" i="262"/>
  <c r="M205" i="262"/>
  <c r="M206" i="262"/>
  <c r="M208" i="262"/>
  <c r="M209" i="262"/>
  <c r="M210" i="262"/>
  <c r="M212" i="262"/>
  <c r="M214" i="262"/>
  <c r="M216" i="262"/>
  <c r="M217" i="262"/>
  <c r="M218" i="262"/>
  <c r="M220" i="262"/>
  <c r="M221" i="262"/>
  <c r="M222" i="262"/>
  <c r="M224" i="262"/>
  <c r="M225" i="262"/>
  <c r="M226" i="262"/>
  <c r="M8" i="251"/>
  <c r="M122" i="251"/>
  <c r="M126" i="251"/>
  <c r="M131" i="251"/>
  <c r="M134" i="251"/>
  <c r="M138" i="251"/>
  <c r="F58" i="267"/>
  <c r="F53" i="267"/>
  <c r="F46" i="267"/>
  <c r="F41" i="267"/>
  <c r="F33" i="267"/>
  <c r="F22" i="267"/>
  <c r="F9" i="267"/>
  <c r="F10" i="267"/>
  <c r="F11" i="267"/>
  <c r="F12" i="267"/>
  <c r="F13" i="267"/>
  <c r="F8" i="267"/>
  <c r="E14" i="267"/>
  <c r="D14" i="267"/>
  <c r="C14" i="267"/>
  <c r="M27" i="263"/>
  <c r="M10" i="263"/>
  <c r="M11" i="263"/>
  <c r="M15" i="263"/>
  <c r="M26" i="263"/>
  <c r="M30" i="263"/>
  <c r="M34" i="263"/>
  <c r="M14" i="262"/>
  <c r="M16" i="262"/>
  <c r="M17" i="262"/>
  <c r="M18" i="262"/>
  <c r="M20" i="262"/>
  <c r="M22" i="262"/>
  <c r="M24" i="262"/>
  <c r="M25" i="262"/>
  <c r="M26" i="262"/>
  <c r="M28" i="262"/>
  <c r="M29" i="262"/>
  <c r="M30" i="262"/>
  <c r="M32" i="262"/>
  <c r="M33" i="262"/>
  <c r="M34" i="262"/>
  <c r="M36" i="262"/>
  <c r="M38" i="262"/>
  <c r="M40" i="262"/>
  <c r="M41" i="262"/>
  <c r="M42" i="262"/>
  <c r="M44" i="262"/>
  <c r="M45" i="262"/>
  <c r="M46" i="262"/>
  <c r="M48" i="262"/>
  <c r="M49" i="262"/>
  <c r="M52" i="262"/>
  <c r="M53" i="262"/>
  <c r="M54" i="262"/>
  <c r="M56" i="262"/>
  <c r="M57" i="262"/>
  <c r="M58" i="262"/>
  <c r="M60" i="262"/>
  <c r="M61" i="262"/>
  <c r="M62" i="262"/>
  <c r="M64" i="262"/>
  <c r="M66" i="262"/>
  <c r="M68" i="262"/>
  <c r="M69" i="262"/>
  <c r="M70" i="262"/>
  <c r="M72" i="262"/>
  <c r="M73" i="262"/>
  <c r="M74" i="262"/>
  <c r="M76" i="262"/>
  <c r="M77" i="262"/>
  <c r="M78" i="262"/>
  <c r="M80" i="262"/>
  <c r="M82" i="262"/>
  <c r="M84" i="262"/>
  <c r="M85" i="262"/>
  <c r="M86" i="262"/>
  <c r="M88" i="262"/>
  <c r="M89" i="262"/>
  <c r="M90" i="262"/>
  <c r="M92" i="262"/>
  <c r="M93" i="262"/>
  <c r="M94" i="262"/>
  <c r="M96" i="262"/>
  <c r="M98" i="262"/>
  <c r="M100" i="262"/>
  <c r="M101" i="262"/>
  <c r="M102" i="262"/>
  <c r="M104" i="262"/>
  <c r="M105" i="262"/>
  <c r="M106" i="262"/>
  <c r="M108" i="262"/>
  <c r="M109" i="262"/>
  <c r="M110" i="262"/>
  <c r="M112" i="262"/>
  <c r="M114" i="262"/>
  <c r="M116" i="262"/>
  <c r="M117" i="262"/>
  <c r="M118" i="262"/>
  <c r="M120" i="262"/>
  <c r="M121" i="262"/>
  <c r="M122" i="262"/>
  <c r="M124" i="262"/>
  <c r="M125" i="262"/>
  <c r="M126" i="262"/>
  <c r="M128" i="262"/>
  <c r="M130" i="262"/>
  <c r="M132" i="262"/>
  <c r="M133" i="262"/>
  <c r="M134" i="262"/>
  <c r="M136" i="262"/>
  <c r="M137" i="262"/>
  <c r="M138" i="262"/>
  <c r="M140" i="262"/>
  <c r="M141" i="262"/>
  <c r="M142" i="262"/>
  <c r="M144" i="262"/>
  <c r="M146" i="262"/>
  <c r="M148" i="262"/>
  <c r="M149" i="262"/>
  <c r="M150" i="262"/>
  <c r="M152" i="262"/>
  <c r="M153" i="262"/>
  <c r="M154" i="262"/>
  <c r="M156" i="262"/>
  <c r="M157" i="262"/>
  <c r="M158" i="262"/>
  <c r="M160" i="262"/>
  <c r="M162" i="262"/>
  <c r="M164" i="262"/>
  <c r="M165" i="262"/>
  <c r="M166" i="262"/>
  <c r="M168" i="262"/>
  <c r="M169" i="262"/>
  <c r="M56" i="261"/>
  <c r="M72" i="261"/>
  <c r="M84" i="261"/>
  <c r="M96" i="261"/>
  <c r="M108" i="261"/>
  <c r="M128" i="261"/>
  <c r="M132" i="261"/>
  <c r="M136" i="261"/>
  <c r="M144" i="261"/>
  <c r="M160" i="261"/>
  <c r="M9" i="261"/>
  <c r="M12" i="261"/>
  <c r="M16" i="261"/>
  <c r="M17" i="261"/>
  <c r="M24" i="261"/>
  <c r="M29" i="261"/>
  <c r="M33" i="261"/>
  <c r="M36" i="261"/>
  <c r="M37" i="261"/>
  <c r="M40" i="261"/>
  <c r="M44" i="261"/>
  <c r="M48" i="261"/>
  <c r="M49" i="261"/>
  <c r="M50" i="261"/>
  <c r="M52" i="261"/>
  <c r="M53" i="261"/>
  <c r="M60" i="261"/>
  <c r="M61" i="261"/>
  <c r="M64" i="261"/>
  <c r="M69" i="261"/>
  <c r="M73" i="261"/>
  <c r="M76" i="261"/>
  <c r="M80" i="261"/>
  <c r="M81" i="261"/>
  <c r="M85" i="261"/>
  <c r="M88" i="261"/>
  <c r="M92" i="261"/>
  <c r="M93" i="261"/>
  <c r="M100" i="261"/>
  <c r="M101" i="261"/>
  <c r="M104" i="261"/>
  <c r="M109" i="261"/>
  <c r="M112" i="261"/>
  <c r="M114" i="261"/>
  <c r="M116" i="261"/>
  <c r="M117" i="261"/>
  <c r="M120" i="261"/>
  <c r="M121" i="261"/>
  <c r="M124" i="261"/>
  <c r="M133" i="261"/>
  <c r="M134" i="261"/>
  <c r="M140" i="261"/>
  <c r="M141" i="261"/>
  <c r="M148" i="261"/>
  <c r="M149" i="261"/>
  <c r="M152" i="261"/>
  <c r="M153"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<sst xmlns="http://schemas.openxmlformats.org/spreadsheetml/2006/main" count="4077" uniqueCount="3128">
  <si>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</si>
  <si>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</si>
  <si>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</si>
  <si>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</si>
  <si>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</si>
  <si>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</si>
  <si>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</si>
  <si>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</si>
  <si>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</si>
  <si>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</si>
  <si>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</si>
  <si>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</si>
  <si>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</si>
  <si>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</si>
  <si>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</si>
  <si>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</si>
  <si>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</si>
  <si>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</si>
  <si>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</si>
  <si>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</si>
  <si>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</si>
  <si>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</si>
  <si>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</si>
  <si>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</si>
  <si>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</si>
  <si>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</si>
  <si>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</si>
  <si>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</si>
  <si>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</si>
  <si>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</si>
  <si>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</si>
  <si>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</si>
  <si>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</si>
  <si>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</si>
  <si>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</si>
  <si>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</si>
  <si>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</si>
  <si>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</si>
  <si>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</si>
  <si>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</si>
  <si>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</si>
  <si>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</si>
  <si>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</si>
  <si>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</si>
  <si>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</si>
  <si>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</si>
  <si>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</si>
  <si>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</si>
  <si>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</si>
  <si>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</si>
  <si>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</si>
  <si>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</si>
  <si>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</si>
  <si>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</si>
  <si>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</si>
  <si>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</si>
  <si>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</si>
  <si>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</si>
  <si>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</si>
  <si>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</si>
  <si>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</si>
  <si>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</si>
  <si>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</si>
  <si>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</si>
  <si>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</si>
  <si>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</si>
  <si>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</si>
  <si>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</si>
  <si>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</si>
  <si>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</si>
  <si>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</si>
  <si>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</si>
  <si>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</si>
  <si>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</si>
  <si>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</si>
  <si>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</si>
  <si>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</si>
  <si>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</si>
  <si>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</si>
  <si>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</si>
  <si>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</si>
  <si>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</si>
  <si>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</si>
  <si>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</si>
  <si>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</si>
  <si>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</si>
  <si>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</si>
  <si>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</si>
  <si>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</si>
  <si>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</si>
  <si>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</si>
  <si>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</si>
  <si>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</si>
  <si>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</si>
  <si>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</si>
  <si>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</si>
  <si>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</si>
  <si>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</si>
  <si>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</si>
  <si>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</si>
  <si>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</si>
  <si>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</si>
  <si>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</si>
  <si>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</si>
  <si>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</si>
  <si>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</si>
  <si>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</si>
  <si>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</si>
  <si>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</si>
  <si>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</si>
  <si>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</si>
  <si>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</si>
  <si>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</si>
  <si>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</si>
  <si>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</si>
  <si>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</si>
  <si>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</si>
  <si>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</si>
  <si>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</si>
  <si>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</si>
  <si>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</si>
  <si>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</si>
  <si>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</si>
  <si>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</si>
  <si>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</si>
  <si>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</si>
  <si>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</si>
  <si>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</si>
  <si>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</si>
  <si>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</si>
  <si>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</si>
  <si>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</si>
  <si>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</si>
  <si>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</si>
  <si>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</si>
  <si>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</si>
  <si>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</si>
  <si>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</si>
  <si>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</si>
  <si>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</si>
  <si>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</si>
  <si>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</si>
  <si>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</si>
  <si>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</si>
  <si>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</si>
  <si>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</si>
  <si>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</si>
  <si>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</si>
  <si>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</si>
  <si>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</si>
  <si>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</si>
  <si>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</si>
  <si>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</si>
  <si>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</si>
  <si>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</si>
  <si>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</si>
  <si>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</si>
  <si>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</si>
  <si>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</si>
  <si>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</si>
  <si>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</si>
  <si>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</si>
  <si>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</si>
  <si>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</si>
  <si>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</si>
  <si>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</si>
  <si>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</si>
  <si>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</si>
  <si>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</si>
  <si>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</si>
  <si>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</si>
  <si>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</si>
  <si>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</si>
  <si>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</si>
  <si>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</si>
  <si>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</si>
  <si>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</si>
  <si>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</si>
  <si>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</si>
  <si>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</si>
  <si>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</si>
  <si>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</si>
  <si>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</si>
  <si>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</si>
  <si>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</si>
  <si>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</si>
  <si>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</si>
  <si>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</si>
  <si>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</si>
  <si>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</si>
  <si>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</si>
  <si>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</si>
  <si>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</si>
  <si>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</si>
  <si>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</si>
  <si>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</si>
  <si>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</si>
  <si>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</si>
  <si>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</si>
  <si>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</si>
  <si>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</si>
  <si>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</si>
  <si>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</si>
  <si>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</si>
  <si>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</si>
  <si>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</si>
  <si>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</si>
  <si>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</si>
  <si>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</si>
  <si>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</si>
  <si>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</si>
  <si>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</si>
  <si>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</si>
  <si>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</si>
  <si>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</si>
  <si>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</si>
  <si>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</si>
  <si>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</si>
  <si>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</si>
  <si>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</si>
  <si>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</si>
  <si>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</si>
  <si>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</si>
  <si>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</si>
  <si>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</si>
  <si>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</si>
  <si>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</si>
  <si>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</si>
  <si>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</si>
  <si>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</si>
  <si>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</si>
  <si>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</si>
  <si>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</si>
  <si>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</si>
  <si>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</si>
  <si>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</si>
  <si>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</si>
  <si>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</si>
  <si>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</si>
  <si>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</si>
  <si>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</si>
  <si>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</si>
  <si>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</si>
  <si>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</si>
  <si>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</si>
  <si>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</si>
  <si>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</si>
  <si>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</si>
  <si>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</si>
  <si>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</si>
  <si>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</si>
  <si>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</si>
  <si>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</si>
  <si>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</si>
  <si>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</si>
  <si>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</si>
  <si>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</si>
  <si>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</si>
  <si>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</si>
  <si>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</si>
  <si>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</si>
  <si>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</si>
  <si>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</si>
  <si>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</si>
  <si>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</si>
  <si>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</si>
  <si>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</si>
  <si>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</si>
  <si>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</si>
  <si>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</si>
  <si>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</si>
  <si>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</si>
  <si>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</si>
  <si>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</si>
  <si>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</si>
  <si>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</si>
  <si>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</si>
  <si>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</si>
  <si>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</si>
  <si>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</si>
  <si>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</si>
  <si>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</si>
  <si>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</si>
  <si>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</si>
  <si>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</si>
  <si>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</si>
  <si>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</si>
  <si>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</si>
  <si>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</si>
  <si>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</si>
  <si>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</si>
  <si>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</si>
  <si>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</si>
  <si>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</si>
  <si>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</si>
  <si>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</si>
  <si>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</si>
  <si>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</si>
  <si>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</si>
  <si>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</si>
  <si>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</si>
  <si>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</si>
  <si>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</si>
  <si>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</si>
  <si>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</si>
  <si>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</si>
  <si>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</si>
  <si>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</si>
  <si>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</si>
  <si>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</si>
  <si>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</si>
  <si>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</si>
  <si>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</si>
  <si>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</si>
  <si>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</si>
  <si>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</si>
  <si>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</si>
  <si>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</si>
  <si>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</si>
  <si>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</si>
  <si>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</si>
  <si>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</si>
  <si>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</si>
  <si>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</si>
  <si>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</si>
  <si>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</si>
  <si>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</si>
  <si>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</si>
  <si>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</si>
  <si>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</si>
  <si>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</si>
  <si>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</si>
  <si>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</si>
  <si>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</si>
  <si>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</si>
  <si>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</si>
  <si>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</si>
  <si>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</si>
  <si>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</si>
  <si>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</si>
  <si>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</si>
  <si>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</si>
  <si>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</si>
  <si>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</si>
  <si>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</si>
  <si>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</si>
  <si>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</si>
  <si>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</si>
  <si>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</si>
  <si>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</si>
  <si>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</si>
  <si>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</si>
  <si>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</si>
  <si>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</si>
  <si>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</si>
  <si>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</si>
  <si>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</si>
  <si>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</si>
  <si>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</si>
  <si>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</si>
  <si>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</si>
  <si>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</si>
  <si>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</si>
  <si>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</si>
  <si>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</si>
  <si>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</si>
  <si>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</si>
  <si>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</si>
  <si>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</si>
  <si>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</si>
  <si>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</si>
  <si>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</si>
  <si>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</si>
  <si>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</si>
  <si>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</si>
  <si>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</si>
  <si>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</si>
  <si>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</si>
  <si>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</si>
  <si>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</si>
  <si>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</si>
  <si>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</si>
  <si>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</si>
  <si>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</si>
  <si>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</si>
  <si>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</si>
  <si>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</si>
  <si>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</si>
  <si>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</si>
  <si>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</si>
  <si>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</si>
  <si>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</si>
  <si>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</si>
  <si>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</si>
  <si>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</si>
  <si>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</si>
  <si>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</si>
  <si>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</si>
  <si>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</si>
  <si>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</si>
  <si>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</si>
  <si>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</si>
  <si>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</si>
  <si>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</si>
  <si>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</si>
  <si>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</si>
  <si>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</si>
  <si>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</si>
  <si>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</si>
  <si>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</si>
  <si>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</si>
  <si>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</si>
  <si>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</si>
  <si>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</si>
  <si>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</si>
  <si>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</si>
  <si>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</si>
  <si>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</si>
  <si>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</si>
  <si>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</si>
  <si>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</si>
  <si>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</si>
  <si>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</si>
  <si>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</si>
  <si>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</si>
  <si>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</si>
  <si>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</si>
  <si>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</si>
  <si>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</si>
  <si>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</si>
  <si>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</si>
  <si>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</si>
  <si>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</si>
  <si>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</si>
  <si>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</si>
  <si>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</si>
  <si>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</si>
  <si>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</si>
  <si>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</si>
  <si>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</si>
  <si>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</si>
  <si>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</si>
  <si>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</si>
  <si>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</si>
  <si>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</si>
  <si>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</si>
  <si>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</si>
  <si>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</si>
  <si>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</si>
  <si>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</si>
  <si>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</si>
  <si>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</si>
  <si>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</si>
  <si>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</si>
  <si>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</si>
  <si>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</si>
  <si>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</si>
  <si>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</si>
  <si>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</si>
  <si>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</si>
  <si>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</si>
  <si>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</si>
  <si>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</si>
  <si>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</si>
  <si>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</si>
  <si>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</si>
  <si>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</si>
  <si>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</si>
  <si>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</si>
  <si>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</si>
  <si>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</si>
  <si>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</si>
  <si>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</si>
  <si>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</si>
  <si>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</si>
  <si>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</si>
  <si>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</si>
  <si>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</si>
  <si>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</si>
  <si>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</si>
  <si>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</si>
  <si>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</si>
  <si>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</si>
  <si>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</si>
  <si>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</si>
  <si>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</si>
  <si>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</si>
  <si>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</si>
  <si>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</si>
  <si>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</si>
  <si>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</si>
  <si>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</si>
  <si>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</si>
  <si>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</si>
  <si>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</si>
  <si>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</si>
  <si>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</si>
  <si>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</si>
  <si>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</si>
  <si>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</si>
  <si>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</si>
  <si>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</si>
  <si>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</si>
  <si>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</si>
  <si>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</si>
  <si>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</si>
  <si>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</si>
  <si>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</si>
  <si>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</si>
  <si>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</si>
  <si>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</si>
  <si>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</si>
  <si>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</si>
  <si>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</si>
  <si>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</si>
  <si>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</si>
  <si>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</si>
  <si>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</si>
  <si>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</si>
  <si>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</si>
  <si>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</si>
  <si>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</si>
  <si>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</si>
  <si>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</si>
  <si>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</si>
  <si>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</si>
  <si>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</si>
  <si>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</si>
  <si>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</si>
  <si>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</si>
  <si>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</si>
  <si>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</si>
  <si>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</si>
  <si>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</si>
  <si>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</si>
  <si>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</si>
  <si>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</si>
  <si>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</si>
  <si>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</si>
  <si>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</si>
  <si>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</si>
  <si>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</si>
  <si>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</si>
  <si>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</si>
  <si>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</si>
  <si>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</si>
  <si>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</si>
  <si>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</si>
  <si>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</si>
  <si>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</si>
  <si>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</si>
  <si>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</si>
  <si>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</si>
  <si>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</si>
  <si>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</si>
  <si>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</si>
  <si>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</si>
  <si>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</si>
  <si>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</si>
  <si>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</si>
  <si>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</si>
  <si>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</si>
  <si>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</si>
  <si>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</si>
  <si>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</si>
  <si>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</si>
  <si>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</si>
  <si>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</si>
  <si>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</si>
  <si>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</si>
  <si>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</si>
  <si>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</si>
  <si>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</si>
  <si>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</si>
  <si>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</si>
  <si>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</si>
  <si>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</si>
  <si>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</si>
  <si>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</si>
  <si>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</si>
  <si>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</si>
  <si>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</si>
  <si>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</si>
  <si>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</si>
  <si>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</si>
  <si>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</si>
  <si>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</si>
  <si>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</si>
  <si>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</si>
  <si>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</si>
  <si>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</si>
  <si>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</si>
  <si>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</si>
  <si>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</si>
  <si>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</si>
  <si>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</si>
  <si>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</si>
  <si>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</si>
  <si>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</si>
  <si>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</si>
  <si>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</si>
  <si>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</si>
  <si>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</si>
  <si>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</si>
  <si>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</si>
  <si>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</si>
  <si>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</si>
  <si>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</si>
  <si>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</si>
  <si>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</si>
  <si>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</si>
  <si>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</si>
  <si>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</si>
  <si>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</si>
  <si>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</si>
  <si>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</si>
  <si>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</si>
  <si>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</si>
  <si>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</si>
  <si>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</si>
  <si>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</si>
  <si>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</si>
  <si>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</si>
  <si>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</si>
  <si>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</si>
  <si>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</si>
  <si>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</si>
  <si>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</si>
  <si>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</si>
  <si>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</si>
  <si>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</si>
  <si>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</si>
  <si>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</si>
  <si>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</si>
  <si>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</si>
  <si>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</si>
  <si>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</si>
  <si>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</si>
  <si>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</si>
  <si>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</si>
  <si>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</si>
  <si>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</si>
  <si>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</si>
  <si>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</si>
  <si>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</si>
  <si>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</si>
  <si>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</si>
  <si>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</si>
  <si>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</si>
  <si>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</si>
  <si>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</si>
  <si>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</si>
  <si>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</si>
  <si>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</si>
  <si>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</si>
  <si>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</si>
  <si>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</si>
  <si>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</si>
  <si>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</si>
  <si>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</si>
  <si>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</si>
  <si>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</si>
  <si>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</si>
  <si>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</si>
  <si>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</si>
  <si>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</si>
  <si>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</si>
  <si>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</si>
  <si>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</si>
  <si>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</si>
  <si>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</si>
  <si>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</si>
  <si>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</si>
  <si>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</si>
  <si>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</si>
  <si>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</si>
  <si>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</si>
  <si>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</si>
  <si>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</si>
  <si>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</si>
  <si>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</si>
  <si>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</si>
  <si>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</si>
  <si>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</si>
  <si>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</si>
  <si>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</si>
  <si>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</si>
  <si>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</si>
  <si>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</si>
  <si>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</si>
  <si>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</si>
  <si>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</si>
  <si>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</si>
  <si>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</si>
  <si>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</si>
  <si>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</si>
  <si>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</si>
  <si>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</si>
  <si>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</si>
  <si>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</si>
  <si>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</si>
  <si>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</si>
  <si>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</si>
  <si>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</si>
  <si>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</si>
  <si>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</si>
  <si>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</si>
  <si>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</si>
  <si>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</si>
  <si>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</si>
  <si>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</si>
  <si>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</si>
  <si>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</si>
  <si>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</si>
  <si>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</si>
  <si>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</si>
  <si>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</si>
  <si>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</si>
  <si>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</si>
  <si>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</si>
  <si>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</si>
  <si>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</si>
  <si>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</si>
  <si>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</si>
  <si>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</si>
  <si>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</si>
  <si>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</si>
  <si>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</si>
  <si>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</si>
  <si>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</si>
  <si>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</si>
  <si>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</si>
  <si>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</si>
  <si>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</si>
  <si>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</si>
  <si>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</si>
  <si>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</si>
  <si>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</si>
  <si>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</si>
  <si>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</si>
  <si>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</si>
  <si>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</si>
  <si>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</si>
  <si>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</si>
  <si>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</si>
  <si>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</si>
  <si>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</si>
  <si>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</si>
  <si>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</si>
  <si>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</si>
  <si>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</si>
  <si>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</si>
  <si>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</si>
  <si>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</si>
  <si>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</si>
  <si>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</si>
  <si>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</si>
  <si>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</si>
  <si>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</si>
  <si>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</si>
  <si>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</si>
  <si>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</si>
  <si>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</si>
  <si>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</si>
  <si>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</si>
  <si>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</si>
  <si>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</si>
  <si>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</si>
  <si>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</si>
  <si>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</si>
  <si>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</si>
  <si>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</si>
  <si>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</si>
  <si>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</si>
  <si>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</si>
  <si>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</si>
  <si>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</si>
  <si>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</si>
  <si>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</si>
  <si>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</si>
  <si>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</si>
  <si>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</si>
  <si>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</si>
  <si>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</si>
  <si>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</si>
  <si>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</si>
  <si>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</si>
  <si>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</si>
  <si>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</si>
  <si>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</si>
  <si>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</si>
  <si>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</si>
  <si>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</si>
  <si>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</si>
  <si>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</si>
  <si>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</si>
  <si>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</si>
  <si>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</si>
  <si>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</si>
  <si>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</si>
  <si>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</si>
  <si>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</si>
  <si>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</si>
  <si>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</si>
  <si>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</si>
  <si>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</si>
  <si>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</si>
  <si>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</si>
  <si>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</si>
  <si>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</si>
  <si>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</si>
  <si>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</si>
  <si>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</si>
  <si>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</si>
  <si>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</si>
  <si>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</si>
  <si>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</si>
  <si>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</si>
  <si>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</si>
  <si>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</si>
  <si>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</si>
  <si>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</si>
  <si>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</si>
  <si>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</si>
  <si>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</si>
  <si>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</si>
  <si>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</si>
  <si>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</si>
  <si>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</si>
  <si>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</si>
  <si>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</si>
  <si>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</si>
  <si>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</si>
  <si>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</si>
  <si>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</si>
  <si>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</si>
  <si>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</si>
  <si>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</si>
  <si>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</si>
  <si>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</si>
  <si>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</si>
  <si>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</si>
  <si>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</si>
  <si>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</si>
  <si>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</si>
  <si>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</si>
  <si>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</si>
  <si>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</si>
  <si>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</si>
  <si>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</si>
  <si>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</si>
  <si>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</si>
  <si>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</si>
  <si>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</si>
  <si>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</si>
  <si>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</si>
  <si>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</si>
  <si>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</si>
  <si>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</si>
  <si>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</si>
  <si>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</si>
  <si>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</si>
  <si>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</si>
  <si>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</si>
  <si>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</si>
  <si>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</si>
  <si>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</si>
  <si>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</si>
  <si>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</si>
  <si>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</si>
  <si>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</si>
  <si>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</si>
  <si>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</si>
  <si>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</si>
  <si>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</si>
  <si>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</si>
  <si>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</si>
  <si>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</si>
  <si>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</si>
  <si>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</si>
  <si>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</si>
  <si>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</si>
  <si>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</si>
  <si>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</si>
  <si>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</si>
  <si>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</si>
  <si>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</si>
  <si>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</si>
  <si>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</si>
  <si>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</si>
  <si>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</si>
  <si>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</si>
  <si>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</si>
  <si>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</si>
  <si>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</si>
  <si>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</si>
  <si>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</si>
  <si>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</si>
  <si>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</si>
  <si>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</si>
  <si>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</si>
  <si>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</si>
  <si>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</si>
  <si>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</si>
  <si>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</si>
  <si>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</si>
  <si>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</si>
  <si>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</si>
  <si>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</si>
  <si>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</si>
  <si>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</si>
  <si>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</si>
  <si>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</si>
  <si>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</si>
  <si>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</si>
  <si>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</si>
  <si>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</si>
  <si>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</si>
  <si>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</si>
  <si>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</si>
  <si>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</si>
  <si>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</si>
  <si>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</si>
  <si>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</si>
  <si>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</si>
  <si>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</si>
  <si>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</si>
  <si>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</si>
  <si>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</si>
  <si>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</si>
  <si>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</si>
  <si>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</si>
  <si>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</si>
  <si>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</si>
  <si>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</si>
  <si>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</si>
  <si>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</si>
  <si>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</si>
  <si>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</si>
  <si>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</si>
  <si>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</si>
  <si>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</si>
  <si>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</si>
  <si>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</si>
  <si>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</si>
  <si>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</si>
  <si>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</si>
  <si>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</si>
  <si>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</si>
  <si>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</si>
  <si>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</si>
  <si>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</si>
  <si>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</si>
  <si>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</si>
  <si>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</si>
  <si>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</si>
  <si>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</si>
  <si>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</si>
  <si>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</si>
  <si>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</si>
  <si>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</si>
  <si>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</si>
  <si>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</si>
  <si>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</si>
  <si>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</si>
  <si>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</si>
  <si>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</si>
  <si>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</si>
  <si>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</si>
  <si>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</si>
  <si>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</si>
  <si>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</si>
  <si>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</si>
  <si>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</si>
  <si>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</si>
  <si>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</si>
  <si>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</si>
  <si>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</si>
  <si>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</si>
  <si>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</si>
  <si>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</si>
  <si>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</si>
  <si>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</si>
  <si>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</si>
  <si>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</si>
  <si>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</si>
  <si>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</si>
  <si>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</si>
  <si>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</si>
  <si>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</si>
  <si>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</si>
  <si>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</si>
  <si>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</si>
  <si>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</si>
  <si>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</si>
  <si>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</si>
  <si>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</si>
  <si>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</si>
  <si>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</si>
  <si>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</si>
  <si>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</si>
  <si>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</si>
  <si>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</si>
  <si>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</si>
  <si>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</si>
  <si>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</si>
  <si>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</si>
  <si>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</si>
  <si>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</si>
  <si>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</si>
  <si>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</si>
  <si>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</si>
  <si>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</si>
  <si>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</si>
  <si>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</si>
  <si>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</si>
  <si>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</si>
  <si>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</si>
  <si>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</si>
  <si>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</si>
  <si>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</si>
  <si>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</si>
  <si>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</si>
  <si>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</si>
  <si>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</si>
  <si>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</si>
  <si>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</si>
  <si>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</si>
  <si>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</si>
  <si>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</si>
  <si>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</si>
  <si>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</si>
  <si>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</si>
  <si>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</si>
  <si>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</si>
  <si>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</si>
  <si>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</si>
  <si>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</si>
  <si>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</si>
  <si>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</si>
  <si>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</si>
  <si>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</si>
  <si>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</si>
  <si>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</si>
  <si>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</si>
  <si>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</si>
  <si>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</si>
  <si>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</si>
  <si>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</si>
  <si>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</si>
  <si>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</si>
  <si>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</si>
  <si>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</si>
  <si>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</si>
  <si>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</si>
  <si>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</si>
  <si>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</si>
  <si>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</si>
  <si>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</si>
  <si>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</si>
  <si>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</si>
  <si>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</si>
  <si>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</si>
  <si>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</si>
  <si>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</si>
  <si>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</si>
  <si>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</si>
  <si>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</si>
  <si>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</si>
  <si>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</si>
  <si>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</si>
  <si>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</si>
  <si>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</si>
  <si>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</si>
  <si>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</si>
  <si>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</si>
  <si>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</si>
  <si>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</si>
  <si>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</si>
  <si>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</si>
  <si>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</si>
  <si>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</si>
  <si>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</si>
  <si>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</si>
  <si>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</si>
  <si>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</si>
  <si>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</si>
  <si>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</si>
  <si>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</si>
  <si>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</si>
  <si>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</si>
  <si>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</si>
  <si>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</si>
  <si>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</si>
  <si>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</si>
  <si>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</si>
  <si>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</si>
  <si>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</si>
  <si>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</si>
  <si>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</si>
  <si>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</si>
  <si>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</si>
  <si>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</si>
  <si>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</si>
  <si>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</si>
  <si>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</si>
  <si>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</si>
  <si>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</si>
  <si>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</si>
  <si>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</si>
  <si>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</si>
  <si>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</si>
  <si>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</si>
  <si>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</si>
  <si>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</si>
  <si>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</si>
  <si>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</si>
  <si>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</si>
  <si>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</si>
  <si>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</si>
  <si>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</si>
  <si>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</si>
  <si>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</si>
  <si>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</si>
  <si>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</si>
  <si>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</si>
  <si>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</si>
  <si>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</si>
  <si>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</si>
  <si>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</si>
  <si>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</si>
  <si>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</si>
  <si>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</si>
  <si>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</si>
  <si>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</si>
  <si>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</si>
  <si>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</si>
  <si>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</si>
  <si>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</si>
  <si>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</si>
  <si>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</si>
  <si>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</si>
  <si>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</si>
  <si>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</si>
  <si>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</si>
  <si>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</si>
  <si>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</si>
  <si>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</si>
  <si>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</si>
  <si>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</si>
  <si>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</si>
  <si>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</si>
  <si>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</si>
  <si>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</si>
  <si>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</si>
  <si>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</si>
  <si>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</si>
  <si>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</si>
  <si>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</si>
  <si>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</si>
  <si>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</si>
  <si>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</si>
  <si>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</si>
  <si>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</si>
  <si>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</si>
  <si>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</si>
  <si>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</si>
  <si>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</si>
  <si>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</si>
  <si>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</si>
  <si>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</si>
  <si>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</si>
  <si>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</si>
  <si>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</si>
  <si>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</si>
  <si>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</si>
  <si>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</si>
  <si>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</si>
  <si>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</si>
  <si>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</si>
  <si>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</si>
  <si>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</si>
  <si>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</si>
  <si>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</si>
  <si>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</si>
  <si>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</si>
  <si>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</si>
  <si>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</si>
  <si>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</si>
  <si>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</si>
  <si>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</si>
  <si>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</si>
  <si>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</si>
  <si>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</si>
  <si>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</si>
  <si>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</si>
  <si>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</si>
  <si>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</si>
  <si>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</si>
  <si>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</si>
  <si>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</si>
  <si>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</si>
  <si>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</si>
  <si>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</si>
  <si>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</si>
  <si>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</si>
  <si>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</si>
  <si>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</si>
  <si>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</si>
  <si>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</si>
  <si>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</si>
  <si>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</si>
  <si>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</si>
  <si>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</si>
  <si>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</si>
  <si>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</si>
  <si>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</si>
  <si>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</si>
  <si>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</si>
  <si>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</si>
  <si>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</si>
  <si>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</si>
  <si>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</si>
  <si>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</si>
  <si>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</si>
  <si>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</si>
  <si>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</si>
  <si>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</si>
  <si>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</si>
  <si>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</si>
  <si>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</si>
  <si>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</si>
  <si>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</si>
  <si>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</si>
  <si>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</si>
  <si>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</si>
  <si>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</si>
  <si>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</si>
  <si>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</si>
  <si>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</si>
  <si>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</si>
  <si>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</si>
  <si>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</si>
  <si>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</si>
  <si>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</si>
  <si>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</si>
  <si>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</si>
  <si>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</si>
  <si>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</si>
  <si>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</si>
  <si>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</si>
  <si>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</si>
  <si>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</si>
  <si>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</si>
  <si>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</si>
  <si>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</si>
  <si>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</si>
  <si>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</si>
  <si>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</si>
  <si>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</si>
  <si>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</si>
  <si>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</si>
  <si>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</si>
  <si>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</si>
  <si>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</si>
  <si>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</si>
  <si>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</si>
  <si>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</si>
  <si>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</si>
  <si>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</si>
  <si>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</si>
  <si>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</si>
  <si>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</si>
  <si>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</si>
  <si>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</si>
  <si>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</si>
  <si>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</si>
  <si>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</si>
  <si>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</si>
  <si>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</si>
  <si>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</si>
  <si>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</si>
  <si>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</si>
  <si>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</si>
  <si>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</si>
  <si>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</si>
  <si>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</si>
  <si>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</si>
  <si>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</si>
  <si>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</si>
  <si>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</si>
  <si>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</si>
  <si>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</si>
  <si>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</si>
  <si>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</si>
  <si>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</si>
  <si>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</si>
  <si>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</si>
  <si>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</si>
  <si>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</si>
  <si>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</si>
  <si>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</si>
  <si>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</si>
  <si>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</si>
  <si>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</si>
  <si>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</si>
  <si>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</si>
  <si>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</si>
  <si>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</si>
  <si>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</si>
  <si>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</si>
  <si>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</si>
  <si>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</si>
  <si>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</si>
  <si>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</si>
  <si>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</si>
  <si>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</si>
  <si>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</si>
  <si>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</si>
  <si>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</si>
  <si>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</si>
  <si>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</si>
  <si>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</si>
  <si>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</si>
  <si>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</si>
  <si>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</si>
  <si>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</si>
  <si>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</si>
  <si>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</si>
  <si>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</si>
  <si>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</si>
  <si>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</si>
  <si>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</si>
  <si>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</si>
  <si>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</si>
  <si>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</si>
  <si>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</si>
  <si>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</si>
  <si>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</si>
  <si>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</si>
  <si>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</si>
  <si>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</si>
  <si>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</si>
  <si>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</si>
  <si>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</si>
  <si>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</si>
  <si>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</si>
  <si>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</si>
  <si>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</si>
  <si>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</si>
  <si>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</si>
  <si>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</si>
  <si>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</si>
  <si>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</si>
  <si>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</si>
  <si>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</si>
  <si>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</si>
  <si>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</si>
  <si>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</si>
  <si>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</si>
  <si>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</si>
  <si>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</si>
  <si>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</si>
  <si>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</si>
  <si>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</si>
  <si>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</si>
  <si>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</si>
  <si>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</si>
  <si>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</si>
  <si>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</si>
  <si>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</si>
  <si>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</si>
  <si>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</si>
  <si>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</si>
  <si>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</si>
  <si>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</si>
  <si>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</si>
  <si>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</si>
  <si>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</si>
  <si>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</si>
  <si>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</si>
  <si>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</si>
  <si>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</si>
  <si>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</si>
  <si>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</si>
  <si>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</si>
  <si>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</si>
  <si>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</si>
  <si>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</si>
  <si>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</si>
  <si>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</si>
  <si>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</si>
  <si>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</si>
  <si>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</si>
  <si>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</si>
  <si>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</si>
  <si>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</si>
  <si>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</si>
  <si>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</si>
  <si>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</si>
  <si>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</si>
  <si>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</si>
  <si>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</si>
  <si>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</si>
  <si>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</si>
  <si>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</si>
  <si>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</si>
  <si>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</si>
  <si>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</si>
  <si>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</si>
  <si>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</si>
  <si>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</si>
  <si>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</si>
  <si>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</si>
  <si>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</si>
  <si>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</si>
  <si>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</si>
  <si>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</si>
  <si>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</si>
  <si>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</si>
  <si>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</si>
  <si>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</si>
  <si>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</si>
  <si>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</si>
  <si>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</si>
  <si>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</si>
  <si>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</si>
  <si>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</si>
  <si>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</si>
  <si>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</si>
  <si>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</si>
  <si>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</si>
  <si>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</si>
  <si>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</si>
  <si>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</si>
  <si>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</si>
  <si>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</si>
  <si>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</si>
  <si>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</si>
  <si>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</si>
  <si>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</si>
  <si>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</si>
  <si>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</si>
  <si>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</si>
  <si>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</si>
  <si>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</si>
  <si>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</si>
  <si>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</si>
  <si>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</si>
  <si>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</si>
  <si>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</si>
  <si>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</si>
  <si>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</si>
  <si>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</si>
  <si>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</si>
  <si>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</si>
  <si>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</si>
  <si>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</si>
  <si>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</si>
  <si>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</si>
  <si>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</si>
  <si>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</si>
  <si>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</si>
  <si>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</si>
  <si>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</si>
  <si>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</si>
  <si>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</si>
  <si>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</si>
  <si>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</si>
  <si>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</si>
  <si>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</si>
  <si>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</si>
  <si>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</si>
  <si>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</si>
  <si>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</si>
  <si>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</si>
  <si>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</si>
  <si>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</si>
  <si>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</si>
  <si>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</si>
  <si>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</si>
  <si>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</si>
  <si>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</si>
  <si>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</si>
  <si>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</si>
  <si>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</si>
  <si>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</si>
  <si>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</si>
  <si>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</si>
  <si>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</si>
  <si>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</si>
  <si>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</si>
  <si>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</si>
  <si>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</si>
  <si>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</si>
  <si>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</si>
  <si>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</si>
  <si>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</si>
  <si>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</si>
  <si>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</si>
  <si>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</si>
  <si>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</si>
  <si>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</si>
  <si>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</si>
  <si>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</si>
  <si>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</si>
  <si>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</si>
  <si>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</si>
  <si>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</si>
  <si>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</si>
  <si>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</si>
  <si>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</si>
  <si>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</si>
  <si>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</si>
  <si>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</si>
  <si>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</si>
  <si>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</si>
  <si>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</si>
  <si>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</si>
  <si>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</si>
  <si>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</si>
  <si>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</si>
  <si>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</si>
  <si>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</si>
  <si>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</si>
  <si>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</si>
  <si>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</si>
  <si>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</si>
  <si>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</si>
  <si>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</si>
  <si>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</si>
  <si>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</si>
  <si>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</si>
  <si>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</si>
  <si>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</si>
  <si>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</si>
  <si>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</si>
  <si>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</si>
  <si>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</si>
  <si>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</si>
  <si>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</si>
  <si>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</si>
  <si>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</si>
  <si>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</si>
  <si>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</si>
  <si>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</si>
  <si>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</si>
  <si>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</si>
  <si>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</si>
  <si>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</si>
  <si>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</si>
  <si>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</si>
  <si>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</si>
  <si>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</si>
  <si>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</si>
  <si>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</si>
  <si>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</si>
  <si>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</si>
  <si>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</si>
  <si>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</si>
  <si>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</si>
  <si>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</si>
  <si>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</si>
  <si>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</si>
  <si>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</si>
  <si>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</si>
  <si>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</si>
  <si>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</si>
  <si>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</si>
  <si>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</si>
  <si>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</si>
  <si>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</si>
  <si>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</si>
  <si>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</si>
  <si>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</si>
  <si>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</si>
  <si>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</si>
  <si>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</si>
  <si>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</si>
  <si>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</si>
  <si>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</si>
  <si>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</si>
  <si>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</si>
  <si>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</si>
  <si>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</si>
  <si>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</si>
  <si>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</si>
  <si>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</si>
  <si>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</si>
  <si>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</si>
  <si>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</si>
  <si>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</si>
  <si>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</si>
  <si>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</si>
  <si>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</si>
  <si>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</si>
  <si>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</si>
  <si>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</si>
  <si>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</si>
  <si>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</si>
  <si>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</si>
  <si>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</si>
  <si>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</si>
  <si>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</si>
  <si>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</si>
  <si>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</si>
  <si>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</si>
  <si>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</si>
  <si>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</si>
  <si>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</si>
  <si>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</si>
  <si>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</si>
  <si>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</si>
  <si>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</si>
  <si>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</si>
  <si>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</si>
  <si>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</si>
  <si>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</si>
  <si>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</si>
  <si>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</si>
  <si>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</si>
  <si>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</si>
  <si>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</si>
  <si>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</si>
  <si>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</si>
  <si>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</si>
  <si>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</si>
  <si>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</si>
  <si>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</si>
  <si>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</si>
  <si>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</si>
  <si>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</si>
  <si>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</si>
  <si>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</si>
  <si>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</si>
  <si>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</si>
  <si>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</si>
  <si>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</si>
  <si>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</si>
  <si>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</si>
  <si>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</si>
  <si>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</si>
  <si>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</si>
  <si>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</si>
  <si>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</si>
  <si>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</si>
  <si>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</si>
  <si>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</si>
  <si>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</si>
  <si>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</si>
  <si>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</si>
  <si>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</si>
  <si>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</si>
  <si>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</si>
  <si>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</si>
  <si>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</si>
  <si>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</si>
  <si>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</si>
  <si>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</si>
  <si>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</si>
  <si>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</si>
  <si>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</si>
  <si>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</si>
  <si>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</si>
  <si>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</si>
  <si>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</si>
  <si>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</si>
  <si>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</si>
  <si>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</si>
  <si>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</si>
  <si>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</si>
  <si>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</si>
  <si>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</si>
  <si>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</si>
  <si>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</si>
  <si>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</si>
  <si>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</si>
  <si>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</si>
  <si>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</si>
  <si>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</si>
  <si>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</si>
  <si>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</si>
  <si>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</si>
  <si>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</si>
  <si>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</si>
  <si>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</si>
  <si>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</si>
  <si>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</si>
  <si>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</si>
  <si>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</si>
  <si>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</si>
  <si>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</si>
  <si>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</si>
  <si>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</si>
  <si>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</si>
  <si>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</si>
  <si>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</si>
  <si>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</si>
  <si>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</si>
  <si>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</si>
  <si>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</si>
  <si>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</si>
  <si>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</si>
  <si>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</si>
  <si>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</si>
  <si>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</si>
  <si>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</si>
  <si>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</si>
  <si>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</si>
  <si>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</si>
  <si>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</si>
  <si>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</si>
  <si>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</si>
  <si>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</si>
  <si>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</si>
  <si>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</si>
  <si>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</si>
  <si>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</si>
  <si>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</si>
  <si>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</si>
  <si>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</si>
  <si>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</si>
  <si>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</si>
  <si>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</si>
  <si>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</si>
  <si>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</si>
  <si>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</si>
  <si>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</si>
  <si>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</si>
  <si>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</si>
  <si>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</si>
  <si>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</si>
  <si>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</si>
  <si>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</si>
  <si>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</si>
  <si>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</si>
  <si>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</si>
  <si>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</si>
  <si>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</si>
  <si>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</si>
  <si>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</si>
  <si>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</si>
  <si>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</si>
  <si>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</si>
  <si>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</si>
  <si>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</si>
  <si>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</si>
  <si>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</si>
  <si>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</si>
  <si>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</si>
  <si>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</si>
  <si>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</si>
  <si>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</si>
  <si>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</si>
  <si>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</si>
  <si>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</si>
  <si>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</si>
  <si>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</si>
  <si>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</si>
  <si>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</si>
  <si>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</si>
  <si>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</si>
  <si>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</si>
  <si>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</si>
  <si>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</si>
  <si>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</si>
  <si>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</si>
  <si>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</si>
  <si>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</si>
  <si>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</si>
  <si>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</si>
  <si>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</si>
  <si>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</si>
  <si>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</si>
  <si>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</si>
  <si>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</si>
  <si>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</si>
  <si>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</si>
  <si>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</si>
  <si>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</si>
  <si>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</si>
  <si>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</si>
  <si>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</si>
  <si>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</si>
  <si>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</si>
  <si>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</si>
  <si>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</si>
  <si>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</si>
  <si>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</si>
  <si>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</si>
  <si>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</si>
  <si>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</si>
  <si>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</si>
  <si>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</si>
  <si>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</si>
  <si>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</si>
  <si>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</si>
  <si>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</si>
  <si>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</si>
  <si>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</si>
  <si>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</si>
  <si>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</si>
  <si>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</si>
  <si>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</si>
  <si>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</si>
  <si>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</si>
  <si>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</si>
  <si>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</si>
  <si>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</si>
  <si>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</si>
  <si>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</si>
  <si>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</si>
  <si>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</si>
  <si>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</si>
  <si>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</si>
  <si>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</si>
  <si>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</si>
  <si>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</si>
  <si>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</si>
  <si>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</si>
  <si>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</si>
  <si>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</si>
  <si>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</si>
  <si>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</si>
  <si>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</si>
  <si>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</si>
  <si>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</si>
  <si>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</si>
  <si>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</si>
  <si>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</si>
  <si>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</si>
  <si>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</si>
  <si>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</si>
  <si>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</si>
  <si>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</si>
  <si>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</si>
  <si>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</si>
  <si>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</si>
  <si>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</si>
  <si>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</si>
  <si>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</si>
  <si>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</si>
  <si>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</si>
  <si>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</si>
  <si>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</si>
  <si>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</si>
  <si>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</si>
  <si>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</si>
  <si>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</si>
  <si>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</si>
  <si>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</si>
  <si>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</si>
  <si>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</si>
  <si>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</si>
  <si>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</si>
  <si>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</si>
  <si>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</si>
  <si>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</si>
  <si>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</si>
  <si>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</si>
  <si>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</si>
  <si>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</si>
  <si>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</si>
  <si>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</si>
  <si>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</si>
  <si>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</si>
  <si>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</si>
  <si>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</si>
  <si>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</si>
  <si>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</si>
  <si>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</si>
  <si>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</si>
  <si>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</si>
  <si>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</si>
  <si>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</si>
  <si>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</si>
  <si>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</si>
  <si>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</si>
  <si>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</si>
  <si>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</si>
  <si>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</si>
  <si>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</si>
  <si>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</si>
  <si>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</si>
  <si>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</si>
  <si>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</si>
  <si>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</si>
  <si>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</si>
  <si>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</si>
  <si>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</si>
  <si>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</si>
  <si>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</si>
  <si>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</si>
  <si>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</si>
  <si>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</si>
  <si>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</si>
  <si>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</si>
  <si>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</si>
  <si>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</si>
  <si>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</si>
  <si>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</si>
  <si>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</si>
  <si>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</si>
  <si>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</si>
  <si>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</si>
  <si>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</si>
  <si>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</si>
  <si>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</si>
  <si>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</si>
  <si>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</si>
  <si>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</si>
  <si>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</si>
  <si>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</si>
  <si>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</si>
  <si>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</si>
  <si>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</si>
  <si>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</si>
  <si>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</si>
  <si>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</si>
  <si>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</si>
  <si>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</si>
  <si>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</si>
  <si>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</si>
  <si>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</si>
  <si>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</si>
  <si>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</si>
  <si>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</si>
  <si>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</si>
  <si>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</si>
  <si>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</si>
  <si>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</si>
  <si>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</si>
  <si>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</si>
  <si>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</si>
  <si>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</si>
  <si>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</si>
  <si>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</si>
  <si>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</si>
  <si>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</si>
  <si>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</si>
  <si>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</si>
  <si>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</si>
  <si>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</si>
  <si>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</si>
  <si>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</si>
  <si>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</si>
  <si>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</si>
  <si>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</si>
  <si>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</si>
  <si>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</si>
  <si>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</si>
  <si>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</si>
  <si>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</si>
  <si>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</si>
  <si>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</si>
  <si>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</si>
  <si>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</si>
  <si>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</si>
  <si>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</si>
  <si>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</si>
  <si>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</si>
  <si>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</si>
  <si>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</si>
  <si>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</si>
  <si>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</si>
  <si>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</si>
  <si>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</si>
  <si>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</si>
  <si>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</si>
  <si>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</si>
  <si>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</si>
  <si>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</si>
  <si>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</si>
  <si>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</si>
  <si>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</si>
  <si>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</si>
  <si>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</si>
  <si>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</si>
  <si>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</si>
  <si>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</si>
  <si>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</si>
  <si>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</si>
  <si>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</si>
  <si>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</si>
  <si>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</si>
  <si>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</si>
  <si>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</si>
  <si>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</si>
  <si>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</si>
  <si>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</si>
  <si>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</si>
  <si>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</si>
  <si>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</si>
  <si>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</si>
  <si>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</si>
  <si>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</si>
  <si>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</si>
  <si>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</si>
  <si>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</si>
  <si>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</si>
  <si>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</si>
  <si>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</si>
  <si>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</si>
  <si>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</si>
  <si>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</si>
  <si>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</si>
  <si>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</si>
  <si>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</si>
  <si>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</si>
  <si>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</si>
  <si>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</si>
  <si>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</si>
  <si>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</si>
  <si>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</si>
  <si>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</si>
  <si>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</si>
  <si>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</si>
  <si>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</si>
  <si>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</si>
  <si>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</si>
  <si>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</si>
  <si>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</si>
  <si>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</si>
  <si>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</si>
  <si>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</si>
  <si>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</si>
  <si>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</si>
  <si>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</si>
  <si>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</si>
  <si>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</si>
  <si>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</si>
  <si>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</si>
  <si>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</si>
  <si>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</si>
  <si>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</si>
  <si>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</si>
  <si>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</si>
  <si>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</si>
  <si>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</si>
  <si>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</si>
  <si>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</si>
  <si>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</si>
  <si>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</si>
  <si>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</si>
  <si>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</si>
  <si>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</si>
  <si>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</si>
  <si>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</si>
  <si>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</si>
  <si>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</si>
  <si>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</si>
  <si>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</si>
  <si>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</si>
  <si>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</si>
  <si>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</si>
  <si>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</si>
  <si>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</si>
  <si>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</si>
  <si>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</si>
  <si>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</si>
  <si>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</si>
  <si>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</si>
  <si>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</si>
  <si>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</si>
  <si>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</si>
  <si>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</si>
  <si>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</si>
  <si>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</si>
  <si>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</si>
  <si>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</si>
  <si>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</si>
  <si>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</si>
  <si>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</si>
  <si>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</si>
  <si>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</si>
  <si>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</si>
  <si>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</si>
  <si>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</si>
  <si>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</si>
  <si>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</si>
  <si>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</si>
  <si>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</si>
  <si>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</si>
  <si>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</si>
  <si>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</si>
  <si>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</si>
  <si>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</si>
  <si>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</si>
  <si>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</si>
  <si>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</si>
  <si>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</si>
  <si>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</si>
  <si>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</si>
  <si>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</si>
  <si>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</si>
  <si>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</si>
  <si>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</si>
  <si>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</si>
  <si>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</si>
  <si>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</si>
  <si>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</si>
  <si>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</si>
  <si>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</si>
  <si>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</si>
  <si>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</si>
  <si>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</si>
  <si>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</si>
  <si>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</si>
  <si>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</si>
  <si>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</si>
  <si>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</si>
  <si>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</si>
  <si>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</si>
  <si>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</si>
  <si>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</si>
  <si>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</si>
  <si>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</si>
  <si>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</si>
  <si>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</si>
  <si>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</si>
  <si>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</si>
  <si>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</si>
  <si>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</si>
  <si>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</si>
  <si>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</si>
  <si>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</si>
  <si>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</si>
  <si>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</si>
  <si>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</si>
  <si>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</si>
  <si>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</si>
  <si>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</si>
  <si>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</si>
  <si>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</si>
  <si>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</si>
  <si>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</si>
  <si>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</si>
  <si>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</si>
  <si>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</si>
  <si>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</si>
  <si>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</si>
  <si>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</si>
  <si>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</si>
  <si>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</si>
  <si>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</si>
  <si>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</si>
  <si>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</si>
  <si>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</si>
  <si>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</si>
  <si>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</si>
  <si>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</si>
  <si>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</si>
  <si>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</si>
  <si>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</si>
  <si>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</si>
  <si>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</si>
  <si>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</si>
  <si>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</si>
  <si>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</si>
  <si>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</si>
  <si>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</si>
  <si>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</si>
  <si>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</si>
  <si>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</si>
  <si>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</si>
  <si>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</si>
  <si>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</si>
  <si>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</si>
  <si>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</si>
  <si>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</si>
  <si>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</si>
  <si>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</si>
  <si>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</si>
  <si>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</si>
  <si>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</si>
  <si>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</si>
  <si>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</si>
  <si>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</si>
  <si>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</si>
  <si>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</si>
  <si>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</si>
  <si>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</si>
  <si>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</si>
  <si>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</si>
  <si>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</si>
  <si>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</si>
  <si>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</si>
  <si>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</si>
  <si>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</si>
  <si>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</si>
  <si>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</si>
  <si>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</si>
  <si>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</si>
  <si>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</si>
  <si>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</si>
  <si>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</si>
  <si>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</si>
  <si>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</si>
  <si>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</si>
  <si>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</si>
  <si>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</si>
  <si>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</si>
  <si>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</si>
  <si>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</si>
  <si>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</si>
  <si>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</si>
  <si>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</si>
  <si>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</si>
  <si>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</si>
  <si>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</si>
  <si>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</si>
  <si>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</si>
  <si>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</si>
  <si>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</si>
  <si>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</si>
  <si>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</si>
  <si>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</si>
  <si>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</si>
  <si>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</si>
  <si>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</si>
  <si>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</si>
  <si>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</si>
  <si>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</si>
  <si>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</si>
  <si>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</si>
  <si>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</si>
  <si>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</si>
  <si>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</si>
  <si>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</si>
  <si>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</si>
  <si>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</si>
  <si>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</si>
  <si>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</si>
  <si>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</si>
  <si>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</si>
  <si>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</si>
  <si>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</si>
  <si>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</si>
  <si>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</si>
  <si>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</si>
  <si>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</si>
  <si>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</si>
  <si>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</si>
  <si>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</si>
  <si>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</si>
  <si>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</si>
  <si>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</si>
  <si>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</si>
  <si>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</si>
  <si>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</si>
  <si>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</si>
  <si>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</si>
  <si>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</si>
  <si>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</si>
  <si>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</si>
  <si>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</si>
  <si>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</si>
  <si>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</si>
  <si>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</si>
  <si>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</si>
  <si>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</si>
  <si>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</si>
  <si>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</si>
  <si>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</si>
  <si>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</si>
  <si>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</si>
  <si>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</si>
  <si>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</si>
  <si>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</si>
  <si>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</si>
  <si>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</si>
  <si>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</si>
  <si>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</si>
  <si>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</si>
  <si>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</si>
  <si>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</si>
  <si>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</si>
  <si>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</si>
  <si>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</si>
  <si>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</si>
  <si>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</si>
  <si>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</si>
  <si>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</si>
  <si>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</si>
  <si>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</si>
  <si>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</si>
  <si>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</si>
  <si>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</si>
  <si>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</si>
  <si>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</si>
  <si>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</si>
  <si>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</si>
  <si>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</si>
  <si>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</si>
  <si>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</si>
  <si>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</si>
  <si>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</si>
  <si>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</si>
  <si>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</si>
  <si>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</si>
  <si>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</si>
  <si>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</si>
  <si>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</si>
  <si>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</si>
  <si>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</si>
  <si>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</si>
  <si>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</si>
  <si>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</si>
  <si>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</si>
  <si>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</si>
  <si>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</si>
  <si>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</si>
  <si>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</si>
  <si>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</si>
  <si>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</si>
  <si>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</si>
  <si>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</si>
  <si>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</si>
  <si>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</si>
  <si>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</si>
  <si>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</si>
  <si>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</si>
  <si>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</si>
  <si>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</si>
  <si>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</si>
  <si>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</si>
  <si>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</si>
  <si>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</si>
  <si>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</si>
  <si>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</si>
  <si>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</si>
  <si>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</si>
  <si>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</si>
  <si>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</si>
  <si>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</si>
  <si>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</si>
  <si>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</si>
  <si>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</si>
  <si>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</si>
  <si>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</si>
  <si>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</si>
  <si>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</si>
  <si>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</si>
  <si>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</si>
  <si>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</si>
  <si>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</si>
  <si>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</si>
  <si>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</si>
  <si>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</si>
  <si>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</si>
  <si>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</si>
  <si>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</si>
  <si>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</si>
  <si>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</si>
  <si>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</si>
  <si>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</si>
  <si>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</si>
  <si>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</si>
  <si>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</si>
  <si>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</si>
  <si>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</si>
  <si>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</si>
  <si>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</si>
  <si>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</si>
  <si>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</si>
  <si>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</si>
  <si>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</si>
  <si>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</si>
  <si>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</si>
  <si>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</si>
  <si>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</si>
  <si>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</si>
  <si>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</si>
  <si>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</si>
  <si>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</si>
  <si>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</si>
  <si>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</si>
  <si>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</si>
  <si>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</si>
  <si>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</si>
  <si>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</si>
  <si>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</si>
  <si>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</si>
  <si>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</si>
  <si>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</si>
  <si>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</si>
  <si>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</si>
  <si>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</si>
  <si>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</si>
  <si>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</si>
  <si>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</si>
  <si>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</si>
  <si>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</si>
  <si>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</si>
  <si>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</si>
  <si>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</si>
  <si>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</si>
  <si>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</si>
  <si>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</si>
  <si>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</si>
  <si>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</si>
  <si>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</si>
  <si>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</si>
  <si>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</si>
  <si>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</si>
  <si>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</si>
  <si>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</si>
  <si>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</si>
  <si>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</si>
  <si>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</si>
  <si>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</si>
  <si>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</si>
  <si>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</si>
  <si>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</si>
  <si>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</si>
  <si>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</si>
  <si>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</si>
  <si>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</si>
  <si>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</si>
  <si>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</si>
  <si>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</si>
  <si>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</si>
  <si>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</si>
  <si>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</si>
  <si>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</si>
  <si>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</si>
  <si>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</si>
  <si>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</si>
  <si>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</si>
  <si>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</si>
  <si>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</si>
  <si>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</si>
  <si>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</si>
  <si>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</si>
  <si>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</si>
  <si>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</si>
  <si>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</si>
  <si>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</si>
  <si>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</si>
  <si>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</si>
  <si>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</si>
  <si>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</si>
  <si>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</si>
  <si>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</si>
  <si>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</si>
  <si>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</si>
  <si>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</si>
  <si>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</si>
  <si>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</si>
  <si>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</si>
  <si>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</si>
  <si>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</si>
  <si>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</si>
  <si>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</si>
  <si>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</si>
  <si>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</si>
  <si>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</si>
  <si>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</si>
  <si>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</si>
  <si>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</si>
  <si>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</si>
  <si>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</si>
  <si>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</si>
  <si>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</si>
  <si>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</si>
  <si>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</si>
  <si>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</si>
  <si>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</si>
  <si>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</si>
  <si>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</si>
  <si>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</si>
  <si>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</si>
  <si>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</si>
  <si>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</si>
  <si>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</si>
  <si>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</si>
  <si>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</si>
  <si>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</si>
  <si>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</si>
  <si>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</si>
  <si>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</si>
  <si>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</si>
  <si>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</si>
  <si>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</si>
  <si>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</si>
  <si>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</si>
  <si>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</si>
  <si>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</si>
  <si>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</si>
  <si>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</si>
  <si>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</si>
  <si>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</si>
  <si>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</si>
  <si>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</si>
  <si>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</si>
  <si>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</si>
  <si>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</si>
  <si>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</si>
  <si>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</si>
  <si>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</si>
  <si>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</si>
  <si>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</si>
  <si>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</si>
  <si>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</si>
  <si>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</si>
  <si>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</si>
  <si>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</si>
  <si>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</si>
  <si>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</si>
  <si>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</si>
  <si>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</si>
  <si>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</si>
  <si>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</si>
  <si>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</si>
  <si>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</si>
  <si>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</si>
  <si>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</si>
  <si>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</si>
  <si>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</si>
  <si>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</si>
  <si>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</si>
  <si>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</si>
  <si>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</si>
  <si>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</si>
  <si>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</si>
  <si>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</si>
  <si>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</si>
  <si>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</si>
  <si>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</si>
  <si>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</si>
  <si>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</si>
  <si>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</si>
  <si>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</si>
  <si>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</si>
  <si>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</si>
  <si>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</si>
  <si>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</si>
  <si>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</si>
  <si>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</si>
  <si>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</si>
  <si>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</si>
  <si>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</si>
  <si>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</si>
  <si>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</si>
  <si>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</si>
  <si>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</si>
  <si>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</si>
  <si>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</si>
  <si>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</si>
  <si>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</si>
  <si>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</si>
  <si>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</si>
  <si>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</si>
  <si>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</si>
  <si>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</si>
  <si>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</si>
  <si>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</si>
  <si>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</si>
  <si>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</si>
  <si>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</si>
  <si>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</si>
  <si>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</si>
  <si>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</si>
  <si>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</si>
  <si>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</si>
  <si>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</si>
  <si>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</si>
  <si>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</si>
  <si>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</si>
  <si>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</si>
  <si>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</si>
  <si>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</si>
  <si>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</si>
  <si>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</si>
  <si>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</si>
  <si>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</si>
  <si>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</si>
  <si>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</si>
  <si>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</si>
  <si>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</si>
  <si>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</si>
  <si>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</si>
  <si>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</si>
  <si>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</si>
  <si>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</si>
  <si>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</si>
  <si>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</si>
  <si>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</si>
  <si>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</si>
  <si>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</si>
  <si>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</si>
  <si>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</si>
  <si>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</si>
  <si>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</si>
  <si>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</si>
  <si>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</si>
  <si>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</si>
  <si>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</si>
  <si>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</si>
  <si>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</si>
  <si>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</si>
  <si>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</si>
  <si>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</si>
  <si>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</si>
  <si>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</si>
  <si>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</si>
  <si>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</si>
  <si>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</si>
  <si>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</si>
  <si>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</si>
  <si>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</si>
  <si>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</si>
  <si>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</si>
  <si>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</si>
  <si>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</si>
  <si>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</si>
  <si>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</si>
  <si>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</si>
  <si>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</si>
  <si>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</si>
  <si>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</si>
  <si>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</si>
  <si>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</si>
  <si>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</si>
  <si>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</si>
  <si>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</si>
  <si>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</si>
  <si>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</si>
  <si>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</si>
  <si>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</si>
  <si>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</si>
  <si>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</si>
  <si>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</si>
  <si>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</si>
  <si>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</si>
  <si>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</si>
  <si>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</si>
  <si>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</si>
  <si>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</si>
  <si>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</si>
  <si>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</si>
  <si>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</si>
  <si>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</si>
  <si>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</si>
  <si>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</si>
  <si>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</si>
  <si>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</si>
  <si>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</si>
  <si>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</si>
  <si>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</si>
  <si>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</si>
  <si>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</si>
  <si>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</si>
  <si>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</si>
  <si>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</si>
  <si>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</si>
  <si>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</si>
  <si>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</si>
  <si>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</si>
  <si>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</si>
  <si>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</si>
  <si>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</si>
  <si>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</si>
  <si>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</si>
  <si>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</si>
  <si>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</si>
  <si>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</si>
  <si>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</si>
  <si>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</si>
  <si>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</si>
  <si>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</si>
  <si>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</si>
  <si>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</si>
  <si>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</si>
  <si>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</si>
  <si>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</si>
  <si>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</si>
  <si>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</si>
  <si>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</si>
  <si>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</si>
  <si>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</si>
  <si>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</si>
  <si>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</si>
  <si>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</si>
  <si>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</si>
  <si>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</si>
  <si>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</si>
  <si>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</si>
  <si>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</si>
  <si>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</si>
  <si>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</si>
  <si>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</si>
  <si>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</si>
  <si>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</si>
  <si>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</si>
  <si>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</si>
  <si>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</si>
  <si>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</si>
  <si>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</si>
  <si>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</si>
  <si>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</si>
  <si>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</si>
  <si>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</si>
  <si>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</si>
  <si>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</si>
  <si>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</si>
  <si>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</si>
  <si>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</si>
  <si>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</si>
  <si>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</si>
  <si>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</si>
  <si>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</si>
  <si>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</si>
  <si>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</si>
  <si>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</si>
  <si>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</si>
  <si>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</si>
  <si>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</si>
  <si>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</si>
  <si>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</si>
  <si>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</si>
  <si>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</si>
  <si>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</si>
  <si>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</si>
  <si>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</si>
  <si>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</si>
  <si>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</si>
  <si>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</si>
  <si>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</si>
  <si>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</si>
  <si>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</si>
  <si>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</si>
  <si>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</si>
  <si>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</si>
  <si>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</si>
  <si>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</si>
  <si>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</si>
  <si>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</si>
  <si>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</si>
  <si>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</si>
  <si>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</si>
  <si>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</si>
  <si>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</si>
  <si>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</si>
  <si>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</si>
  <si>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</si>
  <si>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</si>
  <si>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</si>
  <si>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</si>
  <si>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</si>
  <si>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</si>
  <si>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</si>
  <si>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</si>
  <si>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</si>
  <si>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</si>
  <si>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</si>
  <si>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</si>
  <si>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</si>
  <si>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</si>
  <si>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</si>
  <si>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</si>
  <si>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</si>
  <si>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</si>
  <si>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</si>
  <si>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</si>
  <si>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</si>
  <si>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</si>
  <si>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</si>
  <si>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</si>
  <si>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</si>
  <si>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</si>
  <si>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</si>
  <si>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</si>
  <si>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</si>
  <si>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</si>
  <si>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</si>
  <si>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</si>
  <si>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</si>
  <si>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</si>
  <si>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</si>
  <si>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</si>
  <si>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</si>
  <si>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</si>
  <si>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</si>
  <si>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</si>
  <si>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</si>
  <si>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</si>
  <si>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</si>
  <si>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</si>
  <si>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</si>
  <si>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</si>
  <si>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</si>
  <si>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</si>
  <si>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</si>
  <si>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</si>
  <si>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</si>
  <si>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</si>
  <si>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</si>
  <si>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</si>
  <si>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</si>
  <si>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</si>
  <si>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</si>
  <si>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</si>
  <si>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</si>
  <si>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</si>
  <si>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</si>
  <si>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</si>
  <si>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</si>
  <si>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</si>
  <si>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</si>
  <si>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</si>
  <si>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</si>
  <si>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</si>
  <si>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</si>
  <si>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</si>
  <si>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</si>
  <si>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</si>
  <si>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</si>
  <si>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</si>
  <si>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</si>
  <si>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</si>
  <si>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</si>
  <si>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</si>
  <si>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</si>
  <si>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</si>
  <si>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</si>
  <si>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</si>
  <si>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</si>
  <si>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</si>
  <si>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</si>
  <si>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</si>
  <si>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</si>
  <si>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</si>
  <si>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</si>
  <si>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</si>
  <si>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</si>
  <si>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</si>
  <si>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</si>
  <si>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</si>
  <si>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</si>
  <si>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</si>
  <si>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</si>
  <si>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</si>
  <si>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</si>
  <si>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</si>
  <si>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</si>
  <si>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</si>
  <si>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</si>
  <si>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</si>
  <si>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</si>
  <si>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</si>
  <si>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</si>
  <si>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</si>
  <si>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</si>
  <si>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</si>
  <si>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</si>
  <si>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</si>
  <si>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</si>
  <si>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</si>
  <si>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</si>
  <si>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</si>
  <si>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</si>
  <si>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</si>
  <si>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</si>
  <si>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</si>
  <si>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</si>
  <si>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</si>
  <si>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</si>
  <si>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</si>
  <si>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</si>
  <si>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</si>
  <si>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</si>
  <si>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</si>
  <si>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</si>
  <si>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</si>
  <si>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</si>
  <si>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</si>
  <si>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</si>
  <si>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</si>
  <si>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</si>
  <si>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</si>
  <si>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</si>
  <si>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</si>
  <si>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</si>
  <si>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</si>
  <si>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</si>
  <si>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</si>
  <si>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</si>
  <si>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</si>
  <si>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</si>
  <si>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</si>
  <si>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</si>
  <si>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</si>
  <si>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</si>
  <si>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</si>
  <si>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</si>
  <si>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</si>
  <si>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</si>
  <si>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</si>
  <si>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</si>
  <si>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</si>
  <si>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</si>
  <si>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</si>
  <si>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</si>
  <si>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</si>
  <si>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</si>
  <si>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</si>
  <si>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</si>
  <si>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</si>
  <si>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</si>
  <si>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</si>
  <si>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</si>
  <si>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</si>
  <si>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</si>
  <si>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</si>
  <si>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</si>
  <si>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</si>
  <si>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</si>
  <si>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</si>
  <si>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</si>
  <si>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</si>
  <si>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</si>
  <si>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</si>
  <si>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</si>
  <si>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</si>
  <si>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</si>
  <si>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</si>
  <si>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</si>
  <si>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</si>
  <si>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</si>
  <si>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</si>
  <si>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</si>
  <si>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</si>
  <si>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</si>
  <si>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</si>
  <si>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</si>
  <si>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</si>
  <si>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</si>
  <si>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</si>
  <si>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</si>
  <si>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</si>
  <si>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</si>
  <si>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</si>
  <si>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</si>
  <si>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</si>
  <si>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</si>
  <si>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</si>
  <si>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</si>
  <si>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</si>
  <si>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</si>
  <si>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</si>
  <si>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</si>
  <si>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</si>
  <si>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</si>
  <si>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</si>
  <si>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</si>
  <si>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</si>
  <si>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</si>
  <si>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</si>
  <si>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</si>
  <si>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</si>
  <si>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</si>
  <si>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</si>
  <si>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</si>
  <si>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</si>
  <si>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</si>
  <si>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</si>
  <si>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</si>
  <si>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</si>
  <si>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</si>
  <si>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</si>
  <si>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</si>
  <si>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</si>
  <si>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</si>
  <si>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</si>
  <si>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</si>
  <si>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</si>
  <si>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</si>
  <si>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</si>
  <si>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</si>
  <si>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</si>
  <si>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</si>
  <si>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</si>
  <si>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</si>
  <si>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</si>
  <si>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</si>
  <si>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</si>
  <si>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</si>
  <si>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</si>
  <si>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</si>
  <si>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</si>
  <si>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</si>
  <si>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</si>
  <si>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</si>
  <si>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</si>
  <si>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</si>
  <si>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</si>
  <si>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</si>
  <si>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</si>
  <si>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</si>
  <si>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</si>
  <si>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</si>
  <si>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</si>
  <si>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</si>
  <si>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</si>
  <si>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</si>
  <si>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</si>
  <si>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</si>
  <si>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</si>
  <si>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</si>
  <si>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</si>
  <si>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</si>
  <si>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</si>
  <si>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</si>
  <si>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</si>
  <si>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</si>
  <si>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</si>
  <si>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</si>
  <si>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</si>
  <si>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</si>
  <si>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</si>
  <si>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</si>
  <si>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</si>
  <si>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</si>
  <si>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</si>
  <si>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</si>
  <si>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</si>
  <si>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</si>
  <si>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</si>
  <si>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</si>
  <si>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</si>
  <si>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</si>
  <si>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</si>
  <si>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</si>
  <si>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</si>
  <si>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</si>
  <si>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</si>
  <si>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</si>
  <si>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</si>
  <si>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</si>
  <si>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</si>
  <si>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</si>
  <si>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</si>
  <si>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</si>
  <si>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</si>
  <si>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</si>
  <si>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</si>
  <si>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</si>
  <si>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</si>
  <si>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</si>
  <si>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</si>
  <si>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</si>
  <si>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</si>
  <si>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</si>
  <si>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</si>
  <si>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</si>
  <si>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</si>
  <si>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</si>
  <si>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</si>
  <si>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</si>
  <si>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</si>
  <si>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</si>
  <si>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</si>
  <si>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</si>
  <si>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</si>
  <si>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</si>
  <si>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</si>
  <si>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</si>
  <si>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</si>
  <si>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</si>
  <si>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</si>
  <si>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</si>
  <si>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</si>
  <si>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</si>
  <si>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</si>
  <si>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</si>
  <si>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</si>
  <si>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</si>
  <si>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</si>
  <si>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</si>
  <si>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</si>
  <si>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</si>
  <si>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</si>
  <si>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</si>
  <si>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</si>
  <si>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</si>
  <si>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</si>
  <si>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</si>
  <si>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</si>
  <si>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</si>
  <si>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</si>
  <si>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</si>
  <si>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</si>
  <si>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</si>
  <si>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</si>
  <si>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</si>
  <si>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</si>
  <si>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</si>
  <si>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</si>
  <si>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</si>
  <si>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</si>
  <si>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</si>
  <si>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</si>
  <si>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</si>
  <si>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</si>
  <si>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</si>
  <si>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</si>
  <si>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</si>
  <si>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</si>
  <si>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</si>
  <si>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</si>
  <si>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</si>
  <si>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</si>
  <si>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</si>
  <si>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</si>
  <si>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</si>
  <si>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</si>
  <si>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</si>
  <si>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</si>
  <si>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</si>
  <si>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</si>
  <si>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</si>
  <si>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</si>
  <si>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</si>
  <si>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</si>
  <si>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MAYO</t>
  </si>
  <si>
    <t>JUNIO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</si>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</sst>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topLeftCell="A115" workbookViewId="0">
      <selection activeCell="L140" sqref="L140"/>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3126</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228849660</v>
      </c>
      <c r="M7" s="208">
        <f>+K7-L7</f>
        <v>19877504</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0</v>
      </c>
      <c r="K73" s="204">
        <f t="shared" si="2"/>
        <v>1497307</v>
      </c>
      <c r="L73" s="115">
        <v>0</v>
      </c>
      <c r="M73" s="145">
        <f t="shared" ref="M73:M139" si="3">+K73-L73</f>
        <v>1497307</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0</v>
      </c>
      <c r="K84" s="204">
        <f t="shared" si="2"/>
        <v>7523333</v>
      </c>
      <c r="L84" s="115">
        <v>0</v>
      </c>
      <c r="M84" s="145">
        <f t="shared" si="3"/>
        <v>7523333</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0</v>
      </c>
      <c r="M94" s="145">
        <f t="shared" si="3"/>
        <v>141885200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0</v>
      </c>
      <c r="K102" s="204">
        <f t="shared" si="2"/>
        <v>3181500</v>
      </c>
      <c r="L102" s="99">
        <v>2727000</v>
      </c>
      <c r="M102" s="145">
        <f t="shared" si="3"/>
        <v>454500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0</v>
      </c>
      <c r="M108" s="145">
        <f t="shared" si="3"/>
        <v>65363930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0</v>
      </c>
      <c r="K113" s="204">
        <f t="shared" si="2"/>
        <v>5326110</v>
      </c>
      <c r="L113" s="99">
        <v>5154300</v>
      </c>
      <c r="M113" s="145">
        <f t="shared" si="3"/>
        <v>171810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33456722</v>
      </c>
      <c r="M117" s="145">
        <f t="shared" si="3"/>
        <v>63526257</v>
      </c>
    </row>
    <row r="118" spans="1:13" ht="15" customHeight="1" x14ac:dyDescent="0.25">
      <c r="A118" s="97"/>
      <c r="B118" s="107" t="s">
        <v>292</v>
      </c>
      <c r="C118" s="98" t="s">
        <v>986</v>
      </c>
      <c r="D118" s="98" t="s">
        <v>987</v>
      </c>
      <c r="E118" s="192" t="s">
        <v>1219</v>
      </c>
      <c r="F118" s="65"/>
      <c r="G118" s="152" t="s">
        <v>1072</v>
      </c>
      <c r="H118" s="68"/>
      <c r="I118" s="99">
        <v>35000000</v>
      </c>
      <c r="J118" s="113">
        <v>0</v>
      </c>
      <c r="K118" s="204">
        <f t="shared" si="2"/>
        <v>35000000</v>
      </c>
      <c r="L118" s="99">
        <v>9221743</v>
      </c>
      <c r="M118" s="145">
        <f t="shared" si="3"/>
        <v>25778257</v>
      </c>
    </row>
    <row r="119" spans="1:13" ht="15" customHeight="1" x14ac:dyDescent="0.25">
      <c r="A119" s="97"/>
      <c r="B119" s="107" t="s">
        <v>292</v>
      </c>
      <c r="C119" s="98" t="s">
        <v>986</v>
      </c>
      <c r="D119" s="98" t="s">
        <v>987</v>
      </c>
      <c r="E119" s="192" t="s">
        <v>1219</v>
      </c>
      <c r="F119" s="65"/>
      <c r="G119" s="152" t="s">
        <v>1072</v>
      </c>
      <c r="H119" s="68"/>
      <c r="I119" s="99">
        <v>35000000</v>
      </c>
      <c r="J119" s="113">
        <v>0</v>
      </c>
      <c r="K119" s="204">
        <f t="shared" si="2"/>
        <v>35000000</v>
      </c>
      <c r="L119" s="99">
        <v>50865759</v>
      </c>
      <c r="M119" s="145">
        <f t="shared" si="3"/>
        <v>-15865759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0</v>
      </c>
      <c r="K134" s="204">
        <f t="shared" si="2"/>
        <v>4027392</v>
      </c>
      <c r="L134" s="99">
        <v>3603456</v>
      </c>
      <c r="M134" s="145">
        <f t="shared" si="3"/>
        <v>423936</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39593631</v>
      </c>
      <c r="M136" s="145">
        <f t="shared" si="3"/>
        <v>-29593631</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10000000</v>
      </c>
      <c r="M137" s="145">
        <f t="shared" si="3"/>
        <v>5000000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15000000</v>
      </c>
      <c r="M138" s="145">
        <f t="shared" si="3"/>
        <v>25000000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50855083</v>
      </c>
      <c r="K140" s="16">
        <f>SUM(K7:K139)</f>
        <v>1326895526</v>
      </c>
      <c r="L140" s="16">
        <f>SUM(L7:L139)</f>
        <v>1015852882</v>
      </c>
      <c r="M140" s="146">
        <f>SUM(M7:M139)</f>
        <v>311042644</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topLeftCell="A138" workbookViewId="0">
      <selection activeCell="M162" sqref="M162"/>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0</v>
      </c>
      <c r="K9" s="118">
        <f t="shared" si="0"/>
        <v>1333334</v>
      </c>
      <c r="L9" s="99">
        <v>1000000</v>
      </c>
      <c r="M9" s="99">
        <f t="shared" si="1"/>
        <v>333334</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0</v>
      </c>
      <c r="K11" s="118">
        <f t="shared" si="0"/>
        <v>1504667</v>
      </c>
      <c r="L11" s="99">
        <v>0</v>
      </c>
      <c r="M11" s="99">
        <f t="shared" si="1"/>
        <v>1504667</v>
      </c>
    </row>
    <row r="12" spans="1:13" x14ac:dyDescent="0.25">
      <c r="A12" s="104"/>
      <c r="B12" s="98" t="s">
        <v>1490</v>
      </c>
      <c r="C12" s="108" t="s">
        <v>1247</v>
      </c>
      <c r="D12" s="108" t="s">
        <v>1248</v>
      </c>
      <c r="E12" s="150" t="s">
        <v>1641</v>
      </c>
      <c r="F12" s="65"/>
      <c r="G12" s="60" t="s">
        <v>1562</v>
      </c>
      <c r="H12" s="66"/>
      <c r="I12" s="117">
        <v>8500000</v>
      </c>
      <c r="J12" s="119">
        <v>0</v>
      </c>
      <c r="K12" s="118">
        <f t="shared" si="0"/>
        <v>8500000</v>
      </c>
      <c r="L12" s="99">
        <v>7333333</v>
      </c>
      <c r="M12" s="99">
        <f t="shared" si="1"/>
        <v>1166667</v>
      </c>
    </row>
    <row r="13" spans="1:13" x14ac:dyDescent="0.25">
      <c r="A13" s="104"/>
      <c r="B13" s="98" t="s">
        <v>1491</v>
      </c>
      <c r="C13" s="108" t="s">
        <v>1249</v>
      </c>
      <c r="D13" s="108" t="s">
        <v>1250</v>
      </c>
      <c r="E13" s="150" t="s">
        <v>1642</v>
      </c>
      <c r="F13" s="65"/>
      <c r="G13" s="60" t="s">
        <v>70</v>
      </c>
      <c r="H13" s="66"/>
      <c r="I13" s="117">
        <v>13500000</v>
      </c>
      <c r="J13" s="119">
        <v>0</v>
      </c>
      <c r="K13" s="118">
        <f t="shared" si="0"/>
        <v>13500000</v>
      </c>
      <c r="L13" s="99">
        <v>1333333</v>
      </c>
      <c r="M13" s="99">
        <f t="shared" si="1"/>
        <v>12166667</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0</v>
      </c>
      <c r="K18" s="118">
        <f t="shared" si="0"/>
        <v>1201152</v>
      </c>
      <c r="L18" s="99">
        <v>0</v>
      </c>
      <c r="M18" s="99">
        <f t="shared" si="1"/>
        <v>1201152</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0</v>
      </c>
      <c r="K21" s="118">
        <f t="shared" si="0"/>
        <v>14166667</v>
      </c>
      <c r="L21" s="99">
        <v>0</v>
      </c>
      <c r="M21" s="99">
        <f t="shared" si="1"/>
        <v>14166667</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0</v>
      </c>
      <c r="K25" s="118">
        <f t="shared" si="0"/>
        <v>9333333</v>
      </c>
      <c r="L25" s="99">
        <v>0</v>
      </c>
      <c r="M25" s="99">
        <f t="shared" si="1"/>
        <v>9333333</v>
      </c>
    </row>
    <row r="26" spans="1:13" x14ac:dyDescent="0.25">
      <c r="A26" s="104"/>
      <c r="B26" s="98" t="s">
        <v>1497</v>
      </c>
      <c r="C26" s="108" t="s">
        <v>236</v>
      </c>
      <c r="D26" s="108" t="s">
        <v>371</v>
      </c>
      <c r="E26" s="60" t="s">
        <v>1653</v>
      </c>
      <c r="F26" s="65"/>
      <c r="G26" s="152" t="s">
        <v>238</v>
      </c>
      <c r="H26" s="66"/>
      <c r="I26" s="117">
        <v>301746</v>
      </c>
      <c r="J26" s="119">
        <v>0</v>
      </c>
      <c r="K26" s="118">
        <f t="shared" si="0"/>
        <v>301746</v>
      </c>
      <c r="L26" s="99">
        <v>0</v>
      </c>
      <c r="M26" s="99">
        <f t="shared" si="1"/>
        <v>301746</v>
      </c>
    </row>
    <row r="27" spans="1:13" x14ac:dyDescent="0.25">
      <c r="A27" s="104"/>
      <c r="B27" s="98" t="s">
        <v>285</v>
      </c>
      <c r="C27" s="108" t="s">
        <v>684</v>
      </c>
      <c r="D27" s="108" t="s">
        <v>680</v>
      </c>
      <c r="E27" s="60" t="s">
        <v>1654</v>
      </c>
      <c r="F27" s="65"/>
      <c r="G27" s="152" t="s">
        <v>1569</v>
      </c>
      <c r="H27" s="66"/>
      <c r="I27" s="117">
        <v>224829484</v>
      </c>
      <c r="J27" s="119">
        <v>0</v>
      </c>
      <c r="K27" s="118">
        <f t="shared" si="0"/>
        <v>224829484</v>
      </c>
      <c r="L27" s="99">
        <v>0</v>
      </c>
      <c r="M27" s="99">
        <f t="shared" si="1"/>
        <v>224829484</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84528353</v>
      </c>
      <c r="M29" s="99">
        <f t="shared" si="1"/>
        <v>24642088</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0</v>
      </c>
      <c r="K31" s="118">
        <f t="shared" si="0"/>
        <v>153333</v>
      </c>
      <c r="L31" s="99">
        <v>0</v>
      </c>
      <c r="M31" s="99">
        <f t="shared" si="1"/>
        <v>153333</v>
      </c>
    </row>
    <row r="32" spans="1:13" x14ac:dyDescent="0.25">
      <c r="A32" s="104"/>
      <c r="B32" s="98" t="s">
        <v>1499</v>
      </c>
      <c r="C32" s="108" t="s">
        <v>1269</v>
      </c>
      <c r="D32" s="108" t="s">
        <v>435</v>
      </c>
      <c r="E32" s="60" t="s">
        <v>1657</v>
      </c>
      <c r="F32" s="65"/>
      <c r="G32" s="152" t="s">
        <v>1572</v>
      </c>
      <c r="H32" s="66"/>
      <c r="I32" s="117">
        <v>153333</v>
      </c>
      <c r="J32" s="119">
        <v>0</v>
      </c>
      <c r="K32" s="118">
        <f t="shared" si="0"/>
        <v>153333</v>
      </c>
      <c r="L32" s="99">
        <v>0</v>
      </c>
      <c r="M32" s="99">
        <f t="shared" si="1"/>
        <v>153333</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0</v>
      </c>
      <c r="K37" s="118">
        <f t="shared" si="0"/>
        <v>43000000</v>
      </c>
      <c r="L37" s="99">
        <v>0</v>
      </c>
      <c r="M37" s="99">
        <f t="shared" si="1"/>
        <v>43000000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0</v>
      </c>
      <c r="K42" s="118">
        <f t="shared" si="0"/>
        <v>1166667</v>
      </c>
      <c r="L42" s="99">
        <v>0</v>
      </c>
      <c r="M42" s="99">
        <f t="shared" si="1"/>
        <v>1166667</v>
      </c>
    </row>
    <row r="43" spans="1:13" x14ac:dyDescent="0.25">
      <c r="A43" s="104"/>
      <c r="B43" s="98" t="s">
        <v>1501</v>
      </c>
      <c r="C43" s="108" t="s">
        <v>141</v>
      </c>
      <c r="D43" s="108" t="s">
        <v>1280</v>
      </c>
      <c r="E43" s="60" t="s">
        <v>1663</v>
      </c>
      <c r="F43" s="65"/>
      <c r="G43" s="152" t="s">
        <v>1580</v>
      </c>
      <c r="H43" s="66"/>
      <c r="I43" s="117">
        <v>1516667</v>
      </c>
      <c r="J43" s="119">
        <v>0</v>
      </c>
      <c r="K43" s="118">
        <f t="shared" si="0"/>
        <v>1516667</v>
      </c>
      <c r="L43" s="99">
        <v>0</v>
      </c>
      <c r="M43" s="99">
        <f t="shared" si="1"/>
        <v>1516667</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0</v>
      </c>
      <c r="M44" s="99">
        <f t="shared" si="1"/>
        <v>21468775</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0</v>
      </c>
      <c r="K46" s="118">
        <f t="shared" si="0"/>
        <v>1166667</v>
      </c>
      <c r="L46" s="99">
        <v>0</v>
      </c>
      <c r="M46" s="99">
        <f t="shared" si="1"/>
        <v>1166667</v>
      </c>
    </row>
    <row r="47" spans="1:13" x14ac:dyDescent="0.25">
      <c r="A47" s="104"/>
      <c r="B47" s="98" t="s">
        <v>1502</v>
      </c>
      <c r="C47" s="108" t="s">
        <v>1284</v>
      </c>
      <c r="D47" s="108" t="s">
        <v>1285</v>
      </c>
      <c r="E47" s="60" t="s">
        <v>1665</v>
      </c>
      <c r="F47" s="65"/>
      <c r="G47" s="152" t="s">
        <v>61</v>
      </c>
      <c r="H47" s="66"/>
      <c r="I47" s="117">
        <v>16500000</v>
      </c>
      <c r="J47" s="119">
        <v>0</v>
      </c>
      <c r="K47" s="118">
        <f t="shared" si="0"/>
        <v>16500000</v>
      </c>
      <c r="L47" s="99">
        <v>0</v>
      </c>
      <c r="M47" s="99">
        <f t="shared" si="1"/>
        <v>16500000</v>
      </c>
    </row>
    <row r="48" spans="1:13" x14ac:dyDescent="0.25">
      <c r="A48" s="104"/>
      <c r="B48" s="98" t="s">
        <v>297</v>
      </c>
      <c r="C48" s="108" t="s">
        <v>1286</v>
      </c>
      <c r="D48" s="108" t="s">
        <v>1287</v>
      </c>
      <c r="E48" s="60" t="s">
        <v>1666</v>
      </c>
      <c r="F48" s="65"/>
      <c r="G48" s="152" t="s">
        <v>1583</v>
      </c>
      <c r="H48" s="66"/>
      <c r="I48" s="117">
        <v>611825848</v>
      </c>
      <c r="J48" s="119">
        <v>0</v>
      </c>
      <c r="K48" s="118">
        <f t="shared" si="0"/>
        <v>611825848</v>
      </c>
      <c r="L48" s="99">
        <v>609170641</v>
      </c>
      <c r="M48" s="99">
        <f t="shared" si="1"/>
        <v>2655207</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0</v>
      </c>
      <c r="M49" s="99">
        <f t="shared" si="1"/>
        <v>20800000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0</v>
      </c>
      <c r="K53" s="118">
        <f t="shared" si="0"/>
        <v>30550000</v>
      </c>
      <c r="L53" s="99">
        <v>23833333</v>
      </c>
      <c r="M53" s="99">
        <f t="shared" si="1"/>
        <v>6716667</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30883840</v>
      </c>
      <c r="M68" s="99">
        <f t="shared" si="1"/>
        <v>5404672</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20000000</v>
      </c>
      <c r="M76" s="99">
        <f t="shared" si="3"/>
        <v>3333333</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0</v>
      </c>
      <c r="K81" s="118">
        <f t="shared" si="2"/>
        <v>19166667</v>
      </c>
      <c r="L81" s="99">
        <v>18333333</v>
      </c>
      <c r="M81" s="99">
        <f t="shared" si="3"/>
        <v>833334</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30464000</v>
      </c>
      <c r="M90" s="99">
        <f t="shared" si="3"/>
        <v>5632000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0</v>
      </c>
      <c r="K93" s="118">
        <f t="shared" si="2"/>
        <v>23666666</v>
      </c>
      <c r="L93" s="99">
        <v>23500000</v>
      </c>
      <c r="M93" s="99">
        <f t="shared" si="3"/>
        <v>166666</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0</v>
      </c>
      <c r="M95" s="99">
        <f t="shared" si="3"/>
        <v>6500000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10240000</v>
      </c>
      <c r="M110" s="99">
        <f t="shared" si="3"/>
        <v>341333</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0</v>
      </c>
      <c r="M112" s="99">
        <f t="shared" si="3"/>
        <v>250000000</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27266678</v>
      </c>
      <c r="M118" s="99">
        <f t="shared" si="3"/>
        <v>166260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30000000</v>
      </c>
      <c r="M119" s="99">
        <f t="shared" si="3"/>
        <v>5000000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29376750</v>
      </c>
      <c r="M122" s="99">
        <f t="shared" si="3"/>
        <v>7624500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27343872</v>
      </c>
      <c r="M123" s="99">
        <f t="shared" si="3"/>
        <v>4451328</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11481600</v>
      </c>
      <c r="M130" s="99">
        <f t="shared" si="3"/>
        <v>1766400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30000000</v>
      </c>
      <c r="M132" s="99">
        <f t="shared" si="3"/>
        <v>5000000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0</v>
      </c>
      <c r="K135" s="118">
        <f t="shared" si="2"/>
        <v>3042900</v>
      </c>
      <c r="L135" s="99">
        <v>2980800</v>
      </c>
      <c r="M135" s="99">
        <f t="shared" si="3"/>
        <v>62100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12826666</v>
      </c>
      <c r="M147" s="99">
        <f t="shared" si="5"/>
        <v>866667</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172134166</v>
      </c>
      <c r="M152" s="99">
        <f t="shared" si="5"/>
        <v>67865834</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0</v>
      </c>
      <c r="K154" s="118">
        <f t="shared" si="4"/>
        <v>10333333</v>
      </c>
      <c r="L154" s="99">
        <v>10166666</v>
      </c>
      <c r="M154" s="99">
        <f t="shared" si="5"/>
        <v>166667</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0</v>
      </c>
      <c r="M155" s="99">
        <f t="shared" si="5"/>
        <v>3250000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20000000</v>
      </c>
      <c r="M156" s="99">
        <f t="shared" si="5"/>
        <v>3333333</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25530000</v>
      </c>
      <c r="M159" s="99">
        <f t="shared" si="5"/>
        <v>345000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12765000</v>
      </c>
      <c r="M160" s="99">
        <f t="shared" si="5"/>
        <v>172500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13821660</v>
      </c>
      <c r="K162" s="16">
        <f>SUM(K7:K161)</f>
        <v>4770902335</v>
      </c>
      <c r="L162" s="16">
        <f>SUM(L7:L161)</f>
        <v>3979960753</v>
      </c>
      <c r="M162" s="16">
        <f>SUM(M7:M161)</f>
        <v>790941582</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04" workbookViewId="0">
      <selection activeCell="M228" sqref="M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3126</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216">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0</v>
      </c>
      <c r="K15" s="121">
        <f t="shared" si="0"/>
        <v>538200</v>
      </c>
      <c r="L15" s="216">
        <v>0</v>
      </c>
      <c r="M15" s="145">
        <f t="shared" si="1"/>
        <v>538200</v>
      </c>
    </row>
    <row r="16" spans="1:13" x14ac:dyDescent="0.25">
      <c r="A16" s="97"/>
      <c r="B16" s="98" t="s">
        <v>2046</v>
      </c>
      <c r="C16" s="98" t="s">
        <v>1254</v>
      </c>
      <c r="D16" s="98" t="s">
        <v>1784</v>
      </c>
      <c r="E16" s="67" t="s">
        <v>2253</v>
      </c>
      <c r="F16" s="65"/>
      <c r="G16" s="49" t="s">
        <v>635</v>
      </c>
      <c r="H16" s="68"/>
      <c r="I16" s="99">
        <v>1301667</v>
      </c>
      <c r="J16" s="113">
        <v>0</v>
      </c>
      <c r="K16" s="121">
        <f t="shared" si="0"/>
        <v>1301667</v>
      </c>
      <c r="L16" s="216">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0</v>
      </c>
      <c r="K18" s="121">
        <f t="shared" si="0"/>
        <v>1000000</v>
      </c>
      <c r="L18" s="216">
        <v>0</v>
      </c>
      <c r="M18" s="145">
        <f t="shared" si="1"/>
        <v>1000000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0</v>
      </c>
      <c r="K21" s="121">
        <f t="shared" si="0"/>
        <v>381542</v>
      </c>
      <c r="L21" s="216">
        <v>0</v>
      </c>
      <c r="M21" s="145">
        <f t="shared" si="1"/>
        <v>381542</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216">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0</v>
      </c>
      <c r="K30" s="121">
        <f t="shared" si="0"/>
        <v>1666934</v>
      </c>
      <c r="L30" s="216">
        <v>0</v>
      </c>
      <c r="M30" s="145">
        <f t="shared" si="1"/>
        <v>1666934</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0</v>
      </c>
      <c r="K33" s="121">
        <f t="shared" si="0"/>
        <v>627900</v>
      </c>
      <c r="L33" s="216">
        <v>0</v>
      </c>
      <c r="M33" s="145">
        <f t="shared" si="1"/>
        <v>627900</v>
      </c>
    </row>
    <row r="34" spans="1:13" x14ac:dyDescent="0.25">
      <c r="A34" s="97"/>
      <c r="B34" s="98" t="s">
        <v>2057</v>
      </c>
      <c r="C34" s="98" t="s">
        <v>761</v>
      </c>
      <c r="D34" s="98" t="s">
        <v>1808</v>
      </c>
      <c r="E34" s="67" t="s">
        <v>2270</v>
      </c>
      <c r="F34" s="65"/>
      <c r="G34" s="49" t="s">
        <v>2120</v>
      </c>
      <c r="H34" s="68"/>
      <c r="I34" s="99">
        <v>6880000</v>
      </c>
      <c r="J34" s="113">
        <v>0</v>
      </c>
      <c r="K34" s="121">
        <f t="shared" si="0"/>
        <v>6880000</v>
      </c>
      <c r="L34" s="216">
        <v>5160000</v>
      </c>
      <c r="M34" s="145">
        <f t="shared" si="1"/>
        <v>1720000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0</v>
      </c>
      <c r="M40" s="145">
        <f t="shared" si="1"/>
        <v>9500000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0</v>
      </c>
      <c r="K42" s="121">
        <f t="shared" si="0"/>
        <v>2780700</v>
      </c>
      <c r="L42" s="216">
        <v>0</v>
      </c>
      <c r="M42" s="145">
        <f t="shared" si="1"/>
        <v>2780700</v>
      </c>
    </row>
    <row r="43" spans="1:13" x14ac:dyDescent="0.25">
      <c r="A43" s="97"/>
      <c r="B43" s="98" t="s">
        <v>292</v>
      </c>
      <c r="C43" s="98" t="s">
        <v>370</v>
      </c>
      <c r="D43" s="98" t="s">
        <v>535</v>
      </c>
      <c r="E43" s="67" t="s">
        <v>1142</v>
      </c>
      <c r="F43" s="65"/>
      <c r="G43" s="49" t="s">
        <v>1072</v>
      </c>
      <c r="H43" s="68"/>
      <c r="I43" s="99">
        <v>22406283</v>
      </c>
      <c r="J43" s="113">
        <v>0</v>
      </c>
      <c r="K43" s="121">
        <f t="shared" si="0"/>
        <v>22406283</v>
      </c>
      <c r="L43" s="216">
        <v>13128315</v>
      </c>
      <c r="M43" s="145">
        <f t="shared" si="1"/>
        <v>9277968</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0</v>
      </c>
      <c r="K46" s="121">
        <f t="shared" si="0"/>
        <v>10867500</v>
      </c>
      <c r="L46" s="216">
        <v>0</v>
      </c>
      <c r="M46" s="145">
        <f t="shared" si="1"/>
        <v>10867500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0</v>
      </c>
      <c r="K58" s="121">
        <f t="shared" si="0"/>
        <v>5750000</v>
      </c>
      <c r="L58" s="216">
        <v>3066667</v>
      </c>
      <c r="M58" s="145">
        <f t="shared" si="1"/>
        <v>2683333</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0</v>
      </c>
      <c r="K70" s="121">
        <f t="shared" si="0"/>
        <v>5520000</v>
      </c>
      <c r="L70" s="216">
        <v>5175000</v>
      </c>
      <c r="M70" s="145">
        <f t="shared" si="1"/>
        <v>345000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0</v>
      </c>
      <c r="K74" s="121">
        <f t="shared" si="2"/>
        <v>600000</v>
      </c>
      <c r="L74" s="216">
        <v>0</v>
      </c>
      <c r="M74" s="145">
        <f t="shared" si="3"/>
        <v>600000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0</v>
      </c>
      <c r="K76" s="121">
        <f t="shared" si="2"/>
        <v>6200000</v>
      </c>
      <c r="L76" s="216">
        <v>6000000</v>
      </c>
      <c r="M76" s="145">
        <f t="shared" si="3"/>
        <v>200000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0</v>
      </c>
      <c r="K78" s="121">
        <f t="shared" si="2"/>
        <v>666666</v>
      </c>
      <c r="L78" s="216">
        <v>0</v>
      </c>
      <c r="M78" s="145">
        <f t="shared" si="3"/>
        <v>666666</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0</v>
      </c>
      <c r="K84" s="121">
        <f t="shared" si="2"/>
        <v>5471700</v>
      </c>
      <c r="L84" s="216">
        <v>2691000</v>
      </c>
      <c r="M84" s="145">
        <f t="shared" si="3"/>
        <v>2780700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0</v>
      </c>
      <c r="K93" s="121">
        <f t="shared" si="2"/>
        <v>600000</v>
      </c>
      <c r="L93" s="216">
        <v>0</v>
      </c>
      <c r="M93" s="145">
        <f t="shared" si="3"/>
        <v>600000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216">
        <v>0</v>
      </c>
      <c r="M96" s="145">
        <f t="shared" si="3"/>
        <v>10764000</v>
      </c>
    </row>
    <row r="97" spans="1:13" x14ac:dyDescent="0.25">
      <c r="A97" s="97"/>
      <c r="B97" s="98" t="s">
        <v>2062</v>
      </c>
      <c r="C97" s="98" t="s">
        <v>1850</v>
      </c>
      <c r="D97" s="98" t="s">
        <v>1359</v>
      </c>
      <c r="E97" s="67" t="s">
        <v>2297</v>
      </c>
      <c r="F97" s="65"/>
      <c r="G97" s="49" t="s">
        <v>2174</v>
      </c>
      <c r="H97" s="68"/>
      <c r="I97" s="99">
        <v>2780700</v>
      </c>
      <c r="J97" s="113">
        <v>0</v>
      </c>
      <c r="K97" s="121">
        <f t="shared" si="2"/>
        <v>2780700</v>
      </c>
      <c r="L97" s="216">
        <v>2691000</v>
      </c>
      <c r="M97" s="145">
        <f t="shared" si="3"/>
        <v>89700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0</v>
      </c>
      <c r="K104" s="121">
        <f t="shared" si="2"/>
        <v>448500</v>
      </c>
      <c r="L104" s="216">
        <v>0</v>
      </c>
      <c r="M104" s="145">
        <f t="shared" si="3"/>
        <v>448500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216">
        <v>2691000</v>
      </c>
      <c r="M105" s="145">
        <f t="shared" si="3"/>
        <v>627900</v>
      </c>
    </row>
    <row r="106" spans="1:13" x14ac:dyDescent="0.25">
      <c r="A106" s="97"/>
      <c r="B106" s="98" t="s">
        <v>722</v>
      </c>
      <c r="C106" s="98" t="s">
        <v>803</v>
      </c>
      <c r="D106" s="98" t="s">
        <v>1859</v>
      </c>
      <c r="E106" s="67" t="s">
        <v>2298</v>
      </c>
      <c r="F106" s="65"/>
      <c r="G106" s="49" t="s">
        <v>2183</v>
      </c>
      <c r="H106" s="68"/>
      <c r="I106" s="99">
        <v>448500</v>
      </c>
      <c r="J106" s="113">
        <v>0</v>
      </c>
      <c r="K106" s="121">
        <f t="shared" si="2"/>
        <v>448500</v>
      </c>
      <c r="L106" s="216">
        <v>0</v>
      </c>
      <c r="M106" s="145">
        <f t="shared" si="3"/>
        <v>448500</v>
      </c>
    </row>
    <row r="107" spans="1:13" x14ac:dyDescent="0.25">
      <c r="A107" s="97"/>
      <c r="B107" s="98" t="s">
        <v>561</v>
      </c>
      <c r="C107" s="98" t="s">
        <v>803</v>
      </c>
      <c r="D107" s="98" t="s">
        <v>1860</v>
      </c>
      <c r="E107" s="67" t="s">
        <v>2298</v>
      </c>
      <c r="F107" s="65"/>
      <c r="G107" s="49" t="s">
        <v>2184</v>
      </c>
      <c r="H107" s="68"/>
      <c r="I107" s="99">
        <v>448500</v>
      </c>
      <c r="J107" s="113">
        <v>0</v>
      </c>
      <c r="K107" s="121">
        <f t="shared" si="2"/>
        <v>448500</v>
      </c>
      <c r="L107" s="216">
        <v>0</v>
      </c>
      <c r="M107" s="145">
        <f t="shared" si="3"/>
        <v>448500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0</v>
      </c>
      <c r="K109" s="121">
        <f t="shared" si="2"/>
        <v>5561400</v>
      </c>
      <c r="L109" s="216">
        <v>5382000</v>
      </c>
      <c r="M109" s="145">
        <f t="shared" si="3"/>
        <v>179400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0</v>
      </c>
      <c r="K111" s="121">
        <f t="shared" si="2"/>
        <v>3408600</v>
      </c>
      <c r="L111" s="216">
        <v>2691000</v>
      </c>
      <c r="M111" s="145">
        <f t="shared" si="3"/>
        <v>717600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0</v>
      </c>
      <c r="K113" s="121">
        <f t="shared" si="2"/>
        <v>3588000</v>
      </c>
      <c r="L113" s="216">
        <v>2691000</v>
      </c>
      <c r="M113" s="145">
        <f t="shared" si="3"/>
        <v>897000</v>
      </c>
    </row>
    <row r="114" spans="1:13" x14ac:dyDescent="0.25">
      <c r="A114" s="97"/>
      <c r="B114" s="98" t="s">
        <v>288</v>
      </c>
      <c r="C114" s="98" t="s">
        <v>725</v>
      </c>
      <c r="D114" s="98" t="s">
        <v>1869</v>
      </c>
      <c r="E114" s="67" t="s">
        <v>2303</v>
      </c>
      <c r="F114" s="65"/>
      <c r="G114" s="49" t="s">
        <v>2191</v>
      </c>
      <c r="H114" s="68"/>
      <c r="I114" s="99">
        <v>538200</v>
      </c>
      <c r="J114" s="113">
        <v>0</v>
      </c>
      <c r="K114" s="121">
        <f t="shared" si="2"/>
        <v>538200</v>
      </c>
      <c r="L114" s="216">
        <v>0</v>
      </c>
      <c r="M114" s="145">
        <f t="shared" si="3"/>
        <v>538200</v>
      </c>
    </row>
    <row r="115" spans="1:13" x14ac:dyDescent="0.25">
      <c r="A115" s="97"/>
      <c r="B115" s="98" t="s">
        <v>398</v>
      </c>
      <c r="C115" s="98" t="s">
        <v>1870</v>
      </c>
      <c r="D115" s="98" t="s">
        <v>1871</v>
      </c>
      <c r="E115" s="67" t="s">
        <v>2302</v>
      </c>
      <c r="F115" s="65"/>
      <c r="G115" s="49" t="s">
        <v>2192</v>
      </c>
      <c r="H115" s="68"/>
      <c r="I115" s="99">
        <v>717600</v>
      </c>
      <c r="J115" s="113">
        <v>0</v>
      </c>
      <c r="K115" s="121">
        <f t="shared" si="2"/>
        <v>717600</v>
      </c>
      <c r="L115" s="216">
        <v>0</v>
      </c>
      <c r="M115" s="145">
        <f t="shared" si="3"/>
        <v>717600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0</v>
      </c>
      <c r="K117" s="121">
        <f t="shared" si="2"/>
        <v>7445100</v>
      </c>
      <c r="L117" s="216">
        <v>2691000</v>
      </c>
      <c r="M117" s="145">
        <f t="shared" si="3"/>
        <v>4754100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216">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0</v>
      </c>
      <c r="K124" s="121">
        <f t="shared" si="2"/>
        <v>5202600</v>
      </c>
      <c r="L124" s="216">
        <v>2691000</v>
      </c>
      <c r="M124" s="145">
        <f t="shared" si="3"/>
        <v>2511600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216">
        <v>0</v>
      </c>
      <c r="M136" s="145">
        <f t="shared" ref="M136:M227" si="5">+K136-L136</f>
        <v>9900000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216">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216">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216">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0</v>
      </c>
      <c r="K149" s="121">
        <f t="shared" si="4"/>
        <v>89700</v>
      </c>
      <c r="L149" s="216">
        <v>0</v>
      </c>
      <c r="M149" s="145">
        <f t="shared" si="5"/>
        <v>89700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0</v>
      </c>
      <c r="K151" s="121">
        <f t="shared" si="4"/>
        <v>89700</v>
      </c>
      <c r="L151" s="216">
        <v>0</v>
      </c>
      <c r="M151" s="145">
        <f t="shared" si="5"/>
        <v>89700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2691000</v>
      </c>
      <c r="M159" s="145">
        <f t="shared" si="5"/>
        <v>1794000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216">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216">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0</v>
      </c>
      <c r="K175" s="121">
        <f t="shared" si="4"/>
        <v>2152800</v>
      </c>
      <c r="L175" s="216">
        <v>0</v>
      </c>
      <c r="M175" s="145">
        <f t="shared" si="5"/>
        <v>2152800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216">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0</v>
      </c>
      <c r="K189" s="121">
        <f t="shared" si="4"/>
        <v>4215900</v>
      </c>
      <c r="L189" s="216">
        <v>2242500</v>
      </c>
      <c r="M189" s="145">
        <f t="shared" si="5"/>
        <v>1973400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0</v>
      </c>
      <c r="K198" s="121">
        <f t="shared" si="4"/>
        <v>800000</v>
      </c>
      <c r="L198" s="216">
        <v>0</v>
      </c>
      <c r="M198" s="145">
        <f t="shared" si="5"/>
        <v>800000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216">
        <v>99805934</v>
      </c>
      <c r="M201" s="145">
        <f t="shared" si="5"/>
        <v>194066</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0</v>
      </c>
      <c r="K214" s="121">
        <f t="shared" si="6"/>
        <v>3000000</v>
      </c>
      <c r="L214" s="216">
        <v>2800000</v>
      </c>
      <c r="M214" s="145">
        <f t="shared" si="5"/>
        <v>200000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75120868</v>
      </c>
      <c r="K228" s="16">
        <f>SUM(K7:K227)</f>
        <v>1013111892</v>
      </c>
      <c r="L228" s="16">
        <f>SUM(L7:L227)</f>
        <v>873056623</v>
      </c>
      <c r="M228" s="218">
        <f>SUM(M7:M227)</f>
        <v>140055269</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2" workbookViewId="0">
      <selection activeCell="L66" sqref="L6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3126</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0</v>
      </c>
      <c r="K9" s="121">
        <f t="shared" ref="K9:K65" si="0">+I9-J9</f>
        <v>5250000</v>
      </c>
      <c r="L9" s="99">
        <v>4000000</v>
      </c>
      <c r="M9" s="99">
        <f t="shared" ref="M9:M65" si="1">+K9-L9</f>
        <v>1250000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11407607</v>
      </c>
      <c r="M12" s="99">
        <f t="shared" si="1"/>
        <v>50709726</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79351458</v>
      </c>
      <c r="M13" s="99">
        <f t="shared" si="1"/>
        <v>0</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4583333</v>
      </c>
      <c r="M21" s="99">
        <f t="shared" si="1"/>
        <v>183333</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0</v>
      </c>
      <c r="K38" s="121">
        <f t="shared" si="0"/>
        <v>451400</v>
      </c>
      <c r="L38" s="99">
        <v>0</v>
      </c>
      <c r="M38" s="99">
        <f t="shared" si="1"/>
        <v>451400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0</v>
      </c>
      <c r="K40" s="121">
        <f t="shared" si="0"/>
        <v>9500000</v>
      </c>
      <c r="L40" s="99">
        <v>8833334</v>
      </c>
      <c r="M40" s="99">
        <f t="shared" si="1"/>
        <v>666666</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132955894</v>
      </c>
      <c r="M49" s="99">
        <f t="shared" si="1"/>
        <v>17044106</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9100435</v>
      </c>
      <c r="M63" s="99">
        <f t="shared" si="1"/>
        <v>899565</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26424851</v>
      </c>
      <c r="K66" s="16">
        <f>SUM(K8:K65)</f>
        <v>911723365</v>
      </c>
      <c r="L66" s="16">
        <f>SUM(L8:L65)</f>
        <v>835768569</v>
      </c>
      <c r="M66" s="16">
        <f>SUM(M8:M65)</f>
        <v>75954796</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topLeftCell="A2" workbookViewId="0">
      <selection activeCell="J25" sqref="J25"/>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3126</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0</v>
      </c>
      <c r="K9" s="209">
        <f t="shared" si="0"/>
        <v>1000000</v>
      </c>
      <c r="L9" s="197">
        <v>0</v>
      </c>
      <c r="M9" s="210">
        <f t="shared" si="1"/>
        <v>1000000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c r="K16" s="209">
        <f t="shared" si="0"/>
        <v>50960000</v>
      </c>
      <c r="L16" s="197">
        <v>39000000</v>
      </c>
      <c r="M16" s="210">
        <f t="shared" si="1"/>
        <v>11960000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5763334</v>
      </c>
      <c r="K25" s="16">
        <f>SUM(K7:K24)</f>
        <v>257566191</v>
      </c>
      <c r="L25" s="16">
        <f>SUM(L7:L24)</f>
        <v>244606191</v>
      </c>
      <c r="M25" s="16">
        <f>SUM(M7:M24)</f>
        <v>12960000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98" workbookViewId="0">
      <selection activeCell="L7" sqref="L7:L121"/>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0</v>
      </c>
      <c r="K12" s="133">
        <f t="shared" si="0"/>
        <v>15993648</v>
      </c>
      <c r="L12" s="211">
        <v>0</v>
      </c>
      <c r="M12" s="127">
        <f t="shared" si="1"/>
        <v>15993648</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0</v>
      </c>
      <c r="K19" s="133">
        <f t="shared" si="0"/>
        <v>2333333</v>
      </c>
      <c r="L19" s="211">
        <v>0</v>
      </c>
      <c r="M19" s="127">
        <f t="shared" si="1"/>
        <v>2333333</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0</v>
      </c>
      <c r="K25" s="133">
        <f t="shared" si="0"/>
        <v>255300</v>
      </c>
      <c r="L25" s="211">
        <v>0</v>
      </c>
      <c r="M25" s="127">
        <f t="shared" si="1"/>
        <v>255300</v>
      </c>
    </row>
    <row r="26" spans="1:13" x14ac:dyDescent="0.25">
      <c r="A26" s="124"/>
      <c r="B26" s="106" t="s">
        <v>2772</v>
      </c>
      <c r="C26" s="106" t="s">
        <v>2041</v>
      </c>
      <c r="D26" s="106" t="s">
        <v>2639</v>
      </c>
      <c r="E26" s="50" t="s">
        <v>2883</v>
      </c>
      <c r="F26" s="125"/>
      <c r="G26" s="77" t="s">
        <v>2811</v>
      </c>
      <c r="H26" s="126"/>
      <c r="I26" s="136">
        <v>5341593</v>
      </c>
      <c r="J26" s="131">
        <v>0</v>
      </c>
      <c r="K26" s="133">
        <f t="shared" si="0"/>
        <v>5341593</v>
      </c>
      <c r="L26" s="211">
        <v>5150822</v>
      </c>
      <c r="M26" s="127">
        <f t="shared" si="1"/>
        <v>190771</v>
      </c>
    </row>
    <row r="27" spans="1:13" x14ac:dyDescent="0.25">
      <c r="A27" s="124"/>
      <c r="B27" s="106" t="s">
        <v>2773</v>
      </c>
      <c r="C27" s="106" t="s">
        <v>1060</v>
      </c>
      <c r="D27" s="106" t="s">
        <v>2644</v>
      </c>
      <c r="E27" s="50" t="s">
        <v>2871</v>
      </c>
      <c r="F27" s="125"/>
      <c r="G27" s="77" t="s">
        <v>779</v>
      </c>
      <c r="H27" s="126"/>
      <c r="I27" s="136">
        <v>363492</v>
      </c>
      <c r="J27" s="131">
        <v>0</v>
      </c>
      <c r="K27" s="133">
        <f t="shared" si="0"/>
        <v>363492</v>
      </c>
      <c r="L27" s="211">
        <v>272619</v>
      </c>
      <c r="M27" s="127">
        <f t="shared" si="1"/>
        <v>90873</v>
      </c>
    </row>
    <row r="28" spans="1:13" x14ac:dyDescent="0.25">
      <c r="A28" s="124"/>
      <c r="B28" s="106" t="s">
        <v>2774</v>
      </c>
      <c r="C28" s="106" t="s">
        <v>2042</v>
      </c>
      <c r="D28" s="106" t="s">
        <v>2645</v>
      </c>
      <c r="E28" s="50" t="s">
        <v>2884</v>
      </c>
      <c r="F28" s="125"/>
      <c r="G28" s="77" t="s">
        <v>2226</v>
      </c>
      <c r="H28" s="126"/>
      <c r="I28" s="136">
        <v>5920200</v>
      </c>
      <c r="J28" s="131">
        <v>0</v>
      </c>
      <c r="K28" s="133">
        <f t="shared" si="0"/>
        <v>5920200</v>
      </c>
      <c r="L28" s="211">
        <v>5202600</v>
      </c>
      <c r="M28" s="127">
        <f t="shared" si="1"/>
        <v>717600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0</v>
      </c>
      <c r="M30" s="127">
        <f t="shared" si="1"/>
        <v>1552500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0</v>
      </c>
      <c r="K33" s="133">
        <f t="shared" si="0"/>
        <v>4027392</v>
      </c>
      <c r="L33" s="211">
        <v>2119680</v>
      </c>
      <c r="M33" s="127">
        <f t="shared" si="1"/>
        <v>1907712</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0</v>
      </c>
      <c r="K36" s="133">
        <f t="shared" si="0"/>
        <v>169050</v>
      </c>
      <c r="L36" s="211">
        <v>0</v>
      </c>
      <c r="M36" s="127">
        <f t="shared" si="1"/>
        <v>169050</v>
      </c>
    </row>
    <row r="37" spans="1:13" x14ac:dyDescent="0.25">
      <c r="A37" s="124"/>
      <c r="B37" s="106" t="s">
        <v>286</v>
      </c>
      <c r="C37" s="106" t="s">
        <v>2654</v>
      </c>
      <c r="D37" s="106" t="s">
        <v>286</v>
      </c>
      <c r="E37" s="50" t="s">
        <v>2891</v>
      </c>
      <c r="F37" s="125"/>
      <c r="G37" s="77" t="s">
        <v>2816</v>
      </c>
      <c r="H37" s="126"/>
      <c r="I37" s="136">
        <v>527360</v>
      </c>
      <c r="J37" s="131">
        <v>0</v>
      </c>
      <c r="K37" s="133">
        <f t="shared" si="0"/>
        <v>527360</v>
      </c>
      <c r="L37" s="211">
        <v>0</v>
      </c>
      <c r="M37" s="127">
        <f t="shared" si="1"/>
        <v>527360</v>
      </c>
    </row>
    <row r="38" spans="1:13" x14ac:dyDescent="0.25">
      <c r="A38" s="124"/>
      <c r="B38" s="106" t="s">
        <v>705</v>
      </c>
      <c r="C38" s="106" t="s">
        <v>177</v>
      </c>
      <c r="D38" s="106" t="s">
        <v>142</v>
      </c>
      <c r="E38" s="50" t="s">
        <v>2892</v>
      </c>
      <c r="F38" s="125"/>
      <c r="G38" s="77" t="s">
        <v>2817</v>
      </c>
      <c r="H38" s="126"/>
      <c r="I38" s="136">
        <v>24729600</v>
      </c>
      <c r="J38" s="131">
        <v>0</v>
      </c>
      <c r="K38" s="133">
        <f t="shared" si="0"/>
        <v>24729600</v>
      </c>
      <c r="L38" s="211">
        <v>0</v>
      </c>
      <c r="M38" s="127">
        <f t="shared" si="1"/>
        <v>24729600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0</v>
      </c>
      <c r="K41" s="133">
        <f t="shared" si="0"/>
        <v>14378496</v>
      </c>
      <c r="L41" s="211">
        <v>0</v>
      </c>
      <c r="M41" s="127">
        <f t="shared" si="1"/>
        <v>14378496</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0</v>
      </c>
      <c r="K49" s="133">
        <f t="shared" si="0"/>
        <v>688400</v>
      </c>
      <c r="L49" s="211">
        <v>0</v>
      </c>
      <c r="M49" s="127">
        <f t="shared" si="1"/>
        <v>688400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38508955</v>
      </c>
      <c r="M55" s="127">
        <f t="shared" si="1"/>
        <v>1759577</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35000000</v>
      </c>
      <c r="M74" s="127">
        <f t="shared" si="3"/>
        <v>36166667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28317600</v>
      </c>
      <c r="M82" s="127">
        <f t="shared" si="3"/>
        <v>21362400</v>
      </c>
    </row>
    <row r="83" spans="1:13" x14ac:dyDescent="0.25">
      <c r="A83" s="130"/>
      <c r="B83" s="98" t="s">
        <v>181</v>
      </c>
      <c r="C83" s="98" t="s">
        <v>1844</v>
      </c>
      <c r="D83" s="98" t="s">
        <v>2697</v>
      </c>
      <c r="E83" s="50" t="s">
        <v>2934</v>
      </c>
      <c r="F83" s="65"/>
      <c r="G83" s="77" t="s">
        <v>2801</v>
      </c>
      <c r="H83" s="68"/>
      <c r="I83" s="138">
        <v>79488000</v>
      </c>
      <c r="J83" s="134">
        <v>0</v>
      </c>
      <c r="K83" s="133">
        <f t="shared" si="2"/>
        <v>79488000</v>
      </c>
      <c r="L83" s="207">
        <v>45573120</v>
      </c>
      <c r="M83" s="127">
        <f t="shared" si="3"/>
        <v>33914880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0</v>
      </c>
      <c r="K89" s="133">
        <f t="shared" si="2"/>
        <v>7650848</v>
      </c>
      <c r="L89" s="207">
        <v>7630848</v>
      </c>
      <c r="M89" s="127">
        <f t="shared" si="3"/>
        <v>20000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33637500</v>
      </c>
      <c r="M94" s="127">
        <f t="shared" si="3"/>
        <v>2466750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31080428</v>
      </c>
      <c r="M95" s="127">
        <f t="shared" si="3"/>
        <v>25089022</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31643290</v>
      </c>
      <c r="M96" s="127">
        <f t="shared" si="3"/>
        <v>24528230</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10408200</v>
      </c>
      <c r="M99" s="127">
        <f t="shared" si="3"/>
        <v>877800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51300000</v>
      </c>
      <c r="M105" s="127">
        <f t="shared" si="3"/>
        <v>5700000</v>
      </c>
    </row>
    <row r="106" spans="1:13" x14ac:dyDescent="0.25">
      <c r="A106" s="130"/>
      <c r="B106" s="98" t="s">
        <v>2797</v>
      </c>
      <c r="C106" s="98" t="s">
        <v>2733</v>
      </c>
      <c r="D106" s="98" t="s">
        <v>2734</v>
      </c>
      <c r="E106" s="50" t="s">
        <v>2956</v>
      </c>
      <c r="F106" s="65"/>
      <c r="G106" s="77" t="s">
        <v>2853</v>
      </c>
      <c r="H106" s="68"/>
      <c r="I106" s="138">
        <v>90873</v>
      </c>
      <c r="J106" s="134">
        <v>0</v>
      </c>
      <c r="K106" s="133">
        <f t="shared" si="2"/>
        <v>90873</v>
      </c>
      <c r="L106" s="207">
        <v>0</v>
      </c>
      <c r="M106" s="127">
        <f t="shared" si="3"/>
        <v>90873</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30500000</v>
      </c>
      <c r="M108" s="127">
        <f t="shared" si="3"/>
        <v>34160000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16100000</v>
      </c>
      <c r="M111" s="127">
        <f t="shared" si="3"/>
        <v>13900000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27255000</v>
      </c>
      <c r="M114" s="127">
        <f t="shared" si="3"/>
        <v>19320000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37323342</v>
      </c>
      <c r="M115" s="127">
        <f t="shared" si="3"/>
        <v>26055918</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14042880</v>
      </c>
      <c r="M116" s="127">
        <f t="shared" si="3"/>
        <v>12453120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13689600</v>
      </c>
      <c r="M117" s="127">
        <f t="shared" si="3"/>
        <v>12806400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13424640</v>
      </c>
      <c r="M118" s="127">
        <f t="shared" si="3"/>
        <v>13071360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13689600</v>
      </c>
      <c r="M119" s="127">
        <f t="shared" si="3"/>
        <v>12806400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13424640</v>
      </c>
      <c r="M120" s="127">
        <f t="shared" si="3"/>
        <v>13071360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43332053</v>
      </c>
      <c r="K122" s="16">
        <f>SUM(K7:K121)</f>
        <v>1374952392</v>
      </c>
      <c r="L122" s="16">
        <f>SUM(L7:L121)</f>
        <v>999853952</v>
      </c>
      <c r="M122" s="16">
        <f>SUM(M7:M121)</f>
        <v>375098440</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topLeftCell="A39" workbookViewId="0">
      <selection activeCell="M63" sqref="M63"/>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3127</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0</v>
      </c>
      <c r="K11" s="99">
        <f t="shared" si="0"/>
        <v>13333333</v>
      </c>
      <c r="L11" s="99">
        <v>6933333</v>
      </c>
      <c r="M11" s="99">
        <f t="shared" si="1"/>
        <v>6400000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0</v>
      </c>
      <c r="K19" s="99">
        <f t="shared" si="0"/>
        <v>379500</v>
      </c>
      <c r="L19" s="99">
        <v>0</v>
      </c>
      <c r="M19" s="99">
        <f t="shared" si="1"/>
        <v>379500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0</v>
      </c>
      <c r="K23" s="99">
        <f t="shared" si="0"/>
        <v>1518000</v>
      </c>
      <c r="L23" s="99">
        <v>0</v>
      </c>
      <c r="M23" s="99">
        <f t="shared" si="1"/>
        <v>1518000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0</v>
      </c>
      <c r="K26" s="99">
        <f t="shared" si="0"/>
        <v>7466667</v>
      </c>
      <c r="L26" s="99">
        <v>7000000</v>
      </c>
      <c r="M26" s="99">
        <f t="shared" si="1"/>
        <v>466667</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0</v>
      </c>
      <c r="K33" s="99">
        <f t="shared" si="0"/>
        <v>5600000</v>
      </c>
      <c r="L33" s="99">
        <v>0</v>
      </c>
      <c r="M33" s="99">
        <f t="shared" si="1"/>
        <v>5600000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4070777</v>
      </c>
      <c r="M38" s="99">
        <f t="shared" si="1"/>
        <v>4642715</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0</v>
      </c>
      <c r="K40" s="99">
        <f t="shared" si="0"/>
        <v>700000</v>
      </c>
      <c r="L40" s="99">
        <v>0</v>
      </c>
      <c r="M40" s="99">
        <f t="shared" si="1"/>
        <v>700000</v>
      </c>
    </row>
    <row r="41" spans="1:13" x14ac:dyDescent="0.25">
      <c r="A41" s="14"/>
      <c r="B41" s="98" t="s">
        <v>216</v>
      </c>
      <c r="C41" s="108" t="s">
        <v>3075</v>
      </c>
      <c r="D41" s="108" t="s">
        <v>3076</v>
      </c>
      <c r="E41" s="62" t="s">
        <v>3032</v>
      </c>
      <c r="F41" s="65"/>
      <c r="G41" s="49" t="s">
        <v>2989</v>
      </c>
      <c r="H41" s="66"/>
      <c r="I41" s="99">
        <v>6018668</v>
      </c>
      <c r="J41" s="99">
        <v>0</v>
      </c>
      <c r="K41" s="99">
        <f t="shared" si="0"/>
        <v>6018668</v>
      </c>
      <c r="L41" s="99">
        <v>0</v>
      </c>
      <c r="M41" s="99">
        <f t="shared" si="1"/>
        <v>6018668</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66335878</v>
      </c>
      <c r="M52" s="99">
        <f t="shared" si="1"/>
        <v>33664122</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0</v>
      </c>
      <c r="K62" s="99">
        <f t="shared" si="0"/>
        <v>13775000</v>
      </c>
      <c r="L62" s="148">
        <v>13533333</v>
      </c>
      <c r="M62" s="99">
        <f t="shared" si="1"/>
        <v>241667</v>
      </c>
    </row>
    <row r="63" spans="1:13" x14ac:dyDescent="0.25">
      <c r="A63" s="7"/>
      <c r="B63" s="8"/>
      <c r="C63" s="8"/>
      <c r="D63" s="8"/>
      <c r="E63" s="8"/>
      <c r="F63" s="8"/>
      <c r="G63" s="220" t="s">
        <v>13</v>
      </c>
      <c r="H63" s="221"/>
      <c r="I63" s="16">
        <f>SUM(I8:I62)</f>
        <v>505625261</v>
      </c>
      <c r="J63" s="16">
        <f>SUM(J8:J62)</f>
        <v>16871033</v>
      </c>
      <c r="K63" s="16">
        <f>SUM(K8:K62)</f>
        <v>488754228</v>
      </c>
      <c r="L63" s="16">
        <f>SUM(L8:L62)</f>
        <v>429122889</v>
      </c>
      <c r="M63" s="16">
        <f>SUM(M8:M62)</f>
        <v>59631339</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A9" workbookViewId="0">
      <selection activeCell="A12" sqref="A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3126</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232188882</v>
      </c>
      <c r="L4" s="28">
        <f>SUM(L5:L11)</f>
        <v>10143905929</v>
      </c>
      <c r="M4" s="28">
        <f>SUM(M5:M11)</f>
        <v>8378221859</v>
      </c>
      <c r="N4" s="24">
        <f t="shared" ref="N4" si="0">+M4/L4</f>
        <v>0.82593647039330698</v>
      </c>
      <c r="O4" s="28">
        <f>SUM(O5:O11)</f>
        <v>1765684070</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50855083</v>
      </c>
      <c r="L5" s="31">
        <f t="shared" ref="L5:L12" si="1">+I5-K5</f>
        <v>1326895526</v>
      </c>
      <c r="M5" s="28">
        <f>+'7787'!L140</f>
        <v>1015852882</v>
      </c>
      <c r="N5" s="24">
        <f t="shared" ref="N5:N12" si="2">+M5/L5</f>
        <v>0.76558618376108689</v>
      </c>
      <c r="O5" s="31">
        <f t="shared" ref="O5:O11" si="3">+L5-M5</f>
        <v>311042644</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13821660</v>
      </c>
      <c r="L6" s="31">
        <f t="shared" si="1"/>
        <v>4770902335</v>
      </c>
      <c r="M6" s="28">
        <f>+'7795'!L162</f>
        <v>3979960753</v>
      </c>
      <c r="N6" s="24">
        <f t="shared" si="2"/>
        <v>0.83421551596276811</v>
      </c>
      <c r="O6" s="31">
        <f t="shared" si="3"/>
        <v>790941582</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75120868</v>
      </c>
      <c r="L7" s="31">
        <f t="shared" si="1"/>
        <v>1013111892</v>
      </c>
      <c r="M7" s="28">
        <f>+'7793'!L228</f>
        <v>873056623</v>
      </c>
      <c r="N7" s="24">
        <f t="shared" si="2"/>
        <v>0.86175735364875172</v>
      </c>
      <c r="O7" s="31">
        <f t="shared" si="3"/>
        <v>140055269</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26424851</v>
      </c>
      <c r="L8" s="31">
        <f t="shared" si="1"/>
        <v>911723365</v>
      </c>
      <c r="M8" s="28">
        <f>+'7803'!L66</f>
        <v>835768569</v>
      </c>
      <c r="N8" s="24">
        <f t="shared" si="2"/>
        <v>0.91669096250483828</v>
      </c>
      <c r="O8" s="31">
        <f t="shared" si="3"/>
        <v>75954796</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5763334</v>
      </c>
      <c r="L9" s="31">
        <f t="shared" si="1"/>
        <v>257566191</v>
      </c>
      <c r="M9" s="28">
        <f>+'7799'!L25</f>
        <v>244606191</v>
      </c>
      <c r="N9" s="24">
        <f t="shared" si="2"/>
        <v>0.94968283706148371</v>
      </c>
      <c r="O9" s="31">
        <f t="shared" si="3"/>
        <v>12960000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43332053</v>
      </c>
      <c r="L10" s="31">
        <f t="shared" si="1"/>
        <v>1374952392</v>
      </c>
      <c r="M10" s="28">
        <f>+'7800'!L122</f>
        <v>999853952</v>
      </c>
      <c r="N10" s="24">
        <f t="shared" si="2"/>
        <v>0.72719168883048857</v>
      </c>
      <c r="O10" s="31">
        <f t="shared" si="3"/>
        <v>375098440</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16871033</v>
      </c>
      <c r="L11" s="31">
        <f t="shared" si="1"/>
        <v>488754228</v>
      </c>
      <c r="M11" s="28">
        <f>+'7801'!L63</f>
        <v>429122889</v>
      </c>
      <c r="N11" s="24">
        <f t="shared" si="2"/>
        <v>0.87799320070536557</v>
      </c>
      <c r="O11" s="31">
        <f t="shared" si="3"/>
        <v>59631339</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232188882</v>
      </c>
      <c r="L12" s="31">
        <f t="shared" si="1"/>
        <v>10143905929</v>
      </c>
      <c r="M12" s="48">
        <f>+M4</f>
        <v>8378221859</v>
      </c>
      <c r="N12" s="24">
        <f t="shared" si="2"/>
        <v>0.82593647039330698</v>
      </c>
      <c r="O12" s="48">
        <f>+O4</f>
        <v>1765684070</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2023-07-14T17:08:03Z</dcterms:modified>
  <cp:contentStatus/>
</cp:coreProperties>
</file>