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mc:AlternateContent xmlns:mc="http://schemas.openxmlformats.org/markup-compatibility/2006">
    <mc:Choice Requires="x15">
      <x15ac:absPath xmlns:x15ac="http://schemas.microsoft.com/office/spreadsheetml/2010/11/ac" url="\\172.16.10.29\Financiera\PRESUPUESTO 2024\Informes Mensuales\1. Enero\"/>
    </mc:Choice>
  </mc:AlternateContent>
  <xr:revisionPtr revIDLastSave="0" documentId="8_{61212027-C3A3-41CD-B263-3DCAC7B85019}"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'7787'!$A$1:$M$74</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 i="266" l="1"/>
  <c r="K10" i="266"/>
  <c r="K11" i="266"/>
  <c r="K12" i="266"/>
  <c r="K13" i="266"/>
  <c r="K14" i="266"/>
  <c r="K15" i="266"/>
  <c r="M15" i="266" s="1"/>
  <c r="K16" i="266"/>
  <c r="M16" i="266" s="1"/>
  <c r="K17" i="266"/>
  <c r="K18" i="266"/>
  <c r="K19" i="266"/>
  <c r="M19" i="266" s="1"/>
  <c r="K20" i="266"/>
  <c r="M20" i="266" s="1"/>
  <c r="K21" i="266"/>
  <c r="K22" i="266"/>
  <c r="K23" i="266"/>
  <c r="K24" i="266"/>
  <c r="M24" i="266" s="1"/>
  <c r="K25" i="266"/>
  <c r="K26" i="266"/>
  <c r="K27" i="266"/>
  <c r="K28" i="266"/>
  <c r="M28" i="266" s="1"/>
  <c r="K29" i="266"/>
  <c r="K30" i="266"/>
  <c r="K31" i="266"/>
  <c r="M31" i="266" s="1"/>
  <c r="K32" i="266"/>
  <c r="M32" i="266" s="1"/>
  <c r="K33" i="266"/>
  <c r="K34" i="266"/>
  <c r="K35" i="266"/>
  <c r="M35" i="266" s="1"/>
  <c r="K36" i="266"/>
  <c r="M36" i="266" s="1"/>
  <c r="K37" i="266"/>
  <c r="K38" i="266"/>
  <c r="K39" i="266"/>
  <c r="K40" i="266"/>
  <c r="M40" i="266" s="1"/>
  <c r="K41" i="266"/>
  <c r="K42" i="266"/>
  <c r="K43" i="266"/>
  <c r="K44" i="266"/>
  <c r="M44" i="266" s="1"/>
  <c r="K45" i="266"/>
  <c r="K8" i="266"/>
  <c r="K8" i="265"/>
  <c r="K9" i="265"/>
  <c r="M9" i="265" s="1"/>
  <c r="K10" i="265"/>
  <c r="M10" i="265" s="1"/>
  <c r="K11" i="265"/>
  <c r="M11" i="265" s="1"/>
  <c r="K12" i="265"/>
  <c r="K13" i="265"/>
  <c r="M13" i="265" s="1"/>
  <c r="K14" i="265"/>
  <c r="K15" i="265"/>
  <c r="M15" i="265" s="1"/>
  <c r="K16" i="265"/>
  <c r="K17" i="265"/>
  <c r="M17" i="265" s="1"/>
  <c r="K18" i="265"/>
  <c r="M18" i="265" s="1"/>
  <c r="K19" i="265"/>
  <c r="M19" i="265" s="1"/>
  <c r="K20" i="265"/>
  <c r="K21" i="265"/>
  <c r="M21" i="265" s="1"/>
  <c r="K22" i="265"/>
  <c r="K23" i="265"/>
  <c r="M23" i="265" s="1"/>
  <c r="K24" i="265"/>
  <c r="K25" i="265"/>
  <c r="M25" i="265" s="1"/>
  <c r="K26" i="265"/>
  <c r="M26" i="265" s="1"/>
  <c r="K27" i="265"/>
  <c r="M27" i="265" s="1"/>
  <c r="K28" i="265"/>
  <c r="K29" i="265"/>
  <c r="M29" i="265" s="1"/>
  <c r="K30" i="265"/>
  <c r="K31" i="265"/>
  <c r="M31" i="265" s="1"/>
  <c r="K32" i="265"/>
  <c r="K33" i="265"/>
  <c r="M33" i="265" s="1"/>
  <c r="K34" i="265"/>
  <c r="M34" i="265" s="1"/>
  <c r="K35" i="265"/>
  <c r="M35" i="265" s="1"/>
  <c r="K36" i="265"/>
  <c r="K37" i="265"/>
  <c r="M37" i="265" s="1"/>
  <c r="K38" i="265"/>
  <c r="K39" i="265"/>
  <c r="M39" i="265" s="1"/>
  <c r="K40" i="265"/>
  <c r="K41" i="265"/>
  <c r="M41" i="265" s="1"/>
  <c r="K42" i="265"/>
  <c r="M42" i="265" s="1"/>
  <c r="K43" i="265"/>
  <c r="M43" i="265" s="1"/>
  <c r="K44" i="265"/>
  <c r="K45" i="265"/>
  <c r="M45" i="265" s="1"/>
  <c r="K46" i="265"/>
  <c r="K47" i="265"/>
  <c r="M47" i="265" s="1"/>
  <c r="K48" i="265"/>
  <c r="K49" i="265"/>
  <c r="M49" i="265" s="1"/>
  <c r="K50" i="265"/>
  <c r="M50" i="265" s="1"/>
  <c r="K51" i="265"/>
  <c r="M51" i="265" s="1"/>
  <c r="K52" i="265"/>
  <c r="K53" i="265"/>
  <c r="M53" i="265" s="1"/>
  <c r="K54" i="265"/>
  <c r="K55" i="265"/>
  <c r="M55" i="265" s="1"/>
  <c r="K56" i="265"/>
  <c r="K57" i="265"/>
  <c r="M57" i="265" s="1"/>
  <c r="K58" i="265"/>
  <c r="M58" i="265" s="1"/>
  <c r="K7" i="265"/>
  <c r="M10" i="264"/>
  <c r="M11" i="264"/>
  <c r="K8" i="264"/>
  <c r="M8" i="264" s="1"/>
  <c r="K9" i="264"/>
  <c r="M9" i="264" s="1"/>
  <c r="K10" i="264"/>
  <c r="K11" i="264"/>
  <c r="K12" i="264"/>
  <c r="M12" i="264" s="1"/>
  <c r="K7" i="264"/>
  <c r="M7" i="264" s="1"/>
  <c r="M14" i="264" s="1"/>
  <c r="M12" i="263"/>
  <c r="M16" i="263"/>
  <c r="M20" i="263"/>
  <c r="K9" i="263"/>
  <c r="M9" i="263" s="1"/>
  <c r="K10" i="263"/>
  <c r="M10" i="263" s="1"/>
  <c r="K11" i="263"/>
  <c r="M11" i="263" s="1"/>
  <c r="K12" i="263"/>
  <c r="K13" i="263"/>
  <c r="M13" i="263" s="1"/>
  <c r="K14" i="263"/>
  <c r="M14" i="263" s="1"/>
  <c r="K15" i="263"/>
  <c r="M15" i="263" s="1"/>
  <c r="K16" i="263"/>
  <c r="K17" i="263"/>
  <c r="M17" i="263" s="1"/>
  <c r="K18" i="263"/>
  <c r="M18" i="263" s="1"/>
  <c r="K19" i="263"/>
  <c r="M19" i="263" s="1"/>
  <c r="K20" i="263"/>
  <c r="K8" i="263"/>
  <c r="M8" i="263" s="1"/>
  <c r="M8" i="262"/>
  <c r="M9" i="262"/>
  <c r="M10" i="262"/>
  <c r="M11" i="262"/>
  <c r="M12" i="262"/>
  <c r="M13" i="262"/>
  <c r="M14" i="262"/>
  <c r="M15" i="262"/>
  <c r="M16" i="262"/>
  <c r="M17" i="262"/>
  <c r="M18" i="262"/>
  <c r="M19" i="262"/>
  <c r="M20" i="262"/>
  <c r="M21" i="262"/>
  <c r="M22" i="262"/>
  <c r="M23" i="262"/>
  <c r="M24" i="262"/>
  <c r="M25" i="262"/>
  <c r="M26" i="262"/>
  <c r="M27" i="262"/>
  <c r="M28" i="262"/>
  <c r="M29" i="262"/>
  <c r="M30" i="262"/>
  <c r="M31" i="262"/>
  <c r="M32" i="262"/>
  <c r="M33" i="262"/>
  <c r="M34" i="262"/>
  <c r="M35" i="262"/>
  <c r="M36" i="262"/>
  <c r="M37" i="262"/>
  <c r="M38" i="262"/>
  <c r="M39" i="262"/>
  <c r="M40" i="262"/>
  <c r="M41" i="262"/>
  <c r="M42" i="262"/>
  <c r="M43" i="262"/>
  <c r="M44" i="262"/>
  <c r="M45" i="262"/>
  <c r="M46" i="262"/>
  <c r="M47" i="262"/>
  <c r="M48" i="262"/>
  <c r="M49" i="262"/>
  <c r="M50" i="262"/>
  <c r="M51" i="262"/>
  <c r="M52" i="262"/>
  <c r="M53" i="262"/>
  <c r="M54" i="262"/>
  <c r="M55" i="262"/>
  <c r="M56" i="262"/>
  <c r="M57" i="262"/>
  <c r="M58" i="262"/>
  <c r="M59" i="262"/>
  <c r="M60" i="262"/>
  <c r="M61" i="262"/>
  <c r="M62" i="262"/>
  <c r="M63" i="262"/>
  <c r="M64" i="262"/>
  <c r="M65" i="262"/>
  <c r="M66" i="262"/>
  <c r="M67" i="262"/>
  <c r="M68" i="262"/>
  <c r="M69" i="262"/>
  <c r="M70" i="262"/>
  <c r="M71" i="262"/>
  <c r="M72" i="262"/>
  <c r="M73" i="262"/>
  <c r="M74" i="262"/>
  <c r="M75" i="262"/>
  <c r="M76" i="262"/>
  <c r="M77" i="262"/>
  <c r="M78" i="262"/>
  <c r="M79" i="262"/>
  <c r="M80" i="262"/>
  <c r="M81" i="262"/>
  <c r="M82" i="262"/>
  <c r="M83" i="262"/>
  <c r="M84" i="262"/>
  <c r="M85" i="262"/>
  <c r="M86" i="262"/>
  <c r="M87" i="262"/>
  <c r="M88" i="262"/>
  <c r="M89" i="262"/>
  <c r="M90" i="262"/>
  <c r="M91" i="262"/>
  <c r="M92" i="262"/>
  <c r="M93" i="262"/>
  <c r="M94" i="262"/>
  <c r="M95" i="262"/>
  <c r="M96" i="262"/>
  <c r="M97" i="262"/>
  <c r="M98" i="262"/>
  <c r="M99" i="262"/>
  <c r="M100" i="262"/>
  <c r="M101" i="262"/>
  <c r="M102" i="262"/>
  <c r="M103" i="262"/>
  <c r="M104" i="262"/>
  <c r="M105" i="262"/>
  <c r="M106" i="262"/>
  <c r="M107" i="262"/>
  <c r="M108" i="262"/>
  <c r="M109" i="262"/>
  <c r="M110" i="262"/>
  <c r="M111" i="262"/>
  <c r="M112" i="262"/>
  <c r="M113" i="262"/>
  <c r="M114" i="262"/>
  <c r="M115" i="262"/>
  <c r="M116" i="262"/>
  <c r="M117" i="262"/>
  <c r="M118" i="262"/>
  <c r="M119" i="262"/>
  <c r="M120" i="262"/>
  <c r="M121" i="262"/>
  <c r="M122" i="262"/>
  <c r="M123" i="262"/>
  <c r="M124" i="262"/>
  <c r="M125" i="262"/>
  <c r="M126" i="262"/>
  <c r="M127" i="262"/>
  <c r="M128" i="262"/>
  <c r="M129" i="262"/>
  <c r="M130" i="262"/>
  <c r="M131" i="262"/>
  <c r="M132" i="262"/>
  <c r="M133" i="262"/>
  <c r="M134" i="262"/>
  <c r="M135" i="262"/>
  <c r="M136" i="262"/>
  <c r="M137" i="262"/>
  <c r="M138" i="262"/>
  <c r="M139" i="262"/>
  <c r="M140" i="262"/>
  <c r="K8" i="262"/>
  <c r="K9" i="262"/>
  <c r="K10" i="262"/>
  <c r="K11" i="262"/>
  <c r="K12" i="262"/>
  <c r="K13" i="262"/>
  <c r="K14" i="262"/>
  <c r="K15" i="262"/>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51" i="262"/>
  <c r="K52" i="262"/>
  <c r="K53" i="262"/>
  <c r="K54" i="262"/>
  <c r="K55" i="262"/>
  <c r="K56" i="262"/>
  <c r="K57" i="262"/>
  <c r="K58" i="262"/>
  <c r="K59" i="262"/>
  <c r="K60" i="262"/>
  <c r="K61" i="262"/>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7" i="262"/>
  <c r="M7" i="262" s="1"/>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7" i="261"/>
  <c r="M98" i="261"/>
  <c r="M99" i="261"/>
  <c r="M100" i="261"/>
  <c r="M101" i="261"/>
  <c r="M102" i="261"/>
  <c r="M103" i="261"/>
  <c r="M104" i="261"/>
  <c r="M105" i="261"/>
  <c r="M106" i="261"/>
  <c r="M107" i="261"/>
  <c r="M108" i="261"/>
  <c r="M109" i="261"/>
  <c r="M110" i="261"/>
  <c r="M111" i="261"/>
  <c r="M112" i="261"/>
  <c r="M113" i="261"/>
  <c r="M114" i="261"/>
  <c r="M115" i="261"/>
  <c r="M116" i="261"/>
  <c r="M117" i="261"/>
  <c r="M118" i="261"/>
  <c r="M119" i="261"/>
  <c r="M120" i="261"/>
  <c r="M121" i="261"/>
  <c r="M122" i="261"/>
  <c r="M123" i="261"/>
  <c r="M124" i="261"/>
  <c r="M125" i="261"/>
  <c r="M126" i="261"/>
  <c r="M127" i="261"/>
  <c r="M128" i="261"/>
  <c r="M129" i="261"/>
  <c r="M130" i="261"/>
  <c r="M131" i="261"/>
  <c r="M132" i="261"/>
  <c r="M133" i="261"/>
  <c r="M134" i="261"/>
  <c r="M135" i="261"/>
  <c r="M136" i="261"/>
  <c r="M137" i="261"/>
  <c r="M138" i="261"/>
  <c r="M139" i="261"/>
  <c r="M140" i="261"/>
  <c r="M141" i="261"/>
  <c r="M142" i="261"/>
  <c r="M143" i="261"/>
  <c r="M144" i="261"/>
  <c r="M145" i="261"/>
  <c r="M146" i="261"/>
  <c r="M147" i="261"/>
  <c r="M148" i="261"/>
  <c r="M149" i="261"/>
  <c r="M150" i="261"/>
  <c r="M151" i="261"/>
  <c r="M152" i="261"/>
  <c r="M153" i="261"/>
  <c r="M154" i="261"/>
  <c r="M155" i="261"/>
  <c r="M156" i="261"/>
  <c r="M157" i="261"/>
  <c r="M158" i="261"/>
  <c r="M7" i="261"/>
  <c r="K8" i="261"/>
  <c r="K9" i="261"/>
  <c r="K10" i="261"/>
  <c r="K11" i="261"/>
  <c r="K12" i="261"/>
  <c r="K13" i="261"/>
  <c r="K14" i="261"/>
  <c r="K15" i="261"/>
  <c r="K16" i="261"/>
  <c r="K17" i="261"/>
  <c r="K18" i="261"/>
  <c r="K19" i="261"/>
  <c r="K20" i="261"/>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7" i="261"/>
  <c r="M8" i="251"/>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 i="25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 i="251"/>
  <c r="K73" i="251" s="1"/>
  <c r="L73" i="251"/>
  <c r="I73" i="251"/>
  <c r="M17" i="266"/>
  <c r="M18" i="266"/>
  <c r="M21" i="266"/>
  <c r="M22" i="266"/>
  <c r="M23" i="266"/>
  <c r="M25" i="266"/>
  <c r="M26" i="266"/>
  <c r="M27" i="266"/>
  <c r="M29" i="266"/>
  <c r="M30" i="266"/>
  <c r="M33" i="266"/>
  <c r="M34" i="266"/>
  <c r="M37" i="266"/>
  <c r="M38" i="266"/>
  <c r="M39" i="266"/>
  <c r="M41" i="266"/>
  <c r="M42" i="266"/>
  <c r="M43" i="266"/>
  <c r="M45" i="266"/>
  <c r="M8" i="265"/>
  <c r="M12" i="265"/>
  <c r="M14" i="265"/>
  <c r="M16" i="265"/>
  <c r="M20" i="265"/>
  <c r="M22" i="265"/>
  <c r="M24" i="265"/>
  <c r="M28" i="265"/>
  <c r="M30" i="265"/>
  <c r="M32" i="265"/>
  <c r="M36" i="265"/>
  <c r="M38" i="265"/>
  <c r="M40" i="265"/>
  <c r="M44" i="265"/>
  <c r="M46" i="265"/>
  <c r="M48" i="265"/>
  <c r="M52" i="265"/>
  <c r="M54" i="265"/>
  <c r="M56" i="265"/>
  <c r="L14" i="264"/>
  <c r="K14" i="264"/>
  <c r="I14" i="264"/>
  <c r="I23" i="263"/>
  <c r="F58" i="267"/>
  <c r="F53" i="267"/>
  <c r="F46" i="267"/>
  <c r="F41" i="267"/>
  <c r="F33" i="267"/>
  <c r="F22" i="267"/>
  <c r="F9" i="267"/>
  <c r="F10" i="267"/>
  <c r="F11" i="267"/>
  <c r="F12" i="267"/>
  <c r="F13" i="267"/>
  <c r="F8" i="267"/>
  <c r="E14" i="267"/>
  <c r="D14" i="267"/>
  <c r="C14" i="267"/>
  <c r="I159" i="261"/>
  <c r="F14" i="267" l="1"/>
  <c r="J143" i="262"/>
  <c r="J159" i="261" l="1"/>
  <c r="J14" i="264" l="1"/>
  <c r="J23" i="263"/>
  <c r="J73" i="251"/>
  <c r="J46" i="266" l="1"/>
  <c r="J59" i="265" l="1"/>
  <c r="K10" i="252" s="1"/>
  <c r="K159" i="261" l="1"/>
  <c r="L59" i="265"/>
  <c r="M9" i="266"/>
  <c r="M10" i="266"/>
  <c r="M11" i="266"/>
  <c r="M12" i="266"/>
  <c r="M13" i="266"/>
  <c r="M14" i="266"/>
  <c r="M8" i="266"/>
  <c r="M7" i="265"/>
  <c r="M73" i="251"/>
  <c r="K11" i="252"/>
  <c r="K9" i="252"/>
  <c r="K8" i="252"/>
  <c r="K7" i="252"/>
  <c r="K6" i="252"/>
  <c r="K5" i="252"/>
  <c r="K4" i="252" l="1"/>
  <c r="K12" i="252" s="1"/>
  <c r="K143" i="262"/>
  <c r="K23" i="263"/>
  <c r="K59" i="265"/>
  <c r="K46" i="266"/>
  <c r="L23" i="263" l="1"/>
  <c r="M8" i="252" s="1"/>
  <c r="L159" i="261"/>
  <c r="M6" i="252" s="1"/>
  <c r="M5" i="252" l="1"/>
  <c r="M10" i="252"/>
  <c r="I5" i="252" l="1"/>
  <c r="I59" i="265" l="1"/>
  <c r="I10" i="252" s="1"/>
  <c r="I46" i="266"/>
  <c r="I11" i="252" s="1"/>
  <c r="I8" i="252"/>
  <c r="I143" i="262"/>
  <c r="I7" i="252" s="1"/>
  <c r="L143" i="262"/>
  <c r="M7" i="252" s="1"/>
  <c r="M9" i="252" l="1"/>
  <c r="I9" i="252"/>
  <c r="I6" i="252"/>
  <c r="M59" i="265" l="1"/>
  <c r="F11" i="252"/>
  <c r="F10" i="252"/>
  <c r="F9" i="252"/>
  <c r="F8" i="252"/>
  <c r="F7" i="252"/>
  <c r="F6" i="252"/>
  <c r="E6" i="252"/>
  <c r="E7" i="252"/>
  <c r="E8" i="252"/>
  <c r="E9" i="252"/>
  <c r="E10" i="252"/>
  <c r="E11" i="252"/>
  <c r="H11" i="252" l="1"/>
  <c r="L46" i="266"/>
  <c r="M11" i="252" s="1"/>
  <c r="H9" i="252"/>
  <c r="H8" i="252"/>
  <c r="L7" i="252"/>
  <c r="H6" i="252"/>
  <c r="M159" i="261"/>
  <c r="E5" i="252"/>
  <c r="F5" i="252"/>
  <c r="F4" i="252" s="1"/>
  <c r="G5" i="252"/>
  <c r="F28" i="252"/>
  <c r="O7" i="252" l="1"/>
  <c r="N7" i="252"/>
  <c r="L10" i="252"/>
  <c r="M23" i="263"/>
  <c r="G4" i="252"/>
  <c r="G12" i="252" s="1"/>
  <c r="L9" i="252"/>
  <c r="J9" i="252"/>
  <c r="L6" i="252"/>
  <c r="J6" i="252"/>
  <c r="L11" i="252"/>
  <c r="O11" i="252" s="1"/>
  <c r="J11" i="252"/>
  <c r="H7" i="252"/>
  <c r="J7" i="252"/>
  <c r="H10" i="252"/>
  <c r="J10" i="252"/>
  <c r="M143" i="262"/>
  <c r="M46"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<sst xmlns="http://schemas.openxmlformats.org/spreadsheetml/2006/main" count="2576" uniqueCount="2056">
  <si>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</si>
  <si>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</si>
  <si>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</si>
  <si>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</si>
  <si>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</si>
  <si>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</si>
  <si>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</si>
  <si>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</si>
  <si>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</si>
  <si>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</si>
  <si>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</si>
  <si>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</si>
  <si>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</si>
  <si>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</si>
  <si>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</si>
  <si>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</si>
  <si>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</si>
  <si>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</si>
  <si>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</si>
  <si>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</si>
  <si>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</si>
  <si>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</si>
  <si>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</si>
  <si>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</si>
  <si>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</si>
  <si>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</si>
  <si>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</si>
  <si>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</si>
  <si>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</si>
  <si>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</si>
  <si>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</si>
  <si>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</si>
  <si>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</si>
  <si>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</si>
  <si>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</si>
  <si>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</si>
  <si>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</si>
  <si>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</si>
  <si>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</si>
  <si>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</si>
  <si>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</si>
  <si>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</si>
  <si>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</si>
  <si>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</si>
  <si>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</si>
  <si>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</si>
  <si>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</si>
  <si>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</si>
  <si>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</si>
  <si>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</si>
  <si>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</si>
  <si>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</si>
  <si>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</si>
  <si>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</si>
  <si>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</si>
  <si>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</si>
  <si>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</si>
  <si>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</si>
  <si>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</si>
  <si>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</si>
  <si>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</si>
  <si>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</si>
  <si>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</si>
  <si>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</si>
  <si>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</si>
  <si>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</si>
  <si>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</si>
  <si>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</si>
  <si>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</si>
  <si>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</si>
  <si>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</si>
  <si>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</si>
  <si>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</si>
  <si>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</si>
  <si>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</si>
  <si>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</si>
  <si>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</si>
  <si>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</si>
  <si>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</si>
  <si>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</si>
  <si>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</si>
  <si>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</si>
  <si>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</si>
  <si>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</si>
  <si>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</si>
  <si>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</si>
  <si>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</si>
  <si>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</si>
  <si>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</si>
  <si>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</si>
  <si>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</si>
  <si>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</si>
  <si>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</si>
  <si>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</si>
  <si>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</si>
  <si>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</si>
  <si>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</si>
  <si>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</si>
  <si>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</si>
  <si>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</si>
  <si>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</si>
  <si>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</si>
  <si>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</si>
  <si>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</si>
  <si>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</si>
  <si>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</si>
  <si>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</si>
  <si>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</si>
  <si>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</si>
  <si>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</si>
  <si>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</si>
  <si>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</si>
  <si>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</si>
  <si>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</si>
  <si>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</si>
  <si>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</si>
  <si>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</si>
  <si>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</si>
  <si>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</si>
  <si>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</si>
  <si>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</si>
  <si>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</si>
  <si>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</si>
  <si>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</si>
  <si>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</si>
  <si>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</si>
  <si>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</si>
  <si>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</si>
  <si>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</si>
  <si>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</si>
  <si>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</si>
  <si>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</si>
  <si>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</si>
  <si>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</si>
  <si>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</si>
  <si>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</si>
  <si>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</si>
  <si>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</si>
  <si>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</si>
  <si>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</si>
  <si>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</si>
  <si>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</si>
  <si>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</si>
  <si>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</si>
  <si>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</si>
  <si>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</si>
  <si>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</si>
  <si>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</si>
  <si>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</si>
  <si>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</si>
  <si>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</si>
  <si>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</si>
  <si>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</si>
  <si>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</si>
  <si>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</si>
  <si>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</si>
  <si>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</si>
  <si>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</si>
  <si>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</si>
  <si>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</si>
  <si>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</si>
  <si>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</si>
  <si>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</si>
  <si>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</si>
  <si>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</si>
  <si>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</si>
  <si>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</si>
  <si>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</si>
  <si>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</si>
  <si>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</si>
  <si>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</si>
  <si>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</si>
  <si>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</si>
  <si>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</si>
  <si>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</si>
  <si>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</si>
  <si>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</si>
  <si>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</si>
  <si>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</si>
  <si>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</si>
  <si>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</si>
  <si>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</si>
  <si>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</si>
  <si>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</si>
  <si>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</si>
  <si>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</si>
  <si>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</si>
  <si>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</si>
  <si>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</si>
  <si>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</si>
  <si>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</si>
  <si>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</si>
  <si>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</si>
  <si>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</si>
  <si>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</si>
  <si>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</si>
  <si>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</si>
  <si>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</si>
  <si>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</si>
  <si>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</si>
  <si>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</si>
  <si>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</si>
  <si>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</si>
  <si>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</si>
  <si>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</si>
  <si>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</si>
  <si>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</si>
  <si>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</si>
  <si>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</si>
  <si>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</si>
  <si>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</si>
  <si>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</si>
  <si>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</si>
  <si>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</si>
  <si>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</si>
  <si>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</si>
  <si>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</si>
  <si>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</si>
  <si>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</si>
  <si>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</si>
  <si>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</si>
  <si>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</si>
  <si>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</si>
  <si>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</si>
  <si>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</si>
  <si>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</si>
  <si>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</si>
  <si>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</si>
  <si>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</si>
  <si>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</si>
  <si>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</si>
  <si>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</si>
  <si>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</si>
  <si>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</si>
  <si>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</si>
  <si>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</si>
  <si>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</si>
  <si>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</si>
  <si>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</si>
  <si>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</si>
  <si>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</si>
  <si>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</si>
  <si>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</si>
  <si>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</si>
  <si>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</si>
  <si>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</si>
  <si>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</si>
  <si>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</si>
  <si>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</si>
  <si>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</si>
  <si>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</si>
  <si>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</si>
  <si>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</si>
  <si>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</si>
  <si>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</si>
  <si>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</si>
  <si>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</si>
  <si>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</si>
  <si>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</si>
  <si>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</si>
  <si>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</si>
  <si>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</si>
  <si>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</si>
  <si>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</si>
  <si>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</si>
  <si>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</si>
  <si>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</si>
  <si>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</si>
  <si>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</si>
  <si>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</si>
  <si>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</si>
  <si>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</si>
  <si>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</si>
  <si>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</si>
  <si>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</si>
  <si>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</si>
  <si>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</si>
  <si>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</si>
  <si>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</si>
  <si>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</si>
  <si>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</si>
  <si>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</si>
  <si>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</si>
  <si>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</si>
  <si>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</si>
  <si>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</si>
  <si>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</si>
  <si>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</si>
  <si>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</si>
  <si>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</si>
  <si>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</si>
  <si>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</si>
  <si>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</si>
  <si>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</si>
  <si>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</si>
  <si>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</si>
  <si>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</si>
  <si>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</si>
  <si>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</si>
  <si>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</si>
  <si>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</si>
  <si>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</si>
  <si>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</si>
  <si>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</si>
  <si>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</si>
  <si>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</si>
  <si>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</si>
  <si>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</si>
  <si>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</si>
  <si>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</si>
  <si>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</si>
  <si>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</si>
  <si>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</si>
  <si>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</si>
  <si>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</si>
  <si>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</si>
  <si>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</si>
  <si>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</si>
  <si>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</si>
  <si>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</si>
  <si>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</si>
  <si>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</si>
  <si>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</si>
  <si>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</si>
  <si>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</si>
  <si>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</si>
  <si>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</si>
  <si>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</si>
  <si>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</si>
  <si>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</si>
  <si>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</si>
  <si>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</si>
  <si>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</si>
  <si>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</si>
  <si>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</si>
  <si>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</si>
  <si>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</si>
  <si>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</si>
  <si>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</si>
  <si>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</si>
  <si>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</si>
  <si>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</si>
  <si>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</si>
  <si>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</si>
  <si>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</si>
  <si>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</si>
  <si>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</si>
  <si>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</si>
  <si>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</si>
  <si>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</si>
  <si>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</si>
  <si>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</si>
  <si>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</si>
  <si>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</si>
  <si>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</si>
  <si>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</si>
  <si>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</si>
  <si>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</si>
  <si>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</si>
  <si>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</si>
  <si>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</si>
  <si>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</si>
  <si>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</si>
  <si>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</si>
  <si>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</si>
  <si>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</si>
  <si>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</si>
  <si>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</si>
  <si>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</si>
  <si>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</si>
  <si>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</si>
  <si>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</si>
  <si>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</si>
  <si>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</si>
  <si>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</si>
  <si>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</si>
  <si>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</si>
  <si>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</si>
  <si>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</si>
  <si>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</si>
  <si>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</si>
  <si>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</si>
  <si>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</si>
  <si>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</si>
  <si>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</si>
  <si>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</si>
  <si>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</si>
  <si>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</si>
  <si>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ENERO</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</si>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</sst>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24">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3" fontId="21"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50" fillId="57" borderId="14" xfId="0" applyFont="1" applyFill="1" applyBorder="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1" xfId="0" applyFont="1" applyFill="1" applyBorder="1" applyAlignment="1">
      <alignment horizontal="left" vertical="center"/>
    </xf>
    <xf numFmtId="3" fontId="25" fillId="24" borderId="11" xfId="0" applyNumberFormat="1" applyFont="1" applyFill="1" applyBorder="1" applyAlignment="1" applyProtection="1">
      <alignment horizontal="left" vertical="center"/>
      <protection locked="0"/>
    </xf>
    <xf numFmtId="0" fontId="19" fillId="24" borderId="11" xfId="224" applyNumberFormat="1" applyFont="1" applyFill="1" applyBorder="1" applyAlignment="1">
      <alignment horizontal="left" vertical="center"/>
    </xf>
    <xf numFmtId="0" fontId="0" fillId="0" borderId="0" xfId="0" applyAlignment="1">
      <alignment vertical="top"/>
    </xf>
    <xf numFmtId="0" fontId="25" fillId="24" borderId="22" xfId="0" applyFont="1" applyFill="1" applyBorder="1" applyAlignment="1">
      <alignment horizontal="center" vertical="center"/>
    </xf>
    <xf numFmtId="0" fontId="25" fillId="24" borderId="24" xfId="0" applyFont="1" applyFill="1" applyBorder="1" applyAlignment="1">
      <alignment horizontal="center" vertical="center" wrapText="1"/>
    </xf>
    <xf numFmtId="1" fontId="25" fillId="24" borderId="14" xfId="224" applyNumberFormat="1" applyFont="1" applyFill="1" applyBorder="1" applyAlignment="1">
      <alignment horizontal="right" vertical="center" wrapText="1"/>
    </xf>
    <xf numFmtId="3" fontId="21" fillId="24" borderId="23"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horizontal="right" vertical="center"/>
    </xf>
    <xf numFmtId="0" fontId="25" fillId="24" borderId="14" xfId="0" applyFont="1" applyFill="1" applyBorder="1" applyAlignment="1">
      <alignmen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7"/>
  <sheetViews>
    <sheetView topLeftCell="A57" workbookViewId="0">
      <selection activeCell="L84" sqref="L84"/>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37"/>
    </row>
    <row r="3" spans="1:13" ht="15" customHeight="1" x14ac:dyDescent="0.25">
      <c r="A3" s="208" t="s">
        <v>65</v>
      </c>
      <c r="B3" s="208"/>
      <c r="C3" s="208"/>
      <c r="D3" s="208"/>
      <c r="E3" s="208"/>
      <c r="F3" s="208"/>
      <c r="G3" s="208"/>
      <c r="H3" s="208"/>
      <c r="I3" s="208"/>
      <c r="J3" s="208"/>
      <c r="K3" s="208"/>
      <c r="L3" s="208"/>
      <c r="M3" s="149" t="s">
        <v>388</v>
      </c>
    </row>
    <row r="4" spans="1:13" ht="12.75" customHeight="1" x14ac:dyDescent="0.25">
      <c r="A4" s="4"/>
      <c r="B4" s="72"/>
      <c r="C4" s="4"/>
      <c r="D4" s="4"/>
      <c r="E4" s="4"/>
      <c r="F4" s="4"/>
      <c r="G4" s="4"/>
      <c r="H4" s="4"/>
      <c r="I4" s="4"/>
      <c r="J4" s="4"/>
      <c r="K4" s="4"/>
      <c r="L4" s="4"/>
      <c r="M4" s="138"/>
    </row>
    <row r="5" spans="1:13" ht="24" x14ac:dyDescent="0.25">
      <c r="A5" s="211" t="s">
        <v>4</v>
      </c>
      <c r="B5" s="101" t="s">
        <v>10</v>
      </c>
      <c r="C5" s="92" t="s">
        <v>14</v>
      </c>
      <c r="D5" s="96" t="s">
        <v>14</v>
      </c>
      <c r="E5" s="213" t="s">
        <v>12</v>
      </c>
      <c r="F5" s="214"/>
      <c r="G5" s="214"/>
      <c r="H5" s="215"/>
      <c r="I5" s="211" t="s">
        <v>6</v>
      </c>
      <c r="J5" s="92"/>
      <c r="K5" s="198"/>
      <c r="L5" s="211" t="s">
        <v>5</v>
      </c>
      <c r="M5" s="139" t="s">
        <v>0</v>
      </c>
    </row>
    <row r="6" spans="1:13" ht="24" x14ac:dyDescent="0.25">
      <c r="A6" s="212"/>
      <c r="B6" s="102" t="s">
        <v>11</v>
      </c>
      <c r="C6" s="94" t="s">
        <v>9</v>
      </c>
      <c r="D6" s="94" t="s">
        <v>8</v>
      </c>
      <c r="E6" s="213" t="s">
        <v>2</v>
      </c>
      <c r="F6" s="215"/>
      <c r="G6" s="213" t="s">
        <v>7</v>
      </c>
      <c r="H6" s="215"/>
      <c r="I6" s="212"/>
      <c r="J6" s="109" t="s">
        <v>158</v>
      </c>
      <c r="K6" s="199" t="s">
        <v>159</v>
      </c>
      <c r="L6" s="212"/>
      <c r="M6" s="140" t="s">
        <v>1</v>
      </c>
    </row>
    <row r="7" spans="1:13" x14ac:dyDescent="0.25">
      <c r="A7" s="187"/>
      <c r="B7" s="196" t="s">
        <v>908</v>
      </c>
      <c r="C7" s="188" t="s">
        <v>800</v>
      </c>
      <c r="D7" s="188" t="s">
        <v>800</v>
      </c>
      <c r="E7" s="197" t="s">
        <v>974</v>
      </c>
      <c r="F7" s="123"/>
      <c r="G7" s="193" t="s">
        <v>169</v>
      </c>
      <c r="H7" s="189"/>
      <c r="I7" s="203">
        <v>129457096</v>
      </c>
      <c r="J7" s="187"/>
      <c r="K7" s="200">
        <f>+I7-J7</f>
        <v>129457096</v>
      </c>
      <c r="L7" s="188"/>
      <c r="M7" s="202">
        <f>+K7-L7</f>
        <v>129457096</v>
      </c>
    </row>
    <row r="8" spans="1:13" ht="12.75" customHeight="1" x14ac:dyDescent="0.25">
      <c r="A8" s="103"/>
      <c r="B8" s="104" t="s">
        <v>909</v>
      </c>
      <c r="C8" s="105" t="s">
        <v>842</v>
      </c>
      <c r="D8" s="105" t="s">
        <v>843</v>
      </c>
      <c r="E8" s="197" t="s">
        <v>975</v>
      </c>
      <c r="F8" s="63"/>
      <c r="G8" s="59" t="s">
        <v>948</v>
      </c>
      <c r="H8" s="69"/>
      <c r="I8" s="110">
        <v>81455147</v>
      </c>
      <c r="J8" s="111"/>
      <c r="K8" s="200">
        <f t="shared" ref="K8:K71" si="0">+I8-J8</f>
        <v>81455147</v>
      </c>
      <c r="L8" s="111"/>
      <c r="M8" s="202">
        <f t="shared" ref="M8:M71" si="1">+K8-L8</f>
        <v>81455147</v>
      </c>
    </row>
    <row r="9" spans="1:13" x14ac:dyDescent="0.25">
      <c r="A9" s="103"/>
      <c r="B9" s="106" t="s">
        <v>909</v>
      </c>
      <c r="C9" s="107" t="s">
        <v>842</v>
      </c>
      <c r="D9" s="107" t="s">
        <v>843</v>
      </c>
      <c r="E9" s="197" t="s">
        <v>975</v>
      </c>
      <c r="F9" s="65"/>
      <c r="G9" s="60" t="s">
        <v>948</v>
      </c>
      <c r="H9" s="66"/>
      <c r="I9" s="110">
        <v>50000000</v>
      </c>
      <c r="J9" s="99"/>
      <c r="K9" s="200">
        <f t="shared" si="0"/>
        <v>50000000</v>
      </c>
      <c r="L9" s="136"/>
      <c r="M9" s="202">
        <f t="shared" si="1"/>
        <v>50000000</v>
      </c>
    </row>
    <row r="10" spans="1:13" x14ac:dyDescent="0.25">
      <c r="A10" s="97"/>
      <c r="B10" s="106" t="s">
        <v>909</v>
      </c>
      <c r="C10" s="98" t="s">
        <v>842</v>
      </c>
      <c r="D10" s="98" t="s">
        <v>843</v>
      </c>
      <c r="E10" s="197" t="s">
        <v>975</v>
      </c>
      <c r="F10" s="65"/>
      <c r="G10" s="60" t="s">
        <v>948</v>
      </c>
      <c r="H10" s="68"/>
      <c r="I10" s="57">
        <v>158844483</v>
      </c>
      <c r="J10" s="113"/>
      <c r="K10" s="200">
        <f t="shared" si="0"/>
        <v>158844483</v>
      </c>
      <c r="L10" s="99"/>
      <c r="M10" s="202">
        <f t="shared" si="1"/>
        <v>158844483</v>
      </c>
    </row>
    <row r="11" spans="1:13" x14ac:dyDescent="0.25">
      <c r="A11" s="97"/>
      <c r="B11" s="106" t="s">
        <v>910</v>
      </c>
      <c r="C11" s="98" t="s">
        <v>261</v>
      </c>
      <c r="D11" s="98" t="s">
        <v>627</v>
      </c>
      <c r="E11" s="197" t="s">
        <v>976</v>
      </c>
      <c r="F11" s="65"/>
      <c r="G11" s="60" t="s">
        <v>949</v>
      </c>
      <c r="H11" s="68"/>
      <c r="I11" s="57">
        <v>7862634</v>
      </c>
      <c r="J11" s="113"/>
      <c r="K11" s="200">
        <f t="shared" si="0"/>
        <v>7862634</v>
      </c>
      <c r="L11" s="99"/>
      <c r="M11" s="202">
        <f t="shared" si="1"/>
        <v>7862634</v>
      </c>
    </row>
    <row r="12" spans="1:13" x14ac:dyDescent="0.25">
      <c r="A12" s="97"/>
      <c r="B12" s="106" t="s">
        <v>911</v>
      </c>
      <c r="C12" s="98" t="s">
        <v>318</v>
      </c>
      <c r="D12" s="98" t="s">
        <v>844</v>
      </c>
      <c r="E12" s="197" t="s">
        <v>977</v>
      </c>
      <c r="F12" s="65"/>
      <c r="G12" s="60" t="s">
        <v>751</v>
      </c>
      <c r="H12" s="68"/>
      <c r="I12" s="57">
        <v>11973375</v>
      </c>
      <c r="J12" s="113"/>
      <c r="K12" s="200">
        <f t="shared" si="0"/>
        <v>11973375</v>
      </c>
      <c r="L12" s="99"/>
      <c r="M12" s="202">
        <f t="shared" si="1"/>
        <v>11973375</v>
      </c>
    </row>
    <row r="13" spans="1:13" x14ac:dyDescent="0.25">
      <c r="A13" s="97"/>
      <c r="B13" s="106" t="s">
        <v>912</v>
      </c>
      <c r="C13" s="98" t="s">
        <v>396</v>
      </c>
      <c r="D13" s="98" t="s">
        <v>669</v>
      </c>
      <c r="E13" s="197" t="s">
        <v>978</v>
      </c>
      <c r="F13" s="65"/>
      <c r="G13" s="60" t="s">
        <v>950</v>
      </c>
      <c r="H13" s="68"/>
      <c r="I13" s="57">
        <v>862728</v>
      </c>
      <c r="J13" s="113"/>
      <c r="K13" s="200">
        <f t="shared" si="0"/>
        <v>862728</v>
      </c>
      <c r="L13" s="136"/>
      <c r="M13" s="202">
        <f t="shared" si="1"/>
        <v>862728</v>
      </c>
    </row>
    <row r="14" spans="1:13" x14ac:dyDescent="0.25">
      <c r="A14" s="97"/>
      <c r="B14" s="106" t="s">
        <v>913</v>
      </c>
      <c r="C14" s="98" t="s">
        <v>604</v>
      </c>
      <c r="D14" s="98" t="s">
        <v>725</v>
      </c>
      <c r="E14" s="197" t="s">
        <v>979</v>
      </c>
      <c r="F14" s="65"/>
      <c r="G14" s="60" t="s">
        <v>951</v>
      </c>
      <c r="H14" s="68"/>
      <c r="I14" s="57">
        <v>6833000</v>
      </c>
      <c r="J14" s="113"/>
      <c r="K14" s="200">
        <f t="shared" si="0"/>
        <v>6833000</v>
      </c>
      <c r="L14" s="112"/>
      <c r="M14" s="202">
        <f t="shared" si="1"/>
        <v>6833000</v>
      </c>
    </row>
    <row r="15" spans="1:13" x14ac:dyDescent="0.25">
      <c r="A15" s="97"/>
      <c r="B15" s="106" t="s">
        <v>912</v>
      </c>
      <c r="C15" s="98" t="s">
        <v>779</v>
      </c>
      <c r="D15" s="98" t="s">
        <v>845</v>
      </c>
      <c r="E15" s="197" t="s">
        <v>980</v>
      </c>
      <c r="F15" s="65"/>
      <c r="G15" s="60" t="s">
        <v>950</v>
      </c>
      <c r="H15" s="68"/>
      <c r="I15" s="57">
        <v>1725457</v>
      </c>
      <c r="J15" s="113"/>
      <c r="K15" s="200">
        <f t="shared" si="0"/>
        <v>1725457</v>
      </c>
      <c r="L15" s="99"/>
      <c r="M15" s="202">
        <f t="shared" si="1"/>
        <v>1725457</v>
      </c>
    </row>
    <row r="16" spans="1:13" x14ac:dyDescent="0.25">
      <c r="A16" s="97"/>
      <c r="B16" s="106" t="s">
        <v>763</v>
      </c>
      <c r="C16" s="98" t="s">
        <v>607</v>
      </c>
      <c r="D16" s="98" t="s">
        <v>846</v>
      </c>
      <c r="E16" s="197" t="s">
        <v>981</v>
      </c>
      <c r="F16" s="65"/>
      <c r="G16" s="60" t="s">
        <v>952</v>
      </c>
      <c r="H16" s="68"/>
      <c r="I16" s="57">
        <v>3019120</v>
      </c>
      <c r="J16" s="113"/>
      <c r="K16" s="200">
        <f t="shared" si="0"/>
        <v>3019120</v>
      </c>
      <c r="L16" s="99"/>
      <c r="M16" s="202">
        <f t="shared" si="1"/>
        <v>3019120</v>
      </c>
    </row>
    <row r="17" spans="1:13" x14ac:dyDescent="0.25">
      <c r="A17" s="97"/>
      <c r="B17" s="106" t="s">
        <v>914</v>
      </c>
      <c r="C17" s="98" t="s">
        <v>847</v>
      </c>
      <c r="D17" s="98" t="s">
        <v>848</v>
      </c>
      <c r="E17" s="197" t="s">
        <v>479</v>
      </c>
      <c r="F17" s="65"/>
      <c r="G17" s="60" t="s">
        <v>170</v>
      </c>
      <c r="H17" s="68"/>
      <c r="I17" s="57">
        <v>1500000</v>
      </c>
      <c r="J17" s="113"/>
      <c r="K17" s="200">
        <f t="shared" si="0"/>
        <v>1500000</v>
      </c>
      <c r="L17" s="99"/>
      <c r="M17" s="202">
        <f t="shared" si="1"/>
        <v>1500000</v>
      </c>
    </row>
    <row r="18" spans="1:13" x14ac:dyDescent="0.25">
      <c r="A18" s="97"/>
      <c r="B18" s="106" t="s">
        <v>915</v>
      </c>
      <c r="C18" s="98" t="s">
        <v>849</v>
      </c>
      <c r="D18" s="98" t="s">
        <v>362</v>
      </c>
      <c r="E18" s="197" t="s">
        <v>982</v>
      </c>
      <c r="F18" s="65"/>
      <c r="G18" s="60" t="s">
        <v>474</v>
      </c>
      <c r="H18" s="68"/>
      <c r="I18" s="57">
        <v>10231734</v>
      </c>
      <c r="J18" s="113"/>
      <c r="K18" s="200">
        <f t="shared" si="0"/>
        <v>10231734</v>
      </c>
      <c r="L18" s="99"/>
      <c r="M18" s="202">
        <f t="shared" si="1"/>
        <v>10231734</v>
      </c>
    </row>
    <row r="19" spans="1:13" x14ac:dyDescent="0.25">
      <c r="A19" s="97"/>
      <c r="B19" s="106" t="s">
        <v>916</v>
      </c>
      <c r="C19" s="98" t="s">
        <v>144</v>
      </c>
      <c r="D19" s="98" t="s">
        <v>850</v>
      </c>
      <c r="E19" s="197" t="s">
        <v>983</v>
      </c>
      <c r="F19" s="65"/>
      <c r="G19" s="60" t="s">
        <v>953</v>
      </c>
      <c r="H19" s="68"/>
      <c r="I19" s="57">
        <v>4514000</v>
      </c>
      <c r="J19" s="113"/>
      <c r="K19" s="200">
        <f t="shared" si="0"/>
        <v>4514000</v>
      </c>
      <c r="L19" s="99"/>
      <c r="M19" s="202">
        <f t="shared" si="1"/>
        <v>4514000</v>
      </c>
    </row>
    <row r="20" spans="1:13" x14ac:dyDescent="0.25">
      <c r="A20" s="97"/>
      <c r="B20" s="106" t="s">
        <v>842</v>
      </c>
      <c r="C20" s="98" t="s">
        <v>851</v>
      </c>
      <c r="D20" s="98" t="s">
        <v>852</v>
      </c>
      <c r="E20" s="197" t="s">
        <v>984</v>
      </c>
      <c r="F20" s="65"/>
      <c r="G20" s="60" t="s">
        <v>954</v>
      </c>
      <c r="H20" s="68"/>
      <c r="I20" s="57">
        <v>500000</v>
      </c>
      <c r="J20" s="113"/>
      <c r="K20" s="200">
        <f t="shared" si="0"/>
        <v>500000</v>
      </c>
      <c r="L20" s="99"/>
      <c r="M20" s="202">
        <f t="shared" si="1"/>
        <v>500000</v>
      </c>
    </row>
    <row r="21" spans="1:13" x14ac:dyDescent="0.25">
      <c r="A21" s="97"/>
      <c r="B21" s="106" t="s">
        <v>731</v>
      </c>
      <c r="C21" s="98" t="s">
        <v>194</v>
      </c>
      <c r="D21" s="98" t="s">
        <v>722</v>
      </c>
      <c r="E21" s="197" t="s">
        <v>985</v>
      </c>
      <c r="F21" s="65"/>
      <c r="G21" s="60" t="s">
        <v>955</v>
      </c>
      <c r="H21" s="68"/>
      <c r="I21" s="57">
        <v>6766667</v>
      </c>
      <c r="J21" s="113"/>
      <c r="K21" s="200">
        <f t="shared" si="0"/>
        <v>6766667</v>
      </c>
      <c r="L21" s="99"/>
      <c r="M21" s="202">
        <f t="shared" si="1"/>
        <v>6766667</v>
      </c>
    </row>
    <row r="22" spans="1:13" x14ac:dyDescent="0.25">
      <c r="A22" s="97"/>
      <c r="B22" s="106" t="s">
        <v>547</v>
      </c>
      <c r="C22" s="98" t="s">
        <v>853</v>
      </c>
      <c r="D22" s="98" t="s">
        <v>854</v>
      </c>
      <c r="E22" s="197" t="s">
        <v>986</v>
      </c>
      <c r="F22" s="65"/>
      <c r="G22" s="60" t="s">
        <v>171</v>
      </c>
      <c r="H22" s="68"/>
      <c r="I22" s="57">
        <v>190000</v>
      </c>
      <c r="J22" s="113"/>
      <c r="K22" s="200">
        <f t="shared" si="0"/>
        <v>190000</v>
      </c>
      <c r="L22" s="99"/>
      <c r="M22" s="202">
        <f t="shared" si="1"/>
        <v>190000</v>
      </c>
    </row>
    <row r="23" spans="1:13" x14ac:dyDescent="0.25">
      <c r="A23" s="97"/>
      <c r="B23" s="106" t="s">
        <v>917</v>
      </c>
      <c r="C23" s="98" t="s">
        <v>403</v>
      </c>
      <c r="D23" s="98" t="s">
        <v>855</v>
      </c>
      <c r="E23" s="197" t="s">
        <v>987</v>
      </c>
      <c r="F23" s="65"/>
      <c r="G23" s="60" t="s">
        <v>956</v>
      </c>
      <c r="H23" s="68"/>
      <c r="I23" s="57">
        <v>700000</v>
      </c>
      <c r="J23" s="113"/>
      <c r="K23" s="200">
        <f t="shared" si="0"/>
        <v>700000</v>
      </c>
      <c r="L23" s="99"/>
      <c r="M23" s="202">
        <f t="shared" si="1"/>
        <v>700000</v>
      </c>
    </row>
    <row r="24" spans="1:13" x14ac:dyDescent="0.25">
      <c r="A24" s="97"/>
      <c r="B24" s="106" t="s">
        <v>918</v>
      </c>
      <c r="C24" s="98" t="s">
        <v>856</v>
      </c>
      <c r="D24" s="98" t="s">
        <v>857</v>
      </c>
      <c r="E24" s="197" t="s">
        <v>988</v>
      </c>
      <c r="F24" s="65"/>
      <c r="G24" s="60" t="s">
        <v>957</v>
      </c>
      <c r="H24" s="68"/>
      <c r="I24" s="57">
        <v>5935104</v>
      </c>
      <c r="J24" s="113"/>
      <c r="K24" s="200">
        <f t="shared" si="0"/>
        <v>5935104</v>
      </c>
      <c r="L24" s="99"/>
      <c r="M24" s="202">
        <f t="shared" si="1"/>
        <v>5935104</v>
      </c>
    </row>
    <row r="25" spans="1:13" x14ac:dyDescent="0.25">
      <c r="A25" s="97"/>
      <c r="B25" s="106" t="s">
        <v>549</v>
      </c>
      <c r="C25" s="98" t="s">
        <v>272</v>
      </c>
      <c r="D25" s="98" t="s">
        <v>858</v>
      </c>
      <c r="E25" s="197" t="s">
        <v>989</v>
      </c>
      <c r="F25" s="65"/>
      <c r="G25" s="60" t="s">
        <v>472</v>
      </c>
      <c r="H25" s="68"/>
      <c r="I25" s="57">
        <v>3460733</v>
      </c>
      <c r="J25" s="113"/>
      <c r="K25" s="200">
        <f t="shared" si="0"/>
        <v>3460733</v>
      </c>
      <c r="L25" s="99"/>
      <c r="M25" s="202">
        <f t="shared" si="1"/>
        <v>3460733</v>
      </c>
    </row>
    <row r="26" spans="1:13" x14ac:dyDescent="0.25">
      <c r="A26" s="97"/>
      <c r="B26" s="106" t="s">
        <v>590</v>
      </c>
      <c r="C26" s="98" t="s">
        <v>95</v>
      </c>
      <c r="D26" s="98" t="s">
        <v>859</v>
      </c>
      <c r="E26" s="197" t="s">
        <v>990</v>
      </c>
      <c r="F26" s="65"/>
      <c r="G26" s="60" t="s">
        <v>958</v>
      </c>
      <c r="H26" s="68"/>
      <c r="I26" s="57">
        <v>226667</v>
      </c>
      <c r="J26" s="113"/>
      <c r="K26" s="200">
        <f t="shared" si="0"/>
        <v>226667</v>
      </c>
      <c r="L26" s="148"/>
      <c r="M26" s="202">
        <f t="shared" si="1"/>
        <v>226667</v>
      </c>
    </row>
    <row r="27" spans="1:13" x14ac:dyDescent="0.25">
      <c r="A27" s="97"/>
      <c r="B27" s="106" t="s">
        <v>177</v>
      </c>
      <c r="C27" s="98" t="s">
        <v>668</v>
      </c>
      <c r="D27" s="98" t="s">
        <v>860</v>
      </c>
      <c r="E27" s="197" t="s">
        <v>991</v>
      </c>
      <c r="F27" s="65"/>
      <c r="G27" s="60" t="s">
        <v>477</v>
      </c>
      <c r="H27" s="68"/>
      <c r="I27" s="57">
        <v>4140000</v>
      </c>
      <c r="J27" s="113"/>
      <c r="K27" s="200">
        <f t="shared" si="0"/>
        <v>4140000</v>
      </c>
      <c r="L27" s="99"/>
      <c r="M27" s="202">
        <f t="shared" si="1"/>
        <v>4140000</v>
      </c>
    </row>
    <row r="28" spans="1:13" x14ac:dyDescent="0.25">
      <c r="A28" s="97"/>
      <c r="B28" s="106" t="s">
        <v>919</v>
      </c>
      <c r="C28" s="98" t="s">
        <v>451</v>
      </c>
      <c r="D28" s="98" t="s">
        <v>861</v>
      </c>
      <c r="E28" s="197" t="s">
        <v>992</v>
      </c>
      <c r="F28" s="65"/>
      <c r="G28" s="60" t="s">
        <v>464</v>
      </c>
      <c r="H28" s="68"/>
      <c r="I28" s="57">
        <v>4062600</v>
      </c>
      <c r="J28" s="113"/>
      <c r="K28" s="200">
        <f t="shared" si="0"/>
        <v>4062600</v>
      </c>
      <c r="L28" s="99"/>
      <c r="M28" s="202">
        <f t="shared" si="1"/>
        <v>4062600</v>
      </c>
    </row>
    <row r="29" spans="1:13" x14ac:dyDescent="0.25">
      <c r="A29" s="97"/>
      <c r="B29" s="106" t="s">
        <v>920</v>
      </c>
      <c r="C29" s="98" t="s">
        <v>603</v>
      </c>
      <c r="D29" s="98" t="s">
        <v>862</v>
      </c>
      <c r="E29" s="197" t="s">
        <v>993</v>
      </c>
      <c r="F29" s="65"/>
      <c r="G29" s="60" t="s">
        <v>470</v>
      </c>
      <c r="H29" s="68"/>
      <c r="I29" s="57">
        <v>3159800</v>
      </c>
      <c r="J29" s="113"/>
      <c r="K29" s="200">
        <f t="shared" si="0"/>
        <v>3159800</v>
      </c>
      <c r="L29" s="99"/>
      <c r="M29" s="202">
        <f t="shared" si="1"/>
        <v>3159800</v>
      </c>
    </row>
    <row r="30" spans="1:13" x14ac:dyDescent="0.25">
      <c r="A30" s="97"/>
      <c r="B30" s="106" t="s">
        <v>921</v>
      </c>
      <c r="C30" s="98" t="s">
        <v>122</v>
      </c>
      <c r="D30" s="98" t="s">
        <v>863</v>
      </c>
      <c r="E30" s="197" t="s">
        <v>994</v>
      </c>
      <c r="F30" s="65"/>
      <c r="G30" s="60" t="s">
        <v>172</v>
      </c>
      <c r="H30" s="68"/>
      <c r="I30" s="57">
        <v>3105000</v>
      </c>
      <c r="J30" s="113"/>
      <c r="K30" s="200">
        <f t="shared" si="0"/>
        <v>3105000</v>
      </c>
      <c r="L30" s="99"/>
      <c r="M30" s="202">
        <f t="shared" si="1"/>
        <v>3105000</v>
      </c>
    </row>
    <row r="31" spans="1:13" x14ac:dyDescent="0.25">
      <c r="A31" s="97"/>
      <c r="B31" s="106" t="s">
        <v>922</v>
      </c>
      <c r="C31" s="98" t="s">
        <v>864</v>
      </c>
      <c r="D31" s="98" t="s">
        <v>865</v>
      </c>
      <c r="E31" s="197" t="s">
        <v>995</v>
      </c>
      <c r="F31" s="65"/>
      <c r="G31" s="60" t="s">
        <v>468</v>
      </c>
      <c r="H31" s="68"/>
      <c r="I31" s="57">
        <v>6766666</v>
      </c>
      <c r="J31" s="113"/>
      <c r="K31" s="200">
        <f t="shared" si="0"/>
        <v>6766666</v>
      </c>
      <c r="L31" s="99"/>
      <c r="M31" s="202">
        <f t="shared" si="1"/>
        <v>6766666</v>
      </c>
    </row>
    <row r="32" spans="1:13" x14ac:dyDescent="0.25">
      <c r="A32" s="97"/>
      <c r="B32" s="106" t="s">
        <v>923</v>
      </c>
      <c r="C32" s="98" t="s">
        <v>866</v>
      </c>
      <c r="D32" s="98" t="s">
        <v>867</v>
      </c>
      <c r="E32" s="197" t="s">
        <v>996</v>
      </c>
      <c r="F32" s="65"/>
      <c r="G32" s="60" t="s">
        <v>959</v>
      </c>
      <c r="H32" s="68"/>
      <c r="I32" s="57">
        <v>4500000</v>
      </c>
      <c r="J32" s="113"/>
      <c r="K32" s="200">
        <f t="shared" si="0"/>
        <v>4500000</v>
      </c>
      <c r="L32" s="99"/>
      <c r="M32" s="202">
        <f t="shared" si="1"/>
        <v>4500000</v>
      </c>
    </row>
    <row r="33" spans="1:13" x14ac:dyDescent="0.25">
      <c r="A33" s="97"/>
      <c r="B33" s="106" t="s">
        <v>924</v>
      </c>
      <c r="C33" s="98" t="s">
        <v>103</v>
      </c>
      <c r="D33" s="98" t="s">
        <v>868</v>
      </c>
      <c r="E33" s="197" t="s">
        <v>997</v>
      </c>
      <c r="F33" s="65"/>
      <c r="G33" s="60" t="s">
        <v>960</v>
      </c>
      <c r="H33" s="68"/>
      <c r="I33" s="57">
        <v>207000</v>
      </c>
      <c r="J33" s="113"/>
      <c r="K33" s="200">
        <f t="shared" si="0"/>
        <v>207000</v>
      </c>
      <c r="L33" s="99"/>
      <c r="M33" s="202">
        <f t="shared" si="1"/>
        <v>207000</v>
      </c>
    </row>
    <row r="34" spans="1:13" x14ac:dyDescent="0.25">
      <c r="A34" s="97"/>
      <c r="B34" s="106" t="s">
        <v>925</v>
      </c>
      <c r="C34" s="98" t="s">
        <v>620</v>
      </c>
      <c r="D34" s="98" t="s">
        <v>869</v>
      </c>
      <c r="E34" s="197" t="s">
        <v>998</v>
      </c>
      <c r="F34" s="65"/>
      <c r="G34" s="60" t="s">
        <v>961</v>
      </c>
      <c r="H34" s="68"/>
      <c r="I34" s="57">
        <v>2407467</v>
      </c>
      <c r="J34" s="113"/>
      <c r="K34" s="200">
        <f t="shared" si="0"/>
        <v>2407467</v>
      </c>
      <c r="L34" s="99"/>
      <c r="M34" s="202">
        <f t="shared" si="1"/>
        <v>2407467</v>
      </c>
    </row>
    <row r="35" spans="1:13" x14ac:dyDescent="0.25">
      <c r="A35" s="97"/>
      <c r="B35" s="106" t="s">
        <v>450</v>
      </c>
      <c r="C35" s="98" t="s">
        <v>104</v>
      </c>
      <c r="D35" s="98" t="s">
        <v>870</v>
      </c>
      <c r="E35" s="197" t="s">
        <v>999</v>
      </c>
      <c r="F35" s="65"/>
      <c r="G35" s="60" t="s">
        <v>469</v>
      </c>
      <c r="H35" s="68"/>
      <c r="I35" s="57">
        <v>4363534</v>
      </c>
      <c r="J35" s="113"/>
      <c r="K35" s="200">
        <f t="shared" si="0"/>
        <v>4363534</v>
      </c>
      <c r="L35" s="99"/>
      <c r="M35" s="202">
        <f t="shared" si="1"/>
        <v>4363534</v>
      </c>
    </row>
    <row r="36" spans="1:13" x14ac:dyDescent="0.25">
      <c r="A36" s="97"/>
      <c r="B36" s="106" t="s">
        <v>926</v>
      </c>
      <c r="C36" s="98" t="s">
        <v>427</v>
      </c>
      <c r="D36" s="98" t="s">
        <v>871</v>
      </c>
      <c r="E36" s="197" t="s">
        <v>1000</v>
      </c>
      <c r="F36" s="65"/>
      <c r="G36" s="60" t="s">
        <v>962</v>
      </c>
      <c r="H36" s="68"/>
      <c r="I36" s="57">
        <v>4814933</v>
      </c>
      <c r="J36" s="113"/>
      <c r="K36" s="200">
        <f t="shared" si="0"/>
        <v>4814933</v>
      </c>
      <c r="L36" s="99"/>
      <c r="M36" s="202">
        <f t="shared" si="1"/>
        <v>4814933</v>
      </c>
    </row>
    <row r="37" spans="1:13" x14ac:dyDescent="0.25">
      <c r="A37" s="97"/>
      <c r="B37" s="106" t="s">
        <v>256</v>
      </c>
      <c r="C37" s="98" t="s">
        <v>872</v>
      </c>
      <c r="D37" s="98" t="s">
        <v>873</v>
      </c>
      <c r="E37" s="197" t="s">
        <v>1001</v>
      </c>
      <c r="F37" s="65"/>
      <c r="G37" s="60" t="s">
        <v>963</v>
      </c>
      <c r="H37" s="68"/>
      <c r="I37" s="57">
        <v>4814933</v>
      </c>
      <c r="J37" s="113"/>
      <c r="K37" s="200">
        <f t="shared" si="0"/>
        <v>4814933</v>
      </c>
      <c r="L37" s="99"/>
      <c r="M37" s="202">
        <f t="shared" si="1"/>
        <v>4814933</v>
      </c>
    </row>
    <row r="38" spans="1:13" x14ac:dyDescent="0.25">
      <c r="A38" s="97"/>
      <c r="B38" s="106" t="s">
        <v>154</v>
      </c>
      <c r="C38" s="98" t="s">
        <v>874</v>
      </c>
      <c r="D38" s="98" t="s">
        <v>875</v>
      </c>
      <c r="E38" s="197" t="s">
        <v>1002</v>
      </c>
      <c r="F38" s="65"/>
      <c r="G38" s="60" t="s">
        <v>964</v>
      </c>
      <c r="H38" s="68"/>
      <c r="I38" s="57">
        <v>2858867</v>
      </c>
      <c r="J38" s="113"/>
      <c r="K38" s="200">
        <f t="shared" si="0"/>
        <v>2858867</v>
      </c>
      <c r="L38" s="136"/>
      <c r="M38" s="202">
        <f t="shared" si="1"/>
        <v>2858867</v>
      </c>
    </row>
    <row r="39" spans="1:13" x14ac:dyDescent="0.25">
      <c r="A39" s="97"/>
      <c r="B39" s="106" t="s">
        <v>394</v>
      </c>
      <c r="C39" s="98" t="s">
        <v>771</v>
      </c>
      <c r="D39" s="98" t="s">
        <v>876</v>
      </c>
      <c r="E39" s="197" t="s">
        <v>1003</v>
      </c>
      <c r="F39" s="65"/>
      <c r="G39" s="60" t="s">
        <v>965</v>
      </c>
      <c r="H39" s="68"/>
      <c r="I39" s="57">
        <v>200000</v>
      </c>
      <c r="J39" s="113"/>
      <c r="K39" s="200">
        <f t="shared" si="0"/>
        <v>200000</v>
      </c>
      <c r="L39" s="99"/>
      <c r="M39" s="202">
        <f t="shared" si="1"/>
        <v>200000</v>
      </c>
    </row>
    <row r="40" spans="1:13" x14ac:dyDescent="0.25">
      <c r="A40" s="97"/>
      <c r="B40" s="106" t="s">
        <v>765</v>
      </c>
      <c r="C40" s="98" t="s">
        <v>276</v>
      </c>
      <c r="D40" s="98" t="s">
        <v>877</v>
      </c>
      <c r="E40" s="197" t="s">
        <v>1004</v>
      </c>
      <c r="F40" s="65"/>
      <c r="G40" s="60" t="s">
        <v>121</v>
      </c>
      <c r="H40" s="68"/>
      <c r="I40" s="57">
        <v>4140000</v>
      </c>
      <c r="J40" s="113"/>
      <c r="K40" s="200">
        <f t="shared" si="0"/>
        <v>4140000</v>
      </c>
      <c r="L40" s="99"/>
      <c r="M40" s="202">
        <f t="shared" si="1"/>
        <v>4140000</v>
      </c>
    </row>
    <row r="41" spans="1:13" x14ac:dyDescent="0.25">
      <c r="A41" s="97"/>
      <c r="B41" s="106" t="s">
        <v>927</v>
      </c>
      <c r="C41" s="98" t="s">
        <v>333</v>
      </c>
      <c r="D41" s="98" t="s">
        <v>878</v>
      </c>
      <c r="E41" s="197" t="s">
        <v>1005</v>
      </c>
      <c r="F41" s="65"/>
      <c r="G41" s="60" t="s">
        <v>476</v>
      </c>
      <c r="H41" s="68"/>
      <c r="I41" s="57">
        <v>4666667</v>
      </c>
      <c r="J41" s="113"/>
      <c r="K41" s="200">
        <f t="shared" si="0"/>
        <v>4666667</v>
      </c>
      <c r="L41" s="99"/>
      <c r="M41" s="202">
        <f t="shared" si="1"/>
        <v>4666667</v>
      </c>
    </row>
    <row r="42" spans="1:13" x14ac:dyDescent="0.25">
      <c r="A42" s="97"/>
      <c r="B42" s="106" t="s">
        <v>928</v>
      </c>
      <c r="C42" s="98" t="s">
        <v>879</v>
      </c>
      <c r="D42" s="98" t="s">
        <v>880</v>
      </c>
      <c r="E42" s="197" t="s">
        <v>1006</v>
      </c>
      <c r="F42" s="65"/>
      <c r="G42" s="60" t="s">
        <v>173</v>
      </c>
      <c r="H42" s="68"/>
      <c r="I42" s="99">
        <v>3009333</v>
      </c>
      <c r="J42" s="110"/>
      <c r="K42" s="200">
        <f t="shared" si="0"/>
        <v>3009333</v>
      </c>
      <c r="L42" s="99"/>
      <c r="M42" s="202">
        <f t="shared" si="1"/>
        <v>3009333</v>
      </c>
    </row>
    <row r="43" spans="1:13" x14ac:dyDescent="0.25">
      <c r="A43" s="97"/>
      <c r="B43" s="106" t="s">
        <v>548</v>
      </c>
      <c r="C43" s="98" t="s">
        <v>881</v>
      </c>
      <c r="D43" s="98" t="s">
        <v>882</v>
      </c>
      <c r="E43" s="197" t="s">
        <v>1007</v>
      </c>
      <c r="F43" s="65"/>
      <c r="G43" s="60" t="s">
        <v>966</v>
      </c>
      <c r="H43" s="68"/>
      <c r="I43" s="99">
        <v>3333333</v>
      </c>
      <c r="J43" s="110"/>
      <c r="K43" s="200">
        <f t="shared" si="0"/>
        <v>3333333</v>
      </c>
      <c r="L43" s="99"/>
      <c r="M43" s="202">
        <f t="shared" si="1"/>
        <v>3333333</v>
      </c>
    </row>
    <row r="44" spans="1:13" x14ac:dyDescent="0.25">
      <c r="A44" s="97"/>
      <c r="B44" s="106" t="s">
        <v>929</v>
      </c>
      <c r="C44" s="98" t="s">
        <v>525</v>
      </c>
      <c r="D44" s="98" t="s">
        <v>883</v>
      </c>
      <c r="E44" s="197" t="s">
        <v>1008</v>
      </c>
      <c r="F44" s="65"/>
      <c r="G44" s="60" t="s">
        <v>967</v>
      </c>
      <c r="H44" s="68"/>
      <c r="I44" s="99">
        <v>3450000</v>
      </c>
      <c r="J44" s="110"/>
      <c r="K44" s="200">
        <f t="shared" si="0"/>
        <v>3450000</v>
      </c>
      <c r="L44" s="99"/>
      <c r="M44" s="202">
        <f t="shared" si="1"/>
        <v>3450000</v>
      </c>
    </row>
    <row r="45" spans="1:13" x14ac:dyDescent="0.25">
      <c r="A45" s="97"/>
      <c r="B45" s="106" t="s">
        <v>930</v>
      </c>
      <c r="C45" s="98" t="s">
        <v>653</v>
      </c>
      <c r="D45" s="98" t="s">
        <v>648</v>
      </c>
      <c r="E45" s="197" t="s">
        <v>1009</v>
      </c>
      <c r="F45" s="65"/>
      <c r="G45" s="60" t="s">
        <v>35</v>
      </c>
      <c r="H45" s="68"/>
      <c r="I45" s="99">
        <v>9633333</v>
      </c>
      <c r="J45" s="110"/>
      <c r="K45" s="200">
        <f t="shared" si="0"/>
        <v>9633333</v>
      </c>
      <c r="L45" s="99"/>
      <c r="M45" s="202">
        <f t="shared" si="1"/>
        <v>9633333</v>
      </c>
    </row>
    <row r="46" spans="1:13" x14ac:dyDescent="0.25">
      <c r="A46" s="97"/>
      <c r="B46" s="106" t="s">
        <v>931</v>
      </c>
      <c r="C46" s="98" t="s">
        <v>729</v>
      </c>
      <c r="D46" s="98" t="s">
        <v>835</v>
      </c>
      <c r="E46" s="197" t="s">
        <v>1010</v>
      </c>
      <c r="F46" s="65"/>
      <c r="G46" s="60" t="s">
        <v>814</v>
      </c>
      <c r="H46" s="68"/>
      <c r="I46" s="99">
        <v>13333333</v>
      </c>
      <c r="J46" s="110"/>
      <c r="K46" s="200">
        <f t="shared" si="0"/>
        <v>13333333</v>
      </c>
      <c r="L46" s="136"/>
      <c r="M46" s="202">
        <f t="shared" si="1"/>
        <v>13333333</v>
      </c>
    </row>
    <row r="47" spans="1:13" x14ac:dyDescent="0.25">
      <c r="A47" s="97"/>
      <c r="B47" s="106" t="s">
        <v>932</v>
      </c>
      <c r="C47" s="98" t="s">
        <v>884</v>
      </c>
      <c r="D47" s="98" t="s">
        <v>885</v>
      </c>
      <c r="E47" s="197" t="s">
        <v>1011</v>
      </c>
      <c r="F47" s="65"/>
      <c r="G47" s="60" t="s">
        <v>968</v>
      </c>
      <c r="H47" s="68"/>
      <c r="I47" s="99">
        <v>14000000</v>
      </c>
      <c r="J47" s="110"/>
      <c r="K47" s="200">
        <f t="shared" si="0"/>
        <v>14000000</v>
      </c>
      <c r="L47" s="99"/>
      <c r="M47" s="202">
        <f t="shared" si="1"/>
        <v>14000000</v>
      </c>
    </row>
    <row r="48" spans="1:13" x14ac:dyDescent="0.25">
      <c r="A48" s="108"/>
      <c r="B48" s="106" t="s">
        <v>352</v>
      </c>
      <c r="C48" s="98" t="s">
        <v>511</v>
      </c>
      <c r="D48" s="98" t="s">
        <v>649</v>
      </c>
      <c r="E48" s="197" t="s">
        <v>1012</v>
      </c>
      <c r="F48" s="65"/>
      <c r="G48" s="60" t="s">
        <v>958</v>
      </c>
      <c r="H48" s="68"/>
      <c r="I48" s="99">
        <v>13066667</v>
      </c>
      <c r="J48" s="110"/>
      <c r="K48" s="200">
        <f t="shared" si="0"/>
        <v>13066667</v>
      </c>
      <c r="L48" s="99"/>
      <c r="M48" s="202">
        <f t="shared" si="1"/>
        <v>13066667</v>
      </c>
    </row>
    <row r="49" spans="1:13" x14ac:dyDescent="0.25">
      <c r="A49" s="108"/>
      <c r="B49" s="106" t="s">
        <v>933</v>
      </c>
      <c r="C49" s="98" t="s">
        <v>886</v>
      </c>
      <c r="D49" s="98" t="s">
        <v>773</v>
      </c>
      <c r="E49" s="197" t="s">
        <v>1013</v>
      </c>
      <c r="F49" s="65"/>
      <c r="G49" s="60" t="s">
        <v>299</v>
      </c>
      <c r="H49" s="68"/>
      <c r="I49" s="99">
        <v>3622500</v>
      </c>
      <c r="J49" s="110"/>
      <c r="K49" s="200">
        <f t="shared" si="0"/>
        <v>3622500</v>
      </c>
      <c r="L49" s="99"/>
      <c r="M49" s="202">
        <f t="shared" si="1"/>
        <v>3622500</v>
      </c>
    </row>
    <row r="50" spans="1:13" x14ac:dyDescent="0.25">
      <c r="A50" s="108"/>
      <c r="B50" s="106" t="s">
        <v>199</v>
      </c>
      <c r="C50" s="98" t="s">
        <v>887</v>
      </c>
      <c r="D50" s="98" t="s">
        <v>888</v>
      </c>
      <c r="E50" s="197" t="s">
        <v>1014</v>
      </c>
      <c r="F50" s="65"/>
      <c r="G50" s="60" t="s">
        <v>44</v>
      </c>
      <c r="H50" s="68"/>
      <c r="I50" s="99">
        <v>4295491</v>
      </c>
      <c r="J50" s="110"/>
      <c r="K50" s="200">
        <f t="shared" si="0"/>
        <v>4295491</v>
      </c>
      <c r="L50" s="99"/>
      <c r="M50" s="202">
        <f t="shared" si="1"/>
        <v>4295491</v>
      </c>
    </row>
    <row r="51" spans="1:13" x14ac:dyDescent="0.25">
      <c r="A51" s="108"/>
      <c r="B51" s="106" t="s">
        <v>934</v>
      </c>
      <c r="C51" s="98" t="s">
        <v>889</v>
      </c>
      <c r="D51" s="98" t="s">
        <v>650</v>
      </c>
      <c r="E51" s="197" t="s">
        <v>1015</v>
      </c>
      <c r="F51" s="65"/>
      <c r="G51" s="60" t="s">
        <v>174</v>
      </c>
      <c r="H51" s="68"/>
      <c r="I51" s="99">
        <v>2750000</v>
      </c>
      <c r="J51" s="110"/>
      <c r="K51" s="200">
        <f t="shared" si="0"/>
        <v>2750000</v>
      </c>
      <c r="L51" s="136"/>
      <c r="M51" s="202">
        <f t="shared" si="1"/>
        <v>2750000</v>
      </c>
    </row>
    <row r="52" spans="1:13" x14ac:dyDescent="0.25">
      <c r="A52" s="108"/>
      <c r="B52" s="106" t="s">
        <v>935</v>
      </c>
      <c r="C52" s="98" t="s">
        <v>776</v>
      </c>
      <c r="D52" s="98" t="s">
        <v>890</v>
      </c>
      <c r="E52" s="197" t="s">
        <v>1016</v>
      </c>
      <c r="F52" s="65"/>
      <c r="G52" s="60" t="s">
        <v>42</v>
      </c>
      <c r="H52" s="68"/>
      <c r="I52" s="99">
        <v>2487091</v>
      </c>
      <c r="J52" s="110"/>
      <c r="K52" s="200">
        <f t="shared" si="0"/>
        <v>2487091</v>
      </c>
      <c r="L52" s="99"/>
      <c r="M52" s="202">
        <f t="shared" si="1"/>
        <v>2487091</v>
      </c>
    </row>
    <row r="53" spans="1:13" x14ac:dyDescent="0.25">
      <c r="A53" s="108"/>
      <c r="B53" s="106" t="s">
        <v>310</v>
      </c>
      <c r="C53" s="98" t="s">
        <v>721</v>
      </c>
      <c r="D53" s="98" t="s">
        <v>497</v>
      </c>
      <c r="E53" s="197" t="s">
        <v>1017</v>
      </c>
      <c r="F53" s="65"/>
      <c r="G53" s="60" t="s">
        <v>301</v>
      </c>
      <c r="H53" s="68"/>
      <c r="I53" s="99">
        <v>2760000</v>
      </c>
      <c r="J53" s="110"/>
      <c r="K53" s="200">
        <f t="shared" si="0"/>
        <v>2760000</v>
      </c>
      <c r="L53" s="99"/>
      <c r="M53" s="202">
        <f t="shared" si="1"/>
        <v>2760000</v>
      </c>
    </row>
    <row r="54" spans="1:13" x14ac:dyDescent="0.25">
      <c r="A54" s="108"/>
      <c r="B54" s="106" t="s">
        <v>936</v>
      </c>
      <c r="C54" s="98" t="s">
        <v>778</v>
      </c>
      <c r="D54" s="98" t="s">
        <v>723</v>
      </c>
      <c r="E54" s="197" t="s">
        <v>1018</v>
      </c>
      <c r="F54" s="65"/>
      <c r="G54" s="60" t="s">
        <v>171</v>
      </c>
      <c r="H54" s="68"/>
      <c r="I54" s="99">
        <v>4180000</v>
      </c>
      <c r="J54" s="110"/>
      <c r="K54" s="200">
        <f t="shared" si="0"/>
        <v>4180000</v>
      </c>
      <c r="L54" s="99"/>
      <c r="M54" s="202">
        <f t="shared" si="1"/>
        <v>4180000</v>
      </c>
    </row>
    <row r="55" spans="1:13" x14ac:dyDescent="0.25">
      <c r="A55" s="108"/>
      <c r="B55" s="106" t="s">
        <v>268</v>
      </c>
      <c r="C55" s="98" t="s">
        <v>891</v>
      </c>
      <c r="D55" s="98" t="s">
        <v>892</v>
      </c>
      <c r="E55" s="197" t="s">
        <v>1013</v>
      </c>
      <c r="F55" s="65"/>
      <c r="G55" s="60" t="s">
        <v>43</v>
      </c>
      <c r="H55" s="68"/>
      <c r="I55" s="99">
        <v>2826240</v>
      </c>
      <c r="J55" s="110"/>
      <c r="K55" s="200">
        <f t="shared" si="0"/>
        <v>2826240</v>
      </c>
      <c r="L55" s="136"/>
      <c r="M55" s="202">
        <f t="shared" si="1"/>
        <v>2826240</v>
      </c>
    </row>
    <row r="56" spans="1:13" x14ac:dyDescent="0.25">
      <c r="A56" s="108"/>
      <c r="B56" s="106" t="s">
        <v>937</v>
      </c>
      <c r="C56" s="98" t="s">
        <v>784</v>
      </c>
      <c r="D56" s="98" t="s">
        <v>499</v>
      </c>
      <c r="E56" s="197" t="s">
        <v>1019</v>
      </c>
      <c r="F56" s="65"/>
      <c r="G56" s="60" t="s">
        <v>969</v>
      </c>
      <c r="H56" s="68"/>
      <c r="I56" s="99">
        <v>3666666</v>
      </c>
      <c r="J56" s="110"/>
      <c r="K56" s="200">
        <f t="shared" si="0"/>
        <v>3666666</v>
      </c>
      <c r="L56" s="99"/>
      <c r="M56" s="202">
        <f t="shared" si="1"/>
        <v>3666666</v>
      </c>
    </row>
    <row r="57" spans="1:13" x14ac:dyDescent="0.25">
      <c r="A57" s="108"/>
      <c r="B57" s="106" t="s">
        <v>938</v>
      </c>
      <c r="C57" s="98" t="s">
        <v>893</v>
      </c>
      <c r="D57" s="98" t="s">
        <v>652</v>
      </c>
      <c r="E57" s="197" t="s">
        <v>1020</v>
      </c>
      <c r="F57" s="65"/>
      <c r="G57" s="60" t="s">
        <v>175</v>
      </c>
      <c r="H57" s="68"/>
      <c r="I57" s="99">
        <v>3159800</v>
      </c>
      <c r="J57" s="110"/>
      <c r="K57" s="200">
        <f t="shared" si="0"/>
        <v>3159800</v>
      </c>
      <c r="L57" s="99"/>
      <c r="M57" s="202">
        <f t="shared" si="1"/>
        <v>3159800</v>
      </c>
    </row>
    <row r="58" spans="1:13" x14ac:dyDescent="0.25">
      <c r="A58" s="108"/>
      <c r="B58" s="106" t="s">
        <v>850</v>
      </c>
      <c r="C58" s="98" t="s">
        <v>518</v>
      </c>
      <c r="D58" s="98" t="s">
        <v>894</v>
      </c>
      <c r="E58" s="197" t="s">
        <v>1013</v>
      </c>
      <c r="F58" s="65"/>
      <c r="G58" s="60" t="s">
        <v>465</v>
      </c>
      <c r="H58" s="68"/>
      <c r="I58" s="99">
        <v>2400000</v>
      </c>
      <c r="J58" s="110"/>
      <c r="K58" s="200">
        <f t="shared" si="0"/>
        <v>2400000</v>
      </c>
      <c r="L58" s="99"/>
      <c r="M58" s="202">
        <f t="shared" si="1"/>
        <v>2400000</v>
      </c>
    </row>
    <row r="59" spans="1:13" x14ac:dyDescent="0.25">
      <c r="A59" s="108"/>
      <c r="B59" s="106" t="s">
        <v>939</v>
      </c>
      <c r="C59" s="98" t="s">
        <v>530</v>
      </c>
      <c r="D59" s="98" t="s">
        <v>654</v>
      </c>
      <c r="E59" s="197" t="s">
        <v>1021</v>
      </c>
      <c r="F59" s="65"/>
      <c r="G59" s="60" t="s">
        <v>970</v>
      </c>
      <c r="H59" s="68"/>
      <c r="I59" s="99">
        <v>7000000</v>
      </c>
      <c r="J59" s="110"/>
      <c r="K59" s="200">
        <f t="shared" si="0"/>
        <v>7000000</v>
      </c>
      <c r="L59" s="99"/>
      <c r="M59" s="202">
        <f t="shared" si="1"/>
        <v>7000000</v>
      </c>
    </row>
    <row r="60" spans="1:13" x14ac:dyDescent="0.25">
      <c r="A60" s="108"/>
      <c r="B60" s="106" t="s">
        <v>940</v>
      </c>
      <c r="C60" s="98" t="s">
        <v>420</v>
      </c>
      <c r="D60" s="98" t="s">
        <v>727</v>
      </c>
      <c r="E60" s="197" t="s">
        <v>1022</v>
      </c>
      <c r="F60" s="65"/>
      <c r="G60" s="60" t="s">
        <v>971</v>
      </c>
      <c r="H60" s="68"/>
      <c r="I60" s="99">
        <v>5500000</v>
      </c>
      <c r="J60" s="110"/>
      <c r="K60" s="200">
        <f t="shared" si="0"/>
        <v>5500000</v>
      </c>
      <c r="L60" s="99"/>
      <c r="M60" s="202">
        <f t="shared" si="1"/>
        <v>5500000</v>
      </c>
    </row>
    <row r="61" spans="1:13" x14ac:dyDescent="0.25">
      <c r="A61" s="108"/>
      <c r="B61" s="106" t="s">
        <v>941</v>
      </c>
      <c r="C61" s="98" t="s">
        <v>895</v>
      </c>
      <c r="D61" s="98" t="s">
        <v>896</v>
      </c>
      <c r="E61" s="197" t="s">
        <v>1023</v>
      </c>
      <c r="F61" s="65"/>
      <c r="G61" s="60" t="s">
        <v>972</v>
      </c>
      <c r="H61" s="68"/>
      <c r="I61" s="99">
        <v>7000000</v>
      </c>
      <c r="J61" s="110"/>
      <c r="K61" s="200">
        <f t="shared" si="0"/>
        <v>7000000</v>
      </c>
      <c r="L61" s="99"/>
      <c r="M61" s="202">
        <f t="shared" si="1"/>
        <v>7000000</v>
      </c>
    </row>
    <row r="62" spans="1:13" x14ac:dyDescent="0.25">
      <c r="A62" s="108"/>
      <c r="B62" s="106" t="s">
        <v>942</v>
      </c>
      <c r="C62" s="98" t="s">
        <v>516</v>
      </c>
      <c r="D62" s="98" t="s">
        <v>897</v>
      </c>
      <c r="E62" s="197" t="s">
        <v>1024</v>
      </c>
      <c r="F62" s="65"/>
      <c r="G62" s="60" t="s">
        <v>91</v>
      </c>
      <c r="H62" s="68"/>
      <c r="I62" s="99">
        <v>12800000</v>
      </c>
      <c r="J62" s="110"/>
      <c r="K62" s="200">
        <f t="shared" si="0"/>
        <v>12800000</v>
      </c>
      <c r="L62" s="99"/>
      <c r="M62" s="202">
        <f t="shared" si="1"/>
        <v>12800000</v>
      </c>
    </row>
    <row r="63" spans="1:13" x14ac:dyDescent="0.25">
      <c r="A63" s="108"/>
      <c r="B63" s="106" t="s">
        <v>679</v>
      </c>
      <c r="C63" s="98" t="s">
        <v>787</v>
      </c>
      <c r="D63" s="98" t="s">
        <v>898</v>
      </c>
      <c r="E63" s="197" t="s">
        <v>1025</v>
      </c>
      <c r="F63" s="65"/>
      <c r="G63" s="60" t="s">
        <v>462</v>
      </c>
      <c r="H63" s="68"/>
      <c r="I63" s="99">
        <v>7100000</v>
      </c>
      <c r="J63" s="110"/>
      <c r="K63" s="200">
        <f t="shared" si="0"/>
        <v>7100000</v>
      </c>
      <c r="L63" s="99"/>
      <c r="M63" s="202">
        <f t="shared" si="1"/>
        <v>7100000</v>
      </c>
    </row>
    <row r="64" spans="1:13" x14ac:dyDescent="0.25">
      <c r="A64" s="108"/>
      <c r="B64" s="106" t="s">
        <v>943</v>
      </c>
      <c r="C64" s="98" t="s">
        <v>536</v>
      </c>
      <c r="D64" s="98" t="s">
        <v>899</v>
      </c>
      <c r="E64" s="197" t="s">
        <v>1026</v>
      </c>
      <c r="F64" s="65"/>
      <c r="G64" s="60" t="s">
        <v>471</v>
      </c>
      <c r="H64" s="68"/>
      <c r="I64" s="99">
        <v>300333</v>
      </c>
      <c r="J64" s="110"/>
      <c r="K64" s="200">
        <f t="shared" si="0"/>
        <v>300333</v>
      </c>
      <c r="L64" s="99"/>
      <c r="M64" s="202">
        <f t="shared" si="1"/>
        <v>300333</v>
      </c>
    </row>
    <row r="65" spans="1:13" x14ac:dyDescent="0.25">
      <c r="A65" s="108"/>
      <c r="B65" s="106" t="s">
        <v>588</v>
      </c>
      <c r="C65" s="98" t="s">
        <v>332</v>
      </c>
      <c r="D65" s="98" t="s">
        <v>900</v>
      </c>
      <c r="E65" s="197" t="s">
        <v>1027</v>
      </c>
      <c r="F65" s="65"/>
      <c r="G65" s="60" t="s">
        <v>478</v>
      </c>
      <c r="H65" s="68"/>
      <c r="I65" s="99">
        <v>2100000</v>
      </c>
      <c r="J65" s="110"/>
      <c r="K65" s="200">
        <f t="shared" si="0"/>
        <v>2100000</v>
      </c>
      <c r="L65" s="136"/>
      <c r="M65" s="202">
        <f t="shared" si="1"/>
        <v>2100000</v>
      </c>
    </row>
    <row r="66" spans="1:13" x14ac:dyDescent="0.25">
      <c r="A66" s="108"/>
      <c r="B66" s="106" t="s">
        <v>251</v>
      </c>
      <c r="C66" s="98" t="s">
        <v>901</v>
      </c>
      <c r="D66" s="98" t="s">
        <v>902</v>
      </c>
      <c r="E66" s="197" t="s">
        <v>1028</v>
      </c>
      <c r="F66" s="65"/>
      <c r="G66" s="60" t="s">
        <v>467</v>
      </c>
      <c r="H66" s="68"/>
      <c r="I66" s="99">
        <v>4514000</v>
      </c>
      <c r="J66" s="110"/>
      <c r="K66" s="200">
        <f t="shared" si="0"/>
        <v>4514000</v>
      </c>
      <c r="L66" s="99"/>
      <c r="M66" s="202">
        <f t="shared" si="1"/>
        <v>4514000</v>
      </c>
    </row>
    <row r="67" spans="1:13" x14ac:dyDescent="0.25">
      <c r="A67" s="108"/>
      <c r="B67" s="106" t="s">
        <v>944</v>
      </c>
      <c r="C67" s="98" t="s">
        <v>606</v>
      </c>
      <c r="D67" s="98" t="s">
        <v>903</v>
      </c>
      <c r="E67" s="197" t="s">
        <v>1029</v>
      </c>
      <c r="F67" s="65"/>
      <c r="G67" s="60" t="s">
        <v>973</v>
      </c>
      <c r="H67" s="68"/>
      <c r="I67" s="99">
        <v>4000001</v>
      </c>
      <c r="J67" s="110"/>
      <c r="K67" s="200">
        <f t="shared" si="0"/>
        <v>4000001</v>
      </c>
      <c r="L67" s="136"/>
      <c r="M67" s="202">
        <f t="shared" si="1"/>
        <v>4000001</v>
      </c>
    </row>
    <row r="68" spans="1:13" x14ac:dyDescent="0.25">
      <c r="A68" s="108"/>
      <c r="B68" s="106" t="s">
        <v>945</v>
      </c>
      <c r="C68" s="98" t="s">
        <v>621</v>
      </c>
      <c r="D68" s="98" t="s">
        <v>904</v>
      </c>
      <c r="E68" s="197" t="s">
        <v>1030</v>
      </c>
      <c r="F68" s="65"/>
      <c r="G68" s="60" t="s">
        <v>473</v>
      </c>
      <c r="H68" s="68"/>
      <c r="I68" s="99">
        <v>752400</v>
      </c>
      <c r="J68" s="110"/>
      <c r="K68" s="200">
        <f t="shared" si="0"/>
        <v>752400</v>
      </c>
      <c r="L68" s="99"/>
      <c r="M68" s="202">
        <f t="shared" si="1"/>
        <v>752400</v>
      </c>
    </row>
    <row r="69" spans="1:13" x14ac:dyDescent="0.25">
      <c r="A69" s="108"/>
      <c r="B69" s="106" t="s">
        <v>946</v>
      </c>
      <c r="C69" s="98" t="s">
        <v>905</v>
      </c>
      <c r="D69" s="98" t="s">
        <v>906</v>
      </c>
      <c r="E69" s="197" t="s">
        <v>1031</v>
      </c>
      <c r="F69" s="65"/>
      <c r="G69" s="60" t="s">
        <v>475</v>
      </c>
      <c r="H69" s="68"/>
      <c r="I69" s="99">
        <v>1213334</v>
      </c>
      <c r="J69" s="110"/>
      <c r="K69" s="200">
        <f t="shared" si="0"/>
        <v>1213334</v>
      </c>
      <c r="L69" s="99"/>
      <c r="M69" s="202">
        <f t="shared" si="1"/>
        <v>1213334</v>
      </c>
    </row>
    <row r="70" spans="1:13" x14ac:dyDescent="0.25">
      <c r="A70" s="108"/>
      <c r="B70" s="106" t="s">
        <v>947</v>
      </c>
      <c r="C70" s="98" t="s">
        <v>635</v>
      </c>
      <c r="D70" s="98" t="s">
        <v>907</v>
      </c>
      <c r="E70" s="197" t="s">
        <v>1032</v>
      </c>
      <c r="F70" s="65"/>
      <c r="G70" s="60" t="s">
        <v>463</v>
      </c>
      <c r="H70" s="68"/>
      <c r="I70" s="99">
        <v>807300</v>
      </c>
      <c r="J70" s="110"/>
      <c r="K70" s="200">
        <f t="shared" si="0"/>
        <v>807300</v>
      </c>
      <c r="L70" s="99"/>
      <c r="M70" s="202">
        <f t="shared" si="1"/>
        <v>807300</v>
      </c>
    </row>
    <row r="71" spans="1:13" x14ac:dyDescent="0.25">
      <c r="A71" s="108"/>
      <c r="B71" s="106"/>
      <c r="C71" s="98"/>
      <c r="D71" s="98"/>
      <c r="E71" s="184"/>
      <c r="F71" s="65"/>
      <c r="G71" s="60"/>
      <c r="H71" s="68"/>
      <c r="I71" s="99"/>
      <c r="J71" s="100"/>
      <c r="K71" s="200">
        <f t="shared" si="0"/>
        <v>0</v>
      </c>
      <c r="L71" s="112"/>
      <c r="M71" s="202">
        <f t="shared" si="1"/>
        <v>0</v>
      </c>
    </row>
    <row r="72" spans="1:13" x14ac:dyDescent="0.25">
      <c r="A72" s="108"/>
      <c r="B72" s="106"/>
      <c r="C72" s="98"/>
      <c r="D72" s="98"/>
      <c r="E72" s="184"/>
      <c r="F72" s="65"/>
      <c r="G72" s="60"/>
      <c r="H72" s="68"/>
      <c r="I72" s="99"/>
      <c r="J72" s="100"/>
      <c r="K72" s="110"/>
      <c r="L72" s="112"/>
      <c r="M72" s="202">
        <f t="shared" ref="M72" si="2">+K72-L72</f>
        <v>0</v>
      </c>
    </row>
    <row r="73" spans="1:13" x14ac:dyDescent="0.25">
      <c r="A73" s="7"/>
      <c r="B73" s="73"/>
      <c r="C73" s="8"/>
      <c r="D73" s="8"/>
      <c r="E73" s="8"/>
      <c r="F73" s="8"/>
      <c r="G73" s="209" t="s">
        <v>13</v>
      </c>
      <c r="H73" s="210"/>
      <c r="I73" s="16">
        <f>SUM(I7:I72)</f>
        <v>685326567</v>
      </c>
      <c r="J73" s="16">
        <f>SUM(J8:J72)</f>
        <v>0</v>
      </c>
      <c r="K73" s="201">
        <f>SUM(K7:K72)</f>
        <v>685326567</v>
      </c>
      <c r="L73" s="16">
        <f>SUM(L7:L72)</f>
        <v>0</v>
      </c>
      <c r="M73" s="142">
        <f>SUM(M7:M72)</f>
        <v>685326567</v>
      </c>
    </row>
    <row r="74" spans="1:13" ht="12.75" customHeight="1" x14ac:dyDescent="0.25">
      <c r="A74" s="7"/>
      <c r="B74" s="73"/>
      <c r="C74" s="8"/>
      <c r="D74" s="8"/>
      <c r="E74" s="8"/>
      <c r="F74" s="12"/>
      <c r="G74" s="8"/>
      <c r="H74" s="8"/>
      <c r="I74" s="12"/>
      <c r="J74" s="12"/>
      <c r="K74" s="12"/>
      <c r="L74" s="12"/>
      <c r="M74" s="143"/>
    </row>
    <row r="77" spans="1:13" x14ac:dyDescent="0.25">
      <c r="I77" s="45"/>
      <c r="J77" s="45"/>
      <c r="K77" s="45"/>
    </row>
  </sheetData>
  <mergeCells count="8">
    <mergeCell ref="A3:L3"/>
    <mergeCell ref="G73:H73"/>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4"/>
  <sheetViews>
    <sheetView topLeftCell="A136" workbookViewId="0">
      <selection activeCell="E7" sqref="E7:E157"/>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08" t="s">
        <v>81</v>
      </c>
      <c r="B3" s="208"/>
      <c r="C3" s="208"/>
      <c r="D3" s="208"/>
      <c r="E3" s="208"/>
      <c r="F3" s="208"/>
      <c r="G3" s="208"/>
      <c r="H3" s="208"/>
      <c r="I3" s="208"/>
      <c r="J3" s="208"/>
      <c r="K3" s="208"/>
      <c r="L3" s="208"/>
      <c r="M3" s="121" t="s">
        <v>388</v>
      </c>
    </row>
    <row r="4" spans="1:13" ht="12.75" customHeight="1" x14ac:dyDescent="0.25">
      <c r="A4" s="4"/>
      <c r="B4" s="4"/>
      <c r="C4" s="4"/>
      <c r="D4" s="4"/>
      <c r="E4" s="4"/>
      <c r="F4" s="4"/>
      <c r="G4" s="4"/>
      <c r="H4" s="4"/>
      <c r="I4" s="4"/>
      <c r="J4" s="4"/>
      <c r="K4" s="4"/>
      <c r="L4" s="4"/>
      <c r="M4" s="5"/>
    </row>
    <row r="5" spans="1:13" ht="24" x14ac:dyDescent="0.25">
      <c r="A5" s="211" t="s">
        <v>4</v>
      </c>
      <c r="B5" s="96" t="s">
        <v>10</v>
      </c>
      <c r="C5" s="92" t="s">
        <v>14</v>
      </c>
      <c r="D5" s="96" t="s">
        <v>14</v>
      </c>
      <c r="E5" s="213" t="s">
        <v>12</v>
      </c>
      <c r="F5" s="214"/>
      <c r="G5" s="214"/>
      <c r="H5" s="215"/>
      <c r="I5" s="211" t="s">
        <v>6</v>
      </c>
      <c r="J5" s="92" t="s">
        <v>158</v>
      </c>
      <c r="K5" s="93" t="s">
        <v>159</v>
      </c>
      <c r="L5" s="211" t="s">
        <v>5</v>
      </c>
      <c r="M5" s="92" t="s">
        <v>0</v>
      </c>
    </row>
    <row r="6" spans="1:13" x14ac:dyDescent="0.25">
      <c r="A6" s="212"/>
      <c r="B6" s="94" t="s">
        <v>11</v>
      </c>
      <c r="C6" s="94" t="s">
        <v>9</v>
      </c>
      <c r="D6" s="94" t="s">
        <v>8</v>
      </c>
      <c r="E6" s="213" t="s">
        <v>2</v>
      </c>
      <c r="F6" s="215"/>
      <c r="G6" s="213" t="s">
        <v>7</v>
      </c>
      <c r="H6" s="215"/>
      <c r="I6" s="212"/>
      <c r="J6" s="94"/>
      <c r="K6" s="94"/>
      <c r="L6" s="212"/>
      <c r="M6" s="94" t="s">
        <v>1</v>
      </c>
    </row>
    <row r="7" spans="1:13" x14ac:dyDescent="0.25">
      <c r="A7" s="103"/>
      <c r="B7" s="98" t="s">
        <v>1172</v>
      </c>
      <c r="C7" s="197" t="s">
        <v>588</v>
      </c>
      <c r="D7" s="197" t="s">
        <v>455</v>
      </c>
      <c r="E7" s="145" t="s">
        <v>1282</v>
      </c>
      <c r="F7" s="65"/>
      <c r="G7" s="60" t="s">
        <v>1226</v>
      </c>
      <c r="H7" s="66"/>
      <c r="I7" s="114">
        <v>13936037</v>
      </c>
      <c r="J7" s="115"/>
      <c r="K7" s="115">
        <f>+I7-J7</f>
        <v>13936037</v>
      </c>
      <c r="L7" s="111"/>
      <c r="M7" s="99">
        <f>+K7-L7</f>
        <v>13936037</v>
      </c>
    </row>
    <row r="8" spans="1:13" x14ac:dyDescent="0.25">
      <c r="A8" s="103"/>
      <c r="B8" s="98" t="s">
        <v>1173</v>
      </c>
      <c r="C8" s="197" t="s">
        <v>120</v>
      </c>
      <c r="D8" s="197" t="s">
        <v>1033</v>
      </c>
      <c r="E8" s="145" t="s">
        <v>1283</v>
      </c>
      <c r="F8" s="65"/>
      <c r="G8" s="60" t="s">
        <v>1227</v>
      </c>
      <c r="H8" s="66"/>
      <c r="I8" s="114">
        <v>79706968</v>
      </c>
      <c r="J8" s="116"/>
      <c r="K8" s="115">
        <f t="shared" ref="K8:K71" si="0">+I8-J8</f>
        <v>79706968</v>
      </c>
      <c r="L8" s="99"/>
      <c r="M8" s="99">
        <f t="shared" ref="M8:M71" si="1">+K8-L8</f>
        <v>79706968</v>
      </c>
    </row>
    <row r="9" spans="1:13" x14ac:dyDescent="0.25">
      <c r="A9" s="103"/>
      <c r="B9" s="98" t="s">
        <v>909</v>
      </c>
      <c r="C9" s="197" t="s">
        <v>842</v>
      </c>
      <c r="D9" s="197" t="s">
        <v>843</v>
      </c>
      <c r="E9" s="145" t="s">
        <v>975</v>
      </c>
      <c r="F9" s="65"/>
      <c r="G9" s="60" t="s">
        <v>948</v>
      </c>
      <c r="H9" s="66"/>
      <c r="I9" s="114">
        <v>259783304</v>
      </c>
      <c r="J9" s="116"/>
      <c r="K9" s="115">
        <f t="shared" si="0"/>
        <v>259783304</v>
      </c>
      <c r="L9" s="99"/>
      <c r="M9" s="99">
        <f t="shared" si="1"/>
        <v>259783304</v>
      </c>
    </row>
    <row r="10" spans="1:13" x14ac:dyDescent="0.25">
      <c r="A10" s="103"/>
      <c r="B10" s="98" t="s">
        <v>910</v>
      </c>
      <c r="C10" s="197" t="s">
        <v>261</v>
      </c>
      <c r="D10" s="197" t="s">
        <v>627</v>
      </c>
      <c r="E10" s="145" t="s">
        <v>976</v>
      </c>
      <c r="F10" s="65"/>
      <c r="G10" s="60" t="s">
        <v>949</v>
      </c>
      <c r="H10" s="66"/>
      <c r="I10" s="114">
        <v>187868684</v>
      </c>
      <c r="J10" s="116"/>
      <c r="K10" s="115">
        <f t="shared" si="0"/>
        <v>187868684</v>
      </c>
      <c r="L10" s="99"/>
      <c r="M10" s="99">
        <f t="shared" si="1"/>
        <v>187868684</v>
      </c>
    </row>
    <row r="11" spans="1:13" x14ac:dyDescent="0.25">
      <c r="A11" s="103"/>
      <c r="B11" s="98" t="s">
        <v>911</v>
      </c>
      <c r="C11" s="197" t="s">
        <v>318</v>
      </c>
      <c r="D11" s="197" t="s">
        <v>844</v>
      </c>
      <c r="E11" s="145" t="s">
        <v>977</v>
      </c>
      <c r="F11" s="65"/>
      <c r="G11" s="60" t="s">
        <v>751</v>
      </c>
      <c r="H11" s="66"/>
      <c r="I11" s="114">
        <v>23524655</v>
      </c>
      <c r="J11" s="116"/>
      <c r="K11" s="115">
        <f t="shared" si="0"/>
        <v>23524655</v>
      </c>
      <c r="L11" s="99"/>
      <c r="M11" s="99">
        <f t="shared" si="1"/>
        <v>23524655</v>
      </c>
    </row>
    <row r="12" spans="1:13" x14ac:dyDescent="0.25">
      <c r="A12" s="103"/>
      <c r="B12" s="98" t="s">
        <v>1174</v>
      </c>
      <c r="C12" s="197" t="s">
        <v>757</v>
      </c>
      <c r="D12" s="197" t="s">
        <v>819</v>
      </c>
      <c r="E12" s="145" t="s">
        <v>1284</v>
      </c>
      <c r="F12" s="65"/>
      <c r="G12" s="60" t="s">
        <v>1228</v>
      </c>
      <c r="H12" s="66"/>
      <c r="I12" s="114">
        <v>7733334</v>
      </c>
      <c r="J12" s="116"/>
      <c r="K12" s="115">
        <f t="shared" si="0"/>
        <v>7733334</v>
      </c>
      <c r="L12" s="99"/>
      <c r="M12" s="99">
        <f t="shared" si="1"/>
        <v>7733334</v>
      </c>
    </row>
    <row r="13" spans="1:13" x14ac:dyDescent="0.25">
      <c r="A13" s="103"/>
      <c r="B13" s="98" t="s">
        <v>584</v>
      </c>
      <c r="C13" s="197" t="s">
        <v>391</v>
      </c>
      <c r="D13" s="197" t="s">
        <v>678</v>
      </c>
      <c r="E13" s="145" t="s">
        <v>1285</v>
      </c>
      <c r="F13" s="65"/>
      <c r="G13" s="60" t="s">
        <v>560</v>
      </c>
      <c r="H13" s="66"/>
      <c r="I13" s="114">
        <v>12600000</v>
      </c>
      <c r="J13" s="116"/>
      <c r="K13" s="115">
        <f t="shared" si="0"/>
        <v>12600000</v>
      </c>
      <c r="L13" s="99"/>
      <c r="M13" s="99">
        <f t="shared" si="1"/>
        <v>12600000</v>
      </c>
    </row>
    <row r="14" spans="1:13" x14ac:dyDescent="0.25">
      <c r="A14" s="103"/>
      <c r="B14" s="98" t="s">
        <v>825</v>
      </c>
      <c r="C14" s="197" t="s">
        <v>681</v>
      </c>
      <c r="D14" s="197" t="s">
        <v>360</v>
      </c>
      <c r="E14" s="145" t="s">
        <v>1286</v>
      </c>
      <c r="F14" s="65"/>
      <c r="G14" s="60" t="s">
        <v>580</v>
      </c>
      <c r="H14" s="66"/>
      <c r="I14" s="114">
        <v>1000000</v>
      </c>
      <c r="J14" s="116"/>
      <c r="K14" s="115">
        <f t="shared" si="0"/>
        <v>1000000</v>
      </c>
      <c r="L14" s="99"/>
      <c r="M14" s="99">
        <f t="shared" si="1"/>
        <v>1000000</v>
      </c>
    </row>
    <row r="15" spans="1:13" x14ac:dyDescent="0.25">
      <c r="A15" s="103"/>
      <c r="B15" s="98" t="s">
        <v>179</v>
      </c>
      <c r="C15" s="197" t="s">
        <v>822</v>
      </c>
      <c r="D15" s="197" t="s">
        <v>1034</v>
      </c>
      <c r="E15" s="145" t="s">
        <v>1287</v>
      </c>
      <c r="F15" s="65"/>
      <c r="G15" s="60" t="s">
        <v>240</v>
      </c>
      <c r="H15" s="66"/>
      <c r="I15" s="114">
        <v>2816667</v>
      </c>
      <c r="J15" s="116"/>
      <c r="K15" s="115">
        <f t="shared" si="0"/>
        <v>2816667</v>
      </c>
      <c r="L15" s="99"/>
      <c r="M15" s="99">
        <f t="shared" si="1"/>
        <v>2816667</v>
      </c>
    </row>
    <row r="16" spans="1:13" x14ac:dyDescent="0.25">
      <c r="A16" s="103"/>
      <c r="B16" s="98" t="s">
        <v>305</v>
      </c>
      <c r="C16" s="197" t="s">
        <v>761</v>
      </c>
      <c r="D16" s="197" t="s">
        <v>548</v>
      </c>
      <c r="E16" s="60" t="s">
        <v>1288</v>
      </c>
      <c r="F16" s="65"/>
      <c r="G16" s="60" t="s">
        <v>235</v>
      </c>
      <c r="H16" s="66"/>
      <c r="I16" s="114">
        <v>3166667</v>
      </c>
      <c r="J16" s="116"/>
      <c r="K16" s="115">
        <f t="shared" si="0"/>
        <v>3166667</v>
      </c>
      <c r="L16" s="99"/>
      <c r="M16" s="99">
        <f t="shared" si="1"/>
        <v>3166667</v>
      </c>
    </row>
    <row r="17" spans="1:13" x14ac:dyDescent="0.25">
      <c r="A17" s="103"/>
      <c r="B17" s="98" t="s">
        <v>488</v>
      </c>
      <c r="C17" s="197" t="s">
        <v>254</v>
      </c>
      <c r="D17" s="197" t="s">
        <v>1035</v>
      </c>
      <c r="E17" s="60" t="s">
        <v>1289</v>
      </c>
      <c r="F17" s="65"/>
      <c r="G17" s="60" t="s">
        <v>236</v>
      </c>
      <c r="H17" s="66"/>
      <c r="I17" s="114">
        <v>2333333</v>
      </c>
      <c r="J17" s="116"/>
      <c r="K17" s="115">
        <f t="shared" si="0"/>
        <v>2333333</v>
      </c>
      <c r="L17" s="99"/>
      <c r="M17" s="99">
        <f t="shared" si="1"/>
        <v>2333333</v>
      </c>
    </row>
    <row r="18" spans="1:13" x14ac:dyDescent="0.25">
      <c r="A18" s="103"/>
      <c r="B18" s="98" t="s">
        <v>249</v>
      </c>
      <c r="C18" s="197" t="s">
        <v>922</v>
      </c>
      <c r="D18" s="197" t="s">
        <v>1036</v>
      </c>
      <c r="E18" s="60" t="s">
        <v>1290</v>
      </c>
      <c r="F18" s="65"/>
      <c r="G18" s="60" t="s">
        <v>234</v>
      </c>
      <c r="H18" s="66"/>
      <c r="I18" s="114">
        <v>2257000</v>
      </c>
      <c r="J18" s="116"/>
      <c r="K18" s="115">
        <f t="shared" si="0"/>
        <v>2257000</v>
      </c>
      <c r="L18" s="99"/>
      <c r="M18" s="99">
        <f t="shared" si="1"/>
        <v>2257000</v>
      </c>
    </row>
    <row r="19" spans="1:13" x14ac:dyDescent="0.25">
      <c r="A19" s="103"/>
      <c r="B19" s="98" t="s">
        <v>1175</v>
      </c>
      <c r="C19" s="197" t="s">
        <v>449</v>
      </c>
      <c r="D19" s="197" t="s">
        <v>450</v>
      </c>
      <c r="E19" s="60" t="s">
        <v>1291</v>
      </c>
      <c r="F19" s="65"/>
      <c r="G19" s="60" t="s">
        <v>1229</v>
      </c>
      <c r="H19" s="66"/>
      <c r="I19" s="114">
        <v>3166667</v>
      </c>
      <c r="J19" s="116"/>
      <c r="K19" s="115">
        <f t="shared" si="0"/>
        <v>3166667</v>
      </c>
      <c r="L19" s="99"/>
      <c r="M19" s="99">
        <f t="shared" si="1"/>
        <v>3166667</v>
      </c>
    </row>
    <row r="20" spans="1:13" x14ac:dyDescent="0.25">
      <c r="A20" s="103"/>
      <c r="B20" s="98" t="s">
        <v>1176</v>
      </c>
      <c r="C20" s="197" t="s">
        <v>1037</v>
      </c>
      <c r="D20" s="197" t="s">
        <v>847</v>
      </c>
      <c r="E20" s="60" t="s">
        <v>582</v>
      </c>
      <c r="F20" s="65"/>
      <c r="G20" s="60" t="s">
        <v>569</v>
      </c>
      <c r="H20" s="66"/>
      <c r="I20" s="114">
        <v>5000000</v>
      </c>
      <c r="J20" s="116"/>
      <c r="K20" s="115">
        <f t="shared" si="0"/>
        <v>5000000</v>
      </c>
      <c r="L20" s="99"/>
      <c r="M20" s="99">
        <f t="shared" si="1"/>
        <v>5000000</v>
      </c>
    </row>
    <row r="21" spans="1:13" x14ac:dyDescent="0.25">
      <c r="A21" s="103"/>
      <c r="B21" s="98" t="s">
        <v>663</v>
      </c>
      <c r="C21" s="197" t="s">
        <v>399</v>
      </c>
      <c r="D21" s="197" t="s">
        <v>1038</v>
      </c>
      <c r="E21" s="60" t="s">
        <v>1292</v>
      </c>
      <c r="F21" s="65"/>
      <c r="G21" s="147" t="s">
        <v>558</v>
      </c>
      <c r="H21" s="66"/>
      <c r="I21" s="114">
        <v>3850000</v>
      </c>
      <c r="J21" s="116"/>
      <c r="K21" s="115">
        <f t="shared" si="0"/>
        <v>3850000</v>
      </c>
      <c r="L21" s="99"/>
      <c r="M21" s="99">
        <f t="shared" si="1"/>
        <v>3850000</v>
      </c>
    </row>
    <row r="22" spans="1:13" x14ac:dyDescent="0.25">
      <c r="A22" s="103"/>
      <c r="B22" s="98" t="s">
        <v>1177</v>
      </c>
      <c r="C22" s="197" t="s">
        <v>826</v>
      </c>
      <c r="D22" s="197" t="s">
        <v>1039</v>
      </c>
      <c r="E22" s="60" t="s">
        <v>582</v>
      </c>
      <c r="F22" s="65"/>
      <c r="G22" s="147" t="s">
        <v>572</v>
      </c>
      <c r="H22" s="66"/>
      <c r="I22" s="114">
        <v>1166667</v>
      </c>
      <c r="J22" s="116"/>
      <c r="K22" s="115">
        <f t="shared" si="0"/>
        <v>1166667</v>
      </c>
      <c r="L22" s="99"/>
      <c r="M22" s="99">
        <f t="shared" si="1"/>
        <v>1166667</v>
      </c>
    </row>
    <row r="23" spans="1:13" x14ac:dyDescent="0.25">
      <c r="A23" s="103"/>
      <c r="B23" s="98" t="s">
        <v>767</v>
      </c>
      <c r="C23" s="197" t="s">
        <v>1040</v>
      </c>
      <c r="D23" s="197" t="s">
        <v>1041</v>
      </c>
      <c r="E23" s="60" t="s">
        <v>582</v>
      </c>
      <c r="F23" s="65"/>
      <c r="G23" s="147" t="s">
        <v>559</v>
      </c>
      <c r="H23" s="66"/>
      <c r="I23" s="114">
        <v>3333333</v>
      </c>
      <c r="J23" s="116"/>
      <c r="K23" s="115">
        <f t="shared" si="0"/>
        <v>3333333</v>
      </c>
      <c r="L23" s="99"/>
      <c r="M23" s="99">
        <f t="shared" si="1"/>
        <v>3333333</v>
      </c>
    </row>
    <row r="24" spans="1:13" x14ac:dyDescent="0.25">
      <c r="A24" s="103"/>
      <c r="B24" s="98" t="s">
        <v>847</v>
      </c>
      <c r="C24" s="197" t="s">
        <v>259</v>
      </c>
      <c r="D24" s="197" t="s">
        <v>117</v>
      </c>
      <c r="E24" s="60" t="s">
        <v>582</v>
      </c>
      <c r="F24" s="65"/>
      <c r="G24" s="147" t="s">
        <v>557</v>
      </c>
      <c r="H24" s="66"/>
      <c r="I24" s="114">
        <v>2666667</v>
      </c>
      <c r="J24" s="116"/>
      <c r="K24" s="115">
        <f t="shared" si="0"/>
        <v>2666667</v>
      </c>
      <c r="L24" s="99"/>
      <c r="M24" s="99">
        <f t="shared" si="1"/>
        <v>2666667</v>
      </c>
    </row>
    <row r="25" spans="1:13" x14ac:dyDescent="0.25">
      <c r="A25" s="103"/>
      <c r="B25" s="98" t="s">
        <v>768</v>
      </c>
      <c r="C25" s="197" t="s">
        <v>1042</v>
      </c>
      <c r="D25" s="197" t="s">
        <v>112</v>
      </c>
      <c r="E25" s="60" t="s">
        <v>582</v>
      </c>
      <c r="F25" s="65"/>
      <c r="G25" s="147" t="s">
        <v>556</v>
      </c>
      <c r="H25" s="66"/>
      <c r="I25" s="114">
        <v>2666667</v>
      </c>
      <c r="J25" s="116"/>
      <c r="K25" s="115">
        <f t="shared" si="0"/>
        <v>2666667</v>
      </c>
      <c r="L25" s="99"/>
      <c r="M25" s="99">
        <f t="shared" si="1"/>
        <v>2666667</v>
      </c>
    </row>
    <row r="26" spans="1:13" x14ac:dyDescent="0.25">
      <c r="A26" s="103"/>
      <c r="B26" s="98" t="s">
        <v>1178</v>
      </c>
      <c r="C26" s="197" t="s">
        <v>1043</v>
      </c>
      <c r="D26" s="197" t="s">
        <v>1044</v>
      </c>
      <c r="E26" s="60" t="s">
        <v>582</v>
      </c>
      <c r="F26" s="65"/>
      <c r="G26" s="147" t="s">
        <v>555</v>
      </c>
      <c r="H26" s="66"/>
      <c r="I26" s="114">
        <v>3500000</v>
      </c>
      <c r="J26" s="116"/>
      <c r="K26" s="115">
        <f t="shared" si="0"/>
        <v>3500000</v>
      </c>
      <c r="L26" s="99"/>
      <c r="M26" s="99">
        <f t="shared" si="1"/>
        <v>3500000</v>
      </c>
    </row>
    <row r="27" spans="1:13" x14ac:dyDescent="0.25">
      <c r="A27" s="103"/>
      <c r="B27" s="98" t="s">
        <v>1179</v>
      </c>
      <c r="C27" s="197" t="s">
        <v>551</v>
      </c>
      <c r="D27" s="197" t="s">
        <v>312</v>
      </c>
      <c r="E27" s="60" t="s">
        <v>1293</v>
      </c>
      <c r="F27" s="65"/>
      <c r="G27" s="147" t="s">
        <v>1230</v>
      </c>
      <c r="H27" s="66"/>
      <c r="I27" s="114">
        <v>6500000</v>
      </c>
      <c r="J27" s="116"/>
      <c r="K27" s="115">
        <f t="shared" si="0"/>
        <v>6500000</v>
      </c>
      <c r="L27" s="99"/>
      <c r="M27" s="99">
        <f t="shared" si="1"/>
        <v>6500000</v>
      </c>
    </row>
    <row r="28" spans="1:13" x14ac:dyDescent="0.25">
      <c r="A28" s="103"/>
      <c r="B28" s="98" t="s">
        <v>125</v>
      </c>
      <c r="C28" s="197" t="s">
        <v>1045</v>
      </c>
      <c r="D28" s="197" t="s">
        <v>1046</v>
      </c>
      <c r="E28" s="60" t="s">
        <v>1294</v>
      </c>
      <c r="F28" s="65"/>
      <c r="G28" s="147" t="s">
        <v>1231</v>
      </c>
      <c r="H28" s="66"/>
      <c r="I28" s="114">
        <v>6750000</v>
      </c>
      <c r="J28" s="116"/>
      <c r="K28" s="115">
        <f t="shared" si="0"/>
        <v>6750000</v>
      </c>
      <c r="L28" s="99"/>
      <c r="M28" s="99">
        <f t="shared" si="1"/>
        <v>6750000</v>
      </c>
    </row>
    <row r="29" spans="1:13" x14ac:dyDescent="0.25">
      <c r="A29" s="103"/>
      <c r="B29" s="98" t="s">
        <v>1180</v>
      </c>
      <c r="C29" s="197" t="s">
        <v>1047</v>
      </c>
      <c r="D29" s="197" t="s">
        <v>1048</v>
      </c>
      <c r="E29" s="60" t="s">
        <v>1295</v>
      </c>
      <c r="F29" s="65"/>
      <c r="G29" s="147" t="s">
        <v>1232</v>
      </c>
      <c r="H29" s="66"/>
      <c r="I29" s="114">
        <v>5026667</v>
      </c>
      <c r="J29" s="116"/>
      <c r="K29" s="115">
        <f t="shared" si="0"/>
        <v>5026667</v>
      </c>
      <c r="L29" s="99"/>
      <c r="M29" s="99">
        <f t="shared" si="1"/>
        <v>5026667</v>
      </c>
    </row>
    <row r="30" spans="1:13" x14ac:dyDescent="0.25">
      <c r="A30" s="103"/>
      <c r="B30" s="98" t="s">
        <v>1181</v>
      </c>
      <c r="C30" s="197" t="s">
        <v>595</v>
      </c>
      <c r="D30" s="197" t="s">
        <v>1049</v>
      </c>
      <c r="E30" s="60" t="s">
        <v>1296</v>
      </c>
      <c r="F30" s="65"/>
      <c r="G30" s="147" t="s">
        <v>552</v>
      </c>
      <c r="H30" s="66"/>
      <c r="I30" s="114">
        <v>4375000</v>
      </c>
      <c r="J30" s="116"/>
      <c r="K30" s="115">
        <f t="shared" si="0"/>
        <v>4375000</v>
      </c>
      <c r="L30" s="99"/>
      <c r="M30" s="99">
        <f t="shared" si="1"/>
        <v>4375000</v>
      </c>
    </row>
    <row r="31" spans="1:13" x14ac:dyDescent="0.25">
      <c r="A31" s="103"/>
      <c r="B31" s="98" t="s">
        <v>551</v>
      </c>
      <c r="C31" s="197" t="s">
        <v>1050</v>
      </c>
      <c r="D31" s="197" t="s">
        <v>1051</v>
      </c>
      <c r="E31" s="60" t="s">
        <v>1297</v>
      </c>
      <c r="F31" s="65"/>
      <c r="G31" s="147" t="s">
        <v>553</v>
      </c>
      <c r="H31" s="66"/>
      <c r="I31" s="114">
        <v>5250000</v>
      </c>
      <c r="J31" s="116"/>
      <c r="K31" s="115">
        <f t="shared" si="0"/>
        <v>5250000</v>
      </c>
      <c r="L31" s="99"/>
      <c r="M31" s="99">
        <f t="shared" si="1"/>
        <v>5250000</v>
      </c>
    </row>
    <row r="32" spans="1:13" x14ac:dyDescent="0.25">
      <c r="A32" s="103"/>
      <c r="B32" s="98" t="s">
        <v>1182</v>
      </c>
      <c r="C32" s="197" t="s">
        <v>1052</v>
      </c>
      <c r="D32" s="197" t="s">
        <v>97</v>
      </c>
      <c r="E32" s="60" t="s">
        <v>1298</v>
      </c>
      <c r="F32" s="65"/>
      <c r="G32" s="147" t="s">
        <v>562</v>
      </c>
      <c r="H32" s="66"/>
      <c r="I32" s="114">
        <v>4025000</v>
      </c>
      <c r="J32" s="116"/>
      <c r="K32" s="115">
        <f t="shared" si="0"/>
        <v>4025000</v>
      </c>
      <c r="L32" s="99"/>
      <c r="M32" s="99">
        <f t="shared" si="1"/>
        <v>4025000</v>
      </c>
    </row>
    <row r="33" spans="1:13" x14ac:dyDescent="0.25">
      <c r="A33" s="103"/>
      <c r="B33" s="98" t="s">
        <v>1183</v>
      </c>
      <c r="C33" s="197" t="s">
        <v>1053</v>
      </c>
      <c r="D33" s="197" t="s">
        <v>1054</v>
      </c>
      <c r="E33" s="60" t="s">
        <v>1299</v>
      </c>
      <c r="F33" s="65"/>
      <c r="G33" s="147" t="s">
        <v>226</v>
      </c>
      <c r="H33" s="66"/>
      <c r="I33" s="114">
        <v>4216667</v>
      </c>
      <c r="J33" s="116"/>
      <c r="K33" s="115">
        <f t="shared" si="0"/>
        <v>4216667</v>
      </c>
      <c r="L33" s="99"/>
      <c r="M33" s="99">
        <f t="shared" si="1"/>
        <v>4216667</v>
      </c>
    </row>
    <row r="34" spans="1:13" x14ac:dyDescent="0.25">
      <c r="A34" s="103"/>
      <c r="B34" s="98" t="s">
        <v>117</v>
      </c>
      <c r="C34" s="197" t="s">
        <v>1055</v>
      </c>
      <c r="D34" s="197" t="s">
        <v>1056</v>
      </c>
      <c r="E34" s="60" t="s">
        <v>1300</v>
      </c>
      <c r="F34" s="65"/>
      <c r="G34" s="147" t="s">
        <v>565</v>
      </c>
      <c r="H34" s="66"/>
      <c r="I34" s="114">
        <v>4375000</v>
      </c>
      <c r="J34" s="116"/>
      <c r="K34" s="115">
        <f t="shared" si="0"/>
        <v>4375000</v>
      </c>
      <c r="L34" s="99"/>
      <c r="M34" s="99">
        <f t="shared" si="1"/>
        <v>4375000</v>
      </c>
    </row>
    <row r="35" spans="1:13" x14ac:dyDescent="0.25">
      <c r="A35" s="103"/>
      <c r="B35" s="98" t="s">
        <v>120</v>
      </c>
      <c r="C35" s="197" t="s">
        <v>148</v>
      </c>
      <c r="D35" s="197" t="s">
        <v>931</v>
      </c>
      <c r="E35" s="60" t="s">
        <v>1301</v>
      </c>
      <c r="F35" s="65"/>
      <c r="G35" s="147" t="s">
        <v>60</v>
      </c>
      <c r="H35" s="66"/>
      <c r="I35" s="114">
        <v>4025000</v>
      </c>
      <c r="J35" s="116"/>
      <c r="K35" s="115">
        <f t="shared" si="0"/>
        <v>4025000</v>
      </c>
      <c r="L35" s="99"/>
      <c r="M35" s="99">
        <f t="shared" si="1"/>
        <v>4025000</v>
      </c>
    </row>
    <row r="36" spans="1:13" x14ac:dyDescent="0.25">
      <c r="A36" s="103"/>
      <c r="B36" s="98" t="s">
        <v>1184</v>
      </c>
      <c r="C36" s="197" t="s">
        <v>350</v>
      </c>
      <c r="D36" s="197" t="s">
        <v>352</v>
      </c>
      <c r="E36" s="60" t="s">
        <v>1302</v>
      </c>
      <c r="F36" s="65"/>
      <c r="G36" s="147" t="s">
        <v>48</v>
      </c>
      <c r="H36" s="66"/>
      <c r="I36" s="114">
        <v>4200000</v>
      </c>
      <c r="J36" s="116"/>
      <c r="K36" s="115">
        <f t="shared" si="0"/>
        <v>4200000</v>
      </c>
      <c r="L36" s="99"/>
      <c r="M36" s="99">
        <f t="shared" si="1"/>
        <v>4200000</v>
      </c>
    </row>
    <row r="37" spans="1:13" x14ac:dyDescent="0.25">
      <c r="A37" s="103"/>
      <c r="B37" s="98" t="s">
        <v>456</v>
      </c>
      <c r="C37" s="197" t="s">
        <v>1033</v>
      </c>
      <c r="D37" s="197" t="s">
        <v>932</v>
      </c>
      <c r="E37" s="60" t="s">
        <v>1303</v>
      </c>
      <c r="F37" s="65"/>
      <c r="G37" s="147" t="s">
        <v>49</v>
      </c>
      <c r="H37" s="66"/>
      <c r="I37" s="114">
        <v>4200000</v>
      </c>
      <c r="J37" s="116"/>
      <c r="K37" s="115">
        <f t="shared" si="0"/>
        <v>4200000</v>
      </c>
      <c r="L37" s="99"/>
      <c r="M37" s="99">
        <f t="shared" si="1"/>
        <v>4200000</v>
      </c>
    </row>
    <row r="38" spans="1:13" x14ac:dyDescent="0.25">
      <c r="A38" s="103"/>
      <c r="B38" s="98" t="s">
        <v>113</v>
      </c>
      <c r="C38" s="197" t="s">
        <v>1057</v>
      </c>
      <c r="D38" s="197" t="s">
        <v>934</v>
      </c>
      <c r="E38" s="60" t="s">
        <v>1304</v>
      </c>
      <c r="F38" s="65"/>
      <c r="G38" s="147" t="s">
        <v>46</v>
      </c>
      <c r="H38" s="66"/>
      <c r="I38" s="114">
        <v>5232500</v>
      </c>
      <c r="J38" s="116"/>
      <c r="K38" s="115">
        <f t="shared" si="0"/>
        <v>5232500</v>
      </c>
      <c r="L38" s="99"/>
      <c r="M38" s="99">
        <f t="shared" si="1"/>
        <v>5232500</v>
      </c>
    </row>
    <row r="39" spans="1:13" x14ac:dyDescent="0.25">
      <c r="A39" s="103"/>
      <c r="B39" s="98" t="s">
        <v>190</v>
      </c>
      <c r="C39" s="197" t="s">
        <v>1058</v>
      </c>
      <c r="D39" s="197" t="s">
        <v>199</v>
      </c>
      <c r="E39" s="60" t="s">
        <v>1305</v>
      </c>
      <c r="F39" s="65"/>
      <c r="G39" s="147" t="s">
        <v>571</v>
      </c>
      <c r="H39" s="66"/>
      <c r="I39" s="114">
        <v>4025000</v>
      </c>
      <c r="J39" s="116"/>
      <c r="K39" s="115">
        <f t="shared" si="0"/>
        <v>4025000</v>
      </c>
      <c r="L39" s="99"/>
      <c r="M39" s="99">
        <f t="shared" si="1"/>
        <v>4025000</v>
      </c>
    </row>
    <row r="40" spans="1:13" x14ac:dyDescent="0.25">
      <c r="A40" s="103"/>
      <c r="B40" s="98" t="s">
        <v>119</v>
      </c>
      <c r="C40" s="197" t="s">
        <v>130</v>
      </c>
      <c r="D40" s="197" t="s">
        <v>1059</v>
      </c>
      <c r="E40" s="60" t="s">
        <v>1306</v>
      </c>
      <c r="F40" s="65"/>
      <c r="G40" s="147" t="s">
        <v>87</v>
      </c>
      <c r="H40" s="66"/>
      <c r="I40" s="114">
        <v>4983333</v>
      </c>
      <c r="J40" s="116"/>
      <c r="K40" s="115">
        <f t="shared" si="0"/>
        <v>4983333</v>
      </c>
      <c r="L40" s="99"/>
      <c r="M40" s="99">
        <f t="shared" si="1"/>
        <v>4983333</v>
      </c>
    </row>
    <row r="41" spans="1:13" x14ac:dyDescent="0.25">
      <c r="A41" s="103"/>
      <c r="B41" s="98" t="s">
        <v>594</v>
      </c>
      <c r="C41" s="197" t="s">
        <v>1060</v>
      </c>
      <c r="D41" s="197" t="s">
        <v>1061</v>
      </c>
      <c r="E41" s="60" t="s">
        <v>1307</v>
      </c>
      <c r="F41" s="65"/>
      <c r="G41" s="147" t="s">
        <v>245</v>
      </c>
      <c r="H41" s="66"/>
      <c r="I41" s="114">
        <v>5232500</v>
      </c>
      <c r="J41" s="116"/>
      <c r="K41" s="115">
        <f t="shared" si="0"/>
        <v>5232500</v>
      </c>
      <c r="L41" s="99"/>
      <c r="M41" s="99">
        <f t="shared" si="1"/>
        <v>5232500</v>
      </c>
    </row>
    <row r="42" spans="1:13" x14ac:dyDescent="0.25">
      <c r="A42" s="103"/>
      <c r="B42" s="98" t="s">
        <v>1185</v>
      </c>
      <c r="C42" s="197" t="s">
        <v>1062</v>
      </c>
      <c r="D42" s="197" t="s">
        <v>935</v>
      </c>
      <c r="E42" s="60" t="s">
        <v>1308</v>
      </c>
      <c r="F42" s="65"/>
      <c r="G42" s="147" t="s">
        <v>223</v>
      </c>
      <c r="H42" s="66"/>
      <c r="I42" s="114">
        <v>4025000</v>
      </c>
      <c r="J42" s="116"/>
      <c r="K42" s="115">
        <f t="shared" si="0"/>
        <v>4025000</v>
      </c>
      <c r="L42" s="99"/>
      <c r="M42" s="99">
        <f t="shared" si="1"/>
        <v>4025000</v>
      </c>
    </row>
    <row r="43" spans="1:13" x14ac:dyDescent="0.25">
      <c r="A43" s="103"/>
      <c r="B43" s="98" t="s">
        <v>1186</v>
      </c>
      <c r="C43" s="197" t="s">
        <v>1063</v>
      </c>
      <c r="D43" s="197" t="s">
        <v>937</v>
      </c>
      <c r="E43" s="60" t="s">
        <v>1309</v>
      </c>
      <c r="F43" s="65"/>
      <c r="G43" s="147" t="s">
        <v>59</v>
      </c>
      <c r="H43" s="66"/>
      <c r="I43" s="114">
        <v>4025000</v>
      </c>
      <c r="J43" s="116"/>
      <c r="K43" s="115">
        <f t="shared" si="0"/>
        <v>4025000</v>
      </c>
      <c r="L43" s="99"/>
      <c r="M43" s="99">
        <f t="shared" si="1"/>
        <v>4025000</v>
      </c>
    </row>
    <row r="44" spans="1:13" x14ac:dyDescent="0.25">
      <c r="A44" s="103"/>
      <c r="B44" s="98" t="s">
        <v>1187</v>
      </c>
      <c r="C44" s="197" t="s">
        <v>1064</v>
      </c>
      <c r="D44" s="197" t="s">
        <v>268</v>
      </c>
      <c r="E44" s="60" t="s">
        <v>1301</v>
      </c>
      <c r="F44" s="65"/>
      <c r="G44" s="147" t="s">
        <v>566</v>
      </c>
      <c r="H44" s="66"/>
      <c r="I44" s="114">
        <v>4200000</v>
      </c>
      <c r="J44" s="116"/>
      <c r="K44" s="115">
        <f t="shared" si="0"/>
        <v>4200000</v>
      </c>
      <c r="L44" s="99"/>
      <c r="M44" s="99">
        <f t="shared" si="1"/>
        <v>4200000</v>
      </c>
    </row>
    <row r="45" spans="1:13" x14ac:dyDescent="0.25">
      <c r="A45" s="103"/>
      <c r="B45" s="98" t="s">
        <v>1188</v>
      </c>
      <c r="C45" s="197" t="s">
        <v>1065</v>
      </c>
      <c r="D45" s="197" t="s">
        <v>191</v>
      </c>
      <c r="E45" s="60" t="s">
        <v>1310</v>
      </c>
      <c r="F45" s="65"/>
      <c r="G45" s="147" t="s">
        <v>54</v>
      </c>
      <c r="H45" s="66"/>
      <c r="I45" s="114">
        <v>4200000</v>
      </c>
      <c r="J45" s="116"/>
      <c r="K45" s="115">
        <f t="shared" si="0"/>
        <v>4200000</v>
      </c>
      <c r="L45" s="99"/>
      <c r="M45" s="99">
        <f t="shared" si="1"/>
        <v>4200000</v>
      </c>
    </row>
    <row r="46" spans="1:13" x14ac:dyDescent="0.25">
      <c r="A46" s="103"/>
      <c r="B46" s="98" t="s">
        <v>118</v>
      </c>
      <c r="C46" s="197" t="s">
        <v>1066</v>
      </c>
      <c r="D46" s="197" t="s">
        <v>269</v>
      </c>
      <c r="E46" s="60" t="s">
        <v>1311</v>
      </c>
      <c r="F46" s="65"/>
      <c r="G46" s="147" t="s">
        <v>229</v>
      </c>
      <c r="H46" s="66"/>
      <c r="I46" s="114">
        <v>4025000</v>
      </c>
      <c r="J46" s="116"/>
      <c r="K46" s="115">
        <f t="shared" si="0"/>
        <v>4025000</v>
      </c>
      <c r="L46" s="99"/>
      <c r="M46" s="99">
        <f t="shared" si="1"/>
        <v>4025000</v>
      </c>
    </row>
    <row r="47" spans="1:13" x14ac:dyDescent="0.25">
      <c r="A47" s="103"/>
      <c r="B47" s="98" t="s">
        <v>458</v>
      </c>
      <c r="C47" s="197" t="s">
        <v>321</v>
      </c>
      <c r="D47" s="197" t="s">
        <v>1067</v>
      </c>
      <c r="E47" s="60" t="s">
        <v>1312</v>
      </c>
      <c r="F47" s="65"/>
      <c r="G47" s="147" t="s">
        <v>62</v>
      </c>
      <c r="H47" s="66"/>
      <c r="I47" s="114">
        <v>4200000</v>
      </c>
      <c r="J47" s="116"/>
      <c r="K47" s="115">
        <f t="shared" si="0"/>
        <v>4200000</v>
      </c>
      <c r="L47" s="99"/>
      <c r="M47" s="99">
        <f t="shared" si="1"/>
        <v>4200000</v>
      </c>
    </row>
    <row r="48" spans="1:13" x14ac:dyDescent="0.25">
      <c r="A48" s="103"/>
      <c r="B48" s="98" t="s">
        <v>1189</v>
      </c>
      <c r="C48" s="197" t="s">
        <v>1068</v>
      </c>
      <c r="D48" s="197" t="s">
        <v>330</v>
      </c>
      <c r="E48" s="60" t="s">
        <v>1313</v>
      </c>
      <c r="F48" s="65"/>
      <c r="G48" s="147" t="s">
        <v>232</v>
      </c>
      <c r="H48" s="66"/>
      <c r="I48" s="114">
        <v>3611200</v>
      </c>
      <c r="J48" s="116"/>
      <c r="K48" s="115">
        <f t="shared" si="0"/>
        <v>3611200</v>
      </c>
      <c r="L48" s="99"/>
      <c r="M48" s="99">
        <f t="shared" si="1"/>
        <v>3611200</v>
      </c>
    </row>
    <row r="49" spans="1:13" x14ac:dyDescent="0.25">
      <c r="A49" s="103"/>
      <c r="B49" s="98" t="s">
        <v>1044</v>
      </c>
      <c r="C49" s="197" t="s">
        <v>128</v>
      </c>
      <c r="D49" s="197" t="s">
        <v>938</v>
      </c>
      <c r="E49" s="60" t="s">
        <v>1314</v>
      </c>
      <c r="F49" s="65"/>
      <c r="G49" s="147" t="s">
        <v>53</v>
      </c>
      <c r="H49" s="66"/>
      <c r="I49" s="114">
        <v>4427500</v>
      </c>
      <c r="J49" s="116"/>
      <c r="K49" s="115">
        <f t="shared" si="0"/>
        <v>4427500</v>
      </c>
      <c r="L49" s="99"/>
      <c r="M49" s="99">
        <f t="shared" si="1"/>
        <v>4427500</v>
      </c>
    </row>
    <row r="50" spans="1:13" x14ac:dyDescent="0.25">
      <c r="A50" s="103"/>
      <c r="B50" s="98" t="s">
        <v>361</v>
      </c>
      <c r="C50" s="197" t="s">
        <v>1069</v>
      </c>
      <c r="D50" s="197" t="s">
        <v>192</v>
      </c>
      <c r="E50" s="60" t="s">
        <v>1315</v>
      </c>
      <c r="F50" s="65"/>
      <c r="G50" s="147" t="s">
        <v>577</v>
      </c>
      <c r="H50" s="66"/>
      <c r="I50" s="114">
        <v>4550000</v>
      </c>
      <c r="J50" s="116"/>
      <c r="K50" s="115">
        <f t="shared" si="0"/>
        <v>4550000</v>
      </c>
      <c r="L50" s="99"/>
      <c r="M50" s="99">
        <f t="shared" si="1"/>
        <v>4550000</v>
      </c>
    </row>
    <row r="51" spans="1:13" x14ac:dyDescent="0.25">
      <c r="A51" s="103"/>
      <c r="B51" s="98" t="s">
        <v>1190</v>
      </c>
      <c r="C51" s="197" t="s">
        <v>1070</v>
      </c>
      <c r="D51" s="197" t="s">
        <v>193</v>
      </c>
      <c r="E51" s="60" t="s">
        <v>1316</v>
      </c>
      <c r="F51" s="65"/>
      <c r="G51" s="147" t="s">
        <v>39</v>
      </c>
      <c r="H51" s="66"/>
      <c r="I51" s="114">
        <v>5460000</v>
      </c>
      <c r="J51" s="116"/>
      <c r="K51" s="115">
        <f t="shared" si="0"/>
        <v>5460000</v>
      </c>
      <c r="L51" s="99"/>
      <c r="M51" s="99">
        <f t="shared" si="1"/>
        <v>5460000</v>
      </c>
    </row>
    <row r="52" spans="1:13" x14ac:dyDescent="0.25">
      <c r="A52" s="103"/>
      <c r="B52" s="98" t="s">
        <v>1191</v>
      </c>
      <c r="C52" s="197" t="s">
        <v>1071</v>
      </c>
      <c r="D52" s="197" t="s">
        <v>1072</v>
      </c>
      <c r="E52" s="60" t="s">
        <v>1317</v>
      </c>
      <c r="F52" s="65"/>
      <c r="G52" s="60" t="s">
        <v>64</v>
      </c>
      <c r="H52" s="66"/>
      <c r="I52" s="114">
        <v>4375000</v>
      </c>
      <c r="J52" s="116"/>
      <c r="K52" s="115">
        <f t="shared" si="0"/>
        <v>4375000</v>
      </c>
      <c r="L52" s="99"/>
      <c r="M52" s="99">
        <f t="shared" si="1"/>
        <v>4375000</v>
      </c>
    </row>
    <row r="53" spans="1:13" x14ac:dyDescent="0.25">
      <c r="A53" s="103"/>
      <c r="B53" s="98" t="s">
        <v>112</v>
      </c>
      <c r="C53" s="197" t="s">
        <v>1073</v>
      </c>
      <c r="D53" s="197" t="s">
        <v>1074</v>
      </c>
      <c r="E53" s="60" t="s">
        <v>1318</v>
      </c>
      <c r="F53" s="65"/>
      <c r="G53" s="60" t="s">
        <v>86</v>
      </c>
      <c r="H53" s="66"/>
      <c r="I53" s="114">
        <v>4166667</v>
      </c>
      <c r="J53" s="116"/>
      <c r="K53" s="115">
        <f t="shared" si="0"/>
        <v>4166667</v>
      </c>
      <c r="L53" s="99"/>
      <c r="M53" s="99">
        <f t="shared" si="1"/>
        <v>4166667</v>
      </c>
    </row>
    <row r="54" spans="1:13" x14ac:dyDescent="0.25">
      <c r="A54" s="103"/>
      <c r="B54" s="98" t="s">
        <v>312</v>
      </c>
      <c r="C54" s="197" t="s">
        <v>154</v>
      </c>
      <c r="D54" s="197" t="s">
        <v>799</v>
      </c>
      <c r="E54" s="60" t="s">
        <v>1319</v>
      </c>
      <c r="F54" s="65"/>
      <c r="G54" s="60" t="s">
        <v>37</v>
      </c>
      <c r="H54" s="66"/>
      <c r="I54" s="114">
        <v>4375000</v>
      </c>
      <c r="J54" s="116"/>
      <c r="K54" s="115">
        <f t="shared" si="0"/>
        <v>4375000</v>
      </c>
      <c r="L54" s="99"/>
      <c r="M54" s="99">
        <f t="shared" si="1"/>
        <v>4375000</v>
      </c>
    </row>
    <row r="55" spans="1:13" x14ac:dyDescent="0.25">
      <c r="A55" s="103"/>
      <c r="B55" s="98" t="s">
        <v>673</v>
      </c>
      <c r="C55" s="197" t="s">
        <v>1075</v>
      </c>
      <c r="D55" s="197" t="s">
        <v>447</v>
      </c>
      <c r="E55" s="60" t="s">
        <v>1320</v>
      </c>
      <c r="F55" s="65"/>
      <c r="G55" s="60" t="s">
        <v>58</v>
      </c>
      <c r="H55" s="66"/>
      <c r="I55" s="114">
        <v>4800000</v>
      </c>
      <c r="J55" s="116"/>
      <c r="K55" s="115">
        <f t="shared" si="0"/>
        <v>4800000</v>
      </c>
      <c r="L55" s="99"/>
      <c r="M55" s="99">
        <f t="shared" si="1"/>
        <v>4800000</v>
      </c>
    </row>
    <row r="56" spans="1:13" x14ac:dyDescent="0.25">
      <c r="A56" s="103"/>
      <c r="B56" s="98" t="s">
        <v>106</v>
      </c>
      <c r="C56" s="197" t="s">
        <v>309</v>
      </c>
      <c r="D56" s="197" t="s">
        <v>270</v>
      </c>
      <c r="E56" s="60" t="s">
        <v>1321</v>
      </c>
      <c r="F56" s="65"/>
      <c r="G56" s="60" t="s">
        <v>61</v>
      </c>
      <c r="H56" s="66"/>
      <c r="I56" s="114">
        <v>4900000</v>
      </c>
      <c r="J56" s="116"/>
      <c r="K56" s="115">
        <f t="shared" si="0"/>
        <v>4900000</v>
      </c>
      <c r="L56" s="99"/>
      <c r="M56" s="99">
        <f t="shared" si="1"/>
        <v>4900000</v>
      </c>
    </row>
    <row r="57" spans="1:13" x14ac:dyDescent="0.25">
      <c r="A57" s="103"/>
      <c r="B57" s="98" t="s">
        <v>108</v>
      </c>
      <c r="C57" s="197" t="s">
        <v>151</v>
      </c>
      <c r="D57" s="197" t="s">
        <v>1076</v>
      </c>
      <c r="E57" s="146" t="s">
        <v>1322</v>
      </c>
      <c r="F57" s="65"/>
      <c r="G57" s="60" t="s">
        <v>50</v>
      </c>
      <c r="H57" s="66"/>
      <c r="I57" s="114">
        <v>4541600</v>
      </c>
      <c r="J57" s="116"/>
      <c r="K57" s="115">
        <f t="shared" si="0"/>
        <v>4541600</v>
      </c>
      <c r="L57" s="99"/>
      <c r="M57" s="99">
        <f t="shared" si="1"/>
        <v>4541600</v>
      </c>
    </row>
    <row r="58" spans="1:13" x14ac:dyDescent="0.25">
      <c r="A58" s="103"/>
      <c r="B58" s="98" t="s">
        <v>1192</v>
      </c>
      <c r="C58" s="197" t="s">
        <v>1077</v>
      </c>
      <c r="D58" s="197" t="s">
        <v>200</v>
      </c>
      <c r="E58" s="60" t="s">
        <v>1323</v>
      </c>
      <c r="F58" s="65"/>
      <c r="G58" s="60" t="s">
        <v>227</v>
      </c>
      <c r="H58" s="66"/>
      <c r="I58" s="114">
        <v>5687500</v>
      </c>
      <c r="J58" s="116"/>
      <c r="K58" s="115">
        <f t="shared" si="0"/>
        <v>5687500</v>
      </c>
      <c r="L58" s="99"/>
      <c r="M58" s="99">
        <f t="shared" si="1"/>
        <v>5687500</v>
      </c>
    </row>
    <row r="59" spans="1:13" x14ac:dyDescent="0.25">
      <c r="A59" s="103"/>
      <c r="B59" s="98" t="s">
        <v>1193</v>
      </c>
      <c r="C59" s="197" t="s">
        <v>196</v>
      </c>
      <c r="D59" s="197" t="s">
        <v>828</v>
      </c>
      <c r="E59" s="60" t="s">
        <v>1324</v>
      </c>
      <c r="F59" s="65"/>
      <c r="G59" s="60" t="s">
        <v>561</v>
      </c>
      <c r="H59" s="66"/>
      <c r="I59" s="114">
        <v>5133333</v>
      </c>
      <c r="J59" s="116"/>
      <c r="K59" s="115">
        <f t="shared" si="0"/>
        <v>5133333</v>
      </c>
      <c r="L59" s="99"/>
      <c r="M59" s="99">
        <f t="shared" si="1"/>
        <v>5133333</v>
      </c>
    </row>
    <row r="60" spans="1:13" x14ac:dyDescent="0.25">
      <c r="A60" s="103"/>
      <c r="B60" s="98" t="s">
        <v>1194</v>
      </c>
      <c r="C60" s="197" t="s">
        <v>1078</v>
      </c>
      <c r="D60" s="197" t="s">
        <v>1079</v>
      </c>
      <c r="E60" s="60" t="s">
        <v>1325</v>
      </c>
      <c r="F60" s="65"/>
      <c r="G60" s="60" t="s">
        <v>233</v>
      </c>
      <c r="H60" s="66"/>
      <c r="I60" s="114">
        <v>6000000</v>
      </c>
      <c r="J60" s="116"/>
      <c r="K60" s="115">
        <f t="shared" si="0"/>
        <v>6000000</v>
      </c>
      <c r="L60" s="99"/>
      <c r="M60" s="99">
        <f t="shared" si="1"/>
        <v>6000000</v>
      </c>
    </row>
    <row r="61" spans="1:13" x14ac:dyDescent="0.25">
      <c r="A61" s="103"/>
      <c r="B61" s="98" t="s">
        <v>1195</v>
      </c>
      <c r="C61" s="197" t="s">
        <v>153</v>
      </c>
      <c r="D61" s="197" t="s">
        <v>317</v>
      </c>
      <c r="E61" s="60" t="s">
        <v>1326</v>
      </c>
      <c r="F61" s="65"/>
      <c r="G61" s="60" t="s">
        <v>63</v>
      </c>
      <c r="H61" s="66"/>
      <c r="I61" s="114">
        <v>4900000</v>
      </c>
      <c r="J61" s="116"/>
      <c r="K61" s="115">
        <f t="shared" si="0"/>
        <v>4900000</v>
      </c>
      <c r="L61" s="99"/>
      <c r="M61" s="99">
        <f t="shared" si="1"/>
        <v>4900000</v>
      </c>
    </row>
    <row r="62" spans="1:13" x14ac:dyDescent="0.25">
      <c r="A62" s="103"/>
      <c r="B62" s="98" t="s">
        <v>1196</v>
      </c>
      <c r="C62" s="197" t="s">
        <v>1080</v>
      </c>
      <c r="D62" s="197" t="s">
        <v>205</v>
      </c>
      <c r="E62" s="60" t="s">
        <v>1301</v>
      </c>
      <c r="F62" s="65"/>
      <c r="G62" s="60" t="s">
        <v>55</v>
      </c>
      <c r="H62" s="66"/>
      <c r="I62" s="114">
        <v>5075000</v>
      </c>
      <c r="J62" s="116"/>
      <c r="K62" s="115">
        <f t="shared" si="0"/>
        <v>5075000</v>
      </c>
      <c r="L62" s="99"/>
      <c r="M62" s="99">
        <f t="shared" si="1"/>
        <v>5075000</v>
      </c>
    </row>
    <row r="63" spans="1:13" x14ac:dyDescent="0.25">
      <c r="A63" s="103"/>
      <c r="B63" s="98" t="s">
        <v>1197</v>
      </c>
      <c r="C63" s="197" t="s">
        <v>1081</v>
      </c>
      <c r="D63" s="197" t="s">
        <v>203</v>
      </c>
      <c r="E63" s="60" t="s">
        <v>1327</v>
      </c>
      <c r="F63" s="65"/>
      <c r="G63" s="60" t="s">
        <v>40</v>
      </c>
      <c r="H63" s="66"/>
      <c r="I63" s="114">
        <v>5075000</v>
      </c>
      <c r="J63" s="116"/>
      <c r="K63" s="115">
        <f t="shared" si="0"/>
        <v>5075000</v>
      </c>
      <c r="L63" s="99"/>
      <c r="M63" s="99">
        <f t="shared" si="1"/>
        <v>5075000</v>
      </c>
    </row>
    <row r="64" spans="1:13" x14ac:dyDescent="0.25">
      <c r="A64" s="103"/>
      <c r="B64" s="98" t="s">
        <v>127</v>
      </c>
      <c r="C64" s="197" t="s">
        <v>1082</v>
      </c>
      <c r="D64" s="197" t="s">
        <v>1083</v>
      </c>
      <c r="E64" s="60" t="s">
        <v>1328</v>
      </c>
      <c r="F64" s="65"/>
      <c r="G64" s="60" t="s">
        <v>564</v>
      </c>
      <c r="H64" s="66"/>
      <c r="I64" s="114">
        <v>5425000</v>
      </c>
      <c r="J64" s="116"/>
      <c r="K64" s="115">
        <f t="shared" si="0"/>
        <v>5425000</v>
      </c>
      <c r="L64" s="99"/>
      <c r="M64" s="99">
        <f t="shared" si="1"/>
        <v>5425000</v>
      </c>
    </row>
    <row r="65" spans="1:13" x14ac:dyDescent="0.25">
      <c r="A65" s="103"/>
      <c r="B65" s="98" t="s">
        <v>133</v>
      </c>
      <c r="C65" s="197" t="s">
        <v>150</v>
      </c>
      <c r="D65" s="197" t="s">
        <v>1084</v>
      </c>
      <c r="E65" s="60" t="s">
        <v>1329</v>
      </c>
      <c r="F65" s="65"/>
      <c r="G65" s="60" t="s">
        <v>567</v>
      </c>
      <c r="H65" s="66"/>
      <c r="I65" s="114">
        <v>10500000</v>
      </c>
      <c r="J65" s="116"/>
      <c r="K65" s="115">
        <f t="shared" si="0"/>
        <v>10500000</v>
      </c>
      <c r="L65" s="99"/>
      <c r="M65" s="99">
        <f t="shared" si="1"/>
        <v>10500000</v>
      </c>
    </row>
    <row r="66" spans="1:13" x14ac:dyDescent="0.25">
      <c r="A66" s="103"/>
      <c r="B66" s="98" t="s">
        <v>134</v>
      </c>
      <c r="C66" s="197" t="s">
        <v>911</v>
      </c>
      <c r="D66" s="197" t="s">
        <v>1085</v>
      </c>
      <c r="E66" s="60" t="s">
        <v>1330</v>
      </c>
      <c r="F66" s="65"/>
      <c r="G66" s="60" t="s">
        <v>57</v>
      </c>
      <c r="H66" s="66"/>
      <c r="I66" s="114">
        <v>7978325</v>
      </c>
      <c r="J66" s="116"/>
      <c r="K66" s="115">
        <f t="shared" si="0"/>
        <v>7978325</v>
      </c>
      <c r="L66" s="99"/>
      <c r="M66" s="99">
        <f t="shared" si="1"/>
        <v>7978325</v>
      </c>
    </row>
    <row r="67" spans="1:13" x14ac:dyDescent="0.25">
      <c r="A67" s="103"/>
      <c r="B67" s="98" t="s">
        <v>1198</v>
      </c>
      <c r="C67" s="197" t="s">
        <v>1086</v>
      </c>
      <c r="D67" s="197" t="s">
        <v>831</v>
      </c>
      <c r="E67" s="60" t="s">
        <v>1331</v>
      </c>
      <c r="F67" s="65"/>
      <c r="G67" s="60" t="s">
        <v>578</v>
      </c>
      <c r="H67" s="66"/>
      <c r="I67" s="114">
        <v>5460000</v>
      </c>
      <c r="J67" s="116"/>
      <c r="K67" s="115">
        <f t="shared" si="0"/>
        <v>5460000</v>
      </c>
      <c r="L67" s="99"/>
      <c r="M67" s="99">
        <f t="shared" si="1"/>
        <v>5460000</v>
      </c>
    </row>
    <row r="68" spans="1:13" x14ac:dyDescent="0.25">
      <c r="A68" s="103"/>
      <c r="B68" s="98" t="s">
        <v>899</v>
      </c>
      <c r="C68" s="197" t="s">
        <v>325</v>
      </c>
      <c r="D68" s="197" t="s">
        <v>637</v>
      </c>
      <c r="E68" s="60" t="s">
        <v>1332</v>
      </c>
      <c r="F68" s="65"/>
      <c r="G68" s="60" t="s">
        <v>1233</v>
      </c>
      <c r="H68" s="66"/>
      <c r="I68" s="114">
        <v>5000000</v>
      </c>
      <c r="J68" s="116"/>
      <c r="K68" s="115">
        <f t="shared" si="0"/>
        <v>5000000</v>
      </c>
      <c r="L68" s="99"/>
      <c r="M68" s="99">
        <f t="shared" si="1"/>
        <v>5000000</v>
      </c>
    </row>
    <row r="69" spans="1:13" x14ac:dyDescent="0.25">
      <c r="A69" s="103"/>
      <c r="B69" s="98" t="s">
        <v>1141</v>
      </c>
      <c r="C69" s="197" t="s">
        <v>1087</v>
      </c>
      <c r="D69" s="197" t="s">
        <v>1088</v>
      </c>
      <c r="E69" s="60" t="s">
        <v>1333</v>
      </c>
      <c r="F69" s="65"/>
      <c r="G69" s="60" t="s">
        <v>563</v>
      </c>
      <c r="H69" s="66"/>
      <c r="I69" s="114">
        <v>5250000</v>
      </c>
      <c r="J69" s="116"/>
      <c r="K69" s="115">
        <f t="shared" si="0"/>
        <v>5250000</v>
      </c>
      <c r="L69" s="99"/>
      <c r="M69" s="99">
        <f t="shared" si="1"/>
        <v>5250000</v>
      </c>
    </row>
    <row r="70" spans="1:13" x14ac:dyDescent="0.25">
      <c r="A70" s="103"/>
      <c r="B70" s="98" t="s">
        <v>1050</v>
      </c>
      <c r="C70" s="197" t="s">
        <v>187</v>
      </c>
      <c r="D70" s="197" t="s">
        <v>1089</v>
      </c>
      <c r="E70" s="60" t="s">
        <v>1334</v>
      </c>
      <c r="F70" s="65"/>
      <c r="G70" s="60" t="s">
        <v>47</v>
      </c>
      <c r="H70" s="66"/>
      <c r="I70" s="114">
        <v>6720000</v>
      </c>
      <c r="J70" s="116"/>
      <c r="K70" s="115">
        <f t="shared" si="0"/>
        <v>6720000</v>
      </c>
      <c r="L70" s="99"/>
      <c r="M70" s="99">
        <f t="shared" si="1"/>
        <v>6720000</v>
      </c>
    </row>
    <row r="71" spans="1:13" x14ac:dyDescent="0.25">
      <c r="A71" s="103"/>
      <c r="B71" s="98" t="s">
        <v>362</v>
      </c>
      <c r="C71" s="197" t="s">
        <v>260</v>
      </c>
      <c r="D71" s="197" t="s">
        <v>638</v>
      </c>
      <c r="E71" s="60" t="s">
        <v>1335</v>
      </c>
      <c r="F71" s="65"/>
      <c r="G71" s="60" t="s">
        <v>1234</v>
      </c>
      <c r="H71" s="66"/>
      <c r="I71" s="114">
        <v>8960000</v>
      </c>
      <c r="J71" s="116"/>
      <c r="K71" s="115">
        <f t="shared" si="0"/>
        <v>8960000</v>
      </c>
      <c r="L71" s="99"/>
      <c r="M71" s="99">
        <f t="shared" si="1"/>
        <v>8960000</v>
      </c>
    </row>
    <row r="72" spans="1:13" x14ac:dyDescent="0.25">
      <c r="A72" s="103"/>
      <c r="B72" s="98" t="s">
        <v>140</v>
      </c>
      <c r="C72" s="197" t="s">
        <v>326</v>
      </c>
      <c r="D72" s="197" t="s">
        <v>720</v>
      </c>
      <c r="E72" s="60" t="s">
        <v>1309</v>
      </c>
      <c r="F72" s="65"/>
      <c r="G72" s="60" t="s">
        <v>237</v>
      </c>
      <c r="H72" s="66"/>
      <c r="I72" s="114">
        <v>5250000</v>
      </c>
      <c r="J72" s="116"/>
      <c r="K72" s="115">
        <f t="shared" ref="K72:K135" si="2">+I72-J72</f>
        <v>5250000</v>
      </c>
      <c r="L72" s="99"/>
      <c r="M72" s="99">
        <f t="shared" ref="M72:M135" si="3">+K72-L72</f>
        <v>5250000</v>
      </c>
    </row>
    <row r="73" spans="1:13" x14ac:dyDescent="0.25">
      <c r="A73" s="103"/>
      <c r="B73" s="98" t="s">
        <v>1199</v>
      </c>
      <c r="C73" s="197" t="s">
        <v>188</v>
      </c>
      <c r="D73" s="197" t="s">
        <v>1090</v>
      </c>
      <c r="E73" s="60" t="s">
        <v>1336</v>
      </c>
      <c r="F73" s="65"/>
      <c r="G73" s="60" t="s">
        <v>51</v>
      </c>
      <c r="H73" s="66"/>
      <c r="I73" s="114">
        <v>6021120</v>
      </c>
      <c r="J73" s="116"/>
      <c r="K73" s="115">
        <f t="shared" si="2"/>
        <v>6021120</v>
      </c>
      <c r="L73" s="99"/>
      <c r="M73" s="99">
        <f t="shared" si="3"/>
        <v>6021120</v>
      </c>
    </row>
    <row r="74" spans="1:13" x14ac:dyDescent="0.25">
      <c r="A74" s="103"/>
      <c r="B74" s="98" t="s">
        <v>135</v>
      </c>
      <c r="C74" s="197" t="s">
        <v>1091</v>
      </c>
      <c r="D74" s="197" t="s">
        <v>500</v>
      </c>
      <c r="E74" s="60" t="s">
        <v>582</v>
      </c>
      <c r="F74" s="65"/>
      <c r="G74" s="60" t="s">
        <v>1235</v>
      </c>
      <c r="H74" s="66"/>
      <c r="I74" s="114">
        <v>2275000</v>
      </c>
      <c r="J74" s="116"/>
      <c r="K74" s="115">
        <f t="shared" si="2"/>
        <v>2275000</v>
      </c>
      <c r="L74" s="99"/>
      <c r="M74" s="99">
        <f t="shared" si="3"/>
        <v>2275000</v>
      </c>
    </row>
    <row r="75" spans="1:13" x14ac:dyDescent="0.25">
      <c r="A75" s="103"/>
      <c r="B75" s="98" t="s">
        <v>1200</v>
      </c>
      <c r="C75" s="197" t="s">
        <v>1092</v>
      </c>
      <c r="D75" s="197" t="s">
        <v>410</v>
      </c>
      <c r="E75" s="60" t="s">
        <v>1337</v>
      </c>
      <c r="F75" s="65"/>
      <c r="G75" s="60" t="s">
        <v>1236</v>
      </c>
      <c r="H75" s="66"/>
      <c r="I75" s="114">
        <v>5500000</v>
      </c>
      <c r="J75" s="116"/>
      <c r="K75" s="115">
        <f t="shared" si="2"/>
        <v>5500000</v>
      </c>
      <c r="L75" s="99"/>
      <c r="M75" s="99">
        <f t="shared" si="3"/>
        <v>5500000</v>
      </c>
    </row>
    <row r="76" spans="1:13" x14ac:dyDescent="0.25">
      <c r="A76" s="103"/>
      <c r="B76" s="98" t="s">
        <v>1201</v>
      </c>
      <c r="C76" s="197" t="s">
        <v>1093</v>
      </c>
      <c r="D76" s="197" t="s">
        <v>492</v>
      </c>
      <c r="E76" s="60" t="s">
        <v>1338</v>
      </c>
      <c r="F76" s="65"/>
      <c r="G76" s="60" t="s">
        <v>1237</v>
      </c>
      <c r="H76" s="66"/>
      <c r="I76" s="114">
        <v>5500000</v>
      </c>
      <c r="J76" s="116"/>
      <c r="K76" s="115">
        <f t="shared" si="2"/>
        <v>5500000</v>
      </c>
      <c r="L76" s="99"/>
      <c r="M76" s="99">
        <f t="shared" si="3"/>
        <v>5500000</v>
      </c>
    </row>
    <row r="77" spans="1:13" x14ac:dyDescent="0.25">
      <c r="A77" s="103"/>
      <c r="B77" s="98" t="s">
        <v>1057</v>
      </c>
      <c r="C77" s="197" t="s">
        <v>198</v>
      </c>
      <c r="D77" s="197" t="s">
        <v>772</v>
      </c>
      <c r="E77" s="60" t="s">
        <v>1339</v>
      </c>
      <c r="F77" s="65"/>
      <c r="G77" s="60" t="s">
        <v>1238</v>
      </c>
      <c r="H77" s="66"/>
      <c r="I77" s="114">
        <v>5500000</v>
      </c>
      <c r="J77" s="116"/>
      <c r="K77" s="115">
        <f t="shared" si="2"/>
        <v>5500000</v>
      </c>
      <c r="L77" s="99"/>
      <c r="M77" s="99">
        <f t="shared" si="3"/>
        <v>5500000</v>
      </c>
    </row>
    <row r="78" spans="1:13" x14ac:dyDescent="0.25">
      <c r="A78" s="103"/>
      <c r="B78" s="98" t="s">
        <v>136</v>
      </c>
      <c r="C78" s="197" t="s">
        <v>1094</v>
      </c>
      <c r="D78" s="197" t="s">
        <v>506</v>
      </c>
      <c r="E78" s="60" t="s">
        <v>1340</v>
      </c>
      <c r="F78" s="65"/>
      <c r="G78" s="60" t="s">
        <v>1239</v>
      </c>
      <c r="H78" s="66"/>
      <c r="I78" s="114">
        <v>5500000</v>
      </c>
      <c r="J78" s="116"/>
      <c r="K78" s="115">
        <f t="shared" si="2"/>
        <v>5500000</v>
      </c>
      <c r="L78" s="99"/>
      <c r="M78" s="99">
        <f t="shared" si="3"/>
        <v>5500000</v>
      </c>
    </row>
    <row r="79" spans="1:13" x14ac:dyDescent="0.25">
      <c r="A79" s="103"/>
      <c r="B79" s="98" t="s">
        <v>1202</v>
      </c>
      <c r="C79" s="197" t="s">
        <v>1095</v>
      </c>
      <c r="D79" s="197" t="s">
        <v>1096</v>
      </c>
      <c r="E79" s="60" t="s">
        <v>1341</v>
      </c>
      <c r="F79" s="65"/>
      <c r="G79" s="60" t="s">
        <v>1240</v>
      </c>
      <c r="H79" s="66"/>
      <c r="I79" s="114">
        <v>3500000</v>
      </c>
      <c r="J79" s="116"/>
      <c r="K79" s="115">
        <f t="shared" si="2"/>
        <v>3500000</v>
      </c>
      <c r="L79" s="99"/>
      <c r="M79" s="99">
        <f t="shared" si="3"/>
        <v>3500000</v>
      </c>
    </row>
    <row r="80" spans="1:13" x14ac:dyDescent="0.25">
      <c r="A80" s="103"/>
      <c r="B80" s="98" t="s">
        <v>1052</v>
      </c>
      <c r="C80" s="197" t="s">
        <v>189</v>
      </c>
      <c r="D80" s="197" t="s">
        <v>529</v>
      </c>
      <c r="E80" s="60" t="s">
        <v>1342</v>
      </c>
      <c r="F80" s="65"/>
      <c r="G80" s="60" t="s">
        <v>1241</v>
      </c>
      <c r="H80" s="66"/>
      <c r="I80" s="114">
        <v>6500000</v>
      </c>
      <c r="J80" s="116"/>
      <c r="K80" s="115">
        <f t="shared" si="2"/>
        <v>6500000</v>
      </c>
      <c r="L80" s="99"/>
      <c r="M80" s="99">
        <f t="shared" si="3"/>
        <v>6500000</v>
      </c>
    </row>
    <row r="81" spans="1:13" x14ac:dyDescent="0.25">
      <c r="A81" s="103"/>
      <c r="B81" s="98" t="s">
        <v>1066</v>
      </c>
      <c r="C81" s="197" t="s">
        <v>267</v>
      </c>
      <c r="D81" s="197" t="s">
        <v>614</v>
      </c>
      <c r="E81" s="60" t="s">
        <v>1305</v>
      </c>
      <c r="F81" s="65"/>
      <c r="G81" s="60" t="s">
        <v>1242</v>
      </c>
      <c r="H81" s="66"/>
      <c r="I81" s="114">
        <v>5250000</v>
      </c>
      <c r="J81" s="116"/>
      <c r="K81" s="115">
        <f t="shared" si="2"/>
        <v>5250000</v>
      </c>
      <c r="L81" s="99"/>
      <c r="M81" s="99">
        <f t="shared" si="3"/>
        <v>5250000</v>
      </c>
    </row>
    <row r="82" spans="1:13" x14ac:dyDescent="0.25">
      <c r="A82" s="103"/>
      <c r="B82" s="98" t="s">
        <v>1203</v>
      </c>
      <c r="C82" s="197" t="s">
        <v>330</v>
      </c>
      <c r="D82" s="197" t="s">
        <v>444</v>
      </c>
      <c r="E82" s="60" t="s">
        <v>1343</v>
      </c>
      <c r="F82" s="65"/>
      <c r="G82" s="60" t="s">
        <v>1243</v>
      </c>
      <c r="H82" s="66"/>
      <c r="I82" s="114">
        <v>1400000</v>
      </c>
      <c r="J82" s="116"/>
      <c r="K82" s="115">
        <f t="shared" si="2"/>
        <v>1400000</v>
      </c>
      <c r="L82" s="99"/>
      <c r="M82" s="99">
        <f t="shared" si="3"/>
        <v>1400000</v>
      </c>
    </row>
    <row r="83" spans="1:13" x14ac:dyDescent="0.25">
      <c r="A83" s="103"/>
      <c r="B83" s="98" t="s">
        <v>1204</v>
      </c>
      <c r="C83" s="197" t="s">
        <v>330</v>
      </c>
      <c r="D83" s="197" t="s">
        <v>428</v>
      </c>
      <c r="E83" s="60" t="s">
        <v>1343</v>
      </c>
      <c r="F83" s="65"/>
      <c r="G83" s="60" t="s">
        <v>1244</v>
      </c>
      <c r="H83" s="66"/>
      <c r="I83" s="114">
        <v>1225000</v>
      </c>
      <c r="J83" s="116"/>
      <c r="K83" s="115">
        <f t="shared" si="2"/>
        <v>1225000</v>
      </c>
      <c r="L83" s="99"/>
      <c r="M83" s="99">
        <f t="shared" si="3"/>
        <v>1225000</v>
      </c>
    </row>
    <row r="84" spans="1:13" x14ac:dyDescent="0.25">
      <c r="A84" s="103"/>
      <c r="B84" s="98" t="s">
        <v>308</v>
      </c>
      <c r="C84" s="197" t="s">
        <v>447</v>
      </c>
      <c r="D84" s="197" t="s">
        <v>746</v>
      </c>
      <c r="E84" s="60" t="s">
        <v>1343</v>
      </c>
      <c r="F84" s="65"/>
      <c r="G84" s="60" t="s">
        <v>1245</v>
      </c>
      <c r="H84" s="66"/>
      <c r="I84" s="114">
        <v>2275000</v>
      </c>
      <c r="J84" s="116"/>
      <c r="K84" s="115">
        <f t="shared" si="2"/>
        <v>2275000</v>
      </c>
      <c r="L84" s="99"/>
      <c r="M84" s="99">
        <f t="shared" si="3"/>
        <v>2275000</v>
      </c>
    </row>
    <row r="85" spans="1:13" x14ac:dyDescent="0.25">
      <c r="A85" s="103"/>
      <c r="B85" s="98" t="s">
        <v>323</v>
      </c>
      <c r="C85" s="197" t="s">
        <v>204</v>
      </c>
      <c r="D85" s="197" t="s">
        <v>495</v>
      </c>
      <c r="E85" s="60" t="s">
        <v>1343</v>
      </c>
      <c r="F85" s="65"/>
      <c r="G85" s="60" t="s">
        <v>1246</v>
      </c>
      <c r="H85" s="66"/>
      <c r="I85" s="114">
        <v>2333334</v>
      </c>
      <c r="J85" s="116"/>
      <c r="K85" s="115">
        <f t="shared" si="2"/>
        <v>2333334</v>
      </c>
      <c r="L85" s="99"/>
      <c r="M85" s="99">
        <f t="shared" si="3"/>
        <v>2333334</v>
      </c>
    </row>
    <row r="86" spans="1:13" x14ac:dyDescent="0.25">
      <c r="A86" s="103"/>
      <c r="B86" s="98" t="s">
        <v>591</v>
      </c>
      <c r="C86" s="197" t="s">
        <v>109</v>
      </c>
      <c r="D86" s="197" t="s">
        <v>1097</v>
      </c>
      <c r="E86" s="60" t="s">
        <v>1344</v>
      </c>
      <c r="F86" s="65"/>
      <c r="G86" s="60" t="s">
        <v>1247</v>
      </c>
      <c r="H86" s="66"/>
      <c r="I86" s="114">
        <v>3666667</v>
      </c>
      <c r="J86" s="116"/>
      <c r="K86" s="115">
        <f t="shared" si="2"/>
        <v>3666667</v>
      </c>
      <c r="L86" s="99"/>
      <c r="M86" s="99">
        <f t="shared" si="3"/>
        <v>3666667</v>
      </c>
    </row>
    <row r="87" spans="1:13" x14ac:dyDescent="0.25">
      <c r="A87" s="103"/>
      <c r="B87" s="98" t="s">
        <v>719</v>
      </c>
      <c r="C87" s="197" t="s">
        <v>265</v>
      </c>
      <c r="D87" s="197" t="s">
        <v>1098</v>
      </c>
      <c r="E87" s="60" t="s">
        <v>1345</v>
      </c>
      <c r="F87" s="65"/>
      <c r="G87" s="60" t="s">
        <v>1248</v>
      </c>
      <c r="H87" s="66"/>
      <c r="I87" s="114">
        <v>3666667</v>
      </c>
      <c r="J87" s="116"/>
      <c r="K87" s="115">
        <f t="shared" si="2"/>
        <v>3666667</v>
      </c>
      <c r="L87" s="99"/>
      <c r="M87" s="99">
        <f t="shared" si="3"/>
        <v>3666667</v>
      </c>
    </row>
    <row r="88" spans="1:13" x14ac:dyDescent="0.25">
      <c r="A88" s="103"/>
      <c r="B88" s="98" t="s">
        <v>803</v>
      </c>
      <c r="C88" s="197" t="s">
        <v>94</v>
      </c>
      <c r="D88" s="197" t="s">
        <v>1099</v>
      </c>
      <c r="E88" s="60" t="s">
        <v>1346</v>
      </c>
      <c r="F88" s="65"/>
      <c r="G88" s="60" t="s">
        <v>1249</v>
      </c>
      <c r="H88" s="66"/>
      <c r="I88" s="114">
        <v>3666666</v>
      </c>
      <c r="J88" s="116"/>
      <c r="K88" s="115">
        <f t="shared" si="2"/>
        <v>3666666</v>
      </c>
      <c r="L88" s="99"/>
      <c r="M88" s="99">
        <f t="shared" si="3"/>
        <v>3666666</v>
      </c>
    </row>
    <row r="89" spans="1:13" x14ac:dyDescent="0.25">
      <c r="A89" s="103"/>
      <c r="B89" s="98" t="s">
        <v>1205</v>
      </c>
      <c r="C89" s="197" t="s">
        <v>114</v>
      </c>
      <c r="D89" s="197" t="s">
        <v>1100</v>
      </c>
      <c r="E89" s="60" t="s">
        <v>1347</v>
      </c>
      <c r="F89" s="65"/>
      <c r="G89" s="60" t="s">
        <v>1250</v>
      </c>
      <c r="H89" s="66"/>
      <c r="I89" s="114">
        <v>5833333</v>
      </c>
      <c r="J89" s="116"/>
      <c r="K89" s="115">
        <f t="shared" si="2"/>
        <v>5833333</v>
      </c>
      <c r="L89" s="99"/>
      <c r="M89" s="99">
        <f t="shared" si="3"/>
        <v>5833333</v>
      </c>
    </row>
    <row r="90" spans="1:13" x14ac:dyDescent="0.25">
      <c r="A90" s="103"/>
      <c r="B90" s="98" t="s">
        <v>540</v>
      </c>
      <c r="C90" s="197" t="s">
        <v>207</v>
      </c>
      <c r="D90" s="197" t="s">
        <v>1101</v>
      </c>
      <c r="E90" s="60" t="s">
        <v>1348</v>
      </c>
      <c r="F90" s="65"/>
      <c r="G90" s="60" t="s">
        <v>1251</v>
      </c>
      <c r="H90" s="66"/>
      <c r="I90" s="114">
        <v>21333333</v>
      </c>
      <c r="J90" s="116"/>
      <c r="K90" s="115">
        <f t="shared" si="2"/>
        <v>21333333</v>
      </c>
      <c r="L90" s="99"/>
      <c r="M90" s="99">
        <f t="shared" si="3"/>
        <v>21333333</v>
      </c>
    </row>
    <row r="91" spans="1:13" x14ac:dyDescent="0.25">
      <c r="A91" s="103"/>
      <c r="B91" s="98" t="s">
        <v>1206</v>
      </c>
      <c r="C91" s="197" t="s">
        <v>1102</v>
      </c>
      <c r="D91" s="197" t="s">
        <v>1103</v>
      </c>
      <c r="E91" s="60" t="s">
        <v>1349</v>
      </c>
      <c r="F91" s="65"/>
      <c r="G91" s="60" t="s">
        <v>1252</v>
      </c>
      <c r="H91" s="66"/>
      <c r="I91" s="114">
        <v>11266667</v>
      </c>
      <c r="J91" s="116"/>
      <c r="K91" s="115">
        <f t="shared" si="2"/>
        <v>11266667</v>
      </c>
      <c r="L91" s="99"/>
      <c r="M91" s="99">
        <f t="shared" si="3"/>
        <v>11266667</v>
      </c>
    </row>
    <row r="92" spans="1:13" x14ac:dyDescent="0.25">
      <c r="A92" s="103"/>
      <c r="B92" s="98" t="s">
        <v>1207</v>
      </c>
      <c r="C92" s="197" t="s">
        <v>365</v>
      </c>
      <c r="D92" s="197" t="s">
        <v>1104</v>
      </c>
      <c r="E92" s="60" t="s">
        <v>1350</v>
      </c>
      <c r="F92" s="65"/>
      <c r="G92" s="60" t="s">
        <v>554</v>
      </c>
      <c r="H92" s="66"/>
      <c r="I92" s="114">
        <v>3600000</v>
      </c>
      <c r="J92" s="116"/>
      <c r="K92" s="115">
        <f t="shared" si="2"/>
        <v>3600000</v>
      </c>
      <c r="L92" s="99"/>
      <c r="M92" s="99">
        <f t="shared" si="3"/>
        <v>3600000</v>
      </c>
    </row>
    <row r="93" spans="1:13" x14ac:dyDescent="0.25">
      <c r="A93" s="103"/>
      <c r="B93" s="98" t="s">
        <v>1208</v>
      </c>
      <c r="C93" s="197" t="s">
        <v>211</v>
      </c>
      <c r="D93" s="197" t="s">
        <v>1105</v>
      </c>
      <c r="E93" s="60" t="s">
        <v>1351</v>
      </c>
      <c r="F93" s="65"/>
      <c r="G93" s="60" t="s">
        <v>1253</v>
      </c>
      <c r="H93" s="66"/>
      <c r="I93" s="114">
        <v>2065200</v>
      </c>
      <c r="J93" s="116"/>
      <c r="K93" s="115">
        <f t="shared" si="2"/>
        <v>2065200</v>
      </c>
      <c r="L93" s="99"/>
      <c r="M93" s="99">
        <f t="shared" si="3"/>
        <v>2065200</v>
      </c>
    </row>
    <row r="94" spans="1:13" x14ac:dyDescent="0.25">
      <c r="A94" s="103"/>
      <c r="B94" s="98" t="s">
        <v>120</v>
      </c>
      <c r="C94" s="197" t="s">
        <v>437</v>
      </c>
      <c r="D94" s="197" t="s">
        <v>1106</v>
      </c>
      <c r="E94" s="60" t="s">
        <v>1352</v>
      </c>
      <c r="F94" s="65"/>
      <c r="G94" s="60" t="s">
        <v>60</v>
      </c>
      <c r="H94" s="66"/>
      <c r="I94" s="114">
        <v>1050000</v>
      </c>
      <c r="J94" s="116"/>
      <c r="K94" s="115">
        <f t="shared" si="2"/>
        <v>1050000</v>
      </c>
      <c r="L94" s="99"/>
      <c r="M94" s="99">
        <f t="shared" si="3"/>
        <v>1050000</v>
      </c>
    </row>
    <row r="95" spans="1:13" x14ac:dyDescent="0.25">
      <c r="A95" s="103"/>
      <c r="B95" s="98" t="s">
        <v>1209</v>
      </c>
      <c r="C95" s="197" t="s">
        <v>335</v>
      </c>
      <c r="D95" s="197" t="s">
        <v>1107</v>
      </c>
      <c r="E95" s="60" t="s">
        <v>1353</v>
      </c>
      <c r="F95" s="65"/>
      <c r="G95" s="60" t="s">
        <v>1254</v>
      </c>
      <c r="H95" s="66"/>
      <c r="I95" s="114">
        <v>6000000</v>
      </c>
      <c r="J95" s="116"/>
      <c r="K95" s="115">
        <f t="shared" si="2"/>
        <v>6000000</v>
      </c>
      <c r="L95" s="99"/>
      <c r="M95" s="99">
        <f t="shared" si="3"/>
        <v>6000000</v>
      </c>
    </row>
    <row r="96" spans="1:13" x14ac:dyDescent="0.25">
      <c r="A96" s="103"/>
      <c r="B96" s="98" t="s">
        <v>1210</v>
      </c>
      <c r="C96" s="197" t="s">
        <v>501</v>
      </c>
      <c r="D96" s="197" t="s">
        <v>1108</v>
      </c>
      <c r="E96" s="60" t="s">
        <v>1354</v>
      </c>
      <c r="F96" s="65"/>
      <c r="G96" s="60" t="s">
        <v>1255</v>
      </c>
      <c r="H96" s="66"/>
      <c r="I96" s="114">
        <v>4514000</v>
      </c>
      <c r="J96" s="116"/>
      <c r="K96" s="115">
        <f t="shared" si="2"/>
        <v>4514000</v>
      </c>
      <c r="L96" s="99"/>
      <c r="M96" s="99">
        <f t="shared" si="3"/>
        <v>4514000</v>
      </c>
    </row>
    <row r="97" spans="1:13" x14ac:dyDescent="0.25">
      <c r="A97" s="103"/>
      <c r="B97" s="98" t="s">
        <v>1211</v>
      </c>
      <c r="C97" s="197" t="s">
        <v>834</v>
      </c>
      <c r="D97" s="197" t="s">
        <v>1109</v>
      </c>
      <c r="E97" s="60" t="s">
        <v>1355</v>
      </c>
      <c r="F97" s="65"/>
      <c r="G97" s="60" t="s">
        <v>1256</v>
      </c>
      <c r="H97" s="66"/>
      <c r="I97" s="114">
        <v>8000000</v>
      </c>
      <c r="J97" s="116"/>
      <c r="K97" s="115">
        <f t="shared" si="2"/>
        <v>8000000</v>
      </c>
      <c r="L97" s="99"/>
      <c r="M97" s="99">
        <f t="shared" si="3"/>
        <v>8000000</v>
      </c>
    </row>
    <row r="98" spans="1:13" x14ac:dyDescent="0.25">
      <c r="A98" s="103"/>
      <c r="B98" s="98" t="s">
        <v>198</v>
      </c>
      <c r="C98" s="197" t="s">
        <v>409</v>
      </c>
      <c r="D98" s="197" t="s">
        <v>1110</v>
      </c>
      <c r="E98" s="60" t="s">
        <v>1356</v>
      </c>
      <c r="F98" s="65"/>
      <c r="G98" s="60" t="s">
        <v>338</v>
      </c>
      <c r="H98" s="66"/>
      <c r="I98" s="114">
        <v>7700000</v>
      </c>
      <c r="J98" s="116"/>
      <c r="K98" s="115">
        <f t="shared" si="2"/>
        <v>7700000</v>
      </c>
      <c r="L98" s="99"/>
      <c r="M98" s="99">
        <f t="shared" si="3"/>
        <v>7700000</v>
      </c>
    </row>
    <row r="99" spans="1:13" x14ac:dyDescent="0.25">
      <c r="A99" s="103"/>
      <c r="B99" s="98" t="s">
        <v>1033</v>
      </c>
      <c r="C99" s="197" t="s">
        <v>334</v>
      </c>
      <c r="D99" s="197" t="s">
        <v>1111</v>
      </c>
      <c r="E99" s="60" t="s">
        <v>1357</v>
      </c>
      <c r="F99" s="65"/>
      <c r="G99" s="60" t="s">
        <v>1257</v>
      </c>
      <c r="H99" s="66"/>
      <c r="I99" s="114">
        <v>9000000</v>
      </c>
      <c r="J99" s="116"/>
      <c r="K99" s="115">
        <f t="shared" si="2"/>
        <v>9000000</v>
      </c>
      <c r="L99" s="99"/>
      <c r="M99" s="99">
        <f t="shared" si="3"/>
        <v>9000000</v>
      </c>
    </row>
    <row r="100" spans="1:13" x14ac:dyDescent="0.25">
      <c r="A100" s="103"/>
      <c r="B100" s="98" t="s">
        <v>1184</v>
      </c>
      <c r="C100" s="197" t="s">
        <v>724</v>
      </c>
      <c r="D100" s="197" t="s">
        <v>1112</v>
      </c>
      <c r="E100" s="60" t="s">
        <v>1358</v>
      </c>
      <c r="F100" s="65"/>
      <c r="G100" s="60" t="s">
        <v>48</v>
      </c>
      <c r="H100" s="66"/>
      <c r="I100" s="114">
        <v>875000</v>
      </c>
      <c r="J100" s="116"/>
      <c r="K100" s="115">
        <f t="shared" si="2"/>
        <v>875000</v>
      </c>
      <c r="L100" s="99"/>
      <c r="M100" s="99">
        <f t="shared" si="3"/>
        <v>875000</v>
      </c>
    </row>
    <row r="101" spans="1:13" x14ac:dyDescent="0.25">
      <c r="A101" s="103"/>
      <c r="B101" s="98" t="s">
        <v>362</v>
      </c>
      <c r="C101" s="197" t="s">
        <v>515</v>
      </c>
      <c r="D101" s="197" t="s">
        <v>1113</v>
      </c>
      <c r="E101" s="60" t="s">
        <v>1359</v>
      </c>
      <c r="F101" s="65"/>
      <c r="G101" s="60" t="s">
        <v>1234</v>
      </c>
      <c r="H101" s="66"/>
      <c r="I101" s="114">
        <v>3840000</v>
      </c>
      <c r="J101" s="116"/>
      <c r="K101" s="115">
        <f t="shared" si="2"/>
        <v>3840000</v>
      </c>
      <c r="L101" s="99"/>
      <c r="M101" s="99">
        <f t="shared" si="3"/>
        <v>3840000</v>
      </c>
    </row>
    <row r="102" spans="1:13" x14ac:dyDescent="0.25">
      <c r="A102" s="103"/>
      <c r="B102" s="98" t="s">
        <v>179</v>
      </c>
      <c r="C102" s="197" t="s">
        <v>1114</v>
      </c>
      <c r="D102" s="197" t="s">
        <v>646</v>
      </c>
      <c r="E102" s="60" t="s">
        <v>1360</v>
      </c>
      <c r="F102" s="65"/>
      <c r="G102" s="60" t="s">
        <v>240</v>
      </c>
      <c r="H102" s="66"/>
      <c r="I102" s="114">
        <v>8016667</v>
      </c>
      <c r="J102" s="116"/>
      <c r="K102" s="115">
        <f t="shared" si="2"/>
        <v>8016667</v>
      </c>
      <c r="L102" s="99"/>
      <c r="M102" s="99">
        <f t="shared" si="3"/>
        <v>8016667</v>
      </c>
    </row>
    <row r="103" spans="1:13" x14ac:dyDescent="0.25">
      <c r="A103" s="103"/>
      <c r="B103" s="98" t="s">
        <v>1200</v>
      </c>
      <c r="C103" s="197" t="s">
        <v>505</v>
      </c>
      <c r="D103" s="197" t="s">
        <v>1115</v>
      </c>
      <c r="E103" s="60" t="s">
        <v>1361</v>
      </c>
      <c r="F103" s="65"/>
      <c r="G103" s="60" t="s">
        <v>1236</v>
      </c>
      <c r="H103" s="66"/>
      <c r="I103" s="114">
        <v>3666667</v>
      </c>
      <c r="J103" s="116"/>
      <c r="K103" s="115">
        <f t="shared" si="2"/>
        <v>3666667</v>
      </c>
      <c r="L103" s="99"/>
      <c r="M103" s="99">
        <f t="shared" si="3"/>
        <v>3666667</v>
      </c>
    </row>
    <row r="104" spans="1:13" x14ac:dyDescent="0.25">
      <c r="A104" s="103"/>
      <c r="B104" s="98" t="s">
        <v>1212</v>
      </c>
      <c r="C104" s="197" t="s">
        <v>503</v>
      </c>
      <c r="D104" s="197" t="s">
        <v>433</v>
      </c>
      <c r="E104" s="60" t="s">
        <v>1362</v>
      </c>
      <c r="F104" s="65"/>
      <c r="G104" s="60" t="s">
        <v>815</v>
      </c>
      <c r="H104" s="66"/>
      <c r="I104" s="114">
        <v>6500000</v>
      </c>
      <c r="J104" s="116"/>
      <c r="K104" s="115">
        <f t="shared" si="2"/>
        <v>6500000</v>
      </c>
      <c r="L104" s="99"/>
      <c r="M104" s="99">
        <f t="shared" si="3"/>
        <v>6500000</v>
      </c>
    </row>
    <row r="105" spans="1:13" x14ac:dyDescent="0.25">
      <c r="A105" s="103"/>
      <c r="B105" s="98" t="s">
        <v>825</v>
      </c>
      <c r="C105" s="197" t="s">
        <v>416</v>
      </c>
      <c r="D105" s="197" t="s">
        <v>651</v>
      </c>
      <c r="E105" s="60" t="s">
        <v>1363</v>
      </c>
      <c r="F105" s="65"/>
      <c r="G105" s="60" t="s">
        <v>580</v>
      </c>
      <c r="H105" s="66"/>
      <c r="I105" s="114">
        <v>4800000</v>
      </c>
      <c r="J105" s="116"/>
      <c r="K105" s="115">
        <f t="shared" si="2"/>
        <v>4800000</v>
      </c>
      <c r="L105" s="99"/>
      <c r="M105" s="99">
        <f t="shared" si="3"/>
        <v>4800000</v>
      </c>
    </row>
    <row r="106" spans="1:13" x14ac:dyDescent="0.25">
      <c r="A106" s="103"/>
      <c r="B106" s="98" t="s">
        <v>191</v>
      </c>
      <c r="C106" s="197" t="s">
        <v>504</v>
      </c>
      <c r="D106" s="197" t="s">
        <v>1116</v>
      </c>
      <c r="E106" s="60" t="s">
        <v>1364</v>
      </c>
      <c r="F106" s="65"/>
      <c r="G106" s="60" t="s">
        <v>1258</v>
      </c>
      <c r="H106" s="66"/>
      <c r="I106" s="114">
        <v>7452000</v>
      </c>
      <c r="J106" s="116"/>
      <c r="K106" s="115">
        <f t="shared" si="2"/>
        <v>7452000</v>
      </c>
      <c r="L106" s="99"/>
      <c r="M106" s="99">
        <f t="shared" si="3"/>
        <v>7452000</v>
      </c>
    </row>
    <row r="107" spans="1:13" x14ac:dyDescent="0.25">
      <c r="A107" s="103"/>
      <c r="B107" s="98" t="s">
        <v>1213</v>
      </c>
      <c r="C107" s="197" t="s">
        <v>419</v>
      </c>
      <c r="D107" s="197" t="s">
        <v>509</v>
      </c>
      <c r="E107" s="60" t="s">
        <v>1365</v>
      </c>
      <c r="F107" s="65"/>
      <c r="G107" s="60" t="s">
        <v>576</v>
      </c>
      <c r="H107" s="66"/>
      <c r="I107" s="114">
        <v>7053000</v>
      </c>
      <c r="J107" s="116"/>
      <c r="K107" s="115">
        <f t="shared" si="2"/>
        <v>7053000</v>
      </c>
      <c r="L107" s="99"/>
      <c r="M107" s="99">
        <f t="shared" si="3"/>
        <v>7053000</v>
      </c>
    </row>
    <row r="108" spans="1:13" x14ac:dyDescent="0.25">
      <c r="A108" s="103"/>
      <c r="B108" s="98" t="s">
        <v>1072</v>
      </c>
      <c r="C108" s="197" t="s">
        <v>517</v>
      </c>
      <c r="D108" s="197" t="s">
        <v>777</v>
      </c>
      <c r="E108" s="60" t="s">
        <v>1366</v>
      </c>
      <c r="F108" s="65"/>
      <c r="G108" s="60" t="s">
        <v>1259</v>
      </c>
      <c r="H108" s="66"/>
      <c r="I108" s="114">
        <v>3291400</v>
      </c>
      <c r="J108" s="116"/>
      <c r="K108" s="115">
        <f t="shared" si="2"/>
        <v>3291400</v>
      </c>
      <c r="L108" s="99"/>
      <c r="M108" s="99">
        <f t="shared" si="3"/>
        <v>3291400</v>
      </c>
    </row>
    <row r="109" spans="1:13" x14ac:dyDescent="0.25">
      <c r="A109" s="103"/>
      <c r="B109" s="98" t="s">
        <v>311</v>
      </c>
      <c r="C109" s="197" t="s">
        <v>1117</v>
      </c>
      <c r="D109" s="197" t="s">
        <v>512</v>
      </c>
      <c r="E109" s="60" t="s">
        <v>1367</v>
      </c>
      <c r="F109" s="65"/>
      <c r="G109" s="60" t="s">
        <v>740</v>
      </c>
      <c r="H109" s="66"/>
      <c r="I109" s="114">
        <v>3733333</v>
      </c>
      <c r="J109" s="116"/>
      <c r="K109" s="115">
        <f t="shared" si="2"/>
        <v>3733333</v>
      </c>
      <c r="L109" s="99"/>
      <c r="M109" s="99">
        <f t="shared" si="3"/>
        <v>3733333</v>
      </c>
    </row>
    <row r="110" spans="1:13" x14ac:dyDescent="0.25">
      <c r="A110" s="103"/>
      <c r="B110" s="98" t="s">
        <v>125</v>
      </c>
      <c r="C110" s="197" t="s">
        <v>438</v>
      </c>
      <c r="D110" s="197" t="s">
        <v>655</v>
      </c>
      <c r="E110" s="60" t="s">
        <v>1368</v>
      </c>
      <c r="F110" s="65"/>
      <c r="G110" s="60" t="s">
        <v>1231</v>
      </c>
      <c r="H110" s="66"/>
      <c r="I110" s="114">
        <v>5750000</v>
      </c>
      <c r="J110" s="116"/>
      <c r="K110" s="115">
        <f t="shared" si="2"/>
        <v>5750000</v>
      </c>
      <c r="L110" s="99"/>
      <c r="M110" s="99">
        <f t="shared" si="3"/>
        <v>5750000</v>
      </c>
    </row>
    <row r="111" spans="1:13" x14ac:dyDescent="0.25">
      <c r="A111" s="103"/>
      <c r="B111" s="98" t="s">
        <v>594</v>
      </c>
      <c r="C111" s="197" t="s">
        <v>1118</v>
      </c>
      <c r="D111" s="197" t="s">
        <v>1119</v>
      </c>
      <c r="E111" s="60" t="s">
        <v>1369</v>
      </c>
      <c r="F111" s="65"/>
      <c r="G111" s="60" t="s">
        <v>245</v>
      </c>
      <c r="H111" s="66"/>
      <c r="I111" s="114">
        <v>6142500</v>
      </c>
      <c r="J111" s="116"/>
      <c r="K111" s="115">
        <f t="shared" si="2"/>
        <v>6142500</v>
      </c>
      <c r="L111" s="99"/>
      <c r="M111" s="99">
        <f t="shared" si="3"/>
        <v>6142500</v>
      </c>
    </row>
    <row r="112" spans="1:13" x14ac:dyDescent="0.25">
      <c r="A112" s="103"/>
      <c r="B112" s="98" t="s">
        <v>113</v>
      </c>
      <c r="C112" s="197" t="s">
        <v>435</v>
      </c>
      <c r="D112" s="197" t="s">
        <v>1120</v>
      </c>
      <c r="E112" s="60" t="s">
        <v>1370</v>
      </c>
      <c r="F112" s="65"/>
      <c r="G112" s="60" t="s">
        <v>46</v>
      </c>
      <c r="H112" s="66"/>
      <c r="I112" s="114">
        <v>6142500</v>
      </c>
      <c r="J112" s="116"/>
      <c r="K112" s="115">
        <f t="shared" si="2"/>
        <v>6142500</v>
      </c>
      <c r="L112" s="99"/>
      <c r="M112" s="99">
        <f t="shared" si="3"/>
        <v>6142500</v>
      </c>
    </row>
    <row r="113" spans="1:13" x14ac:dyDescent="0.25">
      <c r="A113" s="103"/>
      <c r="B113" s="98" t="s">
        <v>270</v>
      </c>
      <c r="C113" s="197" t="s">
        <v>1121</v>
      </c>
      <c r="D113" s="197" t="s">
        <v>1122</v>
      </c>
      <c r="E113" s="60" t="s">
        <v>1371</v>
      </c>
      <c r="F113" s="65"/>
      <c r="G113" s="60" t="s">
        <v>32</v>
      </c>
      <c r="H113" s="66"/>
      <c r="I113" s="114">
        <v>6000000</v>
      </c>
      <c r="J113" s="116"/>
      <c r="K113" s="115">
        <f t="shared" si="2"/>
        <v>6000000</v>
      </c>
      <c r="L113" s="99"/>
      <c r="M113" s="99">
        <f t="shared" si="3"/>
        <v>6000000</v>
      </c>
    </row>
    <row r="114" spans="1:13" x14ac:dyDescent="0.25">
      <c r="A114" s="103"/>
      <c r="B114" s="98" t="s">
        <v>1175</v>
      </c>
      <c r="C114" s="197" t="s">
        <v>730</v>
      </c>
      <c r="D114" s="197" t="s">
        <v>1123</v>
      </c>
      <c r="E114" s="60" t="s">
        <v>1372</v>
      </c>
      <c r="F114" s="65"/>
      <c r="G114" s="60" t="s">
        <v>1229</v>
      </c>
      <c r="H114" s="66"/>
      <c r="I114" s="114">
        <v>1666667</v>
      </c>
      <c r="J114" s="116"/>
      <c r="K114" s="115">
        <f t="shared" si="2"/>
        <v>1666667</v>
      </c>
      <c r="L114" s="99"/>
      <c r="M114" s="99">
        <f t="shared" si="3"/>
        <v>1666667</v>
      </c>
    </row>
    <row r="115" spans="1:13" x14ac:dyDescent="0.25">
      <c r="A115" s="103"/>
      <c r="B115" s="98" t="s">
        <v>1214</v>
      </c>
      <c r="C115" s="197" t="s">
        <v>1096</v>
      </c>
      <c r="D115" s="197" t="s">
        <v>1124</v>
      </c>
      <c r="E115" s="60" t="s">
        <v>1373</v>
      </c>
      <c r="F115" s="65"/>
      <c r="G115" s="60" t="s">
        <v>741</v>
      </c>
      <c r="H115" s="66"/>
      <c r="I115" s="114">
        <v>7000000</v>
      </c>
      <c r="J115" s="116"/>
      <c r="K115" s="115">
        <f t="shared" si="2"/>
        <v>7000000</v>
      </c>
      <c r="L115" s="99"/>
      <c r="M115" s="99">
        <f t="shared" si="3"/>
        <v>7000000</v>
      </c>
    </row>
    <row r="116" spans="1:13" x14ac:dyDescent="0.25">
      <c r="A116" s="103"/>
      <c r="B116" s="98" t="s">
        <v>1179</v>
      </c>
      <c r="C116" s="197" t="s">
        <v>781</v>
      </c>
      <c r="D116" s="197" t="s">
        <v>1125</v>
      </c>
      <c r="E116" s="60" t="s">
        <v>1374</v>
      </c>
      <c r="F116" s="65"/>
      <c r="G116" s="60" t="s">
        <v>1230</v>
      </c>
      <c r="H116" s="66"/>
      <c r="I116" s="114">
        <v>6000000</v>
      </c>
      <c r="J116" s="116"/>
      <c r="K116" s="115">
        <f t="shared" si="2"/>
        <v>6000000</v>
      </c>
      <c r="L116" s="99"/>
      <c r="M116" s="99">
        <f t="shared" si="3"/>
        <v>6000000</v>
      </c>
    </row>
    <row r="117" spans="1:13" x14ac:dyDescent="0.25">
      <c r="A117" s="103"/>
      <c r="B117" s="98" t="s">
        <v>112</v>
      </c>
      <c r="C117" s="197" t="s">
        <v>782</v>
      </c>
      <c r="D117" s="197" t="s">
        <v>1126</v>
      </c>
      <c r="E117" s="60" t="s">
        <v>1375</v>
      </c>
      <c r="F117" s="65"/>
      <c r="G117" s="60" t="s">
        <v>86</v>
      </c>
      <c r="H117" s="66"/>
      <c r="I117" s="114">
        <v>666667</v>
      </c>
      <c r="J117" s="116"/>
      <c r="K117" s="115">
        <f t="shared" si="2"/>
        <v>666667</v>
      </c>
      <c r="L117" s="99"/>
      <c r="M117" s="99">
        <f t="shared" si="3"/>
        <v>666667</v>
      </c>
    </row>
    <row r="118" spans="1:13" x14ac:dyDescent="0.25">
      <c r="A118" s="103"/>
      <c r="B118" s="98" t="s">
        <v>108</v>
      </c>
      <c r="C118" s="197" t="s">
        <v>1127</v>
      </c>
      <c r="D118" s="197" t="s">
        <v>1128</v>
      </c>
      <c r="E118" s="60" t="s">
        <v>1376</v>
      </c>
      <c r="F118" s="65"/>
      <c r="G118" s="60" t="s">
        <v>50</v>
      </c>
      <c r="H118" s="66"/>
      <c r="I118" s="114">
        <v>4920067</v>
      </c>
      <c r="J118" s="116"/>
      <c r="K118" s="115">
        <f t="shared" si="2"/>
        <v>4920067</v>
      </c>
      <c r="L118" s="99"/>
      <c r="M118" s="99">
        <f t="shared" si="3"/>
        <v>4920067</v>
      </c>
    </row>
    <row r="119" spans="1:13" x14ac:dyDescent="0.25">
      <c r="A119" s="103"/>
      <c r="B119" s="98" t="s">
        <v>1076</v>
      </c>
      <c r="C119" s="197" t="s">
        <v>612</v>
      </c>
      <c r="D119" s="197" t="s">
        <v>1129</v>
      </c>
      <c r="E119" s="60" t="s">
        <v>1377</v>
      </c>
      <c r="F119" s="65"/>
      <c r="G119" s="60" t="s">
        <v>748</v>
      </c>
      <c r="H119" s="66"/>
      <c r="I119" s="114">
        <v>7800000</v>
      </c>
      <c r="J119" s="116"/>
      <c r="K119" s="115">
        <f t="shared" si="2"/>
        <v>7800000</v>
      </c>
      <c r="L119" s="99"/>
      <c r="M119" s="99">
        <f t="shared" si="3"/>
        <v>7800000</v>
      </c>
    </row>
    <row r="120" spans="1:13" x14ac:dyDescent="0.25">
      <c r="A120" s="103"/>
      <c r="B120" s="98" t="s">
        <v>1215</v>
      </c>
      <c r="C120" s="197" t="s">
        <v>520</v>
      </c>
      <c r="D120" s="197" t="s">
        <v>1130</v>
      </c>
      <c r="E120" s="60" t="s">
        <v>1378</v>
      </c>
      <c r="F120" s="65"/>
      <c r="G120" s="60" t="s">
        <v>1260</v>
      </c>
      <c r="H120" s="66"/>
      <c r="I120" s="114">
        <v>6000000</v>
      </c>
      <c r="J120" s="116"/>
      <c r="K120" s="115">
        <f t="shared" si="2"/>
        <v>6000000</v>
      </c>
      <c r="L120" s="99"/>
      <c r="M120" s="99">
        <f t="shared" si="3"/>
        <v>6000000</v>
      </c>
    </row>
    <row r="121" spans="1:13" x14ac:dyDescent="0.25">
      <c r="A121" s="103"/>
      <c r="B121" s="98" t="s">
        <v>1079</v>
      </c>
      <c r="C121" s="197" t="s">
        <v>1131</v>
      </c>
      <c r="D121" s="197" t="s">
        <v>1132</v>
      </c>
      <c r="E121" s="60" t="s">
        <v>1379</v>
      </c>
      <c r="F121" s="65"/>
      <c r="G121" s="60" t="s">
        <v>88</v>
      </c>
      <c r="H121" s="66"/>
      <c r="I121" s="114">
        <v>4900000</v>
      </c>
      <c r="J121" s="116"/>
      <c r="K121" s="115">
        <f t="shared" si="2"/>
        <v>4900000</v>
      </c>
      <c r="L121" s="99"/>
      <c r="M121" s="99">
        <f t="shared" si="3"/>
        <v>4900000</v>
      </c>
    </row>
    <row r="122" spans="1:13" x14ac:dyDescent="0.25">
      <c r="A122" s="103"/>
      <c r="B122" s="98" t="s">
        <v>1216</v>
      </c>
      <c r="C122" s="197" t="s">
        <v>785</v>
      </c>
      <c r="D122" s="197" t="s">
        <v>1133</v>
      </c>
      <c r="E122" s="60" t="s">
        <v>1380</v>
      </c>
      <c r="F122" s="65"/>
      <c r="G122" s="60" t="s">
        <v>1261</v>
      </c>
      <c r="H122" s="66"/>
      <c r="I122" s="114">
        <v>4850700</v>
      </c>
      <c r="J122" s="116"/>
      <c r="K122" s="115">
        <f t="shared" si="2"/>
        <v>4850700</v>
      </c>
      <c r="L122" s="99"/>
      <c r="M122" s="99">
        <f t="shared" si="3"/>
        <v>4850700</v>
      </c>
    </row>
    <row r="123" spans="1:13" x14ac:dyDescent="0.25">
      <c r="A123" s="103"/>
      <c r="B123" s="98" t="s">
        <v>274</v>
      </c>
      <c r="C123" s="197" t="s">
        <v>528</v>
      </c>
      <c r="D123" s="197" t="s">
        <v>1134</v>
      </c>
      <c r="E123" s="60" t="s">
        <v>1381</v>
      </c>
      <c r="F123" s="65"/>
      <c r="G123" s="60" t="s">
        <v>300</v>
      </c>
      <c r="H123" s="66"/>
      <c r="I123" s="114">
        <v>7000000</v>
      </c>
      <c r="J123" s="116"/>
      <c r="K123" s="115">
        <f t="shared" si="2"/>
        <v>7000000</v>
      </c>
      <c r="L123" s="99"/>
      <c r="M123" s="99">
        <f t="shared" si="3"/>
        <v>7000000</v>
      </c>
    </row>
    <row r="124" spans="1:13" x14ac:dyDescent="0.25">
      <c r="A124" s="103"/>
      <c r="B124" s="98" t="s">
        <v>313</v>
      </c>
      <c r="C124" s="197" t="s">
        <v>440</v>
      </c>
      <c r="D124" s="197" t="s">
        <v>1135</v>
      </c>
      <c r="E124" s="60" t="s">
        <v>1382</v>
      </c>
      <c r="F124" s="65"/>
      <c r="G124" s="60" t="s">
        <v>744</v>
      </c>
      <c r="H124" s="66"/>
      <c r="I124" s="114">
        <v>11000000</v>
      </c>
      <c r="J124" s="116"/>
      <c r="K124" s="115">
        <f t="shared" si="2"/>
        <v>11000000</v>
      </c>
      <c r="L124" s="99"/>
      <c r="M124" s="99">
        <f t="shared" si="3"/>
        <v>11000000</v>
      </c>
    </row>
    <row r="125" spans="1:13" x14ac:dyDescent="0.25">
      <c r="A125" s="103"/>
      <c r="B125" s="98" t="s">
        <v>273</v>
      </c>
      <c r="C125" s="197" t="s">
        <v>423</v>
      </c>
      <c r="D125" s="197" t="s">
        <v>1136</v>
      </c>
      <c r="E125" s="60" t="s">
        <v>1383</v>
      </c>
      <c r="F125" s="65"/>
      <c r="G125" s="60" t="s">
        <v>1262</v>
      </c>
      <c r="H125" s="66"/>
      <c r="I125" s="114">
        <v>7748400</v>
      </c>
      <c r="J125" s="116"/>
      <c r="K125" s="115">
        <f t="shared" si="2"/>
        <v>7748400</v>
      </c>
      <c r="L125" s="99"/>
      <c r="M125" s="99">
        <f t="shared" si="3"/>
        <v>7748400</v>
      </c>
    </row>
    <row r="126" spans="1:13" x14ac:dyDescent="0.25">
      <c r="A126" s="103"/>
      <c r="B126" s="98" t="s">
        <v>314</v>
      </c>
      <c r="C126" s="197" t="s">
        <v>789</v>
      </c>
      <c r="D126" s="197" t="s">
        <v>1137</v>
      </c>
      <c r="E126" s="60" t="s">
        <v>1384</v>
      </c>
      <c r="F126" s="65"/>
      <c r="G126" s="60" t="s">
        <v>573</v>
      </c>
      <c r="H126" s="66"/>
      <c r="I126" s="114">
        <v>5000000</v>
      </c>
      <c r="J126" s="116"/>
      <c r="K126" s="115">
        <f t="shared" si="2"/>
        <v>5000000</v>
      </c>
      <c r="L126" s="99"/>
      <c r="M126" s="99">
        <f t="shared" si="3"/>
        <v>5000000</v>
      </c>
    </row>
    <row r="127" spans="1:13" x14ac:dyDescent="0.25">
      <c r="A127" s="103"/>
      <c r="B127" s="98" t="s">
        <v>1217</v>
      </c>
      <c r="C127" s="197" t="s">
        <v>618</v>
      </c>
      <c r="D127" s="197" t="s">
        <v>1138</v>
      </c>
      <c r="E127" s="60" t="s">
        <v>1384</v>
      </c>
      <c r="F127" s="65"/>
      <c r="G127" s="60" t="s">
        <v>1263</v>
      </c>
      <c r="H127" s="66"/>
      <c r="I127" s="114">
        <v>5000000</v>
      </c>
      <c r="J127" s="116"/>
      <c r="K127" s="115">
        <f t="shared" si="2"/>
        <v>5000000</v>
      </c>
      <c r="L127" s="99"/>
      <c r="M127" s="99">
        <f t="shared" si="3"/>
        <v>5000000</v>
      </c>
    </row>
    <row r="128" spans="1:13" x14ac:dyDescent="0.25">
      <c r="A128" s="103"/>
      <c r="B128" s="98" t="s">
        <v>1218</v>
      </c>
      <c r="C128" s="197" t="s">
        <v>426</v>
      </c>
      <c r="D128" s="197" t="s">
        <v>1139</v>
      </c>
      <c r="E128" s="60" t="s">
        <v>1385</v>
      </c>
      <c r="F128" s="65"/>
      <c r="G128" s="60" t="s">
        <v>1264</v>
      </c>
      <c r="H128" s="66"/>
      <c r="I128" s="114">
        <v>5000000</v>
      </c>
      <c r="J128" s="116"/>
      <c r="K128" s="115">
        <f t="shared" si="2"/>
        <v>5000000</v>
      </c>
      <c r="L128" s="99"/>
      <c r="M128" s="99">
        <f t="shared" si="3"/>
        <v>5000000</v>
      </c>
    </row>
    <row r="129" spans="1:13" x14ac:dyDescent="0.25">
      <c r="A129" s="103"/>
      <c r="B129" s="98" t="s">
        <v>149</v>
      </c>
      <c r="C129" s="197" t="s">
        <v>1140</v>
      </c>
      <c r="D129" s="197" t="s">
        <v>1141</v>
      </c>
      <c r="E129" s="60" t="s">
        <v>1386</v>
      </c>
      <c r="F129" s="65"/>
      <c r="G129" s="60" t="s">
        <v>244</v>
      </c>
      <c r="H129" s="66"/>
      <c r="I129" s="114">
        <v>3500000</v>
      </c>
      <c r="J129" s="116"/>
      <c r="K129" s="115">
        <f t="shared" si="2"/>
        <v>3500000</v>
      </c>
      <c r="L129" s="99"/>
      <c r="M129" s="99">
        <f t="shared" si="3"/>
        <v>3500000</v>
      </c>
    </row>
    <row r="130" spans="1:13" x14ac:dyDescent="0.25">
      <c r="A130" s="103"/>
      <c r="B130" s="98" t="s">
        <v>1048</v>
      </c>
      <c r="C130" s="197" t="s">
        <v>1142</v>
      </c>
      <c r="D130" s="197" t="s">
        <v>460</v>
      </c>
      <c r="E130" s="60" t="s">
        <v>1387</v>
      </c>
      <c r="F130" s="65"/>
      <c r="G130" s="60" t="s">
        <v>568</v>
      </c>
      <c r="H130" s="66"/>
      <c r="I130" s="114">
        <v>3863552</v>
      </c>
      <c r="J130" s="116"/>
      <c r="K130" s="115">
        <f t="shared" si="2"/>
        <v>3863552</v>
      </c>
      <c r="L130" s="99"/>
      <c r="M130" s="99">
        <f t="shared" si="3"/>
        <v>3863552</v>
      </c>
    </row>
    <row r="131" spans="1:13" x14ac:dyDescent="0.25">
      <c r="A131" s="103"/>
      <c r="B131" s="98" t="s">
        <v>116</v>
      </c>
      <c r="C131" s="197" t="s">
        <v>1143</v>
      </c>
      <c r="D131" s="197" t="s">
        <v>599</v>
      </c>
      <c r="E131" s="60" t="s">
        <v>1388</v>
      </c>
      <c r="F131" s="65"/>
      <c r="G131" s="60" t="s">
        <v>581</v>
      </c>
      <c r="H131" s="66"/>
      <c r="I131" s="114">
        <v>172500</v>
      </c>
      <c r="J131" s="116"/>
      <c r="K131" s="115">
        <f t="shared" si="2"/>
        <v>172500</v>
      </c>
      <c r="L131" s="99"/>
      <c r="M131" s="99">
        <f t="shared" si="3"/>
        <v>172500</v>
      </c>
    </row>
    <row r="132" spans="1:13" x14ac:dyDescent="0.25">
      <c r="A132" s="103"/>
      <c r="B132" s="98" t="s">
        <v>1219</v>
      </c>
      <c r="C132" s="197" t="s">
        <v>145</v>
      </c>
      <c r="D132" s="197" t="s">
        <v>1144</v>
      </c>
      <c r="E132" s="60" t="s">
        <v>1389</v>
      </c>
      <c r="F132" s="65"/>
      <c r="G132" s="60" t="s">
        <v>1265</v>
      </c>
      <c r="H132" s="66"/>
      <c r="I132" s="114">
        <v>4363534</v>
      </c>
      <c r="J132" s="116"/>
      <c r="K132" s="115">
        <f t="shared" si="2"/>
        <v>4363534</v>
      </c>
      <c r="L132" s="99"/>
      <c r="M132" s="99">
        <f t="shared" si="3"/>
        <v>4363534</v>
      </c>
    </row>
    <row r="133" spans="1:13" x14ac:dyDescent="0.25">
      <c r="A133" s="103"/>
      <c r="B133" s="98" t="s">
        <v>262</v>
      </c>
      <c r="C133" s="197" t="s">
        <v>728</v>
      </c>
      <c r="D133" s="197" t="s">
        <v>1145</v>
      </c>
      <c r="E133" s="60" t="s">
        <v>1390</v>
      </c>
      <c r="F133" s="65"/>
      <c r="G133" s="60" t="s">
        <v>1266</v>
      </c>
      <c r="H133" s="66"/>
      <c r="I133" s="114">
        <v>1883700</v>
      </c>
      <c r="J133" s="116"/>
      <c r="K133" s="115">
        <f t="shared" si="2"/>
        <v>1883700</v>
      </c>
      <c r="L133" s="99"/>
      <c r="M133" s="99">
        <f t="shared" si="3"/>
        <v>1883700</v>
      </c>
    </row>
    <row r="134" spans="1:13" x14ac:dyDescent="0.25">
      <c r="A134" s="103"/>
      <c r="B134" s="98" t="s">
        <v>1220</v>
      </c>
      <c r="C134" s="197" t="s">
        <v>498</v>
      </c>
      <c r="D134" s="197" t="s">
        <v>1146</v>
      </c>
      <c r="E134" s="60" t="s">
        <v>1390</v>
      </c>
      <c r="F134" s="65"/>
      <c r="G134" s="60" t="s">
        <v>1267</v>
      </c>
      <c r="H134" s="66"/>
      <c r="I134" s="114">
        <v>2063100</v>
      </c>
      <c r="J134" s="116"/>
      <c r="K134" s="115">
        <f t="shared" si="2"/>
        <v>2063100</v>
      </c>
      <c r="L134" s="99"/>
      <c r="M134" s="99">
        <f t="shared" si="3"/>
        <v>2063100</v>
      </c>
    </row>
    <row r="135" spans="1:13" x14ac:dyDescent="0.25">
      <c r="A135" s="103"/>
      <c r="B135" s="98" t="s">
        <v>1091</v>
      </c>
      <c r="C135" s="197" t="s">
        <v>436</v>
      </c>
      <c r="D135" s="197" t="s">
        <v>1147</v>
      </c>
      <c r="E135" s="60" t="s">
        <v>1391</v>
      </c>
      <c r="F135" s="65"/>
      <c r="G135" s="60" t="s">
        <v>341</v>
      </c>
      <c r="H135" s="66"/>
      <c r="I135" s="114">
        <v>2813894</v>
      </c>
      <c r="J135" s="116"/>
      <c r="K135" s="115">
        <f t="shared" si="2"/>
        <v>2813894</v>
      </c>
      <c r="L135" s="99"/>
      <c r="M135" s="99">
        <f t="shared" si="3"/>
        <v>2813894</v>
      </c>
    </row>
    <row r="136" spans="1:13" x14ac:dyDescent="0.25">
      <c r="A136" s="103"/>
      <c r="B136" s="98" t="s">
        <v>1094</v>
      </c>
      <c r="C136" s="197" t="s">
        <v>514</v>
      </c>
      <c r="D136" s="197" t="s">
        <v>1148</v>
      </c>
      <c r="E136" s="60" t="s">
        <v>1390</v>
      </c>
      <c r="F136" s="65"/>
      <c r="G136" s="60" t="s">
        <v>1268</v>
      </c>
      <c r="H136" s="66"/>
      <c r="I136" s="114">
        <v>5382000</v>
      </c>
      <c r="J136" s="116"/>
      <c r="K136" s="115">
        <f t="shared" ref="K136:K157" si="4">+I136-J136</f>
        <v>5382000</v>
      </c>
      <c r="L136" s="99"/>
      <c r="M136" s="99">
        <f t="shared" ref="M136:M158" si="5">+K136-L136</f>
        <v>5382000</v>
      </c>
    </row>
    <row r="137" spans="1:13" x14ac:dyDescent="0.25">
      <c r="A137" s="103"/>
      <c r="B137" s="98" t="s">
        <v>1221</v>
      </c>
      <c r="C137" s="197" t="s">
        <v>514</v>
      </c>
      <c r="D137" s="197" t="s">
        <v>1149</v>
      </c>
      <c r="E137" s="60" t="s">
        <v>1390</v>
      </c>
      <c r="F137" s="65"/>
      <c r="G137" s="60" t="s">
        <v>1269</v>
      </c>
      <c r="H137" s="66"/>
      <c r="I137" s="114">
        <v>2332200</v>
      </c>
      <c r="J137" s="116"/>
      <c r="K137" s="115">
        <f t="shared" si="4"/>
        <v>2332200</v>
      </c>
      <c r="L137" s="99"/>
      <c r="M137" s="99">
        <f t="shared" si="5"/>
        <v>2332200</v>
      </c>
    </row>
    <row r="138" spans="1:13" x14ac:dyDescent="0.25">
      <c r="A138" s="103"/>
      <c r="B138" s="98" t="s">
        <v>1222</v>
      </c>
      <c r="C138" s="197" t="s">
        <v>500</v>
      </c>
      <c r="D138" s="197" t="s">
        <v>1150</v>
      </c>
      <c r="E138" s="60" t="s">
        <v>1390</v>
      </c>
      <c r="F138" s="65"/>
      <c r="G138" s="60" t="s">
        <v>291</v>
      </c>
      <c r="H138" s="66"/>
      <c r="I138" s="114">
        <v>2960100</v>
      </c>
      <c r="J138" s="116"/>
      <c r="K138" s="115">
        <f t="shared" si="4"/>
        <v>2960100</v>
      </c>
      <c r="L138" s="99"/>
      <c r="M138" s="99">
        <f t="shared" si="5"/>
        <v>2960100</v>
      </c>
    </row>
    <row r="139" spans="1:13" x14ac:dyDescent="0.25">
      <c r="A139" s="103"/>
      <c r="B139" s="98" t="s">
        <v>330</v>
      </c>
      <c r="C139" s="197" t="s">
        <v>417</v>
      </c>
      <c r="D139" s="197" t="s">
        <v>1151</v>
      </c>
      <c r="E139" s="60" t="s">
        <v>1392</v>
      </c>
      <c r="F139" s="65"/>
      <c r="G139" s="60" t="s">
        <v>340</v>
      </c>
      <c r="H139" s="66"/>
      <c r="I139" s="114">
        <v>5600000</v>
      </c>
      <c r="J139" s="116"/>
      <c r="K139" s="115">
        <f t="shared" si="4"/>
        <v>5600000</v>
      </c>
      <c r="L139" s="99"/>
      <c r="M139" s="99">
        <f t="shared" si="5"/>
        <v>5600000</v>
      </c>
    </row>
    <row r="140" spans="1:13" x14ac:dyDescent="0.25">
      <c r="A140" s="103"/>
      <c r="B140" s="98" t="s">
        <v>447</v>
      </c>
      <c r="C140" s="197" t="s">
        <v>494</v>
      </c>
      <c r="D140" s="197" t="s">
        <v>1152</v>
      </c>
      <c r="E140" s="60" t="s">
        <v>1390</v>
      </c>
      <c r="F140" s="65"/>
      <c r="G140" s="60" t="s">
        <v>287</v>
      </c>
      <c r="H140" s="66"/>
      <c r="I140" s="114">
        <v>2691000</v>
      </c>
      <c r="J140" s="116"/>
      <c r="K140" s="115">
        <f t="shared" si="4"/>
        <v>2691000</v>
      </c>
      <c r="L140" s="99"/>
      <c r="M140" s="99">
        <f t="shared" si="5"/>
        <v>2691000</v>
      </c>
    </row>
    <row r="141" spans="1:13" x14ac:dyDescent="0.25">
      <c r="A141" s="103"/>
      <c r="B141" s="98" t="s">
        <v>1074</v>
      </c>
      <c r="C141" s="197" t="s">
        <v>421</v>
      </c>
      <c r="D141" s="197" t="s">
        <v>1153</v>
      </c>
      <c r="E141" s="60" t="s">
        <v>1393</v>
      </c>
      <c r="F141" s="65"/>
      <c r="G141" s="60" t="s">
        <v>686</v>
      </c>
      <c r="H141" s="66"/>
      <c r="I141" s="114">
        <v>2691000</v>
      </c>
      <c r="J141" s="116"/>
      <c r="K141" s="115">
        <f t="shared" si="4"/>
        <v>2691000</v>
      </c>
      <c r="L141" s="99"/>
      <c r="M141" s="99">
        <f t="shared" si="5"/>
        <v>2691000</v>
      </c>
    </row>
    <row r="142" spans="1:13" x14ac:dyDescent="0.25">
      <c r="A142" s="103"/>
      <c r="B142" s="98" t="s">
        <v>200</v>
      </c>
      <c r="C142" s="197" t="s">
        <v>783</v>
      </c>
      <c r="D142" s="197" t="s">
        <v>1154</v>
      </c>
      <c r="E142" s="60" t="s">
        <v>1393</v>
      </c>
      <c r="F142" s="65"/>
      <c r="G142" s="60" t="s">
        <v>1270</v>
      </c>
      <c r="H142" s="66"/>
      <c r="I142" s="114">
        <v>2691000</v>
      </c>
      <c r="J142" s="116"/>
      <c r="K142" s="115">
        <f t="shared" si="4"/>
        <v>2691000</v>
      </c>
      <c r="L142" s="99"/>
      <c r="M142" s="99">
        <f t="shared" si="5"/>
        <v>2691000</v>
      </c>
    </row>
    <row r="143" spans="1:13" x14ac:dyDescent="0.25">
      <c r="A143" s="103"/>
      <c r="B143" s="98" t="s">
        <v>202</v>
      </c>
      <c r="C143" s="197" t="s">
        <v>527</v>
      </c>
      <c r="D143" s="197" t="s">
        <v>1155</v>
      </c>
      <c r="E143" s="60" t="s">
        <v>1394</v>
      </c>
      <c r="F143" s="65"/>
      <c r="G143" s="60" t="s">
        <v>1271</v>
      </c>
      <c r="H143" s="66"/>
      <c r="I143" s="114">
        <v>2691000</v>
      </c>
      <c r="J143" s="116"/>
      <c r="K143" s="115">
        <f t="shared" si="4"/>
        <v>2691000</v>
      </c>
      <c r="L143" s="99"/>
      <c r="M143" s="99">
        <f t="shared" si="5"/>
        <v>2691000</v>
      </c>
    </row>
    <row r="144" spans="1:13" x14ac:dyDescent="0.25">
      <c r="A144" s="103"/>
      <c r="B144" s="98" t="s">
        <v>828</v>
      </c>
      <c r="C144" s="197" t="s">
        <v>424</v>
      </c>
      <c r="D144" s="197" t="s">
        <v>1156</v>
      </c>
      <c r="E144" s="60" t="s">
        <v>1395</v>
      </c>
      <c r="F144" s="65"/>
      <c r="G144" s="60" t="s">
        <v>738</v>
      </c>
      <c r="H144" s="66"/>
      <c r="I144" s="114">
        <v>8258000</v>
      </c>
      <c r="J144" s="116"/>
      <c r="K144" s="115">
        <f t="shared" si="4"/>
        <v>8258000</v>
      </c>
      <c r="L144" s="99"/>
      <c r="M144" s="99">
        <f t="shared" si="5"/>
        <v>8258000</v>
      </c>
    </row>
    <row r="145" spans="1:13" x14ac:dyDescent="0.25">
      <c r="A145" s="103"/>
      <c r="B145" s="98" t="s">
        <v>271</v>
      </c>
      <c r="C145" s="197" t="s">
        <v>422</v>
      </c>
      <c r="D145" s="197" t="s">
        <v>1157</v>
      </c>
      <c r="E145" s="60" t="s">
        <v>1396</v>
      </c>
      <c r="F145" s="65"/>
      <c r="G145" s="60" t="s">
        <v>1272</v>
      </c>
      <c r="H145" s="66"/>
      <c r="I145" s="114">
        <v>2691000</v>
      </c>
      <c r="J145" s="116"/>
      <c r="K145" s="115">
        <f t="shared" si="4"/>
        <v>2691000</v>
      </c>
      <c r="L145" s="99"/>
      <c r="M145" s="99">
        <f t="shared" si="5"/>
        <v>2691000</v>
      </c>
    </row>
    <row r="146" spans="1:13" x14ac:dyDescent="0.25">
      <c r="A146" s="103"/>
      <c r="B146" s="98" t="s">
        <v>363</v>
      </c>
      <c r="C146" s="197" t="s">
        <v>522</v>
      </c>
      <c r="D146" s="197" t="s">
        <v>1158</v>
      </c>
      <c r="E146" s="60" t="s">
        <v>1390</v>
      </c>
      <c r="F146" s="65"/>
      <c r="G146" s="60" t="s">
        <v>1273</v>
      </c>
      <c r="H146" s="66"/>
      <c r="I146" s="114">
        <v>2691000</v>
      </c>
      <c r="J146" s="116"/>
      <c r="K146" s="115">
        <f t="shared" si="4"/>
        <v>2691000</v>
      </c>
      <c r="L146" s="99"/>
      <c r="M146" s="99">
        <f t="shared" si="5"/>
        <v>2691000</v>
      </c>
    </row>
    <row r="147" spans="1:13" x14ac:dyDescent="0.25">
      <c r="A147" s="103"/>
      <c r="B147" s="98" t="s">
        <v>317</v>
      </c>
      <c r="C147" s="197" t="s">
        <v>443</v>
      </c>
      <c r="D147" s="197" t="s">
        <v>1159</v>
      </c>
      <c r="E147" s="60" t="s">
        <v>1396</v>
      </c>
      <c r="F147" s="65"/>
      <c r="G147" s="60" t="s">
        <v>1274</v>
      </c>
      <c r="H147" s="66"/>
      <c r="I147" s="114">
        <v>2691000</v>
      </c>
      <c r="J147" s="116"/>
      <c r="K147" s="115">
        <f t="shared" si="4"/>
        <v>2691000</v>
      </c>
      <c r="L147" s="99"/>
      <c r="M147" s="99">
        <f t="shared" si="5"/>
        <v>2691000</v>
      </c>
    </row>
    <row r="148" spans="1:13" x14ac:dyDescent="0.25">
      <c r="A148" s="103"/>
      <c r="B148" s="98" t="s">
        <v>1223</v>
      </c>
      <c r="C148" s="197" t="s">
        <v>524</v>
      </c>
      <c r="D148" s="197" t="s">
        <v>1160</v>
      </c>
      <c r="E148" s="60" t="s">
        <v>1397</v>
      </c>
      <c r="F148" s="65"/>
      <c r="G148" s="60" t="s">
        <v>1275</v>
      </c>
      <c r="H148" s="66"/>
      <c r="I148" s="114">
        <v>2691000</v>
      </c>
      <c r="J148" s="116"/>
      <c r="K148" s="115">
        <f t="shared" si="4"/>
        <v>2691000</v>
      </c>
      <c r="L148" s="99"/>
      <c r="M148" s="99">
        <f t="shared" si="5"/>
        <v>2691000</v>
      </c>
    </row>
    <row r="149" spans="1:13" x14ac:dyDescent="0.25">
      <c r="A149" s="103"/>
      <c r="B149" s="98" t="s">
        <v>1208</v>
      </c>
      <c r="C149" s="197" t="s">
        <v>441</v>
      </c>
      <c r="D149" s="197" t="s">
        <v>1161</v>
      </c>
      <c r="E149" s="60" t="s">
        <v>1398</v>
      </c>
      <c r="F149" s="65"/>
      <c r="G149" s="60" t="s">
        <v>1253</v>
      </c>
      <c r="H149" s="66"/>
      <c r="I149" s="114">
        <v>3269900</v>
      </c>
      <c r="J149" s="116"/>
      <c r="K149" s="115">
        <f t="shared" si="4"/>
        <v>3269900</v>
      </c>
      <c r="L149" s="99"/>
      <c r="M149" s="99">
        <f t="shared" si="5"/>
        <v>3269900</v>
      </c>
    </row>
    <row r="150" spans="1:13" x14ac:dyDescent="0.25">
      <c r="A150" s="103"/>
      <c r="B150" s="98" t="s">
        <v>1224</v>
      </c>
      <c r="C150" s="197" t="s">
        <v>526</v>
      </c>
      <c r="D150" s="197" t="s">
        <v>1162</v>
      </c>
      <c r="E150" s="60" t="s">
        <v>1390</v>
      </c>
      <c r="F150" s="65"/>
      <c r="G150" s="60" t="s">
        <v>1276</v>
      </c>
      <c r="H150" s="66"/>
      <c r="I150" s="114">
        <v>2691000</v>
      </c>
      <c r="J150" s="116"/>
      <c r="K150" s="115">
        <f t="shared" si="4"/>
        <v>2691000</v>
      </c>
      <c r="L150" s="99"/>
      <c r="M150" s="99">
        <f t="shared" si="5"/>
        <v>2691000</v>
      </c>
    </row>
    <row r="151" spans="1:13" x14ac:dyDescent="0.25">
      <c r="A151" s="103"/>
      <c r="B151" s="98" t="s">
        <v>319</v>
      </c>
      <c r="C151" s="197" t="s">
        <v>521</v>
      </c>
      <c r="D151" s="197" t="s">
        <v>1163</v>
      </c>
      <c r="E151" s="60" t="s">
        <v>1399</v>
      </c>
      <c r="F151" s="65"/>
      <c r="G151" s="60" t="s">
        <v>1277</v>
      </c>
      <c r="H151" s="66"/>
      <c r="I151" s="114">
        <v>2691000</v>
      </c>
      <c r="J151" s="116"/>
      <c r="K151" s="115">
        <f t="shared" si="4"/>
        <v>2691000</v>
      </c>
      <c r="L151" s="99"/>
      <c r="M151" s="99">
        <f t="shared" si="5"/>
        <v>2691000</v>
      </c>
    </row>
    <row r="152" spans="1:13" x14ac:dyDescent="0.25">
      <c r="A152" s="103"/>
      <c r="B152" s="98" t="s">
        <v>460</v>
      </c>
      <c r="C152" s="197" t="s">
        <v>1164</v>
      </c>
      <c r="D152" s="197" t="s">
        <v>1165</v>
      </c>
      <c r="E152" s="60" t="s">
        <v>1400</v>
      </c>
      <c r="F152" s="65"/>
      <c r="G152" s="60" t="s">
        <v>284</v>
      </c>
      <c r="H152" s="66"/>
      <c r="I152" s="114">
        <v>2691000</v>
      </c>
      <c r="J152" s="116"/>
      <c r="K152" s="115">
        <f t="shared" si="4"/>
        <v>2691000</v>
      </c>
      <c r="L152" s="99"/>
      <c r="M152" s="99">
        <f t="shared" si="5"/>
        <v>2691000</v>
      </c>
    </row>
    <row r="153" spans="1:13" x14ac:dyDescent="0.25">
      <c r="A153" s="103"/>
      <c r="B153" s="98" t="s">
        <v>331</v>
      </c>
      <c r="C153" s="197" t="s">
        <v>529</v>
      </c>
      <c r="D153" s="197" t="s">
        <v>1166</v>
      </c>
      <c r="E153" s="60" t="s">
        <v>1399</v>
      </c>
      <c r="F153" s="65"/>
      <c r="G153" s="60" t="s">
        <v>1278</v>
      </c>
      <c r="H153" s="66"/>
      <c r="I153" s="114">
        <v>2691000</v>
      </c>
      <c r="J153" s="116"/>
      <c r="K153" s="115">
        <f t="shared" si="4"/>
        <v>2691000</v>
      </c>
      <c r="L153" s="99"/>
      <c r="M153" s="99">
        <f t="shared" si="5"/>
        <v>2691000</v>
      </c>
    </row>
    <row r="154" spans="1:13" x14ac:dyDescent="0.25">
      <c r="A154" s="103"/>
      <c r="B154" s="98" t="s">
        <v>1225</v>
      </c>
      <c r="C154" s="197" t="s">
        <v>425</v>
      </c>
      <c r="D154" s="197" t="s">
        <v>1167</v>
      </c>
      <c r="E154" s="60" t="s">
        <v>1393</v>
      </c>
      <c r="F154" s="65"/>
      <c r="G154" s="60" t="s">
        <v>56</v>
      </c>
      <c r="H154" s="66"/>
      <c r="I154" s="114">
        <v>2691000</v>
      </c>
      <c r="J154" s="116"/>
      <c r="K154" s="115">
        <f t="shared" si="4"/>
        <v>2691000</v>
      </c>
      <c r="L154" s="99"/>
      <c r="M154" s="99">
        <f t="shared" si="5"/>
        <v>2691000</v>
      </c>
    </row>
    <row r="155" spans="1:13" x14ac:dyDescent="0.25">
      <c r="A155" s="103"/>
      <c r="B155" s="98" t="s">
        <v>316</v>
      </c>
      <c r="C155" s="197" t="s">
        <v>616</v>
      </c>
      <c r="D155" s="197" t="s">
        <v>1168</v>
      </c>
      <c r="E155" s="60" t="s">
        <v>1396</v>
      </c>
      <c r="F155" s="65"/>
      <c r="G155" s="60" t="s">
        <v>1279</v>
      </c>
      <c r="H155" s="66"/>
      <c r="I155" s="114">
        <v>2691000</v>
      </c>
      <c r="J155" s="116"/>
      <c r="K155" s="115">
        <f t="shared" si="4"/>
        <v>2691000</v>
      </c>
      <c r="L155" s="99"/>
      <c r="M155" s="99">
        <f t="shared" si="5"/>
        <v>2691000</v>
      </c>
    </row>
    <row r="156" spans="1:13" x14ac:dyDescent="0.25">
      <c r="A156" s="103"/>
      <c r="B156" s="98" t="s">
        <v>205</v>
      </c>
      <c r="C156" s="197" t="s">
        <v>1169</v>
      </c>
      <c r="D156" s="197" t="s">
        <v>1170</v>
      </c>
      <c r="E156" s="60" t="s">
        <v>1401</v>
      </c>
      <c r="F156" s="65"/>
      <c r="G156" s="60" t="s">
        <v>1280</v>
      </c>
      <c r="H156" s="66"/>
      <c r="I156" s="114">
        <v>2691000</v>
      </c>
      <c r="J156" s="116"/>
      <c r="K156" s="115">
        <f t="shared" si="4"/>
        <v>2691000</v>
      </c>
      <c r="L156" s="99"/>
      <c r="M156" s="99">
        <f t="shared" si="5"/>
        <v>2691000</v>
      </c>
    </row>
    <row r="157" spans="1:13" x14ac:dyDescent="0.25">
      <c r="A157" s="103"/>
      <c r="B157" s="98" t="s">
        <v>204</v>
      </c>
      <c r="C157" s="197" t="s">
        <v>613</v>
      </c>
      <c r="D157" s="197" t="s">
        <v>1171</v>
      </c>
      <c r="E157" s="60" t="s">
        <v>1397</v>
      </c>
      <c r="F157" s="65"/>
      <c r="G157" s="60" t="s">
        <v>1281</v>
      </c>
      <c r="H157" s="66"/>
      <c r="I157" s="114">
        <v>2691000</v>
      </c>
      <c r="J157" s="116"/>
      <c r="K157" s="115">
        <f t="shared" si="4"/>
        <v>2691000</v>
      </c>
      <c r="L157" s="99"/>
      <c r="M157" s="99">
        <f t="shared" si="5"/>
        <v>2691000</v>
      </c>
    </row>
    <row r="158" spans="1:13" x14ac:dyDescent="0.25">
      <c r="A158" s="103"/>
      <c r="B158" s="98"/>
      <c r="C158" s="107"/>
      <c r="D158" s="107"/>
      <c r="E158" s="60"/>
      <c r="F158" s="65"/>
      <c r="G158" s="60"/>
      <c r="H158" s="66"/>
      <c r="I158" s="114"/>
      <c r="J158" s="116"/>
      <c r="K158" s="115"/>
      <c r="L158" s="144"/>
      <c r="M158" s="99">
        <f t="shared" si="5"/>
        <v>0</v>
      </c>
    </row>
    <row r="159" spans="1:13" x14ac:dyDescent="0.25">
      <c r="A159" s="7"/>
      <c r="B159" s="8"/>
      <c r="C159" s="8"/>
      <c r="D159" s="8"/>
      <c r="E159" s="8"/>
      <c r="F159" s="8"/>
      <c r="G159" s="209" t="s">
        <v>13</v>
      </c>
      <c r="H159" s="210"/>
      <c r="I159" s="16">
        <f>SUM(I7:I158)</f>
        <v>1248265477</v>
      </c>
      <c r="J159" s="16">
        <f>SUM(J7:J158)</f>
        <v>0</v>
      </c>
      <c r="K159" s="16">
        <f>SUM(K7:K158)</f>
        <v>1248265477</v>
      </c>
      <c r="L159" s="16">
        <f>SUM(L7:L158)</f>
        <v>0</v>
      </c>
      <c r="M159" s="16">
        <f>SUM(M7:M158)</f>
        <v>1248265477</v>
      </c>
    </row>
    <row r="160" spans="1:13" ht="12.75" customHeight="1" x14ac:dyDescent="0.25">
      <c r="A160" s="7"/>
      <c r="B160" s="8"/>
      <c r="C160" s="8"/>
      <c r="D160" s="8"/>
      <c r="E160" s="8"/>
      <c r="F160" s="12"/>
      <c r="G160" s="8"/>
      <c r="H160" s="8"/>
      <c r="I160" s="12"/>
      <c r="J160" s="12"/>
      <c r="K160" s="12"/>
      <c r="L160" s="12"/>
      <c r="M160" s="13"/>
    </row>
    <row r="162" spans="2:11" x14ac:dyDescent="0.25">
      <c r="B162" s="45"/>
    </row>
    <row r="163" spans="2:11" x14ac:dyDescent="0.25">
      <c r="B163" s="45"/>
      <c r="I163" s="45"/>
      <c r="J163" s="45"/>
      <c r="K163" s="45"/>
    </row>
    <row r="164" spans="2:11" x14ac:dyDescent="0.25">
      <c r="B164" s="45"/>
    </row>
  </sheetData>
  <mergeCells count="8">
    <mergeCell ref="L5:L6"/>
    <mergeCell ref="E6:F6"/>
    <mergeCell ref="G6:H6"/>
    <mergeCell ref="A3:L3"/>
    <mergeCell ref="G159:H159"/>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8"/>
  <sheetViews>
    <sheetView topLeftCell="A135" workbookViewId="0">
      <selection activeCell="M7" sqref="M7:M140"/>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08" t="s">
        <v>82</v>
      </c>
      <c r="B3" s="208"/>
      <c r="C3" s="208"/>
      <c r="D3" s="208"/>
      <c r="E3" s="208"/>
      <c r="F3" s="208"/>
      <c r="G3" s="208"/>
      <c r="H3" s="208"/>
      <c r="I3" s="208"/>
      <c r="J3" s="208"/>
      <c r="K3" s="208"/>
      <c r="L3" s="208"/>
      <c r="M3" s="121" t="s">
        <v>388</v>
      </c>
    </row>
    <row r="4" spans="1:13" ht="12.75" customHeight="1" x14ac:dyDescent="0.25">
      <c r="A4" s="4"/>
      <c r="B4" s="4"/>
      <c r="C4" s="4"/>
      <c r="D4" s="4"/>
      <c r="E4" s="4"/>
      <c r="F4" s="4"/>
      <c r="G4" s="4"/>
      <c r="H4" s="4"/>
      <c r="I4" s="4"/>
      <c r="J4" s="4"/>
      <c r="K4" s="4"/>
      <c r="L4" s="4"/>
      <c r="M4" s="5"/>
    </row>
    <row r="5" spans="1:13" x14ac:dyDescent="0.25">
      <c r="A5" s="211" t="s">
        <v>4</v>
      </c>
      <c r="B5" s="96" t="s">
        <v>10</v>
      </c>
      <c r="C5" s="92" t="s">
        <v>14</v>
      </c>
      <c r="D5" s="96" t="s">
        <v>14</v>
      </c>
      <c r="E5" s="213" t="s">
        <v>12</v>
      </c>
      <c r="F5" s="214"/>
      <c r="G5" s="214"/>
      <c r="H5" s="215"/>
      <c r="I5" s="211" t="s">
        <v>6</v>
      </c>
      <c r="J5" s="92"/>
      <c r="K5" s="92"/>
      <c r="L5" s="211" t="s">
        <v>5</v>
      </c>
      <c r="M5" s="92" t="s">
        <v>0</v>
      </c>
    </row>
    <row r="6" spans="1:13" ht="24" x14ac:dyDescent="0.25">
      <c r="A6" s="212"/>
      <c r="B6" s="94" t="s">
        <v>11</v>
      </c>
      <c r="C6" s="94" t="s">
        <v>9</v>
      </c>
      <c r="D6" s="94" t="s">
        <v>8</v>
      </c>
      <c r="E6" s="213" t="s">
        <v>2</v>
      </c>
      <c r="F6" s="215"/>
      <c r="G6" s="213" t="s">
        <v>7</v>
      </c>
      <c r="H6" s="215"/>
      <c r="I6" s="212"/>
      <c r="J6" s="94" t="s">
        <v>158</v>
      </c>
      <c r="K6" s="95" t="s">
        <v>159</v>
      </c>
      <c r="L6" s="212"/>
      <c r="M6" s="94" t="s">
        <v>1</v>
      </c>
    </row>
    <row r="7" spans="1:13" ht="12.75" customHeight="1" x14ac:dyDescent="0.25">
      <c r="A7" s="103"/>
      <c r="B7" s="117" t="s">
        <v>1173</v>
      </c>
      <c r="C7" s="105" t="s">
        <v>120</v>
      </c>
      <c r="D7" s="105" t="s">
        <v>1033</v>
      </c>
      <c r="E7" s="62" t="s">
        <v>1283</v>
      </c>
      <c r="F7" s="64"/>
      <c r="G7" s="61" t="s">
        <v>1227</v>
      </c>
      <c r="H7" s="64"/>
      <c r="I7" s="99">
        <v>135038287</v>
      </c>
      <c r="J7" s="110"/>
      <c r="K7" s="118">
        <f>+I7-J7</f>
        <v>135038287</v>
      </c>
      <c r="L7" s="111"/>
      <c r="M7" s="141">
        <f>+K7-L7</f>
        <v>135038287</v>
      </c>
    </row>
    <row r="8" spans="1:13" x14ac:dyDescent="0.25">
      <c r="A8" s="97"/>
      <c r="B8" s="98" t="s">
        <v>1173</v>
      </c>
      <c r="C8" s="98" t="s">
        <v>120</v>
      </c>
      <c r="D8" s="98" t="s">
        <v>1033</v>
      </c>
      <c r="E8" s="57" t="s">
        <v>1283</v>
      </c>
      <c r="F8" s="65"/>
      <c r="G8" s="49" t="s">
        <v>1227</v>
      </c>
      <c r="H8" s="68"/>
      <c r="I8" s="99">
        <v>40000000</v>
      </c>
      <c r="J8" s="110"/>
      <c r="K8" s="118">
        <f t="shared" ref="K8:K71" si="0">+I8-J8</f>
        <v>40000000</v>
      </c>
      <c r="L8" s="99"/>
      <c r="M8" s="141">
        <f t="shared" ref="M8:M71" si="1">+K8-L8</f>
        <v>40000000</v>
      </c>
    </row>
    <row r="9" spans="1:13" x14ac:dyDescent="0.25">
      <c r="A9" s="97"/>
      <c r="B9" s="98" t="s">
        <v>909</v>
      </c>
      <c r="C9" s="98" t="s">
        <v>842</v>
      </c>
      <c r="D9" s="98" t="s">
        <v>843</v>
      </c>
      <c r="E9" s="57" t="s">
        <v>975</v>
      </c>
      <c r="F9" s="65"/>
      <c r="G9" s="49" t="s">
        <v>948</v>
      </c>
      <c r="H9" s="68"/>
      <c r="I9" s="99">
        <v>29001516</v>
      </c>
      <c r="J9" s="110"/>
      <c r="K9" s="118">
        <f t="shared" si="0"/>
        <v>29001516</v>
      </c>
      <c r="L9" s="99"/>
      <c r="M9" s="141">
        <f t="shared" si="1"/>
        <v>29001516</v>
      </c>
    </row>
    <row r="10" spans="1:13" x14ac:dyDescent="0.25">
      <c r="A10" s="97"/>
      <c r="B10" s="98" t="s">
        <v>910</v>
      </c>
      <c r="C10" s="98" t="s">
        <v>261</v>
      </c>
      <c r="D10" s="98" t="s">
        <v>627</v>
      </c>
      <c r="E10" s="57" t="s">
        <v>976</v>
      </c>
      <c r="F10" s="65"/>
      <c r="G10" s="49" t="s">
        <v>949</v>
      </c>
      <c r="H10" s="68"/>
      <c r="I10" s="99">
        <v>25702864</v>
      </c>
      <c r="J10" s="110"/>
      <c r="K10" s="118">
        <f t="shared" si="0"/>
        <v>25702864</v>
      </c>
      <c r="L10" s="99"/>
      <c r="M10" s="141">
        <f t="shared" si="1"/>
        <v>25702864</v>
      </c>
    </row>
    <row r="11" spans="1:13" x14ac:dyDescent="0.25">
      <c r="A11" s="97"/>
      <c r="B11" s="98" t="s">
        <v>793</v>
      </c>
      <c r="C11" s="98" t="s">
        <v>675</v>
      </c>
      <c r="D11" s="98" t="s">
        <v>1402</v>
      </c>
      <c r="E11" s="67" t="s">
        <v>1672</v>
      </c>
      <c r="F11" s="65"/>
      <c r="G11" s="49" t="s">
        <v>1605</v>
      </c>
      <c r="H11" s="68"/>
      <c r="I11" s="99">
        <v>3786200</v>
      </c>
      <c r="J11" s="110"/>
      <c r="K11" s="118">
        <f t="shared" si="0"/>
        <v>3786200</v>
      </c>
      <c r="L11" s="99"/>
      <c r="M11" s="141">
        <f t="shared" si="1"/>
        <v>3786200</v>
      </c>
    </row>
    <row r="12" spans="1:13" x14ac:dyDescent="0.25">
      <c r="A12" s="97"/>
      <c r="B12" s="98" t="s">
        <v>670</v>
      </c>
      <c r="C12" s="98" t="s">
        <v>1403</v>
      </c>
      <c r="D12" s="98" t="s">
        <v>841</v>
      </c>
      <c r="E12" s="67" t="s">
        <v>1673</v>
      </c>
      <c r="F12" s="65"/>
      <c r="G12" s="49" t="s">
        <v>1606</v>
      </c>
      <c r="H12" s="68"/>
      <c r="I12" s="99">
        <v>6000000</v>
      </c>
      <c r="J12" s="110"/>
      <c r="K12" s="118">
        <f t="shared" si="0"/>
        <v>6000000</v>
      </c>
      <c r="L12" s="99"/>
      <c r="M12" s="141">
        <f t="shared" si="1"/>
        <v>6000000</v>
      </c>
    </row>
    <row r="13" spans="1:13" x14ac:dyDescent="0.25">
      <c r="A13" s="97"/>
      <c r="B13" s="98" t="s">
        <v>490</v>
      </c>
      <c r="C13" s="98" t="s">
        <v>1404</v>
      </c>
      <c r="D13" s="98" t="s">
        <v>1405</v>
      </c>
      <c r="E13" s="67" t="s">
        <v>1674</v>
      </c>
      <c r="F13" s="65"/>
      <c r="G13" s="49" t="s">
        <v>1607</v>
      </c>
      <c r="H13" s="68"/>
      <c r="I13" s="99">
        <v>7400000</v>
      </c>
      <c r="J13" s="110"/>
      <c r="K13" s="118">
        <f t="shared" si="0"/>
        <v>7400000</v>
      </c>
      <c r="L13" s="99"/>
      <c r="M13" s="141">
        <f t="shared" si="1"/>
        <v>7400000</v>
      </c>
    </row>
    <row r="14" spans="1:13" x14ac:dyDescent="0.25">
      <c r="A14" s="97"/>
      <c r="B14" s="98" t="s">
        <v>1554</v>
      </c>
      <c r="C14" s="98" t="s">
        <v>1215</v>
      </c>
      <c r="D14" s="98" t="s">
        <v>1064</v>
      </c>
      <c r="E14" s="67" t="s">
        <v>1673</v>
      </c>
      <c r="F14" s="65"/>
      <c r="G14" s="49" t="s">
        <v>1608</v>
      </c>
      <c r="H14" s="68"/>
      <c r="I14" s="99">
        <v>2600000</v>
      </c>
      <c r="J14" s="110"/>
      <c r="K14" s="118">
        <f t="shared" si="0"/>
        <v>2600000</v>
      </c>
      <c r="L14" s="99"/>
      <c r="M14" s="141">
        <f t="shared" si="1"/>
        <v>2600000</v>
      </c>
    </row>
    <row r="15" spans="1:13" x14ac:dyDescent="0.25">
      <c r="A15" s="97"/>
      <c r="B15" s="98" t="s">
        <v>1064</v>
      </c>
      <c r="C15" s="98" t="s">
        <v>329</v>
      </c>
      <c r="D15" s="98" t="s">
        <v>1406</v>
      </c>
      <c r="E15" s="67" t="s">
        <v>1673</v>
      </c>
      <c r="F15" s="65"/>
      <c r="G15" s="49" t="s">
        <v>1609</v>
      </c>
      <c r="H15" s="68"/>
      <c r="I15" s="99">
        <v>4200000</v>
      </c>
      <c r="J15" s="110"/>
      <c r="K15" s="118">
        <f t="shared" si="0"/>
        <v>4200000</v>
      </c>
      <c r="L15" s="99"/>
      <c r="M15" s="141">
        <f t="shared" si="1"/>
        <v>4200000</v>
      </c>
    </row>
    <row r="16" spans="1:13" x14ac:dyDescent="0.25">
      <c r="A16" s="97"/>
      <c r="B16" s="98" t="s">
        <v>1060</v>
      </c>
      <c r="C16" s="98" t="s">
        <v>937</v>
      </c>
      <c r="D16" s="98" t="s">
        <v>531</v>
      </c>
      <c r="E16" s="67" t="s">
        <v>1675</v>
      </c>
      <c r="F16" s="65"/>
      <c r="G16" s="49" t="s">
        <v>1610</v>
      </c>
      <c r="H16" s="68"/>
      <c r="I16" s="99">
        <v>5833333</v>
      </c>
      <c r="J16" s="110"/>
      <c r="K16" s="118">
        <f t="shared" si="0"/>
        <v>5833333</v>
      </c>
      <c r="L16" s="99"/>
      <c r="M16" s="141">
        <f t="shared" si="1"/>
        <v>5833333</v>
      </c>
    </row>
    <row r="17" spans="1:13" x14ac:dyDescent="0.25">
      <c r="A17" s="97"/>
      <c r="B17" s="98" t="s">
        <v>1555</v>
      </c>
      <c r="C17" s="98" t="s">
        <v>324</v>
      </c>
      <c r="D17" s="98" t="s">
        <v>1407</v>
      </c>
      <c r="E17" s="67" t="s">
        <v>1676</v>
      </c>
      <c r="F17" s="65"/>
      <c r="G17" s="49" t="s">
        <v>1611</v>
      </c>
      <c r="H17" s="68"/>
      <c r="I17" s="99">
        <v>400000</v>
      </c>
      <c r="J17" s="110"/>
      <c r="K17" s="118">
        <f t="shared" si="0"/>
        <v>400000</v>
      </c>
      <c r="L17" s="99"/>
      <c r="M17" s="141">
        <f t="shared" si="1"/>
        <v>400000</v>
      </c>
    </row>
    <row r="18" spans="1:13" x14ac:dyDescent="0.25">
      <c r="A18" s="97"/>
      <c r="B18" s="98" t="s">
        <v>821</v>
      </c>
      <c r="C18" s="98" t="s">
        <v>197</v>
      </c>
      <c r="D18" s="98" t="s">
        <v>1408</v>
      </c>
      <c r="E18" s="67" t="s">
        <v>1677</v>
      </c>
      <c r="F18" s="65"/>
      <c r="G18" s="49" t="s">
        <v>1612</v>
      </c>
      <c r="H18" s="68"/>
      <c r="I18" s="99">
        <v>3466667</v>
      </c>
      <c r="J18" s="110"/>
      <c r="K18" s="118">
        <f t="shared" si="0"/>
        <v>3466667</v>
      </c>
      <c r="L18" s="99"/>
      <c r="M18" s="141">
        <f t="shared" si="1"/>
        <v>3466667</v>
      </c>
    </row>
    <row r="19" spans="1:13" x14ac:dyDescent="0.25">
      <c r="A19" s="97"/>
      <c r="B19" s="98" t="s">
        <v>1556</v>
      </c>
      <c r="C19" s="98" t="s">
        <v>201</v>
      </c>
      <c r="D19" s="98" t="s">
        <v>1409</v>
      </c>
      <c r="E19" s="67" t="s">
        <v>1678</v>
      </c>
      <c r="F19" s="65"/>
      <c r="G19" s="49" t="s">
        <v>1613</v>
      </c>
      <c r="H19" s="68"/>
      <c r="I19" s="99">
        <v>3159800</v>
      </c>
      <c r="J19" s="110"/>
      <c r="K19" s="118">
        <f t="shared" si="0"/>
        <v>3159800</v>
      </c>
      <c r="L19" s="99"/>
      <c r="M19" s="141">
        <f t="shared" si="1"/>
        <v>3159800</v>
      </c>
    </row>
    <row r="20" spans="1:13" x14ac:dyDescent="0.25">
      <c r="A20" s="97"/>
      <c r="B20" s="98" t="s">
        <v>839</v>
      </c>
      <c r="C20" s="98" t="s">
        <v>275</v>
      </c>
      <c r="D20" s="98" t="s">
        <v>1410</v>
      </c>
      <c r="E20" s="67" t="s">
        <v>1679</v>
      </c>
      <c r="F20" s="65"/>
      <c r="G20" s="49" t="s">
        <v>1614</v>
      </c>
      <c r="H20" s="68"/>
      <c r="I20" s="99">
        <v>6000000</v>
      </c>
      <c r="J20" s="110"/>
      <c r="K20" s="118">
        <f t="shared" si="0"/>
        <v>6000000</v>
      </c>
      <c r="L20" s="99"/>
      <c r="M20" s="141">
        <f t="shared" si="1"/>
        <v>6000000</v>
      </c>
    </row>
    <row r="21" spans="1:13" x14ac:dyDescent="0.25">
      <c r="A21" s="97"/>
      <c r="B21" s="98" t="s">
        <v>1557</v>
      </c>
      <c r="C21" s="98" t="s">
        <v>138</v>
      </c>
      <c r="D21" s="98" t="s">
        <v>1411</v>
      </c>
      <c r="E21" s="67" t="s">
        <v>1680</v>
      </c>
      <c r="F21" s="65"/>
      <c r="G21" s="49" t="s">
        <v>682</v>
      </c>
      <c r="H21" s="68"/>
      <c r="I21" s="99">
        <v>13455000</v>
      </c>
      <c r="J21" s="110"/>
      <c r="K21" s="118">
        <f t="shared" si="0"/>
        <v>13455000</v>
      </c>
      <c r="L21" s="99"/>
      <c r="M21" s="141">
        <f t="shared" si="1"/>
        <v>13455000</v>
      </c>
    </row>
    <row r="22" spans="1:13" x14ac:dyDescent="0.25">
      <c r="A22" s="97"/>
      <c r="B22" s="98" t="s">
        <v>535</v>
      </c>
      <c r="C22" s="98" t="s">
        <v>123</v>
      </c>
      <c r="D22" s="98" t="s">
        <v>1412</v>
      </c>
      <c r="E22" s="67" t="s">
        <v>1681</v>
      </c>
      <c r="F22" s="65"/>
      <c r="G22" s="49" t="s">
        <v>286</v>
      </c>
      <c r="H22" s="68"/>
      <c r="I22" s="99">
        <v>4036500</v>
      </c>
      <c r="J22" s="110"/>
      <c r="K22" s="118">
        <f t="shared" si="0"/>
        <v>4036500</v>
      </c>
      <c r="L22" s="99"/>
      <c r="M22" s="141">
        <f t="shared" si="1"/>
        <v>4036500</v>
      </c>
    </row>
    <row r="23" spans="1:13" x14ac:dyDescent="0.25">
      <c r="A23" s="97"/>
      <c r="B23" s="98" t="s">
        <v>1558</v>
      </c>
      <c r="C23" s="98" t="s">
        <v>493</v>
      </c>
      <c r="D23" s="98" t="s">
        <v>1413</v>
      </c>
      <c r="E23" s="67" t="s">
        <v>1682</v>
      </c>
      <c r="F23" s="65"/>
      <c r="G23" s="49" t="s">
        <v>293</v>
      </c>
      <c r="H23" s="68"/>
      <c r="I23" s="99">
        <v>3000000</v>
      </c>
      <c r="J23" s="110"/>
      <c r="K23" s="118">
        <f t="shared" si="0"/>
        <v>3000000</v>
      </c>
      <c r="L23" s="99"/>
      <c r="M23" s="141">
        <f t="shared" si="1"/>
        <v>3000000</v>
      </c>
    </row>
    <row r="24" spans="1:13" x14ac:dyDescent="0.25">
      <c r="A24" s="97"/>
      <c r="B24" s="98" t="s">
        <v>1559</v>
      </c>
      <c r="C24" s="98" t="s">
        <v>605</v>
      </c>
      <c r="D24" s="98" t="s">
        <v>1414</v>
      </c>
      <c r="E24" s="67" t="s">
        <v>1683</v>
      </c>
      <c r="F24" s="65"/>
      <c r="G24" s="49" t="s">
        <v>1615</v>
      </c>
      <c r="H24" s="68"/>
      <c r="I24" s="99">
        <v>6000000</v>
      </c>
      <c r="J24" s="110"/>
      <c r="K24" s="118">
        <f t="shared" si="0"/>
        <v>6000000</v>
      </c>
      <c r="L24" s="99"/>
      <c r="M24" s="141">
        <f t="shared" si="1"/>
        <v>6000000</v>
      </c>
    </row>
    <row r="25" spans="1:13" x14ac:dyDescent="0.25">
      <c r="A25" s="97"/>
      <c r="B25" s="98" t="s">
        <v>585</v>
      </c>
      <c r="C25" s="98" t="s">
        <v>609</v>
      </c>
      <c r="D25" s="98" t="s">
        <v>1415</v>
      </c>
      <c r="E25" s="67" t="s">
        <v>1684</v>
      </c>
      <c r="F25" s="65"/>
      <c r="G25" s="49" t="s">
        <v>688</v>
      </c>
      <c r="H25" s="68"/>
      <c r="I25" s="99">
        <v>3622500</v>
      </c>
      <c r="J25" s="110"/>
      <c r="K25" s="118">
        <f t="shared" si="0"/>
        <v>3622500</v>
      </c>
      <c r="L25" s="99"/>
      <c r="M25" s="141">
        <f t="shared" si="1"/>
        <v>3622500</v>
      </c>
    </row>
    <row r="26" spans="1:13" x14ac:dyDescent="0.25">
      <c r="A26" s="97"/>
      <c r="B26" s="98" t="s">
        <v>445</v>
      </c>
      <c r="C26" s="98" t="s">
        <v>610</v>
      </c>
      <c r="D26" s="98" t="s">
        <v>1416</v>
      </c>
      <c r="E26" s="67" t="s">
        <v>1685</v>
      </c>
      <c r="F26" s="65"/>
      <c r="G26" s="49" t="s">
        <v>684</v>
      </c>
      <c r="H26" s="68"/>
      <c r="I26" s="99">
        <v>3000000</v>
      </c>
      <c r="J26" s="110"/>
      <c r="K26" s="118">
        <f t="shared" si="0"/>
        <v>3000000</v>
      </c>
      <c r="L26" s="99"/>
      <c r="M26" s="141">
        <f t="shared" si="1"/>
        <v>3000000</v>
      </c>
    </row>
    <row r="27" spans="1:13" x14ac:dyDescent="0.25">
      <c r="A27" s="97"/>
      <c r="B27" s="98" t="s">
        <v>1560</v>
      </c>
      <c r="C27" s="98" t="s">
        <v>608</v>
      </c>
      <c r="D27" s="98" t="s">
        <v>1417</v>
      </c>
      <c r="E27" s="67" t="s">
        <v>1686</v>
      </c>
      <c r="F27" s="65"/>
      <c r="G27" s="49" t="s">
        <v>1616</v>
      </c>
      <c r="H27" s="68"/>
      <c r="I27" s="99">
        <v>8000001</v>
      </c>
      <c r="J27" s="110"/>
      <c r="K27" s="118">
        <f t="shared" si="0"/>
        <v>8000001</v>
      </c>
      <c r="L27" s="99"/>
      <c r="M27" s="141">
        <f t="shared" si="1"/>
        <v>8000001</v>
      </c>
    </row>
    <row r="28" spans="1:13" x14ac:dyDescent="0.25">
      <c r="A28" s="97"/>
      <c r="B28" s="98" t="s">
        <v>762</v>
      </c>
      <c r="C28" s="98" t="s">
        <v>732</v>
      </c>
      <c r="D28" s="98" t="s">
        <v>1418</v>
      </c>
      <c r="E28" s="67" t="s">
        <v>1687</v>
      </c>
      <c r="F28" s="65"/>
      <c r="G28" s="49" t="s">
        <v>691</v>
      </c>
      <c r="H28" s="68"/>
      <c r="I28" s="99">
        <v>3000000</v>
      </c>
      <c r="J28" s="110"/>
      <c r="K28" s="118">
        <f t="shared" si="0"/>
        <v>3000000</v>
      </c>
      <c r="L28" s="99"/>
      <c r="M28" s="141">
        <f t="shared" si="1"/>
        <v>3000000</v>
      </c>
    </row>
    <row r="29" spans="1:13" x14ac:dyDescent="0.25">
      <c r="A29" s="97"/>
      <c r="B29" s="98" t="s">
        <v>537</v>
      </c>
      <c r="C29" s="98" t="s">
        <v>624</v>
      </c>
      <c r="D29" s="98" t="s">
        <v>1419</v>
      </c>
      <c r="E29" s="67" t="s">
        <v>1688</v>
      </c>
      <c r="F29" s="65"/>
      <c r="G29" s="49" t="s">
        <v>712</v>
      </c>
      <c r="H29" s="68"/>
      <c r="I29" s="99">
        <v>4833333</v>
      </c>
      <c r="J29" s="110"/>
      <c r="K29" s="118">
        <f t="shared" si="0"/>
        <v>4833333</v>
      </c>
      <c r="L29" s="99"/>
      <c r="M29" s="141">
        <f t="shared" si="1"/>
        <v>4833333</v>
      </c>
    </row>
    <row r="30" spans="1:13" x14ac:dyDescent="0.25">
      <c r="A30" s="97"/>
      <c r="B30" s="98" t="s">
        <v>795</v>
      </c>
      <c r="C30" s="98" t="s">
        <v>622</v>
      </c>
      <c r="D30" s="98" t="s">
        <v>1420</v>
      </c>
      <c r="E30" s="67" t="s">
        <v>1689</v>
      </c>
      <c r="F30" s="65"/>
      <c r="G30" s="49" t="s">
        <v>710</v>
      </c>
      <c r="H30" s="68"/>
      <c r="I30" s="99">
        <v>5163000</v>
      </c>
      <c r="J30" s="110"/>
      <c r="K30" s="118">
        <f t="shared" si="0"/>
        <v>5163000</v>
      </c>
      <c r="L30" s="99"/>
      <c r="M30" s="141">
        <f t="shared" si="1"/>
        <v>5163000</v>
      </c>
    </row>
    <row r="31" spans="1:13" x14ac:dyDescent="0.25">
      <c r="A31" s="97"/>
      <c r="B31" s="98" t="s">
        <v>1561</v>
      </c>
      <c r="C31" s="98" t="s">
        <v>1421</v>
      </c>
      <c r="D31" s="98" t="s">
        <v>1422</v>
      </c>
      <c r="E31" s="67" t="s">
        <v>1690</v>
      </c>
      <c r="F31" s="65"/>
      <c r="G31" s="49" t="s">
        <v>1617</v>
      </c>
      <c r="H31" s="68"/>
      <c r="I31" s="99">
        <v>6000000</v>
      </c>
      <c r="J31" s="110"/>
      <c r="K31" s="118">
        <f t="shared" si="0"/>
        <v>6000000</v>
      </c>
      <c r="L31" s="99"/>
      <c r="M31" s="141">
        <f t="shared" si="1"/>
        <v>6000000</v>
      </c>
    </row>
    <row r="32" spans="1:13" x14ac:dyDescent="0.25">
      <c r="A32" s="97"/>
      <c r="B32" s="98" t="s">
        <v>1562</v>
      </c>
      <c r="C32" s="98" t="s">
        <v>1423</v>
      </c>
      <c r="D32" s="98" t="s">
        <v>1424</v>
      </c>
      <c r="E32" s="67" t="s">
        <v>1691</v>
      </c>
      <c r="F32" s="65"/>
      <c r="G32" s="49" t="s">
        <v>692</v>
      </c>
      <c r="H32" s="68"/>
      <c r="I32" s="99">
        <v>4000000</v>
      </c>
      <c r="J32" s="110"/>
      <c r="K32" s="118">
        <f t="shared" si="0"/>
        <v>4000000</v>
      </c>
      <c r="L32" s="99"/>
      <c r="M32" s="141">
        <f t="shared" si="1"/>
        <v>4000000</v>
      </c>
    </row>
    <row r="33" spans="1:13" x14ac:dyDescent="0.25">
      <c r="A33" s="97"/>
      <c r="B33" s="98" t="s">
        <v>392</v>
      </c>
      <c r="C33" s="98" t="s">
        <v>1425</v>
      </c>
      <c r="D33" s="98" t="s">
        <v>1426</v>
      </c>
      <c r="E33" s="67" t="s">
        <v>1692</v>
      </c>
      <c r="F33" s="65"/>
      <c r="G33" s="49" t="s">
        <v>1618</v>
      </c>
      <c r="H33" s="68"/>
      <c r="I33" s="99">
        <v>4000000</v>
      </c>
      <c r="J33" s="110"/>
      <c r="K33" s="118">
        <f t="shared" si="0"/>
        <v>4000000</v>
      </c>
      <c r="L33" s="99"/>
      <c r="M33" s="141">
        <f t="shared" si="1"/>
        <v>4000000</v>
      </c>
    </row>
    <row r="34" spans="1:13" x14ac:dyDescent="0.25">
      <c r="A34" s="97"/>
      <c r="B34" s="98" t="s">
        <v>393</v>
      </c>
      <c r="C34" s="98" t="s">
        <v>404</v>
      </c>
      <c r="D34" s="98" t="s">
        <v>1427</v>
      </c>
      <c r="E34" s="67" t="s">
        <v>1693</v>
      </c>
      <c r="F34" s="65"/>
      <c r="G34" s="49" t="s">
        <v>296</v>
      </c>
      <c r="H34" s="68"/>
      <c r="I34" s="99">
        <v>3097800</v>
      </c>
      <c r="J34" s="110"/>
      <c r="K34" s="118">
        <f t="shared" si="0"/>
        <v>3097800</v>
      </c>
      <c r="L34" s="99"/>
      <c r="M34" s="141">
        <f t="shared" si="1"/>
        <v>3097800</v>
      </c>
    </row>
    <row r="35" spans="1:13" x14ac:dyDescent="0.25">
      <c r="A35" s="97"/>
      <c r="B35" s="98" t="s">
        <v>1563</v>
      </c>
      <c r="C35" s="98" t="s">
        <v>634</v>
      </c>
      <c r="D35" s="98" t="s">
        <v>1428</v>
      </c>
      <c r="E35" s="67" t="s">
        <v>1694</v>
      </c>
      <c r="F35" s="65"/>
      <c r="G35" s="49" t="s">
        <v>1619</v>
      </c>
      <c r="H35" s="68"/>
      <c r="I35" s="99">
        <v>3000000</v>
      </c>
      <c r="J35" s="110"/>
      <c r="K35" s="118">
        <f t="shared" si="0"/>
        <v>3000000</v>
      </c>
      <c r="L35" s="99"/>
      <c r="M35" s="141">
        <f t="shared" si="1"/>
        <v>3000000</v>
      </c>
    </row>
    <row r="36" spans="1:13" x14ac:dyDescent="0.25">
      <c r="A36" s="97"/>
      <c r="B36" s="98" t="s">
        <v>753</v>
      </c>
      <c r="C36" s="98" t="s">
        <v>1429</v>
      </c>
      <c r="D36" s="98" t="s">
        <v>1430</v>
      </c>
      <c r="E36" s="67" t="s">
        <v>1695</v>
      </c>
      <c r="F36" s="65"/>
      <c r="G36" s="49" t="s">
        <v>1620</v>
      </c>
      <c r="H36" s="68"/>
      <c r="I36" s="99">
        <v>2581500</v>
      </c>
      <c r="J36" s="110"/>
      <c r="K36" s="118">
        <f t="shared" si="0"/>
        <v>2581500</v>
      </c>
      <c r="L36" s="99"/>
      <c r="M36" s="141">
        <f t="shared" si="1"/>
        <v>2581500</v>
      </c>
    </row>
    <row r="37" spans="1:13" x14ac:dyDescent="0.25">
      <c r="A37" s="97"/>
      <c r="B37" s="98" t="s">
        <v>483</v>
      </c>
      <c r="C37" s="98" t="s">
        <v>1431</v>
      </c>
      <c r="D37" s="98" t="s">
        <v>1432</v>
      </c>
      <c r="E37" s="67" t="s">
        <v>1696</v>
      </c>
      <c r="F37" s="65"/>
      <c r="G37" s="49" t="s">
        <v>1621</v>
      </c>
      <c r="H37" s="68"/>
      <c r="I37" s="99">
        <v>6000000</v>
      </c>
      <c r="J37" s="110"/>
      <c r="K37" s="118">
        <f t="shared" si="0"/>
        <v>6000000</v>
      </c>
      <c r="L37" s="99"/>
      <c r="M37" s="141">
        <f t="shared" si="1"/>
        <v>6000000</v>
      </c>
    </row>
    <row r="38" spans="1:13" x14ac:dyDescent="0.25">
      <c r="A38" s="97"/>
      <c r="B38" s="98" t="s">
        <v>1564</v>
      </c>
      <c r="C38" s="98" t="s">
        <v>1089</v>
      </c>
      <c r="D38" s="98" t="s">
        <v>1433</v>
      </c>
      <c r="E38" s="67" t="s">
        <v>1697</v>
      </c>
      <c r="F38" s="65"/>
      <c r="G38" s="49" t="s">
        <v>693</v>
      </c>
      <c r="H38" s="68"/>
      <c r="I38" s="99">
        <v>5000000</v>
      </c>
      <c r="J38" s="110"/>
      <c r="K38" s="118">
        <f t="shared" si="0"/>
        <v>5000000</v>
      </c>
      <c r="L38" s="99"/>
      <c r="M38" s="141">
        <f t="shared" si="1"/>
        <v>5000000</v>
      </c>
    </row>
    <row r="39" spans="1:13" x14ac:dyDescent="0.25">
      <c r="A39" s="97"/>
      <c r="B39" s="98" t="s">
        <v>1565</v>
      </c>
      <c r="C39" s="98" t="s">
        <v>638</v>
      </c>
      <c r="D39" s="98" t="s">
        <v>1434</v>
      </c>
      <c r="E39" s="67" t="s">
        <v>1698</v>
      </c>
      <c r="F39" s="65"/>
      <c r="G39" s="49" t="s">
        <v>1622</v>
      </c>
      <c r="H39" s="68"/>
      <c r="I39" s="99">
        <v>5500000</v>
      </c>
      <c r="J39" s="110"/>
      <c r="K39" s="118">
        <f t="shared" si="0"/>
        <v>5500000</v>
      </c>
      <c r="L39" s="99"/>
      <c r="M39" s="141">
        <f t="shared" si="1"/>
        <v>5500000</v>
      </c>
    </row>
    <row r="40" spans="1:13" x14ac:dyDescent="0.25">
      <c r="A40" s="97"/>
      <c r="B40" s="98" t="s">
        <v>589</v>
      </c>
      <c r="C40" s="98" t="s">
        <v>1435</v>
      </c>
      <c r="D40" s="98" t="s">
        <v>1436</v>
      </c>
      <c r="E40" s="67" t="s">
        <v>1699</v>
      </c>
      <c r="F40" s="65"/>
      <c r="G40" s="49" t="s">
        <v>714</v>
      </c>
      <c r="H40" s="68"/>
      <c r="I40" s="99">
        <v>8260800</v>
      </c>
      <c r="J40" s="110"/>
      <c r="K40" s="118">
        <f t="shared" si="0"/>
        <v>8260800</v>
      </c>
      <c r="L40" s="99"/>
      <c r="M40" s="141">
        <f t="shared" si="1"/>
        <v>8260800</v>
      </c>
    </row>
    <row r="41" spans="1:13" x14ac:dyDescent="0.25">
      <c r="A41" s="97"/>
      <c r="B41" s="98" t="s">
        <v>1566</v>
      </c>
      <c r="C41" s="98" t="s">
        <v>405</v>
      </c>
      <c r="D41" s="98" t="s">
        <v>1437</v>
      </c>
      <c r="E41" s="67" t="s">
        <v>1700</v>
      </c>
      <c r="F41" s="65"/>
      <c r="G41" s="49" t="s">
        <v>1623</v>
      </c>
      <c r="H41" s="68"/>
      <c r="I41" s="99">
        <v>752334</v>
      </c>
      <c r="J41" s="110"/>
      <c r="K41" s="118">
        <f t="shared" si="0"/>
        <v>752334</v>
      </c>
      <c r="L41" s="99"/>
      <c r="M41" s="141">
        <f t="shared" si="1"/>
        <v>752334</v>
      </c>
    </row>
    <row r="42" spans="1:13" x14ac:dyDescent="0.25">
      <c r="A42" s="97"/>
      <c r="B42" s="98" t="s">
        <v>1567</v>
      </c>
      <c r="C42" s="98" t="s">
        <v>726</v>
      </c>
      <c r="D42" s="98" t="s">
        <v>1438</v>
      </c>
      <c r="E42" s="67" t="s">
        <v>1701</v>
      </c>
      <c r="F42" s="65"/>
      <c r="G42" s="49" t="s">
        <v>1624</v>
      </c>
      <c r="H42" s="68"/>
      <c r="I42" s="99">
        <v>3800000</v>
      </c>
      <c r="J42" s="110"/>
      <c r="K42" s="118">
        <f t="shared" si="0"/>
        <v>3800000</v>
      </c>
      <c r="L42" s="99"/>
      <c r="M42" s="141">
        <f t="shared" si="1"/>
        <v>3800000</v>
      </c>
    </row>
    <row r="43" spans="1:13" x14ac:dyDescent="0.25">
      <c r="A43" s="97"/>
      <c r="B43" s="98" t="s">
        <v>183</v>
      </c>
      <c r="C43" s="98" t="s">
        <v>1439</v>
      </c>
      <c r="D43" s="98" t="s">
        <v>1440</v>
      </c>
      <c r="E43" s="67" t="s">
        <v>1702</v>
      </c>
      <c r="F43" s="65"/>
      <c r="G43" s="49" t="s">
        <v>745</v>
      </c>
      <c r="H43" s="68"/>
      <c r="I43" s="99">
        <v>2858867</v>
      </c>
      <c r="J43" s="110"/>
      <c r="K43" s="118">
        <f t="shared" si="0"/>
        <v>2858867</v>
      </c>
      <c r="L43" s="99"/>
      <c r="M43" s="141">
        <f t="shared" si="1"/>
        <v>2858867</v>
      </c>
    </row>
    <row r="44" spans="1:13" x14ac:dyDescent="0.25">
      <c r="A44" s="97"/>
      <c r="B44" s="98" t="s">
        <v>1059</v>
      </c>
      <c r="C44" s="98" t="s">
        <v>414</v>
      </c>
      <c r="D44" s="98" t="s">
        <v>774</v>
      </c>
      <c r="E44" s="67" t="s">
        <v>1703</v>
      </c>
      <c r="F44" s="65"/>
      <c r="G44" s="49" t="s">
        <v>735</v>
      </c>
      <c r="H44" s="68"/>
      <c r="I44" s="99">
        <v>6000000</v>
      </c>
      <c r="J44" s="110"/>
      <c r="K44" s="118">
        <f t="shared" si="0"/>
        <v>6000000</v>
      </c>
      <c r="L44" s="99"/>
      <c r="M44" s="141">
        <f t="shared" si="1"/>
        <v>6000000</v>
      </c>
    </row>
    <row r="45" spans="1:13" x14ac:dyDescent="0.25">
      <c r="A45" s="97"/>
      <c r="B45" s="98" t="s">
        <v>1067</v>
      </c>
      <c r="C45" s="98" t="s">
        <v>418</v>
      </c>
      <c r="D45" s="98" t="s">
        <v>507</v>
      </c>
      <c r="E45" s="67" t="s">
        <v>1704</v>
      </c>
      <c r="F45" s="65"/>
      <c r="G45" s="49" t="s">
        <v>742</v>
      </c>
      <c r="H45" s="68"/>
      <c r="I45" s="99">
        <v>9936000</v>
      </c>
      <c r="J45" s="110"/>
      <c r="K45" s="118">
        <f t="shared" si="0"/>
        <v>9936000</v>
      </c>
      <c r="L45" s="99"/>
      <c r="M45" s="141">
        <f t="shared" si="1"/>
        <v>9936000</v>
      </c>
    </row>
    <row r="46" spans="1:13" x14ac:dyDescent="0.25">
      <c r="A46" s="97"/>
      <c r="B46" s="98" t="s">
        <v>1568</v>
      </c>
      <c r="C46" s="98" t="s">
        <v>619</v>
      </c>
      <c r="D46" s="98" t="s">
        <v>1441</v>
      </c>
      <c r="E46" s="67" t="s">
        <v>1705</v>
      </c>
      <c r="F46" s="65"/>
      <c r="G46" s="49" t="s">
        <v>715</v>
      </c>
      <c r="H46" s="68"/>
      <c r="I46" s="99">
        <v>8100000</v>
      </c>
      <c r="J46" s="110"/>
      <c r="K46" s="118">
        <f t="shared" si="0"/>
        <v>8100000</v>
      </c>
      <c r="L46" s="99"/>
      <c r="M46" s="141">
        <f t="shared" si="1"/>
        <v>8100000</v>
      </c>
    </row>
    <row r="47" spans="1:13" x14ac:dyDescent="0.25">
      <c r="A47" s="97"/>
      <c r="B47" s="98" t="s">
        <v>315</v>
      </c>
      <c r="C47" s="98" t="s">
        <v>615</v>
      </c>
      <c r="D47" s="98" t="s">
        <v>1442</v>
      </c>
      <c r="E47" s="67" t="s">
        <v>1673</v>
      </c>
      <c r="F47" s="65"/>
      <c r="G47" s="49" t="s">
        <v>1625</v>
      </c>
      <c r="H47" s="68"/>
      <c r="I47" s="99">
        <v>6000000</v>
      </c>
      <c r="J47" s="110"/>
      <c r="K47" s="118">
        <f t="shared" si="0"/>
        <v>6000000</v>
      </c>
      <c r="L47" s="99"/>
      <c r="M47" s="141">
        <f t="shared" si="1"/>
        <v>6000000</v>
      </c>
    </row>
    <row r="48" spans="1:13" x14ac:dyDescent="0.25">
      <c r="A48" s="97"/>
      <c r="B48" s="98" t="s">
        <v>542</v>
      </c>
      <c r="C48" s="98" t="s">
        <v>838</v>
      </c>
      <c r="D48" s="98" t="s">
        <v>397</v>
      </c>
      <c r="E48" s="67" t="s">
        <v>1706</v>
      </c>
      <c r="F48" s="65"/>
      <c r="G48" s="49" t="s">
        <v>294</v>
      </c>
      <c r="H48" s="68"/>
      <c r="I48" s="99">
        <v>1812200</v>
      </c>
      <c r="J48" s="110"/>
      <c r="K48" s="118">
        <f t="shared" si="0"/>
        <v>1812200</v>
      </c>
      <c r="L48" s="99"/>
      <c r="M48" s="141">
        <f t="shared" si="1"/>
        <v>1812200</v>
      </c>
    </row>
    <row r="49" spans="1:13" x14ac:dyDescent="0.25">
      <c r="A49" s="97"/>
      <c r="B49" s="98" t="s">
        <v>660</v>
      </c>
      <c r="C49" s="98" t="s">
        <v>1443</v>
      </c>
      <c r="D49" s="98" t="s">
        <v>794</v>
      </c>
      <c r="E49" s="67" t="s">
        <v>1707</v>
      </c>
      <c r="F49" s="65"/>
      <c r="G49" s="49" t="s">
        <v>1626</v>
      </c>
      <c r="H49" s="68"/>
      <c r="I49" s="99">
        <v>133333</v>
      </c>
      <c r="J49" s="110"/>
      <c r="K49" s="118">
        <f t="shared" si="0"/>
        <v>133333</v>
      </c>
      <c r="L49" s="99"/>
      <c r="M49" s="141">
        <f t="shared" si="1"/>
        <v>133333</v>
      </c>
    </row>
    <row r="50" spans="1:13" x14ac:dyDescent="0.25">
      <c r="A50" s="97"/>
      <c r="B50" s="98" t="s">
        <v>1569</v>
      </c>
      <c r="C50" s="98" t="s">
        <v>1444</v>
      </c>
      <c r="D50" s="98" t="s">
        <v>764</v>
      </c>
      <c r="E50" s="67" t="s">
        <v>1708</v>
      </c>
      <c r="F50" s="65"/>
      <c r="G50" s="49" t="s">
        <v>288</v>
      </c>
      <c r="H50" s="68"/>
      <c r="I50" s="99">
        <v>2421900</v>
      </c>
      <c r="J50" s="110"/>
      <c r="K50" s="118">
        <f t="shared" si="0"/>
        <v>2421900</v>
      </c>
      <c r="L50" s="99"/>
      <c r="M50" s="141">
        <f t="shared" si="1"/>
        <v>2421900</v>
      </c>
    </row>
    <row r="51" spans="1:13" x14ac:dyDescent="0.25">
      <c r="A51" s="97"/>
      <c r="B51" s="98" t="s">
        <v>718</v>
      </c>
      <c r="C51" s="98" t="s">
        <v>671</v>
      </c>
      <c r="D51" s="98" t="s">
        <v>1445</v>
      </c>
      <c r="E51" s="67" t="s">
        <v>1709</v>
      </c>
      <c r="F51" s="65"/>
      <c r="G51" s="49" t="s">
        <v>1627</v>
      </c>
      <c r="H51" s="68"/>
      <c r="I51" s="99">
        <v>538200</v>
      </c>
      <c r="J51" s="110"/>
      <c r="K51" s="118">
        <f t="shared" si="0"/>
        <v>538200</v>
      </c>
      <c r="L51" s="99"/>
      <c r="M51" s="141">
        <f t="shared" si="1"/>
        <v>538200</v>
      </c>
    </row>
    <row r="52" spans="1:13" x14ac:dyDescent="0.25">
      <c r="A52" s="97"/>
      <c r="B52" s="98" t="s">
        <v>1570</v>
      </c>
      <c r="C52" s="98" t="s">
        <v>1446</v>
      </c>
      <c r="D52" s="98" t="s">
        <v>919</v>
      </c>
      <c r="E52" s="67" t="s">
        <v>1708</v>
      </c>
      <c r="F52" s="65"/>
      <c r="G52" s="49" t="s">
        <v>1628</v>
      </c>
      <c r="H52" s="68"/>
      <c r="I52" s="99">
        <v>3318900</v>
      </c>
      <c r="J52" s="110"/>
      <c r="K52" s="118">
        <f t="shared" si="0"/>
        <v>3318900</v>
      </c>
      <c r="L52" s="99"/>
      <c r="M52" s="141">
        <f t="shared" si="1"/>
        <v>3318900</v>
      </c>
    </row>
    <row r="53" spans="1:13" x14ac:dyDescent="0.25">
      <c r="A53" s="97"/>
      <c r="B53" s="98" t="s">
        <v>1571</v>
      </c>
      <c r="C53" s="98" t="s">
        <v>1447</v>
      </c>
      <c r="D53" s="98" t="s">
        <v>345</v>
      </c>
      <c r="E53" s="67" t="s">
        <v>1708</v>
      </c>
      <c r="F53" s="65"/>
      <c r="G53" s="49" t="s">
        <v>292</v>
      </c>
      <c r="H53" s="68"/>
      <c r="I53" s="99">
        <v>1255800</v>
      </c>
      <c r="J53" s="110"/>
      <c r="K53" s="118">
        <f t="shared" si="0"/>
        <v>1255800</v>
      </c>
      <c r="L53" s="99"/>
      <c r="M53" s="141">
        <f t="shared" si="1"/>
        <v>1255800</v>
      </c>
    </row>
    <row r="54" spans="1:13" x14ac:dyDescent="0.25">
      <c r="A54" s="97"/>
      <c r="B54" s="98" t="s">
        <v>671</v>
      </c>
      <c r="C54" s="98" t="s">
        <v>178</v>
      </c>
      <c r="D54" s="98" t="s">
        <v>1448</v>
      </c>
      <c r="E54" s="67" t="s">
        <v>1710</v>
      </c>
      <c r="F54" s="65"/>
      <c r="G54" s="49" t="s">
        <v>685</v>
      </c>
      <c r="H54" s="68"/>
      <c r="I54" s="99">
        <v>1345500</v>
      </c>
      <c r="J54" s="110"/>
      <c r="K54" s="118">
        <f t="shared" si="0"/>
        <v>1345500</v>
      </c>
      <c r="L54" s="99"/>
      <c r="M54" s="141">
        <f t="shared" si="1"/>
        <v>1345500</v>
      </c>
    </row>
    <row r="55" spans="1:13" x14ac:dyDescent="0.25">
      <c r="A55" s="97"/>
      <c r="B55" s="98" t="s">
        <v>1572</v>
      </c>
      <c r="C55" s="98" t="s">
        <v>676</v>
      </c>
      <c r="D55" s="98" t="s">
        <v>804</v>
      </c>
      <c r="E55" s="67" t="s">
        <v>1711</v>
      </c>
      <c r="F55" s="65"/>
      <c r="G55" s="49" t="s">
        <v>701</v>
      </c>
      <c r="H55" s="68"/>
      <c r="I55" s="99">
        <v>8426667</v>
      </c>
      <c r="J55" s="110"/>
      <c r="K55" s="118">
        <f t="shared" si="0"/>
        <v>8426667</v>
      </c>
      <c r="L55" s="99"/>
      <c r="M55" s="141">
        <f t="shared" si="1"/>
        <v>8426667</v>
      </c>
    </row>
    <row r="56" spans="1:13" x14ac:dyDescent="0.25">
      <c r="A56" s="97"/>
      <c r="B56" s="98" t="s">
        <v>1448</v>
      </c>
      <c r="C56" s="98" t="s">
        <v>1449</v>
      </c>
      <c r="D56" s="98" t="s">
        <v>1450</v>
      </c>
      <c r="E56" s="67" t="s">
        <v>1712</v>
      </c>
      <c r="F56" s="65"/>
      <c r="G56" s="49" t="s">
        <v>1629</v>
      </c>
      <c r="H56" s="68"/>
      <c r="I56" s="99">
        <v>1435200</v>
      </c>
      <c r="J56" s="110"/>
      <c r="K56" s="118">
        <f t="shared" si="0"/>
        <v>1435200</v>
      </c>
      <c r="L56" s="99"/>
      <c r="M56" s="141">
        <f t="shared" si="1"/>
        <v>1435200</v>
      </c>
    </row>
    <row r="57" spans="1:13" x14ac:dyDescent="0.25">
      <c r="A57" s="97"/>
      <c r="B57" s="98" t="s">
        <v>209</v>
      </c>
      <c r="C57" s="98" t="s">
        <v>1451</v>
      </c>
      <c r="D57" s="98" t="s">
        <v>1452</v>
      </c>
      <c r="E57" s="67" t="s">
        <v>1708</v>
      </c>
      <c r="F57" s="65"/>
      <c r="G57" s="49" t="s">
        <v>696</v>
      </c>
      <c r="H57" s="68"/>
      <c r="I57" s="99">
        <v>2870400</v>
      </c>
      <c r="J57" s="110"/>
      <c r="K57" s="118">
        <f t="shared" si="0"/>
        <v>2870400</v>
      </c>
      <c r="L57" s="99"/>
      <c r="M57" s="141">
        <f t="shared" si="1"/>
        <v>2870400</v>
      </c>
    </row>
    <row r="58" spans="1:13" x14ac:dyDescent="0.25">
      <c r="A58" s="97"/>
      <c r="B58" s="98" t="s">
        <v>1573</v>
      </c>
      <c r="C58" s="98" t="s">
        <v>1453</v>
      </c>
      <c r="D58" s="98" t="s">
        <v>1040</v>
      </c>
      <c r="E58" s="67" t="s">
        <v>1713</v>
      </c>
      <c r="F58" s="65"/>
      <c r="G58" s="49" t="s">
        <v>1630</v>
      </c>
      <c r="H58" s="68"/>
      <c r="I58" s="99">
        <v>241500</v>
      </c>
      <c r="J58" s="110"/>
      <c r="K58" s="118">
        <f t="shared" si="0"/>
        <v>241500</v>
      </c>
      <c r="L58" s="99"/>
      <c r="M58" s="141">
        <f t="shared" si="1"/>
        <v>241500</v>
      </c>
    </row>
    <row r="59" spans="1:13" x14ac:dyDescent="0.25">
      <c r="A59" s="97"/>
      <c r="B59" s="98" t="s">
        <v>257</v>
      </c>
      <c r="C59" s="98" t="s">
        <v>1454</v>
      </c>
      <c r="D59" s="98" t="s">
        <v>454</v>
      </c>
      <c r="E59" s="67" t="s">
        <v>1708</v>
      </c>
      <c r="F59" s="65"/>
      <c r="G59" s="49" t="s">
        <v>702</v>
      </c>
      <c r="H59" s="68"/>
      <c r="I59" s="99">
        <v>627900</v>
      </c>
      <c r="J59" s="110"/>
      <c r="K59" s="118">
        <f t="shared" si="0"/>
        <v>627900</v>
      </c>
      <c r="L59" s="99"/>
      <c r="M59" s="141">
        <f t="shared" si="1"/>
        <v>627900</v>
      </c>
    </row>
    <row r="60" spans="1:13" x14ac:dyDescent="0.25">
      <c r="A60" s="97"/>
      <c r="B60" s="98" t="s">
        <v>1574</v>
      </c>
      <c r="C60" s="98" t="s">
        <v>1180</v>
      </c>
      <c r="D60" s="98" t="s">
        <v>1455</v>
      </c>
      <c r="E60" s="67" t="s">
        <v>1708</v>
      </c>
      <c r="F60" s="65"/>
      <c r="G60" s="49" t="s">
        <v>694</v>
      </c>
      <c r="H60" s="68"/>
      <c r="I60" s="99">
        <v>3857100</v>
      </c>
      <c r="J60" s="110"/>
      <c r="K60" s="118">
        <f t="shared" si="0"/>
        <v>3857100</v>
      </c>
      <c r="L60" s="99"/>
      <c r="M60" s="141">
        <f t="shared" si="1"/>
        <v>3857100</v>
      </c>
    </row>
    <row r="61" spans="1:13" x14ac:dyDescent="0.25">
      <c r="A61" s="97"/>
      <c r="B61" s="98" t="s">
        <v>143</v>
      </c>
      <c r="C61" s="98" t="s">
        <v>827</v>
      </c>
      <c r="D61" s="98" t="s">
        <v>1213</v>
      </c>
      <c r="E61" s="67" t="s">
        <v>1708</v>
      </c>
      <c r="F61" s="65"/>
      <c r="G61" s="49" t="s">
        <v>704</v>
      </c>
      <c r="H61" s="68"/>
      <c r="I61" s="99">
        <v>7265700</v>
      </c>
      <c r="J61" s="110"/>
      <c r="K61" s="118">
        <f t="shared" si="0"/>
        <v>7265700</v>
      </c>
      <c r="L61" s="99"/>
      <c r="M61" s="141">
        <f t="shared" si="1"/>
        <v>7265700</v>
      </c>
    </row>
    <row r="62" spans="1:13" x14ac:dyDescent="0.25">
      <c r="A62" s="97"/>
      <c r="B62" s="98" t="s">
        <v>1575</v>
      </c>
      <c r="C62" s="98" t="s">
        <v>1405</v>
      </c>
      <c r="D62" s="98" t="s">
        <v>1456</v>
      </c>
      <c r="E62" s="67" t="s">
        <v>1708</v>
      </c>
      <c r="F62" s="65"/>
      <c r="G62" s="49" t="s">
        <v>703</v>
      </c>
      <c r="H62" s="68"/>
      <c r="I62" s="99">
        <v>1435200</v>
      </c>
      <c r="J62" s="110"/>
      <c r="K62" s="118">
        <f t="shared" si="0"/>
        <v>1435200</v>
      </c>
      <c r="L62" s="99"/>
      <c r="M62" s="141">
        <f t="shared" si="1"/>
        <v>1435200</v>
      </c>
    </row>
    <row r="63" spans="1:13" x14ac:dyDescent="0.25">
      <c r="A63" s="97"/>
      <c r="B63" s="98" t="s">
        <v>1576</v>
      </c>
      <c r="C63" s="98" t="s">
        <v>118</v>
      </c>
      <c r="D63" s="98" t="s">
        <v>133</v>
      </c>
      <c r="E63" s="67" t="s">
        <v>1708</v>
      </c>
      <c r="F63" s="65"/>
      <c r="G63" s="49" t="s">
        <v>1631</v>
      </c>
      <c r="H63" s="68"/>
      <c r="I63" s="99">
        <v>1255800</v>
      </c>
      <c r="J63" s="110"/>
      <c r="K63" s="118">
        <f t="shared" si="0"/>
        <v>1255800</v>
      </c>
      <c r="L63" s="99"/>
      <c r="M63" s="141">
        <f t="shared" si="1"/>
        <v>1255800</v>
      </c>
    </row>
    <row r="64" spans="1:13" x14ac:dyDescent="0.25">
      <c r="A64" s="97"/>
      <c r="B64" s="98" t="s">
        <v>677</v>
      </c>
      <c r="C64" s="98" t="s">
        <v>1457</v>
      </c>
      <c r="D64" s="98" t="s">
        <v>134</v>
      </c>
      <c r="E64" s="67" t="s">
        <v>1708</v>
      </c>
      <c r="F64" s="65"/>
      <c r="G64" s="49" t="s">
        <v>1632</v>
      </c>
      <c r="H64" s="68"/>
      <c r="I64" s="99">
        <v>179400</v>
      </c>
      <c r="J64" s="110"/>
      <c r="K64" s="118">
        <f t="shared" si="0"/>
        <v>179400</v>
      </c>
      <c r="L64" s="99"/>
      <c r="M64" s="141">
        <f t="shared" si="1"/>
        <v>179400</v>
      </c>
    </row>
    <row r="65" spans="1:13" x14ac:dyDescent="0.25">
      <c r="A65" s="97"/>
      <c r="B65" s="98" t="s">
        <v>1039</v>
      </c>
      <c r="C65" s="98" t="s">
        <v>117</v>
      </c>
      <c r="D65" s="98" t="s">
        <v>1458</v>
      </c>
      <c r="E65" s="67" t="s">
        <v>1708</v>
      </c>
      <c r="F65" s="65"/>
      <c r="G65" s="49" t="s">
        <v>698</v>
      </c>
      <c r="H65" s="68"/>
      <c r="I65" s="99">
        <v>358800</v>
      </c>
      <c r="J65" s="110"/>
      <c r="K65" s="118">
        <f t="shared" si="0"/>
        <v>358800</v>
      </c>
      <c r="L65" s="99"/>
      <c r="M65" s="141">
        <f t="shared" si="1"/>
        <v>358800</v>
      </c>
    </row>
    <row r="66" spans="1:13" x14ac:dyDescent="0.25">
      <c r="A66" s="97"/>
      <c r="B66" s="98" t="s">
        <v>1577</v>
      </c>
      <c r="C66" s="98" t="s">
        <v>1191</v>
      </c>
      <c r="D66" s="98" t="s">
        <v>1070</v>
      </c>
      <c r="E66" s="67" t="s">
        <v>1708</v>
      </c>
      <c r="F66" s="65"/>
      <c r="G66" s="49" t="s">
        <v>699</v>
      </c>
      <c r="H66" s="68"/>
      <c r="I66" s="99">
        <v>1614600</v>
      </c>
      <c r="J66" s="110"/>
      <c r="K66" s="118">
        <f t="shared" si="0"/>
        <v>1614600</v>
      </c>
      <c r="L66" s="99"/>
      <c r="M66" s="141">
        <f t="shared" si="1"/>
        <v>1614600</v>
      </c>
    </row>
    <row r="67" spans="1:13" x14ac:dyDescent="0.25">
      <c r="A67" s="97"/>
      <c r="B67" s="98" t="s">
        <v>1047</v>
      </c>
      <c r="C67" s="98" t="s">
        <v>1141</v>
      </c>
      <c r="D67" s="98" t="s">
        <v>327</v>
      </c>
      <c r="E67" s="67" t="s">
        <v>1708</v>
      </c>
      <c r="F67" s="65"/>
      <c r="G67" s="49" t="s">
        <v>700</v>
      </c>
      <c r="H67" s="68"/>
      <c r="I67" s="99">
        <v>3946800</v>
      </c>
      <c r="J67" s="110"/>
      <c r="K67" s="118">
        <f t="shared" si="0"/>
        <v>3946800</v>
      </c>
      <c r="L67" s="99"/>
      <c r="M67" s="141">
        <f t="shared" si="1"/>
        <v>3946800</v>
      </c>
    </row>
    <row r="68" spans="1:13" x14ac:dyDescent="0.25">
      <c r="A68" s="97"/>
      <c r="B68" s="98" t="s">
        <v>139</v>
      </c>
      <c r="C68" s="98" t="s">
        <v>328</v>
      </c>
      <c r="D68" s="98" t="s">
        <v>1459</v>
      </c>
      <c r="E68" s="67" t="s">
        <v>1714</v>
      </c>
      <c r="F68" s="65"/>
      <c r="G68" s="49" t="s">
        <v>52</v>
      </c>
      <c r="H68" s="68"/>
      <c r="I68" s="99">
        <v>448500</v>
      </c>
      <c r="J68" s="110"/>
      <c r="K68" s="118">
        <f t="shared" si="0"/>
        <v>448500</v>
      </c>
      <c r="L68" s="99"/>
      <c r="M68" s="141">
        <f t="shared" si="1"/>
        <v>448500</v>
      </c>
    </row>
    <row r="69" spans="1:13" x14ac:dyDescent="0.25">
      <c r="A69" s="97"/>
      <c r="B69" s="98" t="s">
        <v>350</v>
      </c>
      <c r="C69" s="98" t="s">
        <v>1221</v>
      </c>
      <c r="D69" s="98" t="s">
        <v>421</v>
      </c>
      <c r="E69" s="67" t="s">
        <v>1715</v>
      </c>
      <c r="F69" s="65"/>
      <c r="G69" s="49" t="s">
        <v>1633</v>
      </c>
      <c r="H69" s="68"/>
      <c r="I69" s="99">
        <v>1883700</v>
      </c>
      <c r="J69" s="110"/>
      <c r="K69" s="118">
        <f t="shared" si="0"/>
        <v>1883700</v>
      </c>
      <c r="L69" s="99"/>
      <c r="M69" s="141">
        <f t="shared" si="1"/>
        <v>1883700</v>
      </c>
    </row>
    <row r="70" spans="1:13" x14ac:dyDescent="0.25">
      <c r="A70" s="97"/>
      <c r="B70" s="98" t="s">
        <v>321</v>
      </c>
      <c r="C70" s="98" t="s">
        <v>932</v>
      </c>
      <c r="D70" s="98" t="s">
        <v>623</v>
      </c>
      <c r="E70" s="67" t="s">
        <v>1716</v>
      </c>
      <c r="F70" s="65"/>
      <c r="G70" s="49" t="s">
        <v>1634</v>
      </c>
      <c r="H70" s="68"/>
      <c r="I70" s="99">
        <v>4514400</v>
      </c>
      <c r="J70" s="110"/>
      <c r="K70" s="118">
        <f t="shared" si="0"/>
        <v>4514400</v>
      </c>
      <c r="L70" s="99"/>
      <c r="M70" s="141">
        <f t="shared" si="1"/>
        <v>4514400</v>
      </c>
    </row>
    <row r="71" spans="1:13" x14ac:dyDescent="0.25">
      <c r="A71" s="97"/>
      <c r="B71" s="98" t="s">
        <v>1578</v>
      </c>
      <c r="C71" s="98" t="s">
        <v>102</v>
      </c>
      <c r="D71" s="98" t="s">
        <v>1460</v>
      </c>
      <c r="E71" s="67" t="s">
        <v>1717</v>
      </c>
      <c r="F71" s="65"/>
      <c r="G71" s="49" t="s">
        <v>1635</v>
      </c>
      <c r="H71" s="68"/>
      <c r="I71" s="99">
        <v>2870400</v>
      </c>
      <c r="J71" s="110"/>
      <c r="K71" s="118">
        <f t="shared" si="0"/>
        <v>2870400</v>
      </c>
      <c r="L71" s="99"/>
      <c r="M71" s="141">
        <f t="shared" si="1"/>
        <v>2870400</v>
      </c>
    </row>
    <row r="72" spans="1:13" x14ac:dyDescent="0.25">
      <c r="A72" s="97"/>
      <c r="B72" s="98" t="s">
        <v>661</v>
      </c>
      <c r="C72" s="98" t="s">
        <v>1461</v>
      </c>
      <c r="D72" s="98" t="s">
        <v>1462</v>
      </c>
      <c r="E72" s="67" t="s">
        <v>1718</v>
      </c>
      <c r="F72" s="65"/>
      <c r="G72" s="49" t="s">
        <v>695</v>
      </c>
      <c r="H72" s="68"/>
      <c r="I72" s="99">
        <v>2691000</v>
      </c>
      <c r="J72" s="110"/>
      <c r="K72" s="118">
        <f t="shared" ref="K72:K135" si="2">+I72-J72</f>
        <v>2691000</v>
      </c>
      <c r="L72" s="99"/>
      <c r="M72" s="141">
        <f t="shared" ref="M72:M135" si="3">+K72-L72</f>
        <v>2691000</v>
      </c>
    </row>
    <row r="73" spans="1:13" x14ac:dyDescent="0.25">
      <c r="A73" s="97"/>
      <c r="B73" s="98" t="s">
        <v>257</v>
      </c>
      <c r="C73" s="98" t="s">
        <v>601</v>
      </c>
      <c r="D73" s="98" t="s">
        <v>1463</v>
      </c>
      <c r="E73" s="67" t="s">
        <v>1719</v>
      </c>
      <c r="F73" s="65"/>
      <c r="G73" s="49" t="s">
        <v>702</v>
      </c>
      <c r="H73" s="68"/>
      <c r="I73" s="99">
        <v>4754100</v>
      </c>
      <c r="J73" s="110"/>
      <c r="K73" s="118">
        <f t="shared" si="2"/>
        <v>4754100</v>
      </c>
      <c r="L73" s="99"/>
      <c r="M73" s="141">
        <f t="shared" si="3"/>
        <v>4754100</v>
      </c>
    </row>
    <row r="74" spans="1:13" x14ac:dyDescent="0.25">
      <c r="A74" s="97"/>
      <c r="B74" s="98" t="s">
        <v>718</v>
      </c>
      <c r="C74" s="98" t="s">
        <v>452</v>
      </c>
      <c r="D74" s="98" t="s">
        <v>1464</v>
      </c>
      <c r="E74" s="67" t="s">
        <v>1720</v>
      </c>
      <c r="F74" s="65"/>
      <c r="G74" s="49" t="s">
        <v>1627</v>
      </c>
      <c r="H74" s="68"/>
      <c r="I74" s="99">
        <v>4843800</v>
      </c>
      <c r="J74" s="110"/>
      <c r="K74" s="118">
        <f t="shared" si="2"/>
        <v>4843800</v>
      </c>
      <c r="L74" s="99"/>
      <c r="M74" s="141">
        <f t="shared" si="3"/>
        <v>4843800</v>
      </c>
    </row>
    <row r="75" spans="1:13" x14ac:dyDescent="0.25">
      <c r="A75" s="97"/>
      <c r="B75" s="98" t="s">
        <v>1579</v>
      </c>
      <c r="C75" s="98" t="s">
        <v>96</v>
      </c>
      <c r="D75" s="98" t="s">
        <v>1465</v>
      </c>
      <c r="E75" s="67" t="s">
        <v>1721</v>
      </c>
      <c r="F75" s="65"/>
      <c r="G75" s="49" t="s">
        <v>707</v>
      </c>
      <c r="H75" s="68"/>
      <c r="I75" s="99">
        <v>2691000</v>
      </c>
      <c r="J75" s="110"/>
      <c r="K75" s="118">
        <f t="shared" si="2"/>
        <v>2691000</v>
      </c>
      <c r="L75" s="99"/>
      <c r="M75" s="141">
        <f t="shared" si="3"/>
        <v>2691000</v>
      </c>
    </row>
    <row r="76" spans="1:13" x14ac:dyDescent="0.25">
      <c r="A76" s="97"/>
      <c r="B76" s="98" t="s">
        <v>1570</v>
      </c>
      <c r="C76" s="98" t="s">
        <v>99</v>
      </c>
      <c r="D76" s="98" t="s">
        <v>1466</v>
      </c>
      <c r="E76" s="67" t="s">
        <v>1722</v>
      </c>
      <c r="F76" s="65"/>
      <c r="G76" s="49" t="s">
        <v>1628</v>
      </c>
      <c r="H76" s="68"/>
      <c r="I76" s="99">
        <v>4754100</v>
      </c>
      <c r="J76" s="110"/>
      <c r="K76" s="118">
        <f t="shared" si="2"/>
        <v>4754100</v>
      </c>
      <c r="L76" s="99"/>
      <c r="M76" s="141">
        <f t="shared" si="3"/>
        <v>4754100</v>
      </c>
    </row>
    <row r="77" spans="1:13" x14ac:dyDescent="0.25">
      <c r="A77" s="97"/>
      <c r="B77" s="98" t="s">
        <v>1580</v>
      </c>
      <c r="C77" s="98" t="s">
        <v>408</v>
      </c>
      <c r="D77" s="98" t="s">
        <v>1467</v>
      </c>
      <c r="E77" s="67" t="s">
        <v>1723</v>
      </c>
      <c r="F77" s="65"/>
      <c r="G77" s="49" t="s">
        <v>1636</v>
      </c>
      <c r="H77" s="68"/>
      <c r="I77" s="99">
        <v>2691000</v>
      </c>
      <c r="J77" s="110"/>
      <c r="K77" s="118">
        <f t="shared" si="2"/>
        <v>2691000</v>
      </c>
      <c r="L77" s="99"/>
      <c r="M77" s="141">
        <f t="shared" si="3"/>
        <v>2691000</v>
      </c>
    </row>
    <row r="78" spans="1:13" x14ac:dyDescent="0.25">
      <c r="A78" s="97"/>
      <c r="B78" s="98" t="s">
        <v>1581</v>
      </c>
      <c r="C78" s="98" t="s">
        <v>208</v>
      </c>
      <c r="D78" s="98" t="s">
        <v>1468</v>
      </c>
      <c r="E78" s="67" t="s">
        <v>1724</v>
      </c>
      <c r="F78" s="65"/>
      <c r="G78" s="49" t="s">
        <v>1637</v>
      </c>
      <c r="H78" s="68"/>
      <c r="I78" s="99">
        <v>2720000</v>
      </c>
      <c r="J78" s="110"/>
      <c r="K78" s="118">
        <f t="shared" si="2"/>
        <v>2720000</v>
      </c>
      <c r="L78" s="99"/>
      <c r="M78" s="141">
        <f t="shared" si="3"/>
        <v>2720000</v>
      </c>
    </row>
    <row r="79" spans="1:13" x14ac:dyDescent="0.25">
      <c r="A79" s="97"/>
      <c r="B79" s="98" t="s">
        <v>1040</v>
      </c>
      <c r="C79" s="98" t="s">
        <v>137</v>
      </c>
      <c r="D79" s="98" t="s">
        <v>1469</v>
      </c>
      <c r="E79" s="67" t="s">
        <v>1725</v>
      </c>
      <c r="F79" s="65"/>
      <c r="G79" s="49" t="s">
        <v>1638</v>
      </c>
      <c r="H79" s="68"/>
      <c r="I79" s="99">
        <v>2340000</v>
      </c>
      <c r="J79" s="110"/>
      <c r="K79" s="118">
        <f t="shared" si="2"/>
        <v>2340000</v>
      </c>
      <c r="L79" s="99"/>
      <c r="M79" s="141">
        <f t="shared" si="3"/>
        <v>2340000</v>
      </c>
    </row>
    <row r="80" spans="1:13" x14ac:dyDescent="0.25">
      <c r="A80" s="97"/>
      <c r="B80" s="98" t="s">
        <v>1574</v>
      </c>
      <c r="C80" s="98" t="s">
        <v>98</v>
      </c>
      <c r="D80" s="98" t="s">
        <v>645</v>
      </c>
      <c r="E80" s="67" t="s">
        <v>1726</v>
      </c>
      <c r="F80" s="65"/>
      <c r="G80" s="49" t="s">
        <v>1639</v>
      </c>
      <c r="H80" s="68"/>
      <c r="I80" s="99">
        <v>3588000</v>
      </c>
      <c r="J80" s="110"/>
      <c r="K80" s="118">
        <f t="shared" si="2"/>
        <v>3588000</v>
      </c>
      <c r="L80" s="99"/>
      <c r="M80" s="141">
        <f t="shared" si="3"/>
        <v>3588000</v>
      </c>
    </row>
    <row r="81" spans="1:13" x14ac:dyDescent="0.25">
      <c r="A81" s="97"/>
      <c r="B81" s="98" t="s">
        <v>662</v>
      </c>
      <c r="C81" s="98" t="s">
        <v>415</v>
      </c>
      <c r="D81" s="98" t="s">
        <v>1470</v>
      </c>
      <c r="E81" s="67" t="s">
        <v>1727</v>
      </c>
      <c r="F81" s="65"/>
      <c r="G81" s="49" t="s">
        <v>1640</v>
      </c>
      <c r="H81" s="68"/>
      <c r="I81" s="99">
        <v>2601300</v>
      </c>
      <c r="J81" s="110"/>
      <c r="K81" s="118">
        <f t="shared" si="2"/>
        <v>2601300</v>
      </c>
      <c r="L81" s="99"/>
      <c r="M81" s="141">
        <f t="shared" si="3"/>
        <v>2601300</v>
      </c>
    </row>
    <row r="82" spans="1:13" x14ac:dyDescent="0.25">
      <c r="A82" s="97"/>
      <c r="B82" s="98" t="s">
        <v>1582</v>
      </c>
      <c r="C82" s="98" t="s">
        <v>107</v>
      </c>
      <c r="D82" s="98" t="s">
        <v>1471</v>
      </c>
      <c r="E82" s="67" t="s">
        <v>1728</v>
      </c>
      <c r="F82" s="65"/>
      <c r="G82" s="49" t="s">
        <v>1641</v>
      </c>
      <c r="H82" s="68"/>
      <c r="I82" s="99">
        <v>2511600</v>
      </c>
      <c r="J82" s="110"/>
      <c r="K82" s="118">
        <f t="shared" si="2"/>
        <v>2511600</v>
      </c>
      <c r="L82" s="99"/>
      <c r="M82" s="141">
        <f t="shared" si="3"/>
        <v>2511600</v>
      </c>
    </row>
    <row r="83" spans="1:13" x14ac:dyDescent="0.25">
      <c r="A83" s="97"/>
      <c r="B83" s="98" t="s">
        <v>546</v>
      </c>
      <c r="C83" s="98" t="s">
        <v>412</v>
      </c>
      <c r="D83" s="98" t="s">
        <v>1472</v>
      </c>
      <c r="E83" s="67" t="s">
        <v>1729</v>
      </c>
      <c r="F83" s="65"/>
      <c r="G83" s="49" t="s">
        <v>717</v>
      </c>
      <c r="H83" s="68"/>
      <c r="I83" s="99">
        <v>2691000</v>
      </c>
      <c r="J83" s="110"/>
      <c r="K83" s="118">
        <f t="shared" si="2"/>
        <v>2691000</v>
      </c>
      <c r="L83" s="99"/>
      <c r="M83" s="141">
        <f t="shared" si="3"/>
        <v>2691000</v>
      </c>
    </row>
    <row r="84" spans="1:13" x14ac:dyDescent="0.25">
      <c r="A84" s="97"/>
      <c r="B84" s="98" t="s">
        <v>542</v>
      </c>
      <c r="C84" s="98" t="s">
        <v>602</v>
      </c>
      <c r="D84" s="98" t="s">
        <v>1473</v>
      </c>
      <c r="E84" s="67" t="s">
        <v>1730</v>
      </c>
      <c r="F84" s="65"/>
      <c r="G84" s="49" t="s">
        <v>1642</v>
      </c>
      <c r="H84" s="68"/>
      <c r="I84" s="99">
        <v>746200</v>
      </c>
      <c r="J84" s="110"/>
      <c r="K84" s="118">
        <f t="shared" si="2"/>
        <v>746200</v>
      </c>
      <c r="L84" s="99"/>
      <c r="M84" s="141">
        <f t="shared" si="3"/>
        <v>746200</v>
      </c>
    </row>
    <row r="85" spans="1:13" x14ac:dyDescent="0.25">
      <c r="A85" s="97"/>
      <c r="B85" s="98" t="s">
        <v>1572</v>
      </c>
      <c r="C85" s="98" t="s">
        <v>550</v>
      </c>
      <c r="D85" s="98" t="s">
        <v>1474</v>
      </c>
      <c r="E85" s="67" t="s">
        <v>1731</v>
      </c>
      <c r="F85" s="65"/>
      <c r="G85" s="49" t="s">
        <v>701</v>
      </c>
      <c r="H85" s="68"/>
      <c r="I85" s="99">
        <v>2453333</v>
      </c>
      <c r="J85" s="110"/>
      <c r="K85" s="118">
        <f t="shared" si="2"/>
        <v>2453333</v>
      </c>
      <c r="L85" s="99"/>
      <c r="M85" s="141">
        <f t="shared" si="3"/>
        <v>2453333</v>
      </c>
    </row>
    <row r="86" spans="1:13" x14ac:dyDescent="0.25">
      <c r="A86" s="97"/>
      <c r="B86" s="98" t="s">
        <v>1039</v>
      </c>
      <c r="C86" s="98" t="s">
        <v>1475</v>
      </c>
      <c r="D86" s="98" t="s">
        <v>1476</v>
      </c>
      <c r="E86" s="67" t="s">
        <v>1732</v>
      </c>
      <c r="F86" s="65"/>
      <c r="G86" s="49" t="s">
        <v>698</v>
      </c>
      <c r="H86" s="68"/>
      <c r="I86" s="99">
        <v>2332200</v>
      </c>
      <c r="J86" s="110"/>
      <c r="K86" s="118">
        <f t="shared" si="2"/>
        <v>2332200</v>
      </c>
      <c r="L86" s="99"/>
      <c r="M86" s="141">
        <f t="shared" si="3"/>
        <v>2332200</v>
      </c>
    </row>
    <row r="87" spans="1:13" x14ac:dyDescent="0.25">
      <c r="A87" s="97"/>
      <c r="B87" s="98" t="s">
        <v>1583</v>
      </c>
      <c r="C87" s="98" t="s">
        <v>628</v>
      </c>
      <c r="D87" s="98" t="s">
        <v>1477</v>
      </c>
      <c r="E87" s="67" t="s">
        <v>1733</v>
      </c>
      <c r="F87" s="65"/>
      <c r="G87" s="49" t="s">
        <v>101</v>
      </c>
      <c r="H87" s="68"/>
      <c r="I87" s="99">
        <v>603750</v>
      </c>
      <c r="J87" s="110"/>
      <c r="K87" s="118">
        <f t="shared" si="2"/>
        <v>603750</v>
      </c>
      <c r="L87" s="99"/>
      <c r="M87" s="141">
        <f t="shared" si="3"/>
        <v>603750</v>
      </c>
    </row>
    <row r="88" spans="1:13" x14ac:dyDescent="0.25">
      <c r="A88" s="97"/>
      <c r="B88" s="98" t="s">
        <v>455</v>
      </c>
      <c r="C88" s="98" t="s">
        <v>747</v>
      </c>
      <c r="D88" s="98" t="s">
        <v>1478</v>
      </c>
      <c r="E88" s="67" t="s">
        <v>1734</v>
      </c>
      <c r="F88" s="65"/>
      <c r="G88" s="49" t="s">
        <v>1643</v>
      </c>
      <c r="H88" s="68"/>
      <c r="I88" s="99">
        <v>2332200</v>
      </c>
      <c r="J88" s="110"/>
      <c r="K88" s="118">
        <f t="shared" si="2"/>
        <v>2332200</v>
      </c>
      <c r="L88" s="99"/>
      <c r="M88" s="141">
        <f t="shared" si="3"/>
        <v>2332200</v>
      </c>
    </row>
    <row r="89" spans="1:13" x14ac:dyDescent="0.25">
      <c r="A89" s="97"/>
      <c r="B89" s="98" t="s">
        <v>307</v>
      </c>
      <c r="C89" s="98" t="s">
        <v>626</v>
      </c>
      <c r="D89" s="98" t="s">
        <v>1479</v>
      </c>
      <c r="E89" s="67" t="s">
        <v>1735</v>
      </c>
      <c r="F89" s="65"/>
      <c r="G89" s="49" t="s">
        <v>1279</v>
      </c>
      <c r="H89" s="68"/>
      <c r="I89" s="99">
        <v>1794000</v>
      </c>
      <c r="J89" s="110"/>
      <c r="K89" s="118">
        <f t="shared" si="2"/>
        <v>1794000</v>
      </c>
      <c r="L89" s="99"/>
      <c r="M89" s="141">
        <f t="shared" si="3"/>
        <v>1794000</v>
      </c>
    </row>
    <row r="90" spans="1:13" x14ac:dyDescent="0.25">
      <c r="A90" s="97"/>
      <c r="B90" s="98" t="s">
        <v>93</v>
      </c>
      <c r="C90" s="98" t="s">
        <v>1480</v>
      </c>
      <c r="D90" s="98" t="s">
        <v>1481</v>
      </c>
      <c r="E90" s="67" t="s">
        <v>1736</v>
      </c>
      <c r="F90" s="65"/>
      <c r="G90" s="49" t="s">
        <v>1644</v>
      </c>
      <c r="H90" s="68"/>
      <c r="I90" s="99">
        <v>603750</v>
      </c>
      <c r="J90" s="110"/>
      <c r="K90" s="118">
        <f t="shared" si="2"/>
        <v>603750</v>
      </c>
      <c r="L90" s="99"/>
      <c r="M90" s="141">
        <f t="shared" si="3"/>
        <v>603750</v>
      </c>
    </row>
    <row r="91" spans="1:13" x14ac:dyDescent="0.25">
      <c r="A91" s="97"/>
      <c r="B91" s="98" t="s">
        <v>593</v>
      </c>
      <c r="C91" s="98" t="s">
        <v>769</v>
      </c>
      <c r="D91" s="98" t="s">
        <v>1482</v>
      </c>
      <c r="E91" s="67" t="s">
        <v>1737</v>
      </c>
      <c r="F91" s="65"/>
      <c r="G91" s="49" t="s">
        <v>1645</v>
      </c>
      <c r="H91" s="68"/>
      <c r="I91" s="99">
        <v>448500</v>
      </c>
      <c r="J91" s="110"/>
      <c r="K91" s="118">
        <f t="shared" si="2"/>
        <v>448500</v>
      </c>
      <c r="L91" s="99"/>
      <c r="M91" s="141">
        <f t="shared" si="3"/>
        <v>448500</v>
      </c>
    </row>
    <row r="92" spans="1:13" x14ac:dyDescent="0.25">
      <c r="A92" s="97"/>
      <c r="B92" s="98" t="s">
        <v>1584</v>
      </c>
      <c r="C92" s="98" t="s">
        <v>1483</v>
      </c>
      <c r="D92" s="98" t="s">
        <v>1484</v>
      </c>
      <c r="E92" s="67" t="s">
        <v>1738</v>
      </c>
      <c r="F92" s="65"/>
      <c r="G92" s="49" t="s">
        <v>1646</v>
      </c>
      <c r="H92" s="68"/>
      <c r="I92" s="99">
        <v>807300</v>
      </c>
      <c r="J92" s="110"/>
      <c r="K92" s="118">
        <f t="shared" si="2"/>
        <v>807300</v>
      </c>
      <c r="L92" s="99"/>
      <c r="M92" s="141">
        <f t="shared" si="3"/>
        <v>807300</v>
      </c>
    </row>
    <row r="93" spans="1:13" x14ac:dyDescent="0.25">
      <c r="A93" s="97"/>
      <c r="B93" s="98" t="s">
        <v>1585</v>
      </c>
      <c r="C93" s="98" t="s">
        <v>631</v>
      </c>
      <c r="D93" s="98" t="s">
        <v>1485</v>
      </c>
      <c r="E93" s="67" t="s">
        <v>1739</v>
      </c>
      <c r="F93" s="65"/>
      <c r="G93" s="49" t="s">
        <v>283</v>
      </c>
      <c r="H93" s="68"/>
      <c r="I93" s="99">
        <v>2332200</v>
      </c>
      <c r="J93" s="110"/>
      <c r="K93" s="118">
        <f t="shared" si="2"/>
        <v>2332200</v>
      </c>
      <c r="L93" s="99"/>
      <c r="M93" s="141">
        <f t="shared" si="3"/>
        <v>2332200</v>
      </c>
    </row>
    <row r="94" spans="1:13" x14ac:dyDescent="0.25">
      <c r="A94" s="97"/>
      <c r="B94" s="98" t="s">
        <v>457</v>
      </c>
      <c r="C94" s="98" t="s">
        <v>633</v>
      </c>
      <c r="D94" s="98" t="s">
        <v>1486</v>
      </c>
      <c r="E94" s="67" t="s">
        <v>1740</v>
      </c>
      <c r="F94" s="65"/>
      <c r="G94" s="49" t="s">
        <v>689</v>
      </c>
      <c r="H94" s="68"/>
      <c r="I94" s="99">
        <v>3588000</v>
      </c>
      <c r="J94" s="110"/>
      <c r="K94" s="118">
        <f t="shared" si="2"/>
        <v>3588000</v>
      </c>
      <c r="L94" s="99"/>
      <c r="M94" s="141">
        <f t="shared" si="3"/>
        <v>3588000</v>
      </c>
    </row>
    <row r="95" spans="1:13" x14ac:dyDescent="0.25">
      <c r="A95" s="97"/>
      <c r="B95" s="98" t="s">
        <v>1570</v>
      </c>
      <c r="C95" s="98" t="s">
        <v>1487</v>
      </c>
      <c r="D95" s="98" t="s">
        <v>1488</v>
      </c>
      <c r="E95" s="67" t="s">
        <v>1741</v>
      </c>
      <c r="F95" s="65"/>
      <c r="G95" s="49" t="s">
        <v>1628</v>
      </c>
      <c r="H95" s="68"/>
      <c r="I95" s="99">
        <v>4485000</v>
      </c>
      <c r="J95" s="110"/>
      <c r="K95" s="118">
        <f t="shared" si="2"/>
        <v>4485000</v>
      </c>
      <c r="L95" s="99"/>
      <c r="M95" s="141">
        <f t="shared" si="3"/>
        <v>4485000</v>
      </c>
    </row>
    <row r="96" spans="1:13" x14ac:dyDescent="0.25">
      <c r="A96" s="97"/>
      <c r="B96" s="98" t="s">
        <v>1586</v>
      </c>
      <c r="C96" s="98" t="s">
        <v>829</v>
      </c>
      <c r="D96" s="98" t="s">
        <v>1489</v>
      </c>
      <c r="E96" s="67" t="s">
        <v>1742</v>
      </c>
      <c r="F96" s="65"/>
      <c r="G96" s="49" t="s">
        <v>690</v>
      </c>
      <c r="H96" s="68"/>
      <c r="I96" s="99">
        <v>1794000</v>
      </c>
      <c r="J96" s="110"/>
      <c r="K96" s="118">
        <f t="shared" si="2"/>
        <v>1794000</v>
      </c>
      <c r="L96" s="99"/>
      <c r="M96" s="141">
        <f t="shared" si="3"/>
        <v>1794000</v>
      </c>
    </row>
    <row r="97" spans="1:13" x14ac:dyDescent="0.25">
      <c r="A97" s="97"/>
      <c r="B97" s="98" t="s">
        <v>801</v>
      </c>
      <c r="C97" s="98" t="s">
        <v>598</v>
      </c>
      <c r="D97" s="98" t="s">
        <v>1490</v>
      </c>
      <c r="E97" s="67" t="s">
        <v>1743</v>
      </c>
      <c r="F97" s="65"/>
      <c r="G97" s="49" t="s">
        <v>1647</v>
      </c>
      <c r="H97" s="68"/>
      <c r="I97" s="99">
        <v>2506667</v>
      </c>
      <c r="J97" s="110"/>
      <c r="K97" s="118">
        <f t="shared" si="2"/>
        <v>2506667</v>
      </c>
      <c r="L97" s="99"/>
      <c r="M97" s="141">
        <f t="shared" si="3"/>
        <v>2506667</v>
      </c>
    </row>
    <row r="98" spans="1:13" x14ac:dyDescent="0.25">
      <c r="A98" s="97"/>
      <c r="B98" s="98" t="s">
        <v>1587</v>
      </c>
      <c r="C98" s="98" t="s">
        <v>1491</v>
      </c>
      <c r="D98" s="98" t="s">
        <v>1492</v>
      </c>
      <c r="E98" s="67" t="s">
        <v>1744</v>
      </c>
      <c r="F98" s="65"/>
      <c r="G98" s="49" t="s">
        <v>1648</v>
      </c>
      <c r="H98" s="68"/>
      <c r="I98" s="99">
        <v>448500</v>
      </c>
      <c r="J98" s="110"/>
      <c r="K98" s="118">
        <f t="shared" si="2"/>
        <v>448500</v>
      </c>
      <c r="L98" s="99"/>
      <c r="M98" s="141">
        <f t="shared" si="3"/>
        <v>448500</v>
      </c>
    </row>
    <row r="99" spans="1:13" x14ac:dyDescent="0.25">
      <c r="A99" s="97"/>
      <c r="B99" s="98" t="s">
        <v>459</v>
      </c>
      <c r="C99" s="98" t="s">
        <v>1493</v>
      </c>
      <c r="D99" s="98" t="s">
        <v>1494</v>
      </c>
      <c r="E99" s="67" t="s">
        <v>1745</v>
      </c>
      <c r="F99" s="65"/>
      <c r="G99" s="49" t="s">
        <v>1649</v>
      </c>
      <c r="H99" s="68"/>
      <c r="I99" s="99">
        <v>448500</v>
      </c>
      <c r="J99" s="110"/>
      <c r="K99" s="118">
        <f t="shared" si="2"/>
        <v>448500</v>
      </c>
      <c r="L99" s="99"/>
      <c r="M99" s="141">
        <f t="shared" si="3"/>
        <v>448500</v>
      </c>
    </row>
    <row r="100" spans="1:13" x14ac:dyDescent="0.25">
      <c r="A100" s="97"/>
      <c r="B100" s="98" t="s">
        <v>1588</v>
      </c>
      <c r="C100" s="98" t="s">
        <v>632</v>
      </c>
      <c r="D100" s="98" t="s">
        <v>1495</v>
      </c>
      <c r="E100" s="67" t="s">
        <v>1746</v>
      </c>
      <c r="F100" s="65"/>
      <c r="G100" s="49" t="s">
        <v>1650</v>
      </c>
      <c r="H100" s="68"/>
      <c r="I100" s="99">
        <v>897000</v>
      </c>
      <c r="J100" s="110"/>
      <c r="K100" s="118">
        <f t="shared" si="2"/>
        <v>897000</v>
      </c>
      <c r="L100" s="99"/>
      <c r="M100" s="141">
        <f t="shared" si="3"/>
        <v>897000</v>
      </c>
    </row>
    <row r="101" spans="1:13" x14ac:dyDescent="0.25">
      <c r="A101" s="97"/>
      <c r="B101" s="98" t="s">
        <v>1589</v>
      </c>
      <c r="C101" s="98" t="s">
        <v>1083</v>
      </c>
      <c r="D101" s="98" t="s">
        <v>1496</v>
      </c>
      <c r="E101" s="67" t="s">
        <v>1747</v>
      </c>
      <c r="F101" s="65"/>
      <c r="G101" s="49" t="s">
        <v>1271</v>
      </c>
      <c r="H101" s="68"/>
      <c r="I101" s="99">
        <v>986700</v>
      </c>
      <c r="J101" s="110"/>
      <c r="K101" s="118">
        <f t="shared" si="2"/>
        <v>986700</v>
      </c>
      <c r="L101" s="99"/>
      <c r="M101" s="141">
        <f t="shared" si="3"/>
        <v>986700</v>
      </c>
    </row>
    <row r="102" spans="1:13" x14ac:dyDescent="0.25">
      <c r="A102" s="97"/>
      <c r="B102" s="98" t="s">
        <v>397</v>
      </c>
      <c r="C102" s="98" t="s">
        <v>1497</v>
      </c>
      <c r="D102" s="98" t="s">
        <v>1498</v>
      </c>
      <c r="E102" s="67" t="s">
        <v>1748</v>
      </c>
      <c r="F102" s="65"/>
      <c r="G102" s="49" t="s">
        <v>708</v>
      </c>
      <c r="H102" s="68"/>
      <c r="I102" s="99">
        <v>2691000</v>
      </c>
      <c r="J102" s="110"/>
      <c r="K102" s="118">
        <f t="shared" si="2"/>
        <v>2691000</v>
      </c>
      <c r="L102" s="99"/>
      <c r="M102" s="141">
        <f t="shared" si="3"/>
        <v>2691000</v>
      </c>
    </row>
    <row r="103" spans="1:13" x14ac:dyDescent="0.25">
      <c r="A103" s="97"/>
      <c r="B103" s="98" t="s">
        <v>1590</v>
      </c>
      <c r="C103" s="98" t="s">
        <v>770</v>
      </c>
      <c r="D103" s="98" t="s">
        <v>1499</v>
      </c>
      <c r="E103" s="67" t="s">
        <v>1749</v>
      </c>
      <c r="F103" s="65"/>
      <c r="G103" s="49" t="s">
        <v>297</v>
      </c>
      <c r="H103" s="68"/>
      <c r="I103" s="99">
        <v>1255800</v>
      </c>
      <c r="J103" s="110"/>
      <c r="K103" s="118">
        <f t="shared" si="2"/>
        <v>1255800</v>
      </c>
      <c r="L103" s="99"/>
      <c r="M103" s="141">
        <f t="shared" si="3"/>
        <v>1255800</v>
      </c>
    </row>
    <row r="104" spans="1:13" x14ac:dyDescent="0.25">
      <c r="A104" s="97"/>
      <c r="B104" s="98" t="s">
        <v>1591</v>
      </c>
      <c r="C104" s="98" t="s">
        <v>1500</v>
      </c>
      <c r="D104" s="98" t="s">
        <v>1501</v>
      </c>
      <c r="E104" s="67" t="s">
        <v>1750</v>
      </c>
      <c r="F104" s="65"/>
      <c r="G104" s="49" t="s">
        <v>1651</v>
      </c>
      <c r="H104" s="68"/>
      <c r="I104" s="99">
        <v>448500</v>
      </c>
      <c r="J104" s="110"/>
      <c r="K104" s="118">
        <f t="shared" si="2"/>
        <v>448500</v>
      </c>
      <c r="L104" s="99"/>
      <c r="M104" s="141">
        <f t="shared" si="3"/>
        <v>448500</v>
      </c>
    </row>
    <row r="105" spans="1:13" x14ac:dyDescent="0.25">
      <c r="A105" s="97"/>
      <c r="B105" s="98" t="s">
        <v>1592</v>
      </c>
      <c r="C105" s="98" t="s">
        <v>430</v>
      </c>
      <c r="D105" s="98" t="s">
        <v>1502</v>
      </c>
      <c r="E105" s="67" t="s">
        <v>1751</v>
      </c>
      <c r="F105" s="65"/>
      <c r="G105" s="49" t="s">
        <v>683</v>
      </c>
      <c r="H105" s="68"/>
      <c r="I105" s="99">
        <v>2332200</v>
      </c>
      <c r="J105" s="110"/>
      <c r="K105" s="118">
        <f t="shared" si="2"/>
        <v>2332200</v>
      </c>
      <c r="L105" s="99"/>
      <c r="M105" s="141">
        <f t="shared" si="3"/>
        <v>2332200</v>
      </c>
    </row>
    <row r="106" spans="1:13" x14ac:dyDescent="0.25">
      <c r="A106" s="97"/>
      <c r="B106" s="98" t="s">
        <v>1593</v>
      </c>
      <c r="C106" s="98" t="s">
        <v>596</v>
      </c>
      <c r="D106" s="98" t="s">
        <v>1503</v>
      </c>
      <c r="E106" s="67" t="s">
        <v>1752</v>
      </c>
      <c r="F106" s="65"/>
      <c r="G106" s="49" t="s">
        <v>1652</v>
      </c>
      <c r="H106" s="68"/>
      <c r="I106" s="99">
        <v>1794000</v>
      </c>
      <c r="J106" s="110"/>
      <c r="K106" s="118">
        <f t="shared" si="2"/>
        <v>1794000</v>
      </c>
      <c r="L106" s="99"/>
      <c r="M106" s="141">
        <f t="shared" si="3"/>
        <v>1794000</v>
      </c>
    </row>
    <row r="107" spans="1:13" x14ac:dyDescent="0.25">
      <c r="A107" s="97"/>
      <c r="B107" s="98" t="s">
        <v>796</v>
      </c>
      <c r="C107" s="98" t="s">
        <v>1504</v>
      </c>
      <c r="D107" s="98" t="s">
        <v>1505</v>
      </c>
      <c r="E107" s="67" t="s">
        <v>1753</v>
      </c>
      <c r="F107" s="65"/>
      <c r="G107" s="49" t="s">
        <v>298</v>
      </c>
      <c r="H107" s="68"/>
      <c r="I107" s="99">
        <v>2691000</v>
      </c>
      <c r="J107" s="110"/>
      <c r="K107" s="118">
        <f t="shared" si="2"/>
        <v>2691000</v>
      </c>
      <c r="L107" s="99"/>
      <c r="M107" s="141">
        <f t="shared" si="3"/>
        <v>2691000</v>
      </c>
    </row>
    <row r="108" spans="1:13" x14ac:dyDescent="0.25">
      <c r="A108" s="97"/>
      <c r="B108" s="98" t="s">
        <v>824</v>
      </c>
      <c r="C108" s="98" t="s">
        <v>1506</v>
      </c>
      <c r="D108" s="98" t="s">
        <v>1507</v>
      </c>
      <c r="E108" s="67" t="s">
        <v>1754</v>
      </c>
      <c r="F108" s="65"/>
      <c r="G108" s="49" t="s">
        <v>1653</v>
      </c>
      <c r="H108" s="68"/>
      <c r="I108" s="99">
        <v>448500</v>
      </c>
      <c r="J108" s="110"/>
      <c r="K108" s="118">
        <f t="shared" si="2"/>
        <v>448500</v>
      </c>
      <c r="L108" s="99"/>
      <c r="M108" s="141">
        <f t="shared" si="3"/>
        <v>448500</v>
      </c>
    </row>
    <row r="109" spans="1:13" x14ac:dyDescent="0.25">
      <c r="A109" s="97"/>
      <c r="B109" s="98" t="s">
        <v>395</v>
      </c>
      <c r="C109" s="98" t="s">
        <v>1508</v>
      </c>
      <c r="D109" s="98" t="s">
        <v>1509</v>
      </c>
      <c r="E109" s="67" t="s">
        <v>1755</v>
      </c>
      <c r="F109" s="65"/>
      <c r="G109" s="49" t="s">
        <v>706</v>
      </c>
      <c r="H109" s="68"/>
      <c r="I109" s="99">
        <v>2691000</v>
      </c>
      <c r="J109" s="110"/>
      <c r="K109" s="118">
        <f t="shared" si="2"/>
        <v>2691000</v>
      </c>
      <c r="L109" s="99"/>
      <c r="M109" s="141">
        <f t="shared" si="3"/>
        <v>2691000</v>
      </c>
    </row>
    <row r="110" spans="1:13" x14ac:dyDescent="0.25">
      <c r="A110" s="97"/>
      <c r="B110" s="98" t="s">
        <v>538</v>
      </c>
      <c r="C110" s="98" t="s">
        <v>597</v>
      </c>
      <c r="D110" s="98" t="s">
        <v>1510</v>
      </c>
      <c r="E110" s="67" t="s">
        <v>1756</v>
      </c>
      <c r="F110" s="65"/>
      <c r="G110" s="49" t="s">
        <v>1654</v>
      </c>
      <c r="H110" s="68"/>
      <c r="I110" s="99">
        <v>807800</v>
      </c>
      <c r="J110" s="110"/>
      <c r="K110" s="118">
        <f t="shared" si="2"/>
        <v>807800</v>
      </c>
      <c r="L110" s="99"/>
      <c r="M110" s="141">
        <f t="shared" si="3"/>
        <v>807800</v>
      </c>
    </row>
    <row r="111" spans="1:13" x14ac:dyDescent="0.25">
      <c r="A111" s="97"/>
      <c r="B111" s="98" t="s">
        <v>1445</v>
      </c>
      <c r="C111" s="98" t="s">
        <v>830</v>
      </c>
      <c r="D111" s="98" t="s">
        <v>1511</v>
      </c>
      <c r="E111" s="67" t="s">
        <v>1757</v>
      </c>
      <c r="F111" s="65"/>
      <c r="G111" s="49" t="s">
        <v>1655</v>
      </c>
      <c r="H111" s="68"/>
      <c r="I111" s="99">
        <v>448500</v>
      </c>
      <c r="J111" s="110"/>
      <c r="K111" s="118">
        <f t="shared" si="2"/>
        <v>448500</v>
      </c>
      <c r="L111" s="99"/>
      <c r="M111" s="141">
        <f t="shared" si="3"/>
        <v>448500</v>
      </c>
    </row>
    <row r="112" spans="1:13" x14ac:dyDescent="0.25">
      <c r="A112" s="97"/>
      <c r="B112" s="98" t="s">
        <v>1594</v>
      </c>
      <c r="C112" s="98" t="s">
        <v>1459</v>
      </c>
      <c r="D112" s="98" t="s">
        <v>1512</v>
      </c>
      <c r="E112" s="67" t="s">
        <v>1758</v>
      </c>
      <c r="F112" s="65"/>
      <c r="G112" s="49" t="s">
        <v>289</v>
      </c>
      <c r="H112" s="68"/>
      <c r="I112" s="99">
        <v>1794000</v>
      </c>
      <c r="J112" s="110"/>
      <c r="K112" s="118">
        <f t="shared" si="2"/>
        <v>1794000</v>
      </c>
      <c r="L112" s="99"/>
      <c r="M112" s="141">
        <f t="shared" si="3"/>
        <v>1794000</v>
      </c>
    </row>
    <row r="113" spans="1:13" x14ac:dyDescent="0.25">
      <c r="A113" s="97"/>
      <c r="B113" s="98" t="s">
        <v>1595</v>
      </c>
      <c r="C113" s="98" t="s">
        <v>1513</v>
      </c>
      <c r="D113" s="98" t="s">
        <v>1514</v>
      </c>
      <c r="E113" s="67" t="s">
        <v>1759</v>
      </c>
      <c r="F113" s="65"/>
      <c r="G113" s="49" t="s">
        <v>1656</v>
      </c>
      <c r="H113" s="68"/>
      <c r="I113" s="99">
        <v>1794000</v>
      </c>
      <c r="J113" s="110"/>
      <c r="K113" s="118">
        <f t="shared" si="2"/>
        <v>1794000</v>
      </c>
      <c r="L113" s="99"/>
      <c r="M113" s="141">
        <f t="shared" si="3"/>
        <v>1794000</v>
      </c>
    </row>
    <row r="114" spans="1:13" x14ac:dyDescent="0.25">
      <c r="A114" s="97"/>
      <c r="B114" s="98" t="s">
        <v>674</v>
      </c>
      <c r="C114" s="98" t="s">
        <v>1515</v>
      </c>
      <c r="D114" s="98" t="s">
        <v>1516</v>
      </c>
      <c r="E114" s="67" t="s">
        <v>1760</v>
      </c>
      <c r="F114" s="65"/>
      <c r="G114" s="49" t="s">
        <v>1657</v>
      </c>
      <c r="H114" s="68"/>
      <c r="I114" s="99">
        <v>1794000</v>
      </c>
      <c r="J114" s="110"/>
      <c r="K114" s="118">
        <f t="shared" si="2"/>
        <v>1794000</v>
      </c>
      <c r="L114" s="99"/>
      <c r="M114" s="141">
        <f t="shared" si="3"/>
        <v>1794000</v>
      </c>
    </row>
    <row r="115" spans="1:13" x14ac:dyDescent="0.25">
      <c r="A115" s="97"/>
      <c r="B115" s="98" t="s">
        <v>1596</v>
      </c>
      <c r="C115" s="98" t="s">
        <v>630</v>
      </c>
      <c r="D115" s="98" t="s">
        <v>1517</v>
      </c>
      <c r="E115" s="67" t="s">
        <v>1761</v>
      </c>
      <c r="F115" s="65"/>
      <c r="G115" s="49" t="s">
        <v>1658</v>
      </c>
      <c r="H115" s="68"/>
      <c r="I115" s="99">
        <v>448500</v>
      </c>
      <c r="J115" s="110"/>
      <c r="K115" s="118">
        <f t="shared" si="2"/>
        <v>448500</v>
      </c>
      <c r="L115" s="99"/>
      <c r="M115" s="141">
        <f t="shared" si="3"/>
        <v>448500</v>
      </c>
    </row>
    <row r="116" spans="1:13" x14ac:dyDescent="0.25">
      <c r="A116" s="97"/>
      <c r="B116" s="98" t="s">
        <v>657</v>
      </c>
      <c r="C116" s="98" t="s">
        <v>1518</v>
      </c>
      <c r="D116" s="98" t="s">
        <v>1519</v>
      </c>
      <c r="E116" s="67" t="s">
        <v>1762</v>
      </c>
      <c r="F116" s="65"/>
      <c r="G116" s="49" t="s">
        <v>716</v>
      </c>
      <c r="H116" s="68"/>
      <c r="I116" s="99">
        <v>897000</v>
      </c>
      <c r="J116" s="110"/>
      <c r="K116" s="118">
        <f t="shared" si="2"/>
        <v>897000</v>
      </c>
      <c r="L116" s="99"/>
      <c r="M116" s="141">
        <f t="shared" si="3"/>
        <v>897000</v>
      </c>
    </row>
    <row r="117" spans="1:13" x14ac:dyDescent="0.25">
      <c r="A117" s="97"/>
      <c r="B117" s="98" t="s">
        <v>1597</v>
      </c>
      <c r="C117" s="98" t="s">
        <v>1520</v>
      </c>
      <c r="D117" s="98" t="s">
        <v>1521</v>
      </c>
      <c r="E117" s="67" t="s">
        <v>1763</v>
      </c>
      <c r="F117" s="65"/>
      <c r="G117" s="49" t="s">
        <v>697</v>
      </c>
      <c r="H117" s="68"/>
      <c r="I117" s="99">
        <v>538200</v>
      </c>
      <c r="J117" s="110"/>
      <c r="K117" s="118">
        <f t="shared" si="2"/>
        <v>538200</v>
      </c>
      <c r="L117" s="99"/>
      <c r="M117" s="141">
        <f t="shared" si="3"/>
        <v>538200</v>
      </c>
    </row>
    <row r="118" spans="1:13" x14ac:dyDescent="0.25">
      <c r="A118" s="97"/>
      <c r="B118" s="98" t="s">
        <v>252</v>
      </c>
      <c r="C118" s="98" t="s">
        <v>639</v>
      </c>
      <c r="D118" s="98" t="s">
        <v>1522</v>
      </c>
      <c r="E118" s="67" t="s">
        <v>1764</v>
      </c>
      <c r="F118" s="65"/>
      <c r="G118" s="49" t="s">
        <v>709</v>
      </c>
      <c r="H118" s="68"/>
      <c r="I118" s="99">
        <v>448500</v>
      </c>
      <c r="J118" s="110"/>
      <c r="K118" s="118">
        <f t="shared" si="2"/>
        <v>448500</v>
      </c>
      <c r="L118" s="99"/>
      <c r="M118" s="141">
        <f t="shared" si="3"/>
        <v>448500</v>
      </c>
    </row>
    <row r="119" spans="1:13" x14ac:dyDescent="0.25">
      <c r="A119" s="97"/>
      <c r="B119" s="98" t="s">
        <v>659</v>
      </c>
      <c r="C119" s="98" t="s">
        <v>629</v>
      </c>
      <c r="D119" s="98" t="s">
        <v>1523</v>
      </c>
      <c r="E119" s="67" t="s">
        <v>1765</v>
      </c>
      <c r="F119" s="65"/>
      <c r="G119" s="49" t="s">
        <v>1659</v>
      </c>
      <c r="H119" s="68"/>
      <c r="I119" s="99">
        <v>1704300</v>
      </c>
      <c r="J119" s="110"/>
      <c r="K119" s="118">
        <f t="shared" si="2"/>
        <v>1704300</v>
      </c>
      <c r="L119" s="99"/>
      <c r="M119" s="141">
        <f t="shared" si="3"/>
        <v>1704300</v>
      </c>
    </row>
    <row r="120" spans="1:13" x14ac:dyDescent="0.25">
      <c r="A120" s="97"/>
      <c r="B120" s="98" t="s">
        <v>1598</v>
      </c>
      <c r="C120" s="98" t="s">
        <v>1524</v>
      </c>
      <c r="D120" s="98" t="s">
        <v>1525</v>
      </c>
      <c r="E120" s="67" t="s">
        <v>1766</v>
      </c>
      <c r="F120" s="65"/>
      <c r="G120" s="49" t="s">
        <v>1660</v>
      </c>
      <c r="H120" s="68"/>
      <c r="I120" s="99">
        <v>1076400</v>
      </c>
      <c r="J120" s="110"/>
      <c r="K120" s="118">
        <f t="shared" si="2"/>
        <v>1076400</v>
      </c>
      <c r="L120" s="99"/>
      <c r="M120" s="141">
        <f t="shared" si="3"/>
        <v>1076400</v>
      </c>
    </row>
    <row r="121" spans="1:13" x14ac:dyDescent="0.25">
      <c r="A121" s="97"/>
      <c r="B121" s="98" t="s">
        <v>1037</v>
      </c>
      <c r="C121" s="98" t="s">
        <v>1526</v>
      </c>
      <c r="D121" s="98" t="s">
        <v>1527</v>
      </c>
      <c r="E121" s="67" t="s">
        <v>1767</v>
      </c>
      <c r="F121" s="65"/>
      <c r="G121" s="49" t="s">
        <v>1661</v>
      </c>
      <c r="H121" s="68"/>
      <c r="I121" s="99">
        <v>448500</v>
      </c>
      <c r="J121" s="110"/>
      <c r="K121" s="118">
        <f t="shared" si="2"/>
        <v>448500</v>
      </c>
      <c r="L121" s="99"/>
      <c r="M121" s="141">
        <f t="shared" si="3"/>
        <v>448500</v>
      </c>
    </row>
    <row r="122" spans="1:13" x14ac:dyDescent="0.25">
      <c r="A122" s="97"/>
      <c r="B122" s="98" t="s">
        <v>1599</v>
      </c>
      <c r="C122" s="98" t="s">
        <v>1528</v>
      </c>
      <c r="D122" s="98" t="s">
        <v>1529</v>
      </c>
      <c r="E122" s="67" t="s">
        <v>1768</v>
      </c>
      <c r="F122" s="65"/>
      <c r="G122" s="49" t="s">
        <v>713</v>
      </c>
      <c r="H122" s="68"/>
      <c r="I122" s="99">
        <v>897000</v>
      </c>
      <c r="J122" s="110"/>
      <c r="K122" s="118">
        <f t="shared" si="2"/>
        <v>897000</v>
      </c>
      <c r="L122" s="99"/>
      <c r="M122" s="141">
        <f t="shared" si="3"/>
        <v>897000</v>
      </c>
    </row>
    <row r="123" spans="1:13" x14ac:dyDescent="0.25">
      <c r="A123" s="97"/>
      <c r="B123" s="98" t="s">
        <v>484</v>
      </c>
      <c r="C123" s="98" t="s">
        <v>832</v>
      </c>
      <c r="D123" s="98" t="s">
        <v>1530</v>
      </c>
      <c r="E123" s="67" t="s">
        <v>1769</v>
      </c>
      <c r="F123" s="65"/>
      <c r="G123" s="49" t="s">
        <v>1662</v>
      </c>
      <c r="H123" s="68"/>
      <c r="I123" s="99">
        <v>3588000</v>
      </c>
      <c r="J123" s="110"/>
      <c r="K123" s="118">
        <f t="shared" si="2"/>
        <v>3588000</v>
      </c>
      <c r="L123" s="99"/>
      <c r="M123" s="141">
        <f t="shared" si="3"/>
        <v>3588000</v>
      </c>
    </row>
    <row r="124" spans="1:13" x14ac:dyDescent="0.25">
      <c r="A124" s="97"/>
      <c r="B124" s="98" t="s">
        <v>667</v>
      </c>
      <c r="C124" s="98" t="s">
        <v>407</v>
      </c>
      <c r="D124" s="98" t="s">
        <v>1531</v>
      </c>
      <c r="E124" s="67" t="s">
        <v>1770</v>
      </c>
      <c r="F124" s="65"/>
      <c r="G124" s="49" t="s">
        <v>1663</v>
      </c>
      <c r="H124" s="68"/>
      <c r="I124" s="99">
        <v>448500</v>
      </c>
      <c r="J124" s="110"/>
      <c r="K124" s="118">
        <f t="shared" si="2"/>
        <v>448500</v>
      </c>
      <c r="L124" s="99"/>
      <c r="M124" s="141">
        <f t="shared" si="3"/>
        <v>448500</v>
      </c>
    </row>
    <row r="125" spans="1:13" x14ac:dyDescent="0.25">
      <c r="A125" s="97"/>
      <c r="B125" s="98" t="s">
        <v>349</v>
      </c>
      <c r="C125" s="98" t="s">
        <v>1532</v>
      </c>
      <c r="D125" s="98" t="s">
        <v>1533</v>
      </c>
      <c r="E125" s="67" t="s">
        <v>1771</v>
      </c>
      <c r="F125" s="65"/>
      <c r="G125" s="49" t="s">
        <v>1664</v>
      </c>
      <c r="H125" s="68"/>
      <c r="I125" s="99">
        <v>564300</v>
      </c>
      <c r="J125" s="110"/>
      <c r="K125" s="118">
        <f t="shared" si="2"/>
        <v>564300</v>
      </c>
      <c r="L125" s="99"/>
      <c r="M125" s="141">
        <f t="shared" si="3"/>
        <v>564300</v>
      </c>
    </row>
    <row r="126" spans="1:13" x14ac:dyDescent="0.25">
      <c r="A126" s="97"/>
      <c r="B126" s="98" t="s">
        <v>255</v>
      </c>
      <c r="C126" s="98" t="s">
        <v>642</v>
      </c>
      <c r="D126" s="98" t="s">
        <v>1534</v>
      </c>
      <c r="E126" s="67" t="s">
        <v>1772</v>
      </c>
      <c r="F126" s="65"/>
      <c r="G126" s="49" t="s">
        <v>687</v>
      </c>
      <c r="H126" s="68"/>
      <c r="I126" s="99">
        <v>448500</v>
      </c>
      <c r="J126" s="110"/>
      <c r="K126" s="118">
        <f t="shared" si="2"/>
        <v>448500</v>
      </c>
      <c r="L126" s="99"/>
      <c r="M126" s="141">
        <f t="shared" si="3"/>
        <v>448500</v>
      </c>
    </row>
    <row r="127" spans="1:13" x14ac:dyDescent="0.25">
      <c r="A127" s="97"/>
      <c r="B127" s="98" t="s">
        <v>802</v>
      </c>
      <c r="C127" s="98" t="s">
        <v>1535</v>
      </c>
      <c r="D127" s="98" t="s">
        <v>1536</v>
      </c>
      <c r="E127" s="67" t="s">
        <v>1773</v>
      </c>
      <c r="F127" s="65"/>
      <c r="G127" s="49" t="s">
        <v>1665</v>
      </c>
      <c r="H127" s="68"/>
      <c r="I127" s="99">
        <v>603750</v>
      </c>
      <c r="J127" s="110"/>
      <c r="K127" s="118">
        <f t="shared" si="2"/>
        <v>603750</v>
      </c>
      <c r="L127" s="99"/>
      <c r="M127" s="141">
        <f t="shared" si="3"/>
        <v>603750</v>
      </c>
    </row>
    <row r="128" spans="1:13" x14ac:dyDescent="0.25">
      <c r="A128" s="97"/>
      <c r="B128" s="98" t="s">
        <v>823</v>
      </c>
      <c r="C128" s="98" t="s">
        <v>1537</v>
      </c>
      <c r="D128" s="98" t="s">
        <v>1538</v>
      </c>
      <c r="E128" s="67" t="s">
        <v>1774</v>
      </c>
      <c r="F128" s="65"/>
      <c r="G128" s="49" t="s">
        <v>1666</v>
      </c>
      <c r="H128" s="68"/>
      <c r="I128" s="99">
        <v>1614600</v>
      </c>
      <c r="J128" s="110"/>
      <c r="K128" s="118">
        <f t="shared" si="2"/>
        <v>1614600</v>
      </c>
      <c r="L128" s="99"/>
      <c r="M128" s="141">
        <f t="shared" si="3"/>
        <v>1614600</v>
      </c>
    </row>
    <row r="129" spans="1:13" x14ac:dyDescent="0.25">
      <c r="A129" s="97"/>
      <c r="B129" s="98" t="s">
        <v>1600</v>
      </c>
      <c r="C129" s="98" t="s">
        <v>1539</v>
      </c>
      <c r="D129" s="98" t="s">
        <v>1540</v>
      </c>
      <c r="E129" s="67" t="s">
        <v>1775</v>
      </c>
      <c r="F129" s="65"/>
      <c r="G129" s="49" t="s">
        <v>285</v>
      </c>
      <c r="H129" s="68"/>
      <c r="I129" s="99">
        <v>603750</v>
      </c>
      <c r="J129" s="110"/>
      <c r="K129" s="118">
        <f t="shared" si="2"/>
        <v>603750</v>
      </c>
      <c r="L129" s="99"/>
      <c r="M129" s="141">
        <f t="shared" si="3"/>
        <v>603750</v>
      </c>
    </row>
    <row r="130" spans="1:13" x14ac:dyDescent="0.25">
      <c r="A130" s="97"/>
      <c r="B130" s="98" t="s">
        <v>1601</v>
      </c>
      <c r="C130" s="98" t="s">
        <v>1541</v>
      </c>
      <c r="D130" s="98" t="s">
        <v>1542</v>
      </c>
      <c r="E130" s="67" t="s">
        <v>1776</v>
      </c>
      <c r="F130" s="65"/>
      <c r="G130" s="49" t="s">
        <v>705</v>
      </c>
      <c r="H130" s="68"/>
      <c r="I130" s="99">
        <v>1794000</v>
      </c>
      <c r="J130" s="110"/>
      <c r="K130" s="118">
        <f t="shared" si="2"/>
        <v>1794000</v>
      </c>
      <c r="L130" s="99"/>
      <c r="M130" s="141">
        <f t="shared" si="3"/>
        <v>1794000</v>
      </c>
    </row>
    <row r="131" spans="1:13" x14ac:dyDescent="0.25">
      <c r="A131" s="97"/>
      <c r="B131" s="98" t="s">
        <v>1602</v>
      </c>
      <c r="C131" s="98" t="s">
        <v>643</v>
      </c>
      <c r="D131" s="98" t="s">
        <v>1543</v>
      </c>
      <c r="E131" s="67" t="s">
        <v>1777</v>
      </c>
      <c r="F131" s="65"/>
      <c r="G131" s="49" t="s">
        <v>1667</v>
      </c>
      <c r="H131" s="68"/>
      <c r="I131" s="99">
        <v>1630200</v>
      </c>
      <c r="J131" s="110"/>
      <c r="K131" s="118">
        <f t="shared" si="2"/>
        <v>1630200</v>
      </c>
      <c r="L131" s="99"/>
      <c r="M131" s="141">
        <f t="shared" si="3"/>
        <v>1630200</v>
      </c>
    </row>
    <row r="132" spans="1:13" x14ac:dyDescent="0.25">
      <c r="A132" s="97"/>
      <c r="B132" s="98" t="s">
        <v>766</v>
      </c>
      <c r="C132" s="98" t="s">
        <v>1544</v>
      </c>
      <c r="D132" s="98" t="s">
        <v>1545</v>
      </c>
      <c r="E132" s="67" t="s">
        <v>1778</v>
      </c>
      <c r="F132" s="65"/>
      <c r="G132" s="49" t="s">
        <v>1668</v>
      </c>
      <c r="H132" s="68"/>
      <c r="I132" s="99">
        <v>448500</v>
      </c>
      <c r="J132" s="110"/>
      <c r="K132" s="118">
        <f t="shared" si="2"/>
        <v>448500</v>
      </c>
      <c r="L132" s="99"/>
      <c r="M132" s="141">
        <f t="shared" si="3"/>
        <v>448500</v>
      </c>
    </row>
    <row r="133" spans="1:13" x14ac:dyDescent="0.25">
      <c r="A133" s="97"/>
      <c r="B133" s="98" t="s">
        <v>181</v>
      </c>
      <c r="C133" s="98" t="s">
        <v>406</v>
      </c>
      <c r="D133" s="98" t="s">
        <v>1546</v>
      </c>
      <c r="E133" s="67" t="s">
        <v>1779</v>
      </c>
      <c r="F133" s="65"/>
      <c r="G133" s="49" t="s">
        <v>90</v>
      </c>
      <c r="H133" s="68"/>
      <c r="I133" s="99">
        <v>448500</v>
      </c>
      <c r="J133" s="110"/>
      <c r="K133" s="118">
        <f t="shared" si="2"/>
        <v>448500</v>
      </c>
      <c r="L133" s="99"/>
      <c r="M133" s="141">
        <f t="shared" si="3"/>
        <v>448500</v>
      </c>
    </row>
    <row r="134" spans="1:13" x14ac:dyDescent="0.25">
      <c r="A134" s="97"/>
      <c r="B134" s="98" t="s">
        <v>485</v>
      </c>
      <c r="C134" s="98" t="s">
        <v>146</v>
      </c>
      <c r="D134" s="98" t="s">
        <v>1547</v>
      </c>
      <c r="E134" s="67" t="s">
        <v>1780</v>
      </c>
      <c r="F134" s="65"/>
      <c r="G134" s="49" t="s">
        <v>1669</v>
      </c>
      <c r="H134" s="68"/>
      <c r="I134" s="99">
        <v>2691000</v>
      </c>
      <c r="J134" s="110"/>
      <c r="K134" s="118">
        <f t="shared" si="2"/>
        <v>2691000</v>
      </c>
      <c r="L134" s="99"/>
      <c r="M134" s="141">
        <f t="shared" si="3"/>
        <v>2691000</v>
      </c>
    </row>
    <row r="135" spans="1:13" x14ac:dyDescent="0.25">
      <c r="A135" s="97"/>
      <c r="B135" s="98" t="s">
        <v>1603</v>
      </c>
      <c r="C135" s="98" t="s">
        <v>641</v>
      </c>
      <c r="D135" s="98" t="s">
        <v>1548</v>
      </c>
      <c r="E135" s="67" t="s">
        <v>1781</v>
      </c>
      <c r="F135" s="65"/>
      <c r="G135" s="49" t="s">
        <v>1670</v>
      </c>
      <c r="H135" s="68"/>
      <c r="I135" s="99">
        <v>603750</v>
      </c>
      <c r="J135" s="110"/>
      <c r="K135" s="118">
        <f t="shared" si="2"/>
        <v>603750</v>
      </c>
      <c r="L135" s="99"/>
      <c r="M135" s="141">
        <f t="shared" si="3"/>
        <v>603750</v>
      </c>
    </row>
    <row r="136" spans="1:13" x14ac:dyDescent="0.25">
      <c r="A136" s="97"/>
      <c r="B136" s="98" t="s">
        <v>1604</v>
      </c>
      <c r="C136" s="98" t="s">
        <v>411</v>
      </c>
      <c r="D136" s="98" t="s">
        <v>647</v>
      </c>
      <c r="E136" s="67" t="s">
        <v>1782</v>
      </c>
      <c r="F136" s="65"/>
      <c r="G136" s="49" t="s">
        <v>1671</v>
      </c>
      <c r="H136" s="68"/>
      <c r="I136" s="99">
        <v>2691000</v>
      </c>
      <c r="J136" s="110"/>
      <c r="K136" s="118">
        <f t="shared" ref="K136:K140" si="4">+I136-J136</f>
        <v>2691000</v>
      </c>
      <c r="L136" s="99"/>
      <c r="M136" s="141">
        <f t="shared" ref="M136:M140" si="5">+K136-L136</f>
        <v>2691000</v>
      </c>
    </row>
    <row r="137" spans="1:13" x14ac:dyDescent="0.25">
      <c r="A137" s="97"/>
      <c r="B137" s="98" t="s">
        <v>390</v>
      </c>
      <c r="C137" s="98" t="s">
        <v>532</v>
      </c>
      <c r="D137" s="98" t="s">
        <v>1549</v>
      </c>
      <c r="E137" s="67" t="s">
        <v>1783</v>
      </c>
      <c r="F137" s="65"/>
      <c r="G137" s="49" t="s">
        <v>290</v>
      </c>
      <c r="H137" s="68"/>
      <c r="I137" s="99">
        <v>2252500</v>
      </c>
      <c r="J137" s="110"/>
      <c r="K137" s="118">
        <f t="shared" si="4"/>
        <v>2252500</v>
      </c>
      <c r="L137" s="99"/>
      <c r="M137" s="141">
        <f t="shared" si="5"/>
        <v>2252500</v>
      </c>
    </row>
    <row r="138" spans="1:13" x14ac:dyDescent="0.25">
      <c r="A138" s="97"/>
      <c r="B138" s="98" t="s">
        <v>395</v>
      </c>
      <c r="C138" s="98" t="s">
        <v>617</v>
      </c>
      <c r="D138" s="98" t="s">
        <v>1550</v>
      </c>
      <c r="E138" s="67" t="s">
        <v>1784</v>
      </c>
      <c r="F138" s="65"/>
      <c r="G138" s="49" t="s">
        <v>706</v>
      </c>
      <c r="H138" s="68"/>
      <c r="I138" s="99">
        <v>1435200</v>
      </c>
      <c r="J138" s="110"/>
      <c r="K138" s="118">
        <f t="shared" si="4"/>
        <v>1435200</v>
      </c>
      <c r="L138" s="99"/>
      <c r="M138" s="141">
        <f t="shared" si="5"/>
        <v>1435200</v>
      </c>
    </row>
    <row r="139" spans="1:13" x14ac:dyDescent="0.25">
      <c r="A139" s="97"/>
      <c r="B139" s="98" t="s">
        <v>546</v>
      </c>
      <c r="C139" s="98" t="s">
        <v>1551</v>
      </c>
      <c r="D139" s="98" t="s">
        <v>1552</v>
      </c>
      <c r="E139" s="67" t="s">
        <v>1785</v>
      </c>
      <c r="F139" s="65"/>
      <c r="G139" s="49" t="s">
        <v>717</v>
      </c>
      <c r="H139" s="68"/>
      <c r="I139" s="99">
        <v>1345000</v>
      </c>
      <c r="J139" s="110"/>
      <c r="K139" s="118">
        <f t="shared" si="4"/>
        <v>1345000</v>
      </c>
      <c r="L139" s="99"/>
      <c r="M139" s="141">
        <f t="shared" si="5"/>
        <v>1345000</v>
      </c>
    </row>
    <row r="140" spans="1:13" x14ac:dyDescent="0.25">
      <c r="A140" s="97"/>
      <c r="B140" s="98" t="s">
        <v>397</v>
      </c>
      <c r="C140" s="98" t="s">
        <v>788</v>
      </c>
      <c r="D140" s="98" t="s">
        <v>1553</v>
      </c>
      <c r="E140" s="67" t="s">
        <v>1786</v>
      </c>
      <c r="F140" s="65"/>
      <c r="G140" s="49" t="s">
        <v>708</v>
      </c>
      <c r="H140" s="68"/>
      <c r="I140" s="99">
        <v>1345500</v>
      </c>
      <c r="J140" s="110"/>
      <c r="K140" s="118">
        <f t="shared" si="4"/>
        <v>1345500</v>
      </c>
      <c r="L140" s="99"/>
      <c r="M140" s="141">
        <f t="shared" si="5"/>
        <v>1345500</v>
      </c>
    </row>
    <row r="141" spans="1:13" x14ac:dyDescent="0.25">
      <c r="A141" s="97"/>
      <c r="B141" s="98"/>
      <c r="C141" s="98"/>
      <c r="D141" s="98"/>
      <c r="E141" s="67"/>
      <c r="F141" s="65"/>
      <c r="G141" s="49"/>
      <c r="H141" s="68"/>
      <c r="I141" s="99"/>
      <c r="J141" s="110"/>
      <c r="K141" s="118"/>
      <c r="L141" s="99"/>
      <c r="M141" s="141"/>
    </row>
    <row r="142" spans="1:13" x14ac:dyDescent="0.25">
      <c r="A142" s="97"/>
      <c r="B142" s="98"/>
      <c r="C142" s="98"/>
      <c r="D142" s="98"/>
      <c r="E142" s="67"/>
      <c r="F142" s="65"/>
      <c r="G142" s="49"/>
      <c r="H142" s="68"/>
      <c r="I142" s="99"/>
      <c r="J142" s="110"/>
      <c r="K142" s="118"/>
      <c r="L142" s="99"/>
      <c r="M142" s="141"/>
    </row>
    <row r="143" spans="1:13" x14ac:dyDescent="0.25">
      <c r="A143" s="7"/>
      <c r="B143" s="8"/>
      <c r="C143" s="8"/>
      <c r="D143" s="8"/>
      <c r="E143" s="8"/>
      <c r="F143" s="8"/>
      <c r="G143" s="209" t="s">
        <v>13</v>
      </c>
      <c r="H143" s="210"/>
      <c r="I143" s="16">
        <f>SUM(I7:I142)</f>
        <v>586134152</v>
      </c>
      <c r="J143" s="16">
        <f>SUM(J7:J142)</f>
        <v>0</v>
      </c>
      <c r="K143" s="16">
        <f>SUM(K7:K142)</f>
        <v>586134152</v>
      </c>
      <c r="L143" s="16">
        <f>SUM(L7:L142)</f>
        <v>0</v>
      </c>
      <c r="M143" s="16">
        <f>SUM(M7:M142)</f>
        <v>586134152</v>
      </c>
    </row>
    <row r="144" spans="1:13" ht="12.75" customHeight="1" x14ac:dyDescent="0.25">
      <c r="A144" s="7"/>
      <c r="B144" s="8"/>
      <c r="C144" s="8"/>
      <c r="D144" s="8"/>
      <c r="E144" s="8"/>
      <c r="F144" s="12"/>
      <c r="G144" s="8"/>
      <c r="H144" s="8"/>
      <c r="I144" s="12"/>
      <c r="J144" s="12"/>
      <c r="K144" s="12"/>
      <c r="L144" s="12"/>
      <c r="M144" s="13"/>
    </row>
    <row r="146" spans="2:11" x14ac:dyDescent="0.25">
      <c r="B146" s="45"/>
    </row>
    <row r="147" spans="2:11" x14ac:dyDescent="0.25">
      <c r="B147" s="45"/>
      <c r="I147" s="45"/>
      <c r="J147" s="45"/>
      <c r="K147" s="45"/>
    </row>
    <row r="148" spans="2:11" x14ac:dyDescent="0.25">
      <c r="B148" s="45"/>
    </row>
  </sheetData>
  <mergeCells count="8">
    <mergeCell ref="L5:L6"/>
    <mergeCell ref="E6:F6"/>
    <mergeCell ref="G6:H6"/>
    <mergeCell ref="A3:L3"/>
    <mergeCell ref="G143:H143"/>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8"/>
  <sheetViews>
    <sheetView workbookViewId="0">
      <selection activeCell="I23" sqref="I2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08" t="s">
        <v>83</v>
      </c>
      <c r="B3" s="208"/>
      <c r="C3" s="208"/>
      <c r="D3" s="208"/>
      <c r="E3" s="208"/>
      <c r="F3" s="208"/>
      <c r="G3" s="208"/>
      <c r="H3" s="208"/>
      <c r="I3" s="208"/>
      <c r="J3" s="208"/>
      <c r="K3" s="208"/>
      <c r="L3" s="208"/>
      <c r="M3" s="121" t="s">
        <v>388</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09" t="s">
        <v>13</v>
      </c>
      <c r="H5" s="210"/>
      <c r="I5" s="9"/>
      <c r="J5" s="52"/>
      <c r="K5" s="52"/>
      <c r="L5" s="10"/>
      <c r="M5" s="11"/>
    </row>
    <row r="6" spans="1:13" x14ac:dyDescent="0.25">
      <c r="A6" s="211" t="s">
        <v>4</v>
      </c>
      <c r="B6" s="96" t="s">
        <v>10</v>
      </c>
      <c r="C6" s="92" t="s">
        <v>14</v>
      </c>
      <c r="D6" s="96" t="s">
        <v>14</v>
      </c>
      <c r="E6" s="213" t="s">
        <v>12</v>
      </c>
      <c r="F6" s="214"/>
      <c r="G6" s="214"/>
      <c r="H6" s="215"/>
      <c r="I6" s="211" t="s">
        <v>6</v>
      </c>
      <c r="J6" s="92"/>
      <c r="K6" s="92"/>
      <c r="L6" s="211" t="s">
        <v>5</v>
      </c>
      <c r="M6" s="92" t="s">
        <v>0</v>
      </c>
    </row>
    <row r="7" spans="1:13" ht="24" x14ac:dyDescent="0.25">
      <c r="A7" s="212"/>
      <c r="B7" s="94" t="s">
        <v>11</v>
      </c>
      <c r="C7" s="94" t="s">
        <v>9</v>
      </c>
      <c r="D7" s="94" t="s">
        <v>8</v>
      </c>
      <c r="E7" s="213" t="s">
        <v>2</v>
      </c>
      <c r="F7" s="215"/>
      <c r="G7" s="213" t="s">
        <v>7</v>
      </c>
      <c r="H7" s="215"/>
      <c r="I7" s="212"/>
      <c r="J7" s="94" t="s">
        <v>158</v>
      </c>
      <c r="K7" s="95" t="s">
        <v>159</v>
      </c>
      <c r="L7" s="212"/>
      <c r="M7" s="94" t="s">
        <v>1</v>
      </c>
    </row>
    <row r="8" spans="1:13" ht="12.75" customHeight="1" x14ac:dyDescent="0.25">
      <c r="A8" s="103"/>
      <c r="B8" s="117" t="s">
        <v>1173</v>
      </c>
      <c r="C8" s="105" t="s">
        <v>120</v>
      </c>
      <c r="D8" s="105" t="s">
        <v>1033</v>
      </c>
      <c r="E8" s="62" t="s">
        <v>1283</v>
      </c>
      <c r="F8" s="63"/>
      <c r="G8" s="185" t="s">
        <v>1227</v>
      </c>
      <c r="H8" s="64"/>
      <c r="I8" s="99">
        <v>90837079</v>
      </c>
      <c r="J8" s="110"/>
      <c r="K8" s="118">
        <f>+I8-J8</f>
        <v>90837079</v>
      </c>
      <c r="L8" s="111"/>
      <c r="M8" s="99">
        <f>+K8-L8</f>
        <v>90837079</v>
      </c>
    </row>
    <row r="9" spans="1:13" x14ac:dyDescent="0.25">
      <c r="A9" s="103"/>
      <c r="B9" s="98" t="s">
        <v>909</v>
      </c>
      <c r="C9" s="107" t="s">
        <v>842</v>
      </c>
      <c r="D9" s="107" t="s">
        <v>843</v>
      </c>
      <c r="E9" s="62" t="s">
        <v>975</v>
      </c>
      <c r="F9" s="65"/>
      <c r="G9" s="147" t="s">
        <v>948</v>
      </c>
      <c r="H9" s="66"/>
      <c r="I9" s="99">
        <v>23300876</v>
      </c>
      <c r="J9" s="110"/>
      <c r="K9" s="118">
        <f t="shared" ref="K9:K20" si="0">+I9-J9</f>
        <v>23300876</v>
      </c>
      <c r="L9" s="99"/>
      <c r="M9" s="99">
        <f t="shared" ref="M9:M20" si="1">+K9-L9</f>
        <v>23300876</v>
      </c>
    </row>
    <row r="10" spans="1:13" x14ac:dyDescent="0.25">
      <c r="A10" s="103"/>
      <c r="B10" s="98" t="s">
        <v>910</v>
      </c>
      <c r="C10" s="107" t="s">
        <v>261</v>
      </c>
      <c r="D10" s="107" t="s">
        <v>627</v>
      </c>
      <c r="E10" s="62" t="s">
        <v>976</v>
      </c>
      <c r="F10" s="65"/>
      <c r="G10" s="147" t="s">
        <v>949</v>
      </c>
      <c r="H10" s="66"/>
      <c r="I10" s="99">
        <v>7862634</v>
      </c>
      <c r="J10" s="100"/>
      <c r="K10" s="118">
        <f t="shared" si="0"/>
        <v>7862634</v>
      </c>
      <c r="L10" s="99"/>
      <c r="M10" s="99">
        <f t="shared" si="1"/>
        <v>7862634</v>
      </c>
    </row>
    <row r="11" spans="1:13" x14ac:dyDescent="0.25">
      <c r="A11" s="103"/>
      <c r="B11" s="98" t="s">
        <v>911</v>
      </c>
      <c r="C11" s="107" t="s">
        <v>318</v>
      </c>
      <c r="D11" s="107" t="s">
        <v>844</v>
      </c>
      <c r="E11" s="62" t="s">
        <v>977</v>
      </c>
      <c r="F11" s="65"/>
      <c r="G11" s="147" t="s">
        <v>751</v>
      </c>
      <c r="H11" s="66"/>
      <c r="I11" s="99">
        <v>10000000</v>
      </c>
      <c r="J11" s="100"/>
      <c r="K11" s="118">
        <f t="shared" si="0"/>
        <v>10000000</v>
      </c>
      <c r="L11" s="99"/>
      <c r="M11" s="99">
        <f t="shared" si="1"/>
        <v>10000000</v>
      </c>
    </row>
    <row r="12" spans="1:13" x14ac:dyDescent="0.25">
      <c r="A12" s="103"/>
      <c r="B12" s="98" t="s">
        <v>911</v>
      </c>
      <c r="C12" s="107" t="s">
        <v>318</v>
      </c>
      <c r="D12" s="107" t="s">
        <v>844</v>
      </c>
      <c r="E12" s="62" t="s">
        <v>977</v>
      </c>
      <c r="F12" s="65"/>
      <c r="G12" s="147" t="s">
        <v>751</v>
      </c>
      <c r="H12" s="66"/>
      <c r="I12" s="99">
        <v>10000000</v>
      </c>
      <c r="J12" s="100"/>
      <c r="K12" s="118">
        <f t="shared" si="0"/>
        <v>10000000</v>
      </c>
      <c r="L12" s="99"/>
      <c r="M12" s="99">
        <f t="shared" si="1"/>
        <v>10000000</v>
      </c>
    </row>
    <row r="13" spans="1:13" x14ac:dyDescent="0.25">
      <c r="A13" s="103"/>
      <c r="B13" s="98" t="s">
        <v>1796</v>
      </c>
      <c r="C13" s="107" t="s">
        <v>1456</v>
      </c>
      <c r="D13" s="107" t="s">
        <v>1195</v>
      </c>
      <c r="E13" s="62" t="s">
        <v>1800</v>
      </c>
      <c r="F13" s="65"/>
      <c r="G13" s="147" t="s">
        <v>742</v>
      </c>
      <c r="H13" s="66"/>
      <c r="I13" s="99">
        <v>1242000</v>
      </c>
      <c r="J13" s="100"/>
      <c r="K13" s="118">
        <f t="shared" si="0"/>
        <v>1242000</v>
      </c>
      <c r="L13" s="99"/>
      <c r="M13" s="99">
        <f t="shared" si="1"/>
        <v>1242000</v>
      </c>
    </row>
    <row r="14" spans="1:13" x14ac:dyDescent="0.25">
      <c r="A14" s="103"/>
      <c r="B14" s="98" t="s">
        <v>587</v>
      </c>
      <c r="C14" s="107" t="s">
        <v>115</v>
      </c>
      <c r="D14" s="107" t="s">
        <v>1788</v>
      </c>
      <c r="E14" s="62" t="s">
        <v>1801</v>
      </c>
      <c r="F14" s="65"/>
      <c r="G14" s="147" t="s">
        <v>733</v>
      </c>
      <c r="H14" s="66"/>
      <c r="I14" s="99">
        <v>6483100</v>
      </c>
      <c r="J14" s="100"/>
      <c r="K14" s="118">
        <f t="shared" si="0"/>
        <v>6483100</v>
      </c>
      <c r="L14" s="99"/>
      <c r="M14" s="99">
        <f t="shared" si="1"/>
        <v>6483100</v>
      </c>
    </row>
    <row r="15" spans="1:13" x14ac:dyDescent="0.25">
      <c r="A15" s="103"/>
      <c r="B15" s="98" t="s">
        <v>1797</v>
      </c>
      <c r="C15" s="107" t="s">
        <v>402</v>
      </c>
      <c r="D15" s="107" t="s">
        <v>1789</v>
      </c>
      <c r="E15" s="62" t="s">
        <v>1802</v>
      </c>
      <c r="F15" s="65"/>
      <c r="G15" s="147" t="s">
        <v>737</v>
      </c>
      <c r="H15" s="66"/>
      <c r="I15" s="99">
        <v>7000000</v>
      </c>
      <c r="J15" s="100"/>
      <c r="K15" s="118">
        <f t="shared" si="0"/>
        <v>7000000</v>
      </c>
      <c r="L15" s="99"/>
      <c r="M15" s="99">
        <f t="shared" si="1"/>
        <v>7000000</v>
      </c>
    </row>
    <row r="16" spans="1:13" x14ac:dyDescent="0.25">
      <c r="A16" s="103"/>
      <c r="B16" s="98" t="s">
        <v>1798</v>
      </c>
      <c r="C16" s="107" t="s">
        <v>1790</v>
      </c>
      <c r="D16" s="107" t="s">
        <v>1791</v>
      </c>
      <c r="E16" s="62" t="s">
        <v>1803</v>
      </c>
      <c r="F16" s="65"/>
      <c r="G16" s="147" t="s">
        <v>734</v>
      </c>
      <c r="H16" s="66"/>
      <c r="I16" s="99">
        <v>1666666</v>
      </c>
      <c r="J16" s="100"/>
      <c r="K16" s="118">
        <f t="shared" si="0"/>
        <v>1666666</v>
      </c>
      <c r="L16" s="99"/>
      <c r="M16" s="99">
        <f t="shared" si="1"/>
        <v>1666666</v>
      </c>
    </row>
    <row r="17" spans="1:13" x14ac:dyDescent="0.25">
      <c r="A17" s="103"/>
      <c r="B17" s="98" t="s">
        <v>130</v>
      </c>
      <c r="C17" s="107" t="s">
        <v>1088</v>
      </c>
      <c r="D17" s="107" t="s">
        <v>1792</v>
      </c>
      <c r="E17" s="62" t="s">
        <v>1804</v>
      </c>
      <c r="F17" s="65"/>
      <c r="G17" s="147" t="s">
        <v>1787</v>
      </c>
      <c r="H17" s="66"/>
      <c r="I17" s="99">
        <v>3333334</v>
      </c>
      <c r="J17" s="100"/>
      <c r="K17" s="118">
        <f t="shared" si="0"/>
        <v>3333334</v>
      </c>
      <c r="L17" s="99"/>
      <c r="M17" s="99">
        <f t="shared" si="1"/>
        <v>3333334</v>
      </c>
    </row>
    <row r="18" spans="1:13" x14ac:dyDescent="0.25">
      <c r="A18" s="103"/>
      <c r="B18" s="98" t="s">
        <v>1043</v>
      </c>
      <c r="C18" s="107" t="s">
        <v>491</v>
      </c>
      <c r="D18" s="107" t="s">
        <v>1793</v>
      </c>
      <c r="E18" s="62" t="s">
        <v>1805</v>
      </c>
      <c r="F18" s="65"/>
      <c r="G18" s="147" t="s">
        <v>739</v>
      </c>
      <c r="H18" s="66"/>
      <c r="I18" s="99">
        <v>7000000</v>
      </c>
      <c r="J18" s="100"/>
      <c r="K18" s="118">
        <f t="shared" si="0"/>
        <v>7000000</v>
      </c>
      <c r="L18" s="99"/>
      <c r="M18" s="99">
        <f t="shared" si="1"/>
        <v>7000000</v>
      </c>
    </row>
    <row r="19" spans="1:13" x14ac:dyDescent="0.25">
      <c r="A19" s="103"/>
      <c r="B19" s="98" t="s">
        <v>1798</v>
      </c>
      <c r="C19" s="107" t="s">
        <v>611</v>
      </c>
      <c r="D19" s="107" t="s">
        <v>1794</v>
      </c>
      <c r="E19" s="62" t="s">
        <v>1806</v>
      </c>
      <c r="F19" s="65"/>
      <c r="G19" s="147" t="s">
        <v>734</v>
      </c>
      <c r="H19" s="66"/>
      <c r="I19" s="99">
        <v>1166667</v>
      </c>
      <c r="J19" s="100"/>
      <c r="K19" s="118">
        <f t="shared" si="0"/>
        <v>1166667</v>
      </c>
      <c r="L19" s="99"/>
      <c r="M19" s="99">
        <f t="shared" si="1"/>
        <v>1166667</v>
      </c>
    </row>
    <row r="20" spans="1:13" x14ac:dyDescent="0.25">
      <c r="A20" s="103"/>
      <c r="B20" s="98" t="s">
        <v>1799</v>
      </c>
      <c r="C20" s="107" t="s">
        <v>400</v>
      </c>
      <c r="D20" s="107" t="s">
        <v>1795</v>
      </c>
      <c r="E20" s="62" t="s">
        <v>1807</v>
      </c>
      <c r="F20" s="65"/>
      <c r="G20" s="147" t="s">
        <v>743</v>
      </c>
      <c r="H20" s="66"/>
      <c r="I20" s="99">
        <v>3100000</v>
      </c>
      <c r="J20" s="100"/>
      <c r="K20" s="118">
        <f t="shared" si="0"/>
        <v>3100000</v>
      </c>
      <c r="L20" s="99"/>
      <c r="M20" s="99">
        <f t="shared" si="1"/>
        <v>3100000</v>
      </c>
    </row>
    <row r="21" spans="1:13" x14ac:dyDescent="0.25">
      <c r="A21" s="103"/>
      <c r="B21" s="98"/>
      <c r="C21" s="107"/>
      <c r="D21" s="107"/>
      <c r="E21" s="62"/>
      <c r="F21" s="65"/>
      <c r="G21" s="147"/>
      <c r="H21" s="66"/>
      <c r="I21" s="99"/>
      <c r="J21" s="100"/>
      <c r="K21" s="118"/>
      <c r="L21" s="99"/>
      <c r="M21" s="99"/>
    </row>
    <row r="22" spans="1:13" x14ac:dyDescent="0.25">
      <c r="A22" s="97"/>
      <c r="B22" s="98"/>
      <c r="C22" s="98"/>
      <c r="D22" s="98"/>
      <c r="E22" s="62"/>
      <c r="F22" s="65"/>
      <c r="G22" s="186"/>
      <c r="H22" s="68"/>
      <c r="I22" s="99"/>
      <c r="J22" s="100"/>
      <c r="K22" s="118"/>
      <c r="L22" s="136"/>
      <c r="M22" s="99"/>
    </row>
    <row r="23" spans="1:13" x14ac:dyDescent="0.25">
      <c r="A23" s="7"/>
      <c r="B23" s="8"/>
      <c r="C23" s="8"/>
      <c r="D23" s="8"/>
      <c r="E23" s="8"/>
      <c r="F23" s="8"/>
      <c r="G23" s="209" t="s">
        <v>13</v>
      </c>
      <c r="H23" s="210"/>
      <c r="I23" s="16">
        <f>SUM(I8:I22)</f>
        <v>172992356</v>
      </c>
      <c r="J23" s="16">
        <f>SUM(J8:J22)</f>
        <v>0</v>
      </c>
      <c r="K23" s="16">
        <f>SUM(K8:K22)</f>
        <v>172992356</v>
      </c>
      <c r="L23" s="16">
        <f>SUM(L8:L22)</f>
        <v>0</v>
      </c>
      <c r="M23" s="16">
        <f>SUM(M8:M22)</f>
        <v>172992356</v>
      </c>
    </row>
    <row r="24" spans="1:13" ht="12.75" customHeight="1" x14ac:dyDescent="0.25">
      <c r="A24" s="7"/>
      <c r="B24" s="8"/>
      <c r="C24" s="8"/>
      <c r="D24" s="8"/>
      <c r="E24" s="8"/>
      <c r="F24" s="12"/>
      <c r="G24" s="8"/>
      <c r="H24" s="8"/>
      <c r="I24" s="12"/>
      <c r="J24" s="12"/>
      <c r="K24" s="12"/>
      <c r="L24" s="12"/>
      <c r="M24" s="13"/>
    </row>
    <row r="26" spans="1:13" x14ac:dyDescent="0.25">
      <c r="B26" s="45"/>
    </row>
    <row r="27" spans="1:13" x14ac:dyDescent="0.25">
      <c r="B27" s="45"/>
      <c r="I27" s="45"/>
      <c r="J27" s="45"/>
      <c r="K27" s="45"/>
    </row>
    <row r="28" spans="1:13" x14ac:dyDescent="0.25">
      <c r="B28" s="45"/>
    </row>
  </sheetData>
  <mergeCells count="9">
    <mergeCell ref="L6:L7"/>
    <mergeCell ref="E7:F7"/>
    <mergeCell ref="G7:H7"/>
    <mergeCell ref="A3:L3"/>
    <mergeCell ref="G23:H23"/>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
  <sheetViews>
    <sheetView workbookViewId="0">
      <selection activeCell="I14" sqref="I1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08" t="s">
        <v>155</v>
      </c>
      <c r="B3" s="208"/>
      <c r="C3" s="208"/>
      <c r="D3" s="208"/>
      <c r="E3" s="208"/>
      <c r="F3" s="208"/>
      <c r="G3" s="208"/>
      <c r="H3" s="208"/>
      <c r="I3" s="208"/>
      <c r="J3" s="208"/>
      <c r="K3" s="208"/>
      <c r="L3" s="208"/>
      <c r="M3" s="121" t="s">
        <v>388</v>
      </c>
    </row>
    <row r="4" spans="1:13" ht="12.75" customHeight="1" x14ac:dyDescent="0.25">
      <c r="A4" s="4"/>
      <c r="B4" s="4"/>
      <c r="C4" s="4"/>
      <c r="D4" s="4"/>
      <c r="E4" s="4"/>
      <c r="F4" s="4"/>
      <c r="G4" s="4"/>
      <c r="H4" s="4"/>
      <c r="I4" s="4"/>
      <c r="J4" s="4"/>
      <c r="K4" s="4"/>
      <c r="L4" s="4"/>
      <c r="M4" s="5"/>
    </row>
    <row r="5" spans="1:13" x14ac:dyDescent="0.25">
      <c r="A5" s="211" t="s">
        <v>4</v>
      </c>
      <c r="B5" s="96" t="s">
        <v>10</v>
      </c>
      <c r="C5" s="92" t="s">
        <v>14</v>
      </c>
      <c r="D5" s="96" t="s">
        <v>14</v>
      </c>
      <c r="E5" s="213" t="s">
        <v>12</v>
      </c>
      <c r="F5" s="214"/>
      <c r="G5" s="214"/>
      <c r="H5" s="215"/>
      <c r="I5" s="211" t="s">
        <v>6</v>
      </c>
      <c r="J5" s="92"/>
      <c r="K5" s="92"/>
      <c r="L5" s="211" t="s">
        <v>5</v>
      </c>
      <c r="M5" s="92" t="s">
        <v>0</v>
      </c>
    </row>
    <row r="6" spans="1:13" ht="24" x14ac:dyDescent="0.25">
      <c r="A6" s="212"/>
      <c r="B6" s="94" t="s">
        <v>11</v>
      </c>
      <c r="C6" s="94" t="s">
        <v>9</v>
      </c>
      <c r="D6" s="94" t="s">
        <v>8</v>
      </c>
      <c r="E6" s="213" t="s">
        <v>2</v>
      </c>
      <c r="F6" s="215"/>
      <c r="G6" s="213" t="s">
        <v>7</v>
      </c>
      <c r="H6" s="215"/>
      <c r="I6" s="212"/>
      <c r="J6" s="94" t="s">
        <v>158</v>
      </c>
      <c r="K6" s="95" t="s">
        <v>159</v>
      </c>
      <c r="L6" s="212"/>
      <c r="M6" s="94" t="s">
        <v>1</v>
      </c>
    </row>
    <row r="7" spans="1:13" x14ac:dyDescent="0.25">
      <c r="A7" s="187"/>
      <c r="B7" s="105" t="s">
        <v>1813</v>
      </c>
      <c r="C7" s="105" t="s">
        <v>1808</v>
      </c>
      <c r="D7" s="205" t="s">
        <v>1809</v>
      </c>
      <c r="E7" s="191" t="s">
        <v>1817</v>
      </c>
      <c r="F7" s="123"/>
      <c r="G7" s="204" t="s">
        <v>1815</v>
      </c>
      <c r="H7" s="189"/>
      <c r="I7" s="126">
        <v>233333</v>
      </c>
      <c r="J7" s="187"/>
      <c r="K7" s="206">
        <f>+I7-J7</f>
        <v>233333</v>
      </c>
      <c r="L7" s="188"/>
      <c r="M7" s="207">
        <f>+K7-L7</f>
        <v>233333</v>
      </c>
    </row>
    <row r="8" spans="1:13" x14ac:dyDescent="0.25">
      <c r="A8" s="187"/>
      <c r="B8" s="105" t="s">
        <v>544</v>
      </c>
      <c r="C8" s="105" t="s">
        <v>600</v>
      </c>
      <c r="D8" s="205" t="s">
        <v>1810</v>
      </c>
      <c r="E8" s="191" t="s">
        <v>1818</v>
      </c>
      <c r="F8" s="123"/>
      <c r="G8" s="204" t="s">
        <v>750</v>
      </c>
      <c r="H8" s="189"/>
      <c r="I8" s="126">
        <v>9840000</v>
      </c>
      <c r="J8" s="187"/>
      <c r="K8" s="206">
        <f t="shared" ref="K8:K12" si="0">+I8-J8</f>
        <v>9840000</v>
      </c>
      <c r="L8" s="188"/>
      <c r="M8" s="207">
        <f t="shared" ref="M8:M12" si="1">+K8-L8</f>
        <v>9840000</v>
      </c>
    </row>
    <row r="9" spans="1:13" x14ac:dyDescent="0.25">
      <c r="A9" s="187"/>
      <c r="B9" s="105" t="s">
        <v>1814</v>
      </c>
      <c r="C9" s="105" t="s">
        <v>432</v>
      </c>
      <c r="D9" s="205" t="s">
        <v>1811</v>
      </c>
      <c r="E9" s="191" t="s">
        <v>1819</v>
      </c>
      <c r="F9" s="123"/>
      <c r="G9" s="204" t="s">
        <v>749</v>
      </c>
      <c r="H9" s="189"/>
      <c r="I9" s="126">
        <v>9600000</v>
      </c>
      <c r="J9" s="187"/>
      <c r="K9" s="206">
        <f t="shared" si="0"/>
        <v>9600000</v>
      </c>
      <c r="L9" s="188"/>
      <c r="M9" s="207">
        <f t="shared" si="1"/>
        <v>9600000</v>
      </c>
    </row>
    <row r="10" spans="1:13" x14ac:dyDescent="0.25">
      <c r="A10" s="187"/>
      <c r="B10" s="105" t="s">
        <v>263</v>
      </c>
      <c r="C10" s="105" t="s">
        <v>508</v>
      </c>
      <c r="D10" s="205" t="s">
        <v>1812</v>
      </c>
      <c r="E10" s="191" t="s">
        <v>1820</v>
      </c>
      <c r="F10" s="123"/>
      <c r="G10" s="204" t="s">
        <v>1816</v>
      </c>
      <c r="H10" s="189"/>
      <c r="I10" s="126">
        <v>10500000</v>
      </c>
      <c r="J10" s="187"/>
      <c r="K10" s="206">
        <f t="shared" si="0"/>
        <v>10500000</v>
      </c>
      <c r="L10" s="188"/>
      <c r="M10" s="207">
        <f t="shared" si="1"/>
        <v>10500000</v>
      </c>
    </row>
    <row r="11" spans="1:13" x14ac:dyDescent="0.25">
      <c r="A11" s="187"/>
      <c r="B11" s="105" t="s">
        <v>797</v>
      </c>
      <c r="C11" s="105" t="s">
        <v>413</v>
      </c>
      <c r="D11" s="205" t="s">
        <v>434</v>
      </c>
      <c r="E11" s="191" t="s">
        <v>1821</v>
      </c>
      <c r="F11" s="123"/>
      <c r="G11" s="204" t="s">
        <v>752</v>
      </c>
      <c r="H11" s="189"/>
      <c r="I11" s="126">
        <v>11616666</v>
      </c>
      <c r="J11" s="187"/>
      <c r="K11" s="206">
        <f t="shared" si="0"/>
        <v>11616666</v>
      </c>
      <c r="L11" s="188"/>
      <c r="M11" s="207">
        <f t="shared" si="1"/>
        <v>11616666</v>
      </c>
    </row>
    <row r="12" spans="1:13" x14ac:dyDescent="0.25">
      <c r="A12" s="187"/>
      <c r="B12" s="188"/>
      <c r="C12" s="188"/>
      <c r="D12" s="187"/>
      <c r="E12" s="190"/>
      <c r="F12" s="123"/>
      <c r="G12" s="193"/>
      <c r="H12" s="189"/>
      <c r="I12" s="194"/>
      <c r="J12" s="187"/>
      <c r="K12" s="206">
        <f t="shared" si="0"/>
        <v>0</v>
      </c>
      <c r="L12" s="188"/>
      <c r="M12" s="207">
        <f t="shared" si="1"/>
        <v>0</v>
      </c>
    </row>
    <row r="13" spans="1:13" ht="12.75" customHeight="1" x14ac:dyDescent="0.25">
      <c r="A13" s="14"/>
      <c r="B13" s="58"/>
      <c r="C13" s="46"/>
      <c r="D13" s="75"/>
      <c r="E13" s="191"/>
      <c r="F13" s="2"/>
      <c r="G13" s="192"/>
      <c r="H13" s="6"/>
      <c r="I13" s="195"/>
      <c r="J13" s="51"/>
      <c r="K13" s="120"/>
      <c r="L13" s="119"/>
      <c r="M13" s="188"/>
    </row>
    <row r="14" spans="1:13" x14ac:dyDescent="0.25">
      <c r="A14" s="7"/>
      <c r="B14" s="8"/>
      <c r="C14" s="8"/>
      <c r="D14" s="8"/>
      <c r="E14" s="8"/>
      <c r="F14" s="8"/>
      <c r="G14" s="209" t="s">
        <v>13</v>
      </c>
      <c r="H14" s="210"/>
      <c r="I14" s="16">
        <f>SUM(I7:I13)</f>
        <v>41789999</v>
      </c>
      <c r="J14" s="16">
        <f>SUM(J13:J13)</f>
        <v>0</v>
      </c>
      <c r="K14" s="16">
        <f>SUM(K7:K13)</f>
        <v>41789999</v>
      </c>
      <c r="L14" s="16">
        <f>SUM(L7:L13)</f>
        <v>0</v>
      </c>
      <c r="M14" s="16">
        <f>SUM(M7:M13)</f>
        <v>41789999</v>
      </c>
    </row>
    <row r="15" spans="1:13" ht="12.75" customHeight="1" x14ac:dyDescent="0.25">
      <c r="A15" s="7"/>
      <c r="B15" s="8"/>
      <c r="C15" s="8"/>
      <c r="D15" s="8"/>
      <c r="E15" s="8"/>
      <c r="F15" s="12"/>
      <c r="G15" s="8"/>
      <c r="H15" s="8"/>
      <c r="I15" s="12"/>
      <c r="J15" s="12"/>
      <c r="K15" s="12"/>
      <c r="L15" s="12"/>
      <c r="M15" s="13"/>
    </row>
    <row r="17" spans="2:11" x14ac:dyDescent="0.25">
      <c r="B17" s="45"/>
    </row>
    <row r="18" spans="2:11" x14ac:dyDescent="0.25">
      <c r="B18" s="45"/>
      <c r="I18" s="45"/>
      <c r="J18" s="45"/>
      <c r="K18" s="45"/>
    </row>
    <row r="19" spans="2:11" x14ac:dyDescent="0.25">
      <c r="B19" s="45"/>
    </row>
  </sheetData>
  <mergeCells count="8">
    <mergeCell ref="L5:L6"/>
    <mergeCell ref="E6:F6"/>
    <mergeCell ref="G6:H6"/>
    <mergeCell ref="A3:L3"/>
    <mergeCell ref="G14:H14"/>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4"/>
  <sheetViews>
    <sheetView topLeftCell="A36" workbookViewId="0">
      <selection activeCell="G59" sqref="G59:H59"/>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08" t="s">
        <v>85</v>
      </c>
      <c r="B3" s="208"/>
      <c r="C3" s="208"/>
      <c r="D3" s="208"/>
      <c r="E3" s="208"/>
      <c r="F3" s="208"/>
      <c r="G3" s="208"/>
      <c r="H3" s="208"/>
      <c r="I3" s="208"/>
      <c r="J3" s="208"/>
      <c r="K3" s="208"/>
      <c r="L3" s="208"/>
      <c r="M3" s="121" t="s">
        <v>388</v>
      </c>
    </row>
    <row r="4" spans="1:13" ht="12.75" customHeight="1" x14ac:dyDescent="0.25">
      <c r="A4" s="4"/>
      <c r="B4" s="4"/>
      <c r="C4" s="4"/>
      <c r="D4" s="4"/>
      <c r="E4" s="4"/>
      <c r="F4" s="4"/>
      <c r="G4" s="4"/>
      <c r="H4" s="4"/>
      <c r="I4" s="4"/>
      <c r="J4" s="4"/>
      <c r="K4" s="4"/>
      <c r="L4" s="4"/>
      <c r="M4" s="5"/>
    </row>
    <row r="5" spans="1:13" ht="24" x14ac:dyDescent="0.25">
      <c r="A5" s="211" t="s">
        <v>4</v>
      </c>
      <c r="B5" s="96" t="s">
        <v>10</v>
      </c>
      <c r="C5" s="92" t="s">
        <v>14</v>
      </c>
      <c r="D5" s="96" t="s">
        <v>14</v>
      </c>
      <c r="E5" s="213" t="s">
        <v>12</v>
      </c>
      <c r="F5" s="214"/>
      <c r="G5" s="214"/>
      <c r="H5" s="215"/>
      <c r="I5" s="216" t="s">
        <v>6</v>
      </c>
      <c r="J5" s="92" t="s">
        <v>158</v>
      </c>
      <c r="K5" s="93" t="s">
        <v>159</v>
      </c>
      <c r="L5" s="211" t="s">
        <v>5</v>
      </c>
      <c r="M5" s="92" t="s">
        <v>0</v>
      </c>
    </row>
    <row r="6" spans="1:13" x14ac:dyDescent="0.25">
      <c r="A6" s="212"/>
      <c r="B6" s="94" t="s">
        <v>11</v>
      </c>
      <c r="C6" s="94" t="s">
        <v>9</v>
      </c>
      <c r="D6" s="94" t="s">
        <v>8</v>
      </c>
      <c r="E6" s="213" t="s">
        <v>2</v>
      </c>
      <c r="F6" s="215"/>
      <c r="G6" s="213" t="s">
        <v>7</v>
      </c>
      <c r="H6" s="215"/>
      <c r="I6" s="217"/>
      <c r="J6" s="94"/>
      <c r="K6" s="94"/>
      <c r="L6" s="212"/>
      <c r="M6" s="94" t="s">
        <v>1</v>
      </c>
    </row>
    <row r="7" spans="1:13" x14ac:dyDescent="0.25">
      <c r="A7" s="122"/>
      <c r="B7" s="105" t="s">
        <v>664</v>
      </c>
      <c r="C7" s="105" t="s">
        <v>804</v>
      </c>
      <c r="D7" s="105" t="s">
        <v>1897</v>
      </c>
      <c r="E7" s="50" t="s">
        <v>1850</v>
      </c>
      <c r="F7" s="123"/>
      <c r="G7" s="76" t="s">
        <v>1822</v>
      </c>
      <c r="H7" s="124"/>
      <c r="I7" s="133">
        <v>3032358</v>
      </c>
      <c r="J7" s="132"/>
      <c r="K7" s="131">
        <f>+I7-J7</f>
        <v>3032358</v>
      </c>
      <c r="L7" s="125">
        <v>0</v>
      </c>
      <c r="M7" s="126">
        <f>+K7-L7</f>
        <v>3032358</v>
      </c>
    </row>
    <row r="8" spans="1:13" x14ac:dyDescent="0.25">
      <c r="A8" s="122"/>
      <c r="B8" s="105" t="s">
        <v>1947</v>
      </c>
      <c r="C8" s="105" t="s">
        <v>1598</v>
      </c>
      <c r="D8" s="105" t="s">
        <v>842</v>
      </c>
      <c r="E8" s="50" t="s">
        <v>1851</v>
      </c>
      <c r="F8" s="123"/>
      <c r="G8" s="77" t="s">
        <v>1823</v>
      </c>
      <c r="H8" s="124"/>
      <c r="I8" s="133">
        <v>2040000</v>
      </c>
      <c r="J8" s="129"/>
      <c r="K8" s="131">
        <f t="shared" ref="K8:K58" si="0">+I8-J8</f>
        <v>2040000</v>
      </c>
      <c r="L8" s="144"/>
      <c r="M8" s="126">
        <f t="shared" ref="M8:M58" si="1">+K8-L8</f>
        <v>2040000</v>
      </c>
    </row>
    <row r="9" spans="1:13" x14ac:dyDescent="0.25">
      <c r="A9" s="122"/>
      <c r="B9" s="105" t="s">
        <v>1173</v>
      </c>
      <c r="C9" s="105" t="s">
        <v>120</v>
      </c>
      <c r="D9" s="105" t="s">
        <v>1033</v>
      </c>
      <c r="E9" s="50" t="s">
        <v>1283</v>
      </c>
      <c r="F9" s="123"/>
      <c r="G9" s="77" t="s">
        <v>1227</v>
      </c>
      <c r="H9" s="124"/>
      <c r="I9" s="133">
        <v>1894384</v>
      </c>
      <c r="J9" s="129"/>
      <c r="K9" s="131">
        <f t="shared" si="0"/>
        <v>1894384</v>
      </c>
      <c r="L9" s="125"/>
      <c r="M9" s="126">
        <f t="shared" si="1"/>
        <v>1894384</v>
      </c>
    </row>
    <row r="10" spans="1:13" x14ac:dyDescent="0.25">
      <c r="A10" s="122"/>
      <c r="B10" s="105" t="s">
        <v>911</v>
      </c>
      <c r="C10" s="105" t="s">
        <v>318</v>
      </c>
      <c r="D10" s="105" t="s">
        <v>844</v>
      </c>
      <c r="E10" s="50" t="s">
        <v>977</v>
      </c>
      <c r="F10" s="123"/>
      <c r="G10" s="77" t="s">
        <v>751</v>
      </c>
      <c r="H10" s="124"/>
      <c r="I10" s="133">
        <v>16361276</v>
      </c>
      <c r="J10" s="129"/>
      <c r="K10" s="131">
        <f t="shared" si="0"/>
        <v>16361276</v>
      </c>
      <c r="L10" s="125"/>
      <c r="M10" s="126">
        <f t="shared" si="1"/>
        <v>16361276</v>
      </c>
    </row>
    <row r="11" spans="1:13" x14ac:dyDescent="0.25">
      <c r="A11" s="122"/>
      <c r="B11" s="105" t="s">
        <v>1948</v>
      </c>
      <c r="C11" s="105" t="s">
        <v>1898</v>
      </c>
      <c r="D11" s="105" t="s">
        <v>1899</v>
      </c>
      <c r="E11" s="50" t="s">
        <v>1852</v>
      </c>
      <c r="F11" s="123"/>
      <c r="G11" s="77" t="s">
        <v>805</v>
      </c>
      <c r="H11" s="124"/>
      <c r="I11" s="133">
        <v>7659000</v>
      </c>
      <c r="J11" s="129"/>
      <c r="K11" s="131">
        <f t="shared" si="0"/>
        <v>7659000</v>
      </c>
      <c r="L11" s="125"/>
      <c r="M11" s="126">
        <f t="shared" si="1"/>
        <v>7659000</v>
      </c>
    </row>
    <row r="12" spans="1:13" x14ac:dyDescent="0.25">
      <c r="A12" s="122"/>
      <c r="B12" s="105" t="s">
        <v>1949</v>
      </c>
      <c r="C12" s="105" t="s">
        <v>1900</v>
      </c>
      <c r="D12" s="105" t="s">
        <v>840</v>
      </c>
      <c r="E12" s="50" t="s">
        <v>1853</v>
      </c>
      <c r="F12" s="123"/>
      <c r="G12" s="77" t="s">
        <v>1261</v>
      </c>
      <c r="H12" s="124"/>
      <c r="I12" s="133">
        <v>4084800</v>
      </c>
      <c r="J12" s="129"/>
      <c r="K12" s="131">
        <f t="shared" si="0"/>
        <v>4084800</v>
      </c>
      <c r="L12" s="125"/>
      <c r="M12" s="126">
        <f t="shared" si="1"/>
        <v>4084800</v>
      </c>
    </row>
    <row r="13" spans="1:13" x14ac:dyDescent="0.25">
      <c r="A13" s="122"/>
      <c r="B13" s="105" t="s">
        <v>1950</v>
      </c>
      <c r="C13" s="105" t="s">
        <v>656</v>
      </c>
      <c r="D13" s="105" t="s">
        <v>1901</v>
      </c>
      <c r="E13" s="50" t="s">
        <v>1854</v>
      </c>
      <c r="F13" s="123"/>
      <c r="G13" s="77" t="s">
        <v>1824</v>
      </c>
      <c r="H13" s="124"/>
      <c r="I13" s="133">
        <v>2018250</v>
      </c>
      <c r="J13" s="129"/>
      <c r="K13" s="131">
        <f t="shared" si="0"/>
        <v>2018250</v>
      </c>
      <c r="L13" s="125"/>
      <c r="M13" s="126">
        <f t="shared" si="1"/>
        <v>2018250</v>
      </c>
    </row>
    <row r="14" spans="1:13" x14ac:dyDescent="0.25">
      <c r="A14" s="122"/>
      <c r="B14" s="105" t="s">
        <v>791</v>
      </c>
      <c r="C14" s="105" t="s">
        <v>538</v>
      </c>
      <c r="D14" s="105" t="s">
        <v>541</v>
      </c>
      <c r="E14" s="50" t="s">
        <v>1855</v>
      </c>
      <c r="F14" s="123"/>
      <c r="G14" s="77" t="s">
        <v>1825</v>
      </c>
      <c r="H14" s="124"/>
      <c r="I14" s="133">
        <v>2701350</v>
      </c>
      <c r="J14" s="129"/>
      <c r="K14" s="131">
        <f t="shared" si="0"/>
        <v>2701350</v>
      </c>
      <c r="L14" s="125"/>
      <c r="M14" s="126">
        <f t="shared" si="1"/>
        <v>2701350</v>
      </c>
    </row>
    <row r="15" spans="1:13" x14ac:dyDescent="0.25">
      <c r="A15" s="122"/>
      <c r="B15" s="105" t="s">
        <v>1951</v>
      </c>
      <c r="C15" s="105" t="s">
        <v>1902</v>
      </c>
      <c r="D15" s="105" t="s">
        <v>1903</v>
      </c>
      <c r="E15" s="50" t="s">
        <v>1856</v>
      </c>
      <c r="F15" s="123"/>
      <c r="G15" s="77" t="s">
        <v>711</v>
      </c>
      <c r="H15" s="124"/>
      <c r="I15" s="133">
        <v>1032400</v>
      </c>
      <c r="J15" s="129"/>
      <c r="K15" s="131">
        <f t="shared" si="0"/>
        <v>1032400</v>
      </c>
      <c r="L15" s="125"/>
      <c r="M15" s="126">
        <f t="shared" si="1"/>
        <v>1032400</v>
      </c>
    </row>
    <row r="16" spans="1:13" x14ac:dyDescent="0.25">
      <c r="A16" s="122"/>
      <c r="B16" s="105" t="s">
        <v>180</v>
      </c>
      <c r="C16" s="105" t="s">
        <v>1904</v>
      </c>
      <c r="D16" s="105" t="s">
        <v>1904</v>
      </c>
      <c r="E16" s="50" t="s">
        <v>1857</v>
      </c>
      <c r="F16" s="123"/>
      <c r="G16" s="77" t="s">
        <v>41</v>
      </c>
      <c r="H16" s="124"/>
      <c r="I16" s="133">
        <v>12765000</v>
      </c>
      <c r="J16" s="129"/>
      <c r="K16" s="131">
        <f t="shared" si="0"/>
        <v>12765000</v>
      </c>
      <c r="L16" s="125"/>
      <c r="M16" s="126">
        <f t="shared" si="1"/>
        <v>12765000</v>
      </c>
    </row>
    <row r="17" spans="1:13" x14ac:dyDescent="0.25">
      <c r="A17" s="122"/>
      <c r="B17" s="105" t="s">
        <v>1952</v>
      </c>
      <c r="C17" s="105" t="s">
        <v>185</v>
      </c>
      <c r="D17" s="105" t="s">
        <v>1905</v>
      </c>
      <c r="E17" s="50" t="s">
        <v>1858</v>
      </c>
      <c r="F17" s="123"/>
      <c r="G17" s="77" t="s">
        <v>1826</v>
      </c>
      <c r="H17" s="124"/>
      <c r="I17" s="133">
        <v>5270000</v>
      </c>
      <c r="J17" s="129"/>
      <c r="K17" s="131">
        <f t="shared" si="0"/>
        <v>5270000</v>
      </c>
      <c r="L17" s="125"/>
      <c r="M17" s="126">
        <f t="shared" si="1"/>
        <v>5270000</v>
      </c>
    </row>
    <row r="18" spans="1:13" x14ac:dyDescent="0.25">
      <c r="A18" s="122"/>
      <c r="B18" s="105" t="s">
        <v>489</v>
      </c>
      <c r="C18" s="105" t="s">
        <v>1178</v>
      </c>
      <c r="D18" s="105" t="s">
        <v>1906</v>
      </c>
      <c r="E18" s="50" t="s">
        <v>1859</v>
      </c>
      <c r="F18" s="123"/>
      <c r="G18" s="77" t="s">
        <v>1827</v>
      </c>
      <c r="H18" s="124"/>
      <c r="I18" s="133">
        <v>166667</v>
      </c>
      <c r="J18" s="129"/>
      <c r="K18" s="131">
        <f t="shared" si="0"/>
        <v>166667</v>
      </c>
      <c r="L18" s="125"/>
      <c r="M18" s="126">
        <f t="shared" si="1"/>
        <v>166667</v>
      </c>
    </row>
    <row r="19" spans="1:13" x14ac:dyDescent="0.25">
      <c r="A19" s="122"/>
      <c r="B19" s="105" t="s">
        <v>446</v>
      </c>
      <c r="C19" s="105" t="s">
        <v>1574</v>
      </c>
      <c r="D19" s="105" t="s">
        <v>1907</v>
      </c>
      <c r="E19" s="50" t="s">
        <v>1860</v>
      </c>
      <c r="F19" s="123"/>
      <c r="G19" s="77" t="s">
        <v>356</v>
      </c>
      <c r="H19" s="124"/>
      <c r="I19" s="133">
        <v>1589760</v>
      </c>
      <c r="J19" s="129"/>
      <c r="K19" s="131">
        <f t="shared" si="0"/>
        <v>1589760</v>
      </c>
      <c r="L19" s="125"/>
      <c r="M19" s="126">
        <f t="shared" si="1"/>
        <v>1589760</v>
      </c>
    </row>
    <row r="20" spans="1:13" x14ac:dyDescent="0.25">
      <c r="A20" s="122"/>
      <c r="B20" s="105" t="s">
        <v>1953</v>
      </c>
      <c r="C20" s="105" t="s">
        <v>1908</v>
      </c>
      <c r="D20" s="105" t="s">
        <v>1909</v>
      </c>
      <c r="E20" s="50" t="s">
        <v>1858</v>
      </c>
      <c r="F20" s="123"/>
      <c r="G20" s="77" t="s">
        <v>1828</v>
      </c>
      <c r="H20" s="124"/>
      <c r="I20" s="133">
        <v>2550000</v>
      </c>
      <c r="J20" s="129"/>
      <c r="K20" s="131">
        <f t="shared" si="0"/>
        <v>2550000</v>
      </c>
      <c r="L20" s="125"/>
      <c r="M20" s="126">
        <f t="shared" si="1"/>
        <v>2550000</v>
      </c>
    </row>
    <row r="21" spans="1:13" x14ac:dyDescent="0.25">
      <c r="A21" s="122"/>
      <c r="B21" s="105" t="s">
        <v>258</v>
      </c>
      <c r="C21" s="105" t="s">
        <v>1203</v>
      </c>
      <c r="D21" s="105" t="s">
        <v>1223</v>
      </c>
      <c r="E21" s="50" t="s">
        <v>1861</v>
      </c>
      <c r="F21" s="123"/>
      <c r="G21" s="77" t="s">
        <v>808</v>
      </c>
      <c r="H21" s="124"/>
      <c r="I21" s="133">
        <v>5600000</v>
      </c>
      <c r="J21" s="129"/>
      <c r="K21" s="131">
        <f t="shared" si="0"/>
        <v>5600000</v>
      </c>
      <c r="L21" s="125"/>
      <c r="M21" s="126">
        <f t="shared" si="1"/>
        <v>5600000</v>
      </c>
    </row>
    <row r="22" spans="1:13" x14ac:dyDescent="0.25">
      <c r="A22" s="122"/>
      <c r="B22" s="105" t="s">
        <v>665</v>
      </c>
      <c r="C22" s="105" t="s">
        <v>909</v>
      </c>
      <c r="D22" s="105" t="s">
        <v>1216</v>
      </c>
      <c r="E22" s="50" t="s">
        <v>1862</v>
      </c>
      <c r="F22" s="123"/>
      <c r="G22" s="77" t="s">
        <v>575</v>
      </c>
      <c r="H22" s="124"/>
      <c r="I22" s="133">
        <v>4999600</v>
      </c>
      <c r="J22" s="129"/>
      <c r="K22" s="131">
        <f t="shared" si="0"/>
        <v>4999600</v>
      </c>
      <c r="L22" s="125"/>
      <c r="M22" s="126">
        <f t="shared" si="1"/>
        <v>4999600</v>
      </c>
    </row>
    <row r="23" spans="1:13" x14ac:dyDescent="0.25">
      <c r="A23" s="122"/>
      <c r="B23" s="105" t="s">
        <v>1954</v>
      </c>
      <c r="C23" s="105" t="s">
        <v>274</v>
      </c>
      <c r="D23" s="105" t="s">
        <v>1910</v>
      </c>
      <c r="E23" s="50" t="s">
        <v>1863</v>
      </c>
      <c r="F23" s="123"/>
      <c r="G23" s="77" t="s">
        <v>1829</v>
      </c>
      <c r="H23" s="124"/>
      <c r="I23" s="133">
        <v>617500</v>
      </c>
      <c r="J23" s="129"/>
      <c r="K23" s="131">
        <f t="shared" si="0"/>
        <v>617500</v>
      </c>
      <c r="L23" s="125"/>
      <c r="M23" s="126">
        <f t="shared" si="1"/>
        <v>617500</v>
      </c>
    </row>
    <row r="24" spans="1:13" x14ac:dyDescent="0.25">
      <c r="A24" s="122"/>
      <c r="B24" s="105" t="s">
        <v>1082</v>
      </c>
      <c r="C24" s="105" t="s">
        <v>1225</v>
      </c>
      <c r="D24" s="105" t="s">
        <v>625</v>
      </c>
      <c r="E24" s="50" t="s">
        <v>1864</v>
      </c>
      <c r="F24" s="123"/>
      <c r="G24" s="77" t="s">
        <v>225</v>
      </c>
      <c r="H24" s="124"/>
      <c r="I24" s="133">
        <v>621000</v>
      </c>
      <c r="J24" s="129"/>
      <c r="K24" s="131">
        <f t="shared" si="0"/>
        <v>621000</v>
      </c>
      <c r="L24" s="125"/>
      <c r="M24" s="126">
        <f t="shared" si="1"/>
        <v>621000</v>
      </c>
    </row>
    <row r="25" spans="1:13" x14ac:dyDescent="0.25">
      <c r="A25" s="122"/>
      <c r="B25" s="105" t="s">
        <v>1087</v>
      </c>
      <c r="C25" s="105" t="s">
        <v>1568</v>
      </c>
      <c r="D25" s="105" t="s">
        <v>429</v>
      </c>
      <c r="E25" s="50" t="s">
        <v>1865</v>
      </c>
      <c r="F25" s="123"/>
      <c r="G25" s="77" t="s">
        <v>1830</v>
      </c>
      <c r="H25" s="124"/>
      <c r="I25" s="133">
        <v>5692500</v>
      </c>
      <c r="J25" s="129"/>
      <c r="K25" s="131">
        <f t="shared" si="0"/>
        <v>5692500</v>
      </c>
      <c r="L25" s="125"/>
      <c r="M25" s="126">
        <f t="shared" si="1"/>
        <v>5692500</v>
      </c>
    </row>
    <row r="26" spans="1:13" x14ac:dyDescent="0.25">
      <c r="A26" s="122"/>
      <c r="B26" s="105" t="s">
        <v>461</v>
      </c>
      <c r="C26" s="105" t="s">
        <v>320</v>
      </c>
      <c r="D26" s="105" t="s">
        <v>533</v>
      </c>
      <c r="E26" s="50" t="s">
        <v>1866</v>
      </c>
      <c r="F26" s="123"/>
      <c r="G26" s="77" t="s">
        <v>1831</v>
      </c>
      <c r="H26" s="124"/>
      <c r="I26" s="133">
        <v>4000000</v>
      </c>
      <c r="J26" s="129"/>
      <c r="K26" s="131">
        <f t="shared" si="0"/>
        <v>4000000</v>
      </c>
      <c r="L26" s="125"/>
      <c r="M26" s="126">
        <f t="shared" si="1"/>
        <v>4000000</v>
      </c>
    </row>
    <row r="27" spans="1:13" x14ac:dyDescent="0.25">
      <c r="A27" s="122"/>
      <c r="B27" s="105" t="s">
        <v>1955</v>
      </c>
      <c r="C27" s="105" t="s">
        <v>448</v>
      </c>
      <c r="D27" s="105" t="s">
        <v>1911</v>
      </c>
      <c r="E27" s="50" t="s">
        <v>1867</v>
      </c>
      <c r="F27" s="123"/>
      <c r="G27" s="77" t="s">
        <v>1832</v>
      </c>
      <c r="H27" s="124"/>
      <c r="I27" s="133">
        <v>247296</v>
      </c>
      <c r="J27" s="129"/>
      <c r="K27" s="131">
        <f t="shared" si="0"/>
        <v>247296</v>
      </c>
      <c r="L27" s="125"/>
      <c r="M27" s="126">
        <f t="shared" si="1"/>
        <v>247296</v>
      </c>
    </row>
    <row r="28" spans="1:13" x14ac:dyDescent="0.25">
      <c r="A28" s="122"/>
      <c r="B28" s="105" t="s">
        <v>1956</v>
      </c>
      <c r="C28" s="105" t="s">
        <v>266</v>
      </c>
      <c r="D28" s="105" t="s">
        <v>1912</v>
      </c>
      <c r="E28" s="50" t="s">
        <v>1868</v>
      </c>
      <c r="F28" s="123"/>
      <c r="G28" s="77" t="s">
        <v>806</v>
      </c>
      <c r="H28" s="124"/>
      <c r="I28" s="133">
        <v>3002880</v>
      </c>
      <c r="J28" s="129"/>
      <c r="K28" s="131">
        <f t="shared" si="0"/>
        <v>3002880</v>
      </c>
      <c r="L28" s="125"/>
      <c r="M28" s="126">
        <f t="shared" si="1"/>
        <v>3002880</v>
      </c>
    </row>
    <row r="29" spans="1:13" x14ac:dyDescent="0.25">
      <c r="A29" s="122"/>
      <c r="B29" s="105" t="s">
        <v>759</v>
      </c>
      <c r="C29" s="105" t="s">
        <v>195</v>
      </c>
      <c r="D29" s="105" t="s">
        <v>1913</v>
      </c>
      <c r="E29" s="50" t="s">
        <v>1869</v>
      </c>
      <c r="F29" s="123"/>
      <c r="G29" s="77" t="s">
        <v>1833</v>
      </c>
      <c r="H29" s="124"/>
      <c r="I29" s="133">
        <v>451400</v>
      </c>
      <c r="J29" s="129"/>
      <c r="K29" s="131">
        <f t="shared" si="0"/>
        <v>451400</v>
      </c>
      <c r="L29" s="125"/>
      <c r="M29" s="126">
        <f t="shared" si="1"/>
        <v>451400</v>
      </c>
    </row>
    <row r="30" spans="1:13" x14ac:dyDescent="0.25">
      <c r="A30" s="122"/>
      <c r="B30" s="105" t="s">
        <v>1957</v>
      </c>
      <c r="C30" s="105" t="s">
        <v>1914</v>
      </c>
      <c r="D30" s="105" t="s">
        <v>1915</v>
      </c>
      <c r="E30" s="50" t="s">
        <v>1870</v>
      </c>
      <c r="F30" s="123"/>
      <c r="G30" s="77" t="s">
        <v>230</v>
      </c>
      <c r="H30" s="124"/>
      <c r="I30" s="133">
        <v>1333333</v>
      </c>
      <c r="J30" s="129"/>
      <c r="K30" s="131">
        <f t="shared" si="0"/>
        <v>1333333</v>
      </c>
      <c r="L30" s="125"/>
      <c r="M30" s="126">
        <f t="shared" si="1"/>
        <v>1333333</v>
      </c>
    </row>
    <row r="31" spans="1:13" x14ac:dyDescent="0.25">
      <c r="A31" s="122"/>
      <c r="B31" s="105" t="s">
        <v>398</v>
      </c>
      <c r="C31" s="105" t="s">
        <v>110</v>
      </c>
      <c r="D31" s="105" t="s">
        <v>1916</v>
      </c>
      <c r="E31" s="50" t="s">
        <v>1871</v>
      </c>
      <c r="F31" s="123"/>
      <c r="G31" s="77" t="s">
        <v>1834</v>
      </c>
      <c r="H31" s="124"/>
      <c r="I31" s="133">
        <v>2200000</v>
      </c>
      <c r="J31" s="129"/>
      <c r="K31" s="131">
        <f t="shared" si="0"/>
        <v>2200000</v>
      </c>
      <c r="L31" s="125"/>
      <c r="M31" s="126">
        <f t="shared" si="1"/>
        <v>2200000</v>
      </c>
    </row>
    <row r="32" spans="1:13" x14ac:dyDescent="0.25">
      <c r="A32" s="122"/>
      <c r="B32" s="105" t="s">
        <v>539</v>
      </c>
      <c r="C32" s="105" t="s">
        <v>1917</v>
      </c>
      <c r="D32" s="105" t="s">
        <v>1918</v>
      </c>
      <c r="E32" s="50" t="s">
        <v>1872</v>
      </c>
      <c r="F32" s="123"/>
      <c r="G32" s="77" t="s">
        <v>1835</v>
      </c>
      <c r="H32" s="124"/>
      <c r="I32" s="133">
        <v>150467</v>
      </c>
      <c r="J32" s="129"/>
      <c r="K32" s="131">
        <f t="shared" si="0"/>
        <v>150467</v>
      </c>
      <c r="L32" s="125"/>
      <c r="M32" s="126">
        <f t="shared" si="1"/>
        <v>150467</v>
      </c>
    </row>
    <row r="33" spans="1:13" x14ac:dyDescent="0.25">
      <c r="A33" s="122"/>
      <c r="B33" s="105" t="s">
        <v>790</v>
      </c>
      <c r="C33" s="105" t="s">
        <v>666</v>
      </c>
      <c r="D33" s="105" t="s">
        <v>1919</v>
      </c>
      <c r="E33" s="50" t="s">
        <v>1873</v>
      </c>
      <c r="F33" s="123"/>
      <c r="G33" s="77" t="s">
        <v>1836</v>
      </c>
      <c r="H33" s="124"/>
      <c r="I33" s="133">
        <v>5002500</v>
      </c>
      <c r="J33" s="129"/>
      <c r="K33" s="131">
        <f t="shared" si="0"/>
        <v>5002500</v>
      </c>
      <c r="L33" s="125"/>
      <c r="M33" s="126">
        <f t="shared" si="1"/>
        <v>5002500</v>
      </c>
    </row>
    <row r="34" spans="1:13" x14ac:dyDescent="0.25">
      <c r="A34" s="122"/>
      <c r="B34" s="105" t="s">
        <v>1958</v>
      </c>
      <c r="C34" s="105" t="s">
        <v>453</v>
      </c>
      <c r="D34" s="105" t="s">
        <v>1920</v>
      </c>
      <c r="E34" s="50" t="s">
        <v>1874</v>
      </c>
      <c r="F34" s="123"/>
      <c r="G34" s="77" t="s">
        <v>1837</v>
      </c>
      <c r="H34" s="124"/>
      <c r="I34" s="133">
        <v>13866666</v>
      </c>
      <c r="J34" s="129"/>
      <c r="K34" s="131">
        <f t="shared" si="0"/>
        <v>13866666</v>
      </c>
      <c r="L34" s="125"/>
      <c r="M34" s="126">
        <f t="shared" si="1"/>
        <v>13866666</v>
      </c>
    </row>
    <row r="35" spans="1:13" x14ac:dyDescent="0.25">
      <c r="A35" s="122"/>
      <c r="B35" s="105" t="s">
        <v>446</v>
      </c>
      <c r="C35" s="105" t="s">
        <v>206</v>
      </c>
      <c r="D35" s="105" t="s">
        <v>1921</v>
      </c>
      <c r="E35" s="50" t="s">
        <v>1875</v>
      </c>
      <c r="F35" s="123"/>
      <c r="G35" s="77" t="s">
        <v>1838</v>
      </c>
      <c r="H35" s="124"/>
      <c r="I35" s="133">
        <v>1943040</v>
      </c>
      <c r="J35" s="129"/>
      <c r="K35" s="131">
        <f t="shared" si="0"/>
        <v>1943040</v>
      </c>
      <c r="L35" s="125"/>
      <c r="M35" s="126">
        <f t="shared" si="1"/>
        <v>1943040</v>
      </c>
    </row>
    <row r="36" spans="1:13" x14ac:dyDescent="0.25">
      <c r="A36" s="122"/>
      <c r="B36" s="105" t="s">
        <v>248</v>
      </c>
      <c r="C36" s="105" t="s">
        <v>111</v>
      </c>
      <c r="D36" s="105" t="s">
        <v>1922</v>
      </c>
      <c r="E36" s="50" t="s">
        <v>1876</v>
      </c>
      <c r="F36" s="123"/>
      <c r="G36" s="77" t="s">
        <v>807</v>
      </c>
      <c r="H36" s="124"/>
      <c r="I36" s="133">
        <v>3413333</v>
      </c>
      <c r="J36" s="129"/>
      <c r="K36" s="131">
        <f t="shared" si="0"/>
        <v>3413333</v>
      </c>
      <c r="L36" s="125"/>
      <c r="M36" s="126">
        <f t="shared" si="1"/>
        <v>3413333</v>
      </c>
    </row>
    <row r="37" spans="1:13" x14ac:dyDescent="0.25">
      <c r="A37" s="122"/>
      <c r="B37" s="105" t="s">
        <v>545</v>
      </c>
      <c r="C37" s="105" t="s">
        <v>401</v>
      </c>
      <c r="D37" s="105" t="s">
        <v>1923</v>
      </c>
      <c r="E37" s="50" t="s">
        <v>1877</v>
      </c>
      <c r="F37" s="123"/>
      <c r="G37" s="77" t="s">
        <v>1839</v>
      </c>
      <c r="H37" s="124"/>
      <c r="I37" s="133">
        <v>166262</v>
      </c>
      <c r="J37" s="129"/>
      <c r="K37" s="131">
        <f t="shared" si="0"/>
        <v>166262</v>
      </c>
      <c r="L37" s="125"/>
      <c r="M37" s="126">
        <f t="shared" si="1"/>
        <v>166262</v>
      </c>
    </row>
    <row r="38" spans="1:13" x14ac:dyDescent="0.25">
      <c r="A38" s="122"/>
      <c r="B38" s="105" t="s">
        <v>534</v>
      </c>
      <c r="C38" s="105" t="s">
        <v>141</v>
      </c>
      <c r="D38" s="105" t="s">
        <v>1924</v>
      </c>
      <c r="E38" s="50" t="s">
        <v>1878</v>
      </c>
      <c r="F38" s="123"/>
      <c r="G38" s="77" t="s">
        <v>1840</v>
      </c>
      <c r="H38" s="124"/>
      <c r="I38" s="133">
        <v>172100</v>
      </c>
      <c r="J38" s="129"/>
      <c r="K38" s="131">
        <f t="shared" si="0"/>
        <v>172100</v>
      </c>
      <c r="L38" s="125"/>
      <c r="M38" s="126">
        <f t="shared" si="1"/>
        <v>172100</v>
      </c>
    </row>
    <row r="39" spans="1:13" x14ac:dyDescent="0.25">
      <c r="A39" s="122"/>
      <c r="B39" s="105" t="s">
        <v>1959</v>
      </c>
      <c r="C39" s="105" t="s">
        <v>640</v>
      </c>
      <c r="D39" s="105" t="s">
        <v>1925</v>
      </c>
      <c r="E39" s="50" t="s">
        <v>1879</v>
      </c>
      <c r="F39" s="123"/>
      <c r="G39" s="77" t="s">
        <v>241</v>
      </c>
      <c r="H39" s="124"/>
      <c r="I39" s="133">
        <v>137601</v>
      </c>
      <c r="J39" s="129"/>
      <c r="K39" s="131">
        <f t="shared" si="0"/>
        <v>137601</v>
      </c>
      <c r="L39" s="125"/>
      <c r="M39" s="126">
        <f t="shared" si="1"/>
        <v>137601</v>
      </c>
    </row>
    <row r="40" spans="1:13" x14ac:dyDescent="0.25">
      <c r="A40" s="122"/>
      <c r="B40" s="105" t="s">
        <v>1960</v>
      </c>
      <c r="C40" s="105" t="s">
        <v>1926</v>
      </c>
      <c r="D40" s="105" t="s">
        <v>1927</v>
      </c>
      <c r="E40" s="50" t="s">
        <v>1880</v>
      </c>
      <c r="F40" s="123"/>
      <c r="G40" s="77" t="s">
        <v>1258</v>
      </c>
      <c r="H40" s="124"/>
      <c r="I40" s="133">
        <v>165600</v>
      </c>
      <c r="J40" s="129"/>
      <c r="K40" s="131">
        <f t="shared" si="0"/>
        <v>165600</v>
      </c>
      <c r="L40" s="125"/>
      <c r="M40" s="126">
        <f t="shared" si="1"/>
        <v>165600</v>
      </c>
    </row>
    <row r="41" spans="1:13" x14ac:dyDescent="0.25">
      <c r="A41" s="122"/>
      <c r="B41" s="105" t="s">
        <v>1961</v>
      </c>
      <c r="C41" s="105" t="s">
        <v>147</v>
      </c>
      <c r="D41" s="105" t="s">
        <v>1928</v>
      </c>
      <c r="E41" s="50" t="s">
        <v>1881</v>
      </c>
      <c r="F41" s="123"/>
      <c r="G41" s="77" t="s">
        <v>1259</v>
      </c>
      <c r="H41" s="124"/>
      <c r="I41" s="133">
        <v>374464</v>
      </c>
      <c r="J41" s="129"/>
      <c r="K41" s="131">
        <f t="shared" si="0"/>
        <v>374464</v>
      </c>
      <c r="L41" s="125"/>
      <c r="M41" s="126">
        <f t="shared" si="1"/>
        <v>374464</v>
      </c>
    </row>
    <row r="42" spans="1:13" x14ac:dyDescent="0.25">
      <c r="A42" s="122"/>
      <c r="B42" s="105" t="s">
        <v>348</v>
      </c>
      <c r="C42" s="105" t="s">
        <v>775</v>
      </c>
      <c r="D42" s="105" t="s">
        <v>1929</v>
      </c>
      <c r="E42" s="50" t="s">
        <v>1882</v>
      </c>
      <c r="F42" s="123"/>
      <c r="G42" s="77" t="s">
        <v>1841</v>
      </c>
      <c r="H42" s="124"/>
      <c r="I42" s="133">
        <v>1889761</v>
      </c>
      <c r="J42" s="129"/>
      <c r="K42" s="131">
        <f t="shared" si="0"/>
        <v>1889761</v>
      </c>
      <c r="L42" s="125"/>
      <c r="M42" s="126">
        <f t="shared" si="1"/>
        <v>1889761</v>
      </c>
    </row>
    <row r="43" spans="1:13" x14ac:dyDescent="0.25">
      <c r="A43" s="122"/>
      <c r="B43" s="105" t="s">
        <v>248</v>
      </c>
      <c r="C43" s="105" t="s">
        <v>1930</v>
      </c>
      <c r="D43" s="105" t="s">
        <v>1931</v>
      </c>
      <c r="E43" s="50" t="s">
        <v>1883</v>
      </c>
      <c r="F43" s="123"/>
      <c r="G43" s="77" t="s">
        <v>807</v>
      </c>
      <c r="H43" s="124"/>
      <c r="I43" s="133">
        <v>1194667</v>
      </c>
      <c r="J43" s="129"/>
      <c r="K43" s="131">
        <f t="shared" si="0"/>
        <v>1194667</v>
      </c>
      <c r="L43" s="125"/>
      <c r="M43" s="126">
        <f t="shared" si="1"/>
        <v>1194667</v>
      </c>
    </row>
    <row r="44" spans="1:13" x14ac:dyDescent="0.25">
      <c r="A44" s="122"/>
      <c r="B44" s="105" t="s">
        <v>755</v>
      </c>
      <c r="C44" s="105" t="s">
        <v>1932</v>
      </c>
      <c r="D44" s="105" t="s">
        <v>758</v>
      </c>
      <c r="E44" s="50" t="s">
        <v>1884</v>
      </c>
      <c r="F44" s="123"/>
      <c r="G44" s="77" t="s">
        <v>1842</v>
      </c>
      <c r="H44" s="124"/>
      <c r="I44" s="133">
        <v>1207500</v>
      </c>
      <c r="J44" s="129"/>
      <c r="K44" s="131">
        <f t="shared" si="0"/>
        <v>1207500</v>
      </c>
      <c r="L44" s="125"/>
      <c r="M44" s="126">
        <f t="shared" si="1"/>
        <v>1207500</v>
      </c>
    </row>
    <row r="45" spans="1:13" x14ac:dyDescent="0.25">
      <c r="A45" s="122"/>
      <c r="B45" s="105" t="s">
        <v>756</v>
      </c>
      <c r="C45" s="105" t="s">
        <v>1933</v>
      </c>
      <c r="D45" s="105" t="s">
        <v>1934</v>
      </c>
      <c r="E45" s="50" t="s">
        <v>809</v>
      </c>
      <c r="F45" s="123"/>
      <c r="G45" s="77" t="s">
        <v>1843</v>
      </c>
      <c r="H45" s="124"/>
      <c r="I45" s="133">
        <v>545238</v>
      </c>
      <c r="J45" s="129"/>
      <c r="K45" s="131">
        <f t="shared" si="0"/>
        <v>545238</v>
      </c>
      <c r="L45" s="125"/>
      <c r="M45" s="126">
        <f t="shared" si="1"/>
        <v>545238</v>
      </c>
    </row>
    <row r="46" spans="1:13" x14ac:dyDescent="0.25">
      <c r="A46" s="122"/>
      <c r="B46" s="105" t="s">
        <v>486</v>
      </c>
      <c r="C46" s="105" t="s">
        <v>820</v>
      </c>
      <c r="D46" s="105" t="s">
        <v>542</v>
      </c>
      <c r="E46" s="50" t="s">
        <v>1885</v>
      </c>
      <c r="F46" s="123"/>
      <c r="G46" s="77" t="s">
        <v>1844</v>
      </c>
      <c r="H46" s="124"/>
      <c r="I46" s="133">
        <v>1201152</v>
      </c>
      <c r="J46" s="129"/>
      <c r="K46" s="131">
        <f t="shared" si="0"/>
        <v>1201152</v>
      </c>
      <c r="L46" s="125"/>
      <c r="M46" s="126">
        <f t="shared" si="1"/>
        <v>1201152</v>
      </c>
    </row>
    <row r="47" spans="1:13" x14ac:dyDescent="0.25">
      <c r="A47" s="122"/>
      <c r="B47" s="105" t="s">
        <v>658</v>
      </c>
      <c r="C47" s="105" t="s">
        <v>481</v>
      </c>
      <c r="D47" s="105" t="s">
        <v>1935</v>
      </c>
      <c r="E47" s="50" t="s">
        <v>1886</v>
      </c>
      <c r="F47" s="123"/>
      <c r="G47" s="77" t="s">
        <v>1845</v>
      </c>
      <c r="H47" s="124"/>
      <c r="I47" s="133">
        <v>2260992</v>
      </c>
      <c r="J47" s="129"/>
      <c r="K47" s="131">
        <f t="shared" si="0"/>
        <v>2260992</v>
      </c>
      <c r="L47" s="125"/>
      <c r="M47" s="126">
        <f t="shared" si="1"/>
        <v>2260992</v>
      </c>
    </row>
    <row r="48" spans="1:13" x14ac:dyDescent="0.25">
      <c r="A48" s="122"/>
      <c r="B48" s="105" t="s">
        <v>1447</v>
      </c>
      <c r="C48" s="105" t="s">
        <v>347</v>
      </c>
      <c r="D48" s="105" t="s">
        <v>926</v>
      </c>
      <c r="E48" s="50" t="s">
        <v>1887</v>
      </c>
      <c r="F48" s="123"/>
      <c r="G48" s="77" t="s">
        <v>1846</v>
      </c>
      <c r="H48" s="124"/>
      <c r="I48" s="133">
        <v>1059840</v>
      </c>
      <c r="J48" s="129"/>
      <c r="K48" s="131">
        <f t="shared" si="0"/>
        <v>1059840</v>
      </c>
      <c r="L48" s="125"/>
      <c r="M48" s="126">
        <f t="shared" si="1"/>
        <v>1059840</v>
      </c>
    </row>
    <row r="49" spans="1:13" x14ac:dyDescent="0.25">
      <c r="A49" s="122"/>
      <c r="B49" s="105" t="s">
        <v>1962</v>
      </c>
      <c r="C49" s="105" t="s">
        <v>327</v>
      </c>
      <c r="D49" s="105" t="s">
        <v>1541</v>
      </c>
      <c r="E49" s="50" t="s">
        <v>1888</v>
      </c>
      <c r="F49" s="123"/>
      <c r="G49" s="77" t="s">
        <v>239</v>
      </c>
      <c r="H49" s="124"/>
      <c r="I49" s="133">
        <v>494592</v>
      </c>
      <c r="J49" s="129"/>
      <c r="K49" s="131">
        <f t="shared" si="0"/>
        <v>494592</v>
      </c>
      <c r="L49" s="125"/>
      <c r="M49" s="126">
        <f t="shared" si="1"/>
        <v>494592</v>
      </c>
    </row>
    <row r="50" spans="1:13" x14ac:dyDescent="0.25">
      <c r="A50" s="122"/>
      <c r="B50" s="105" t="s">
        <v>264</v>
      </c>
      <c r="C50" s="105" t="s">
        <v>1936</v>
      </c>
      <c r="D50" s="105" t="s">
        <v>1937</v>
      </c>
      <c r="E50" s="50" t="s">
        <v>1889</v>
      </c>
      <c r="F50" s="123"/>
      <c r="G50" s="77" t="s">
        <v>574</v>
      </c>
      <c r="H50" s="124"/>
      <c r="I50" s="133">
        <v>6712320</v>
      </c>
      <c r="J50" s="129"/>
      <c r="K50" s="131">
        <f t="shared" si="0"/>
        <v>6712320</v>
      </c>
      <c r="L50" s="125"/>
      <c r="M50" s="126">
        <f t="shared" si="1"/>
        <v>6712320</v>
      </c>
    </row>
    <row r="51" spans="1:13" x14ac:dyDescent="0.25">
      <c r="A51" s="122"/>
      <c r="B51" s="105" t="s">
        <v>1963</v>
      </c>
      <c r="C51" s="105" t="s">
        <v>193</v>
      </c>
      <c r="D51" s="105" t="s">
        <v>1938</v>
      </c>
      <c r="E51" s="50" t="s">
        <v>1890</v>
      </c>
      <c r="F51" s="123"/>
      <c r="G51" s="77" t="s">
        <v>579</v>
      </c>
      <c r="H51" s="124"/>
      <c r="I51" s="133">
        <v>2878200</v>
      </c>
      <c r="J51" s="129"/>
      <c r="K51" s="131">
        <f t="shared" si="0"/>
        <v>2878200</v>
      </c>
      <c r="L51" s="125"/>
      <c r="M51" s="126">
        <f t="shared" si="1"/>
        <v>2878200</v>
      </c>
    </row>
    <row r="52" spans="1:13" x14ac:dyDescent="0.25">
      <c r="A52" s="122"/>
      <c r="B52" s="105" t="s">
        <v>250</v>
      </c>
      <c r="C52" s="105" t="s">
        <v>353</v>
      </c>
      <c r="D52" s="105" t="s">
        <v>496</v>
      </c>
      <c r="E52" s="50" t="s">
        <v>1891</v>
      </c>
      <c r="F52" s="123"/>
      <c r="G52" s="77" t="s">
        <v>1847</v>
      </c>
      <c r="H52" s="124"/>
      <c r="I52" s="133">
        <v>1625088</v>
      </c>
      <c r="J52" s="129"/>
      <c r="K52" s="131">
        <f t="shared" si="0"/>
        <v>1625088</v>
      </c>
      <c r="L52" s="125"/>
      <c r="M52" s="126">
        <f t="shared" si="1"/>
        <v>1625088</v>
      </c>
    </row>
    <row r="53" spans="1:13" x14ac:dyDescent="0.25">
      <c r="A53" s="122"/>
      <c r="B53" s="105" t="s">
        <v>1964</v>
      </c>
      <c r="C53" s="105" t="s">
        <v>142</v>
      </c>
      <c r="D53" s="105" t="s">
        <v>1939</v>
      </c>
      <c r="E53" s="50" t="s">
        <v>1892</v>
      </c>
      <c r="F53" s="123"/>
      <c r="G53" s="77" t="s">
        <v>1848</v>
      </c>
      <c r="H53" s="124"/>
      <c r="I53" s="133">
        <v>233333</v>
      </c>
      <c r="J53" s="129"/>
      <c r="K53" s="131">
        <f t="shared" si="0"/>
        <v>233333</v>
      </c>
      <c r="L53" s="144"/>
      <c r="M53" s="126">
        <f t="shared" si="1"/>
        <v>233333</v>
      </c>
    </row>
    <row r="54" spans="1:13" x14ac:dyDescent="0.25">
      <c r="A54" s="122"/>
      <c r="B54" s="105" t="s">
        <v>680</v>
      </c>
      <c r="C54" s="105" t="s">
        <v>1940</v>
      </c>
      <c r="D54" s="105" t="s">
        <v>1941</v>
      </c>
      <c r="E54" s="50" t="s">
        <v>1893</v>
      </c>
      <c r="F54" s="123"/>
      <c r="G54" s="77" t="s">
        <v>736</v>
      </c>
      <c r="H54" s="124"/>
      <c r="I54" s="133">
        <v>1500000</v>
      </c>
      <c r="J54" s="129"/>
      <c r="K54" s="131">
        <f t="shared" si="0"/>
        <v>1500000</v>
      </c>
      <c r="L54" s="144"/>
      <c r="M54" s="126">
        <f t="shared" si="1"/>
        <v>1500000</v>
      </c>
    </row>
    <row r="55" spans="1:13" x14ac:dyDescent="0.25">
      <c r="A55" s="122"/>
      <c r="B55" s="105" t="s">
        <v>1965</v>
      </c>
      <c r="C55" s="105" t="s">
        <v>1942</v>
      </c>
      <c r="D55" s="105" t="s">
        <v>1943</v>
      </c>
      <c r="E55" s="50" t="s">
        <v>1894</v>
      </c>
      <c r="F55" s="123"/>
      <c r="G55" s="77" t="s">
        <v>570</v>
      </c>
      <c r="H55" s="124"/>
      <c r="I55" s="133">
        <v>904397</v>
      </c>
      <c r="J55" s="129"/>
      <c r="K55" s="131">
        <f t="shared" si="0"/>
        <v>904397</v>
      </c>
      <c r="L55" s="144"/>
      <c r="M55" s="126">
        <f t="shared" si="1"/>
        <v>904397</v>
      </c>
    </row>
    <row r="56" spans="1:13" x14ac:dyDescent="0.25">
      <c r="A56" s="122"/>
      <c r="B56" s="105" t="s">
        <v>754</v>
      </c>
      <c r="C56" s="105" t="s">
        <v>210</v>
      </c>
      <c r="D56" s="105" t="s">
        <v>1944</v>
      </c>
      <c r="E56" s="50" t="s">
        <v>1895</v>
      </c>
      <c r="F56" s="123"/>
      <c r="G56" s="77" t="s">
        <v>1849</v>
      </c>
      <c r="H56" s="124"/>
      <c r="I56" s="133">
        <v>578834</v>
      </c>
      <c r="J56" s="129"/>
      <c r="K56" s="131">
        <f t="shared" si="0"/>
        <v>578834</v>
      </c>
      <c r="L56" s="125"/>
      <c r="M56" s="126">
        <f t="shared" si="1"/>
        <v>578834</v>
      </c>
    </row>
    <row r="57" spans="1:13" x14ac:dyDescent="0.25">
      <c r="A57" s="122"/>
      <c r="B57" s="105" t="s">
        <v>680</v>
      </c>
      <c r="C57" s="105" t="s">
        <v>1945</v>
      </c>
      <c r="D57" s="105" t="s">
        <v>1946</v>
      </c>
      <c r="E57" s="50" t="s">
        <v>1896</v>
      </c>
      <c r="F57" s="123"/>
      <c r="G57" s="77" t="s">
        <v>736</v>
      </c>
      <c r="H57" s="124"/>
      <c r="I57" s="133">
        <v>3000000</v>
      </c>
      <c r="J57" s="129"/>
      <c r="K57" s="131">
        <f t="shared" si="0"/>
        <v>3000000</v>
      </c>
      <c r="L57" s="125"/>
      <c r="M57" s="126">
        <f t="shared" si="1"/>
        <v>3000000</v>
      </c>
    </row>
    <row r="58" spans="1:13" ht="12.75" customHeight="1" x14ac:dyDescent="0.25">
      <c r="A58" s="127"/>
      <c r="B58" s="117"/>
      <c r="C58" s="105"/>
      <c r="D58" s="105"/>
      <c r="E58" s="50"/>
      <c r="F58" s="63"/>
      <c r="G58" s="77"/>
      <c r="H58" s="64"/>
      <c r="I58" s="134"/>
      <c r="J58" s="130"/>
      <c r="K58" s="131">
        <f t="shared" si="0"/>
        <v>0</v>
      </c>
      <c r="L58" s="128"/>
      <c r="M58" s="126">
        <f t="shared" si="1"/>
        <v>0</v>
      </c>
    </row>
    <row r="59" spans="1:13" x14ac:dyDescent="0.25">
      <c r="A59" s="7"/>
      <c r="B59" s="8"/>
      <c r="C59" s="8"/>
      <c r="D59" s="8"/>
      <c r="E59" s="8"/>
      <c r="F59" s="8"/>
      <c r="G59" s="209" t="s">
        <v>13</v>
      </c>
      <c r="H59" s="210"/>
      <c r="I59" s="135">
        <f>SUM(I7:I58)</f>
        <v>144608701</v>
      </c>
      <c r="J59" s="16">
        <f>SUM(J7:J58)</f>
        <v>0</v>
      </c>
      <c r="K59" s="16">
        <f>SUM(K7:K58)</f>
        <v>144608701</v>
      </c>
      <c r="L59" s="16">
        <f>SUM(L7:L58)</f>
        <v>0</v>
      </c>
      <c r="M59" s="16">
        <f>SUM(M7:M58)</f>
        <v>144608701</v>
      </c>
    </row>
    <row r="60" spans="1:13" ht="12.75" customHeight="1" x14ac:dyDescent="0.25">
      <c r="A60" s="7"/>
      <c r="B60" s="8"/>
      <c r="C60" s="8"/>
      <c r="D60" s="8"/>
      <c r="E60" s="8"/>
      <c r="F60" s="12"/>
      <c r="G60" s="8"/>
      <c r="H60" s="8"/>
      <c r="I60" s="12"/>
      <c r="J60" s="12"/>
      <c r="K60" s="12"/>
      <c r="L60" s="12"/>
      <c r="M60" s="13"/>
    </row>
    <row r="62" spans="1:13" x14ac:dyDescent="0.25">
      <c r="B62" s="45"/>
    </row>
    <row r="63" spans="1:13" x14ac:dyDescent="0.25">
      <c r="B63" s="45"/>
      <c r="I63" s="45"/>
      <c r="J63" s="45"/>
      <c r="K63" s="45"/>
    </row>
    <row r="64" spans="1:13" x14ac:dyDescent="0.25">
      <c r="B64" s="45"/>
    </row>
  </sheetData>
  <mergeCells count="8">
    <mergeCell ref="L5:L6"/>
    <mergeCell ref="E6:F6"/>
    <mergeCell ref="G6:H6"/>
    <mergeCell ref="A3:L3"/>
    <mergeCell ref="G59:H59"/>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1"/>
  <sheetViews>
    <sheetView topLeftCell="A28" workbookViewId="0">
      <selection activeCell="M54" sqref="M54"/>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08" t="s">
        <v>156</v>
      </c>
      <c r="B3" s="208"/>
      <c r="C3" s="208"/>
      <c r="D3" s="208"/>
      <c r="E3" s="208"/>
      <c r="F3" s="208"/>
      <c r="G3" s="208"/>
      <c r="H3" s="208"/>
      <c r="I3" s="208"/>
      <c r="J3" s="208"/>
      <c r="K3" s="208"/>
      <c r="L3" s="208"/>
      <c r="M3" s="121" t="s">
        <v>388</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09" t="s">
        <v>13</v>
      </c>
      <c r="H5" s="210"/>
      <c r="I5" s="9"/>
      <c r="J5" s="52"/>
      <c r="K5" s="52"/>
      <c r="L5" s="10"/>
      <c r="M5" s="11"/>
    </row>
    <row r="6" spans="1:13" ht="24" x14ac:dyDescent="0.25">
      <c r="A6" s="211" t="s">
        <v>4</v>
      </c>
      <c r="B6" s="96" t="s">
        <v>10</v>
      </c>
      <c r="C6" s="92" t="s">
        <v>14</v>
      </c>
      <c r="D6" s="96" t="s">
        <v>14</v>
      </c>
      <c r="E6" s="213" t="s">
        <v>12</v>
      </c>
      <c r="F6" s="214"/>
      <c r="G6" s="214"/>
      <c r="H6" s="215"/>
      <c r="I6" s="211" t="s">
        <v>6</v>
      </c>
      <c r="J6" s="92"/>
      <c r="K6" s="92"/>
      <c r="L6" s="211" t="s">
        <v>5</v>
      </c>
      <c r="M6" s="92" t="s">
        <v>0</v>
      </c>
    </row>
    <row r="7" spans="1:13" ht="24" x14ac:dyDescent="0.25">
      <c r="A7" s="212"/>
      <c r="B7" s="94" t="s">
        <v>11</v>
      </c>
      <c r="C7" s="94" t="s">
        <v>9</v>
      </c>
      <c r="D7" s="94" t="s">
        <v>8</v>
      </c>
      <c r="E7" s="213" t="s">
        <v>2</v>
      </c>
      <c r="F7" s="215"/>
      <c r="G7" s="213" t="s">
        <v>7</v>
      </c>
      <c r="H7" s="215"/>
      <c r="I7" s="212"/>
      <c r="J7" s="94" t="s">
        <v>158</v>
      </c>
      <c r="K7" s="95" t="s">
        <v>159</v>
      </c>
      <c r="L7" s="212"/>
      <c r="M7" s="94" t="s">
        <v>1</v>
      </c>
    </row>
    <row r="8" spans="1:13" ht="12.75" customHeight="1" x14ac:dyDescent="0.25">
      <c r="A8" s="14"/>
      <c r="B8" s="117" t="s">
        <v>448</v>
      </c>
      <c r="C8" s="105" t="s">
        <v>113</v>
      </c>
      <c r="D8" s="105" t="s">
        <v>1073</v>
      </c>
      <c r="E8" s="62" t="s">
        <v>1984</v>
      </c>
      <c r="F8" s="64"/>
      <c r="G8" s="61" t="s">
        <v>466</v>
      </c>
      <c r="H8" s="64"/>
      <c r="I8" s="99">
        <v>1</v>
      </c>
      <c r="J8" s="99"/>
      <c r="K8" s="99">
        <f>+I8-J8</f>
        <v>1</v>
      </c>
      <c r="L8" s="99"/>
      <c r="M8" s="99">
        <f>+K8-L8</f>
        <v>1</v>
      </c>
    </row>
    <row r="9" spans="1:13" x14ac:dyDescent="0.25">
      <c r="A9" s="14"/>
      <c r="B9" s="98" t="s">
        <v>1173</v>
      </c>
      <c r="C9" s="107">
        <v>867</v>
      </c>
      <c r="D9" s="107" t="s">
        <v>1033</v>
      </c>
      <c r="E9" s="62" t="s">
        <v>1283</v>
      </c>
      <c r="F9" s="65"/>
      <c r="G9" s="49" t="s">
        <v>1227</v>
      </c>
      <c r="H9" s="66"/>
      <c r="I9" s="99">
        <v>244</v>
      </c>
      <c r="J9" s="99"/>
      <c r="K9" s="99">
        <f t="shared" ref="K9:K45" si="0">+I9-J9</f>
        <v>244</v>
      </c>
      <c r="L9" s="99"/>
      <c r="M9" s="99">
        <f t="shared" ref="M9:M45" si="1">+K9-L9</f>
        <v>244</v>
      </c>
    </row>
    <row r="10" spans="1:13" x14ac:dyDescent="0.25">
      <c r="A10" s="14"/>
      <c r="B10" s="98" t="s">
        <v>909</v>
      </c>
      <c r="C10" s="107" t="s">
        <v>842</v>
      </c>
      <c r="D10" s="107" t="s">
        <v>843</v>
      </c>
      <c r="E10" s="62" t="s">
        <v>975</v>
      </c>
      <c r="F10" s="65"/>
      <c r="G10" s="49" t="s">
        <v>948</v>
      </c>
      <c r="H10" s="66"/>
      <c r="I10" s="99">
        <v>77201215</v>
      </c>
      <c r="J10" s="99"/>
      <c r="K10" s="99">
        <f t="shared" si="0"/>
        <v>77201215</v>
      </c>
      <c r="L10" s="99"/>
      <c r="M10" s="99">
        <f t="shared" si="1"/>
        <v>77201215</v>
      </c>
    </row>
    <row r="11" spans="1:13" x14ac:dyDescent="0.25">
      <c r="A11" s="14"/>
      <c r="B11" s="98" t="s">
        <v>910</v>
      </c>
      <c r="C11" s="107" t="s">
        <v>261</v>
      </c>
      <c r="D11" s="107" t="s">
        <v>627</v>
      </c>
      <c r="E11" s="62" t="s">
        <v>976</v>
      </c>
      <c r="F11" s="65"/>
      <c r="G11" s="49" t="s">
        <v>949</v>
      </c>
      <c r="H11" s="66"/>
      <c r="I11" s="99">
        <v>19453731</v>
      </c>
      <c r="J11" s="99"/>
      <c r="K11" s="99">
        <f t="shared" si="0"/>
        <v>19453731</v>
      </c>
      <c r="L11" s="99"/>
      <c r="M11" s="99">
        <f t="shared" si="1"/>
        <v>19453731</v>
      </c>
    </row>
    <row r="12" spans="1:13" x14ac:dyDescent="0.25">
      <c r="A12" s="14"/>
      <c r="B12" s="98" t="s">
        <v>911</v>
      </c>
      <c r="C12" s="107" t="s">
        <v>318</v>
      </c>
      <c r="D12" s="107" t="s">
        <v>844</v>
      </c>
      <c r="E12" s="62" t="s">
        <v>977</v>
      </c>
      <c r="F12" s="65"/>
      <c r="G12" s="49" t="s">
        <v>751</v>
      </c>
      <c r="H12" s="66"/>
      <c r="I12" s="99">
        <v>11010563</v>
      </c>
      <c r="J12" s="99"/>
      <c r="K12" s="99">
        <f t="shared" si="0"/>
        <v>11010563</v>
      </c>
      <c r="L12" s="99"/>
      <c r="M12" s="99">
        <f t="shared" si="1"/>
        <v>11010563</v>
      </c>
    </row>
    <row r="13" spans="1:13" x14ac:dyDescent="0.25">
      <c r="A13" s="14"/>
      <c r="B13" s="98" t="s">
        <v>583</v>
      </c>
      <c r="C13" s="107" t="s">
        <v>2017</v>
      </c>
      <c r="D13" s="107" t="s">
        <v>2018</v>
      </c>
      <c r="E13" s="62" t="s">
        <v>1985</v>
      </c>
      <c r="F13" s="65"/>
      <c r="G13" s="49" t="s">
        <v>810</v>
      </c>
      <c r="H13" s="66"/>
      <c r="I13" s="99">
        <v>5953333</v>
      </c>
      <c r="J13" s="99"/>
      <c r="K13" s="99">
        <f t="shared" si="0"/>
        <v>5953333</v>
      </c>
      <c r="L13" s="99"/>
      <c r="M13" s="99">
        <f t="shared" si="1"/>
        <v>5953333</v>
      </c>
    </row>
    <row r="14" spans="1:13" x14ac:dyDescent="0.25">
      <c r="A14" s="14"/>
      <c r="B14" s="98" t="s">
        <v>2045</v>
      </c>
      <c r="C14" s="107" t="s">
        <v>542</v>
      </c>
      <c r="D14" s="107" t="s">
        <v>586</v>
      </c>
      <c r="E14" s="62" t="s">
        <v>1986</v>
      </c>
      <c r="F14" s="65"/>
      <c r="G14" s="49" t="s">
        <v>812</v>
      </c>
      <c r="H14" s="66"/>
      <c r="I14" s="99">
        <v>752333</v>
      </c>
      <c r="J14" s="99"/>
      <c r="K14" s="99">
        <f t="shared" si="0"/>
        <v>752333</v>
      </c>
      <c r="L14" s="99"/>
      <c r="M14" s="99">
        <f t="shared" si="1"/>
        <v>752333</v>
      </c>
    </row>
    <row r="15" spans="1:13" x14ac:dyDescent="0.25">
      <c r="A15" s="14"/>
      <c r="B15" s="98" t="s">
        <v>2046</v>
      </c>
      <c r="C15" s="107" t="s">
        <v>1563</v>
      </c>
      <c r="D15" s="107" t="s">
        <v>2019</v>
      </c>
      <c r="E15" s="62" t="s">
        <v>1987</v>
      </c>
      <c r="F15" s="65"/>
      <c r="G15" s="49" t="s">
        <v>369</v>
      </c>
      <c r="H15" s="66"/>
      <c r="I15" s="99">
        <v>4712755</v>
      </c>
      <c r="J15" s="99"/>
      <c r="K15" s="99">
        <f t="shared" si="0"/>
        <v>4712755</v>
      </c>
      <c r="L15" s="99"/>
      <c r="M15" s="99">
        <f t="shared" si="1"/>
        <v>4712755</v>
      </c>
    </row>
    <row r="16" spans="1:13" x14ac:dyDescent="0.25">
      <c r="A16" s="14"/>
      <c r="B16" s="98" t="s">
        <v>2047</v>
      </c>
      <c r="C16" s="107" t="s">
        <v>480</v>
      </c>
      <c r="D16" s="107" t="s">
        <v>459</v>
      </c>
      <c r="E16" s="62" t="s">
        <v>1988</v>
      </c>
      <c r="F16" s="65"/>
      <c r="G16" s="49" t="s">
        <v>1966</v>
      </c>
      <c r="H16" s="66"/>
      <c r="I16" s="99">
        <v>1053267</v>
      </c>
      <c r="J16" s="99"/>
      <c r="K16" s="99">
        <f t="shared" si="0"/>
        <v>1053267</v>
      </c>
      <c r="L16" s="99"/>
      <c r="M16" s="99">
        <f t="shared" si="1"/>
        <v>1053267</v>
      </c>
    </row>
    <row r="17" spans="1:13" x14ac:dyDescent="0.25">
      <c r="A17" s="14"/>
      <c r="B17" s="98" t="s">
        <v>2048</v>
      </c>
      <c r="C17" s="107" t="s">
        <v>592</v>
      </c>
      <c r="D17" s="107" t="s">
        <v>672</v>
      </c>
      <c r="E17" s="62" t="s">
        <v>1989</v>
      </c>
      <c r="F17" s="65"/>
      <c r="G17" s="49" t="s">
        <v>1967</v>
      </c>
      <c r="H17" s="66"/>
      <c r="I17" s="99">
        <v>1203733</v>
      </c>
      <c r="J17" s="99"/>
      <c r="K17" s="99">
        <f t="shared" si="0"/>
        <v>1203733</v>
      </c>
      <c r="L17" s="99"/>
      <c r="M17" s="99">
        <f t="shared" si="1"/>
        <v>1203733</v>
      </c>
    </row>
    <row r="18" spans="1:13" x14ac:dyDescent="0.25">
      <c r="A18" s="14"/>
      <c r="B18" s="98" t="s">
        <v>279</v>
      </c>
      <c r="C18" s="107" t="s">
        <v>487</v>
      </c>
      <c r="D18" s="107" t="s">
        <v>920</v>
      </c>
      <c r="E18" s="62" t="s">
        <v>1990</v>
      </c>
      <c r="F18" s="65"/>
      <c r="G18" s="49" t="s">
        <v>1968</v>
      </c>
      <c r="H18" s="66"/>
      <c r="I18" s="99">
        <v>1956067</v>
      </c>
      <c r="J18" s="99"/>
      <c r="K18" s="99">
        <f t="shared" si="0"/>
        <v>1956067</v>
      </c>
      <c r="L18" s="99"/>
      <c r="M18" s="99">
        <f t="shared" si="1"/>
        <v>1956067</v>
      </c>
    </row>
    <row r="19" spans="1:13" x14ac:dyDescent="0.25">
      <c r="A19" s="14"/>
      <c r="B19" s="98" t="s">
        <v>185</v>
      </c>
      <c r="C19" s="107" t="s">
        <v>1577</v>
      </c>
      <c r="D19" s="107" t="s">
        <v>673</v>
      </c>
      <c r="E19" s="62" t="s">
        <v>1991</v>
      </c>
      <c r="F19" s="65"/>
      <c r="G19" s="49" t="s">
        <v>1969</v>
      </c>
      <c r="H19" s="66"/>
      <c r="I19" s="99">
        <v>14666667</v>
      </c>
      <c r="J19" s="99"/>
      <c r="K19" s="99">
        <f t="shared" si="0"/>
        <v>14666667</v>
      </c>
      <c r="L19" s="99"/>
      <c r="M19" s="99">
        <f t="shared" si="1"/>
        <v>14666667</v>
      </c>
    </row>
    <row r="20" spans="1:13" x14ac:dyDescent="0.25">
      <c r="A20" s="14"/>
      <c r="B20" s="98" t="s">
        <v>2049</v>
      </c>
      <c r="C20" s="107" t="s">
        <v>665</v>
      </c>
      <c r="D20" s="107" t="s">
        <v>1058</v>
      </c>
      <c r="E20" s="62" t="s">
        <v>1992</v>
      </c>
      <c r="F20" s="65"/>
      <c r="G20" s="49" t="s">
        <v>1970</v>
      </c>
      <c r="H20" s="66"/>
      <c r="I20" s="99">
        <v>3666667</v>
      </c>
      <c r="J20" s="99"/>
      <c r="K20" s="99">
        <f t="shared" si="0"/>
        <v>3666667</v>
      </c>
      <c r="L20" s="99"/>
      <c r="M20" s="99">
        <f t="shared" si="1"/>
        <v>3666667</v>
      </c>
    </row>
    <row r="21" spans="1:13" x14ac:dyDescent="0.25">
      <c r="A21" s="14"/>
      <c r="B21" s="98" t="s">
        <v>1455</v>
      </c>
      <c r="C21" s="107" t="s">
        <v>126</v>
      </c>
      <c r="D21" s="107" t="s">
        <v>2020</v>
      </c>
      <c r="E21" s="62" t="s">
        <v>1993</v>
      </c>
      <c r="F21" s="65"/>
      <c r="G21" s="49" t="s">
        <v>816</v>
      </c>
      <c r="H21" s="66"/>
      <c r="I21" s="99">
        <v>680000</v>
      </c>
      <c r="J21" s="99"/>
      <c r="K21" s="99">
        <f t="shared" si="0"/>
        <v>680000</v>
      </c>
      <c r="L21" s="99"/>
      <c r="M21" s="99">
        <f t="shared" si="1"/>
        <v>680000</v>
      </c>
    </row>
    <row r="22" spans="1:13" x14ac:dyDescent="0.25">
      <c r="A22" s="14"/>
      <c r="B22" s="98" t="s">
        <v>124</v>
      </c>
      <c r="C22" s="107" t="s">
        <v>1954</v>
      </c>
      <c r="D22" s="107" t="s">
        <v>636</v>
      </c>
      <c r="E22" s="62" t="s">
        <v>1994</v>
      </c>
      <c r="F22" s="65"/>
      <c r="G22" s="49" t="s">
        <v>1971</v>
      </c>
      <c r="H22" s="66"/>
      <c r="I22" s="99">
        <v>150467</v>
      </c>
      <c r="J22" s="99"/>
      <c r="K22" s="99">
        <f t="shared" si="0"/>
        <v>150467</v>
      </c>
      <c r="L22" s="99"/>
      <c r="M22" s="99">
        <f t="shared" si="1"/>
        <v>150467</v>
      </c>
    </row>
    <row r="23" spans="1:13" x14ac:dyDescent="0.25">
      <c r="A23" s="14"/>
      <c r="B23" s="98" t="s">
        <v>2046</v>
      </c>
      <c r="C23" s="107" t="s">
        <v>322</v>
      </c>
      <c r="D23" s="107" t="s">
        <v>2021</v>
      </c>
      <c r="E23" s="62" t="s">
        <v>1995</v>
      </c>
      <c r="F23" s="65"/>
      <c r="G23" s="49" t="s">
        <v>369</v>
      </c>
      <c r="H23" s="66"/>
      <c r="I23" s="99">
        <v>21514752</v>
      </c>
      <c r="J23" s="99"/>
      <c r="K23" s="99">
        <f t="shared" si="0"/>
        <v>21514752</v>
      </c>
      <c r="L23" s="99"/>
      <c r="M23" s="99">
        <f t="shared" si="1"/>
        <v>21514752</v>
      </c>
    </row>
    <row r="24" spans="1:13" x14ac:dyDescent="0.25">
      <c r="A24" s="14"/>
      <c r="B24" s="98" t="s">
        <v>2050</v>
      </c>
      <c r="C24" s="107" t="s">
        <v>2022</v>
      </c>
      <c r="D24" s="107" t="s">
        <v>2023</v>
      </c>
      <c r="E24" s="62" t="s">
        <v>1996</v>
      </c>
      <c r="F24" s="65"/>
      <c r="G24" s="49" t="s">
        <v>1972</v>
      </c>
      <c r="H24" s="66"/>
      <c r="I24" s="99">
        <v>3006667</v>
      </c>
      <c r="J24" s="99"/>
      <c r="K24" s="99">
        <f t="shared" si="0"/>
        <v>3006667</v>
      </c>
      <c r="L24" s="99"/>
      <c r="M24" s="99">
        <f t="shared" si="1"/>
        <v>3006667</v>
      </c>
    </row>
    <row r="25" spans="1:13" x14ac:dyDescent="0.25">
      <c r="A25" s="14"/>
      <c r="B25" s="98" t="s">
        <v>2018</v>
      </c>
      <c r="C25" s="107" t="s">
        <v>644</v>
      </c>
      <c r="D25" s="107" t="s">
        <v>2024</v>
      </c>
      <c r="E25" s="62" t="s">
        <v>1997</v>
      </c>
      <c r="F25" s="65"/>
      <c r="G25" s="49" t="s">
        <v>1973</v>
      </c>
      <c r="H25" s="66"/>
      <c r="I25" s="99">
        <v>8000000</v>
      </c>
      <c r="J25" s="99"/>
      <c r="K25" s="99">
        <f t="shared" si="0"/>
        <v>8000000</v>
      </c>
      <c r="L25" s="99"/>
      <c r="M25" s="99">
        <f t="shared" si="1"/>
        <v>8000000</v>
      </c>
    </row>
    <row r="26" spans="1:13" x14ac:dyDescent="0.25">
      <c r="A26" s="14"/>
      <c r="B26" s="98" t="s">
        <v>2051</v>
      </c>
      <c r="C26" s="107" t="s">
        <v>364</v>
      </c>
      <c r="D26" s="107" t="s">
        <v>2025</v>
      </c>
      <c r="E26" s="62" t="s">
        <v>1998</v>
      </c>
      <c r="F26" s="65"/>
      <c r="G26" s="49" t="s">
        <v>1974</v>
      </c>
      <c r="H26" s="66"/>
      <c r="I26" s="99">
        <v>4514000</v>
      </c>
      <c r="J26" s="99"/>
      <c r="K26" s="99">
        <f t="shared" si="0"/>
        <v>4514000</v>
      </c>
      <c r="L26" s="99"/>
      <c r="M26" s="99">
        <f t="shared" si="1"/>
        <v>4514000</v>
      </c>
    </row>
    <row r="27" spans="1:13" x14ac:dyDescent="0.25">
      <c r="A27" s="14"/>
      <c r="B27" s="98" t="s">
        <v>389</v>
      </c>
      <c r="C27" s="107" t="s">
        <v>2026</v>
      </c>
      <c r="D27" s="107" t="s">
        <v>2027</v>
      </c>
      <c r="E27" s="62" t="s">
        <v>1999</v>
      </c>
      <c r="F27" s="65"/>
      <c r="G27" s="49" t="s">
        <v>1975</v>
      </c>
      <c r="H27" s="66"/>
      <c r="I27" s="99">
        <v>3500000</v>
      </c>
      <c r="J27" s="99"/>
      <c r="K27" s="99">
        <f t="shared" si="0"/>
        <v>3500000</v>
      </c>
      <c r="L27" s="99"/>
      <c r="M27" s="99">
        <f t="shared" si="1"/>
        <v>3500000</v>
      </c>
    </row>
    <row r="28" spans="1:13" x14ac:dyDescent="0.25">
      <c r="A28" s="14"/>
      <c r="B28" s="98" t="s">
        <v>1934</v>
      </c>
      <c r="C28" s="107" t="s">
        <v>278</v>
      </c>
      <c r="D28" s="107" t="s">
        <v>2028</v>
      </c>
      <c r="E28" s="62" t="s">
        <v>2000</v>
      </c>
      <c r="F28" s="65"/>
      <c r="G28" s="49" t="s">
        <v>1976</v>
      </c>
      <c r="H28" s="66"/>
      <c r="I28" s="99">
        <v>8985600</v>
      </c>
      <c r="J28" s="99"/>
      <c r="K28" s="99">
        <f t="shared" si="0"/>
        <v>8985600</v>
      </c>
      <c r="L28" s="99"/>
      <c r="M28" s="99">
        <f t="shared" si="1"/>
        <v>8985600</v>
      </c>
    </row>
    <row r="29" spans="1:13" x14ac:dyDescent="0.25">
      <c r="A29" s="14"/>
      <c r="B29" s="98" t="s">
        <v>100</v>
      </c>
      <c r="C29" s="107" t="s">
        <v>2029</v>
      </c>
      <c r="D29" s="107" t="s">
        <v>2030</v>
      </c>
      <c r="E29" s="62" t="s">
        <v>2001</v>
      </c>
      <c r="F29" s="65"/>
      <c r="G29" s="49" t="s">
        <v>1977</v>
      </c>
      <c r="H29" s="66"/>
      <c r="I29" s="99">
        <v>2384640</v>
      </c>
      <c r="J29" s="99"/>
      <c r="K29" s="99">
        <f t="shared" si="0"/>
        <v>2384640</v>
      </c>
      <c r="L29" s="99"/>
      <c r="M29" s="99">
        <f t="shared" si="1"/>
        <v>2384640</v>
      </c>
    </row>
    <row r="30" spans="1:13" x14ac:dyDescent="0.25">
      <c r="A30" s="14"/>
      <c r="B30" s="98" t="s">
        <v>760</v>
      </c>
      <c r="C30" s="107" t="s">
        <v>2031</v>
      </c>
      <c r="D30" s="107" t="s">
        <v>2032</v>
      </c>
      <c r="E30" s="62" t="s">
        <v>2002</v>
      </c>
      <c r="F30" s="65"/>
      <c r="G30" s="49" t="s">
        <v>1978</v>
      </c>
      <c r="H30" s="66"/>
      <c r="I30" s="99">
        <v>5692500</v>
      </c>
      <c r="J30" s="99"/>
      <c r="K30" s="99">
        <f t="shared" si="0"/>
        <v>5692500</v>
      </c>
      <c r="L30" s="99"/>
      <c r="M30" s="99">
        <f t="shared" si="1"/>
        <v>5692500</v>
      </c>
    </row>
    <row r="31" spans="1:13" x14ac:dyDescent="0.25">
      <c r="A31" s="14"/>
      <c r="B31" s="98" t="s">
        <v>792</v>
      </c>
      <c r="C31" s="107" t="s">
        <v>152</v>
      </c>
      <c r="D31" s="107" t="s">
        <v>2033</v>
      </c>
      <c r="E31" s="62" t="s">
        <v>2003</v>
      </c>
      <c r="F31" s="65"/>
      <c r="G31" s="49" t="s">
        <v>1979</v>
      </c>
      <c r="H31" s="66"/>
      <c r="I31" s="99">
        <v>5700000</v>
      </c>
      <c r="J31" s="99"/>
      <c r="K31" s="99">
        <f t="shared" si="0"/>
        <v>5700000</v>
      </c>
      <c r="L31" s="99"/>
      <c r="M31" s="99">
        <f t="shared" si="1"/>
        <v>5700000</v>
      </c>
    </row>
    <row r="32" spans="1:13" x14ac:dyDescent="0.25">
      <c r="A32" s="14"/>
      <c r="B32" s="98" t="s">
        <v>2052</v>
      </c>
      <c r="C32" s="107" t="s">
        <v>336</v>
      </c>
      <c r="D32" s="107" t="s">
        <v>2034</v>
      </c>
      <c r="E32" s="62" t="s">
        <v>2004</v>
      </c>
      <c r="F32" s="65"/>
      <c r="G32" s="49" t="s">
        <v>1980</v>
      </c>
      <c r="H32" s="66"/>
      <c r="I32" s="99">
        <v>3497477</v>
      </c>
      <c r="J32" s="99"/>
      <c r="K32" s="99">
        <f t="shared" si="0"/>
        <v>3497477</v>
      </c>
      <c r="L32" s="99"/>
      <c r="M32" s="99">
        <f t="shared" si="1"/>
        <v>3497477</v>
      </c>
    </row>
    <row r="33" spans="1:13" x14ac:dyDescent="0.25">
      <c r="A33" s="14"/>
      <c r="B33" s="98" t="s">
        <v>482</v>
      </c>
      <c r="C33" s="107" t="s">
        <v>836</v>
      </c>
      <c r="D33" s="107" t="s">
        <v>2035</v>
      </c>
      <c r="E33" s="62" t="s">
        <v>2005</v>
      </c>
      <c r="F33" s="65"/>
      <c r="G33" s="49" t="s">
        <v>1981</v>
      </c>
      <c r="H33" s="66"/>
      <c r="I33" s="99">
        <v>5123334</v>
      </c>
      <c r="J33" s="99"/>
      <c r="K33" s="99">
        <f t="shared" si="0"/>
        <v>5123334</v>
      </c>
      <c r="L33" s="99"/>
      <c r="M33" s="99">
        <f t="shared" si="1"/>
        <v>5123334</v>
      </c>
    </row>
    <row r="34" spans="1:13" x14ac:dyDescent="0.25">
      <c r="A34" s="14"/>
      <c r="B34" s="98" t="s">
        <v>681</v>
      </c>
      <c r="C34" s="107" t="s">
        <v>2036</v>
      </c>
      <c r="D34" s="107" t="s">
        <v>2037</v>
      </c>
      <c r="E34" s="62" t="s">
        <v>2006</v>
      </c>
      <c r="F34" s="65"/>
      <c r="G34" s="49" t="s">
        <v>818</v>
      </c>
      <c r="H34" s="66"/>
      <c r="I34" s="99">
        <v>5200000</v>
      </c>
      <c r="J34" s="99"/>
      <c r="K34" s="99">
        <f t="shared" si="0"/>
        <v>5200000</v>
      </c>
      <c r="L34" s="99"/>
      <c r="M34" s="99">
        <f t="shared" si="1"/>
        <v>5200000</v>
      </c>
    </row>
    <row r="35" spans="1:13" x14ac:dyDescent="0.25">
      <c r="A35" s="14"/>
      <c r="B35" s="98" t="s">
        <v>543</v>
      </c>
      <c r="C35" s="107" t="s">
        <v>439</v>
      </c>
      <c r="D35" s="107" t="s">
        <v>2038</v>
      </c>
      <c r="E35" s="62" t="s">
        <v>2007</v>
      </c>
      <c r="F35" s="65"/>
      <c r="G35" s="49" t="s">
        <v>1982</v>
      </c>
      <c r="H35" s="66"/>
      <c r="I35" s="99">
        <v>2257000</v>
      </c>
      <c r="J35" s="99"/>
      <c r="K35" s="99">
        <f t="shared" si="0"/>
        <v>2257000</v>
      </c>
      <c r="L35" s="99"/>
      <c r="M35" s="99">
        <f t="shared" si="1"/>
        <v>2257000</v>
      </c>
    </row>
    <row r="36" spans="1:13" x14ac:dyDescent="0.25">
      <c r="A36" s="14"/>
      <c r="B36" s="98" t="s">
        <v>2053</v>
      </c>
      <c r="C36" s="107" t="s">
        <v>442</v>
      </c>
      <c r="D36" s="107" t="s">
        <v>833</v>
      </c>
      <c r="E36" s="62" t="s">
        <v>2008</v>
      </c>
      <c r="F36" s="65"/>
      <c r="G36" s="49" t="s">
        <v>228</v>
      </c>
      <c r="H36" s="66"/>
      <c r="I36" s="99">
        <v>4514000</v>
      </c>
      <c r="J36" s="99"/>
      <c r="K36" s="99">
        <f t="shared" si="0"/>
        <v>4514000</v>
      </c>
      <c r="L36" s="99"/>
      <c r="M36" s="99">
        <f t="shared" si="1"/>
        <v>4514000</v>
      </c>
    </row>
    <row r="37" spans="1:13" x14ac:dyDescent="0.25">
      <c r="A37" s="14"/>
      <c r="B37" s="98" t="s">
        <v>2047</v>
      </c>
      <c r="C37" s="107" t="s">
        <v>2039</v>
      </c>
      <c r="D37" s="107" t="s">
        <v>502</v>
      </c>
      <c r="E37" s="62" t="s">
        <v>2009</v>
      </c>
      <c r="F37" s="65"/>
      <c r="G37" s="49" t="s">
        <v>1966</v>
      </c>
      <c r="H37" s="66"/>
      <c r="I37" s="99">
        <v>1203733</v>
      </c>
      <c r="J37" s="99"/>
      <c r="K37" s="99">
        <f t="shared" si="0"/>
        <v>1203733</v>
      </c>
      <c r="L37" s="99"/>
      <c r="M37" s="99">
        <f t="shared" si="1"/>
        <v>1203733</v>
      </c>
    </row>
    <row r="38" spans="1:13" x14ac:dyDescent="0.25">
      <c r="A38" s="14"/>
      <c r="B38" s="98" t="s">
        <v>798</v>
      </c>
      <c r="C38" s="107" t="s">
        <v>410</v>
      </c>
      <c r="D38" s="107" t="s">
        <v>2040</v>
      </c>
      <c r="E38" s="62" t="s">
        <v>2010</v>
      </c>
      <c r="F38" s="65"/>
      <c r="G38" s="49" t="s">
        <v>1983</v>
      </c>
      <c r="H38" s="66"/>
      <c r="I38" s="99">
        <v>4554000</v>
      </c>
      <c r="J38" s="99"/>
      <c r="K38" s="99">
        <f t="shared" si="0"/>
        <v>4554000</v>
      </c>
      <c r="L38" s="99"/>
      <c r="M38" s="99">
        <f t="shared" si="1"/>
        <v>4554000</v>
      </c>
    </row>
    <row r="39" spans="1:13" x14ac:dyDescent="0.25">
      <c r="A39" s="14"/>
      <c r="B39" s="98" t="s">
        <v>1453</v>
      </c>
      <c r="C39" s="107" t="s">
        <v>519</v>
      </c>
      <c r="D39" s="107" t="s">
        <v>2041</v>
      </c>
      <c r="E39" s="62" t="s">
        <v>2011</v>
      </c>
      <c r="F39" s="65"/>
      <c r="G39" s="49" t="s">
        <v>811</v>
      </c>
      <c r="H39" s="66"/>
      <c r="I39" s="99">
        <v>1691667</v>
      </c>
      <c r="J39" s="99"/>
      <c r="K39" s="99">
        <f t="shared" si="0"/>
        <v>1691667</v>
      </c>
      <c r="L39" s="99"/>
      <c r="M39" s="99">
        <f t="shared" si="1"/>
        <v>1691667</v>
      </c>
    </row>
    <row r="40" spans="1:13" x14ac:dyDescent="0.25">
      <c r="A40" s="14"/>
      <c r="B40" s="98" t="s">
        <v>583</v>
      </c>
      <c r="C40" s="107" t="s">
        <v>523</v>
      </c>
      <c r="D40" s="107" t="s">
        <v>2042</v>
      </c>
      <c r="E40" s="62" t="s">
        <v>2012</v>
      </c>
      <c r="F40" s="65"/>
      <c r="G40" s="49" t="s">
        <v>810</v>
      </c>
      <c r="H40" s="66"/>
      <c r="I40" s="99">
        <v>12846667</v>
      </c>
      <c r="J40" s="99"/>
      <c r="K40" s="99">
        <f t="shared" si="0"/>
        <v>12846667</v>
      </c>
      <c r="L40" s="99"/>
      <c r="M40" s="99">
        <f t="shared" si="1"/>
        <v>12846667</v>
      </c>
    </row>
    <row r="41" spans="1:13" x14ac:dyDescent="0.25">
      <c r="A41" s="14"/>
      <c r="B41" s="98" t="s">
        <v>1455</v>
      </c>
      <c r="C41" s="107" t="s">
        <v>780</v>
      </c>
      <c r="D41" s="107" t="s">
        <v>513</v>
      </c>
      <c r="E41" s="62" t="s">
        <v>2013</v>
      </c>
      <c r="F41" s="65"/>
      <c r="G41" s="49" t="s">
        <v>816</v>
      </c>
      <c r="H41" s="66"/>
      <c r="I41" s="99">
        <v>6120000</v>
      </c>
      <c r="J41" s="99"/>
      <c r="K41" s="99">
        <f t="shared" si="0"/>
        <v>6120000</v>
      </c>
      <c r="L41" s="99"/>
      <c r="M41" s="99">
        <f t="shared" si="1"/>
        <v>6120000</v>
      </c>
    </row>
    <row r="42" spans="1:13" x14ac:dyDescent="0.25">
      <c r="A42" s="14"/>
      <c r="B42" s="98" t="s">
        <v>2054</v>
      </c>
      <c r="C42" s="107" t="s">
        <v>786</v>
      </c>
      <c r="D42" s="107" t="s">
        <v>2043</v>
      </c>
      <c r="E42" s="62" t="s">
        <v>2014</v>
      </c>
      <c r="F42" s="65"/>
      <c r="G42" s="49" t="s">
        <v>817</v>
      </c>
      <c r="H42" s="66"/>
      <c r="I42" s="99">
        <v>7916667</v>
      </c>
      <c r="J42" s="99"/>
      <c r="K42" s="99">
        <f t="shared" si="0"/>
        <v>7916667</v>
      </c>
      <c r="L42" s="99"/>
      <c r="M42" s="99">
        <f t="shared" si="1"/>
        <v>7916667</v>
      </c>
    </row>
    <row r="43" spans="1:13" x14ac:dyDescent="0.25">
      <c r="A43" s="14"/>
      <c r="B43" s="98" t="s">
        <v>2055</v>
      </c>
      <c r="C43" s="107" t="s">
        <v>837</v>
      </c>
      <c r="D43" s="107" t="s">
        <v>2044</v>
      </c>
      <c r="E43" s="62" t="s">
        <v>2015</v>
      </c>
      <c r="F43" s="65"/>
      <c r="G43" s="49" t="s">
        <v>813</v>
      </c>
      <c r="H43" s="66"/>
      <c r="I43" s="99">
        <v>2950000</v>
      </c>
      <c r="J43" s="99"/>
      <c r="K43" s="99">
        <f t="shared" si="0"/>
        <v>2950000</v>
      </c>
      <c r="L43" s="99"/>
      <c r="M43" s="99">
        <f t="shared" si="1"/>
        <v>2950000</v>
      </c>
    </row>
    <row r="44" spans="1:13" x14ac:dyDescent="0.25">
      <c r="A44" s="14"/>
      <c r="B44" s="98" t="s">
        <v>306</v>
      </c>
      <c r="C44" s="107" t="s">
        <v>510</v>
      </c>
      <c r="D44" s="107" t="s">
        <v>431</v>
      </c>
      <c r="E44" s="62" t="s">
        <v>2016</v>
      </c>
      <c r="F44" s="65"/>
      <c r="G44" s="49" t="s">
        <v>368</v>
      </c>
      <c r="H44" s="66"/>
      <c r="I44" s="99">
        <v>3105000</v>
      </c>
      <c r="J44" s="99"/>
      <c r="K44" s="99">
        <f t="shared" si="0"/>
        <v>3105000</v>
      </c>
      <c r="L44" s="99"/>
      <c r="M44" s="99">
        <f t="shared" si="1"/>
        <v>3105000</v>
      </c>
    </row>
    <row r="45" spans="1:13" x14ac:dyDescent="0.25">
      <c r="A45" s="14"/>
      <c r="B45" s="98"/>
      <c r="C45" s="107"/>
      <c r="D45" s="107"/>
      <c r="E45" s="62"/>
      <c r="F45" s="65"/>
      <c r="G45" s="49"/>
      <c r="H45" s="66"/>
      <c r="I45" s="99"/>
      <c r="J45" s="99"/>
      <c r="K45" s="99">
        <f t="shared" si="0"/>
        <v>0</v>
      </c>
      <c r="L45" s="99"/>
      <c r="M45" s="99">
        <f t="shared" si="1"/>
        <v>0</v>
      </c>
    </row>
    <row r="46" spans="1:13" x14ac:dyDescent="0.25">
      <c r="A46" s="7"/>
      <c r="B46" s="8"/>
      <c r="C46" s="8"/>
      <c r="D46" s="8"/>
      <c r="E46" s="8"/>
      <c r="F46" s="8"/>
      <c r="G46" s="209" t="s">
        <v>13</v>
      </c>
      <c r="H46" s="210"/>
      <c r="I46" s="16">
        <f>SUM(I8:I45)</f>
        <v>266738747</v>
      </c>
      <c r="J46" s="16">
        <f>SUM(J8:J45)</f>
        <v>0</v>
      </c>
      <c r="K46" s="16">
        <f>SUM(K8:K45)</f>
        <v>266738747</v>
      </c>
      <c r="L46" s="16">
        <f>SUM(L8:L45)</f>
        <v>0</v>
      </c>
      <c r="M46" s="16">
        <f>SUM(M8:M45)</f>
        <v>266738747</v>
      </c>
    </row>
    <row r="47" spans="1:13" ht="12.75" customHeight="1" x14ac:dyDescent="0.25">
      <c r="A47" s="7"/>
      <c r="B47" s="8"/>
      <c r="C47" s="8"/>
      <c r="D47" s="8"/>
      <c r="E47" s="8"/>
      <c r="F47" s="12"/>
      <c r="G47" s="8"/>
      <c r="H47" s="8"/>
      <c r="I47" s="12"/>
      <c r="J47" s="12"/>
      <c r="K47" s="12"/>
      <c r="L47" s="12"/>
      <c r="M47" s="13"/>
    </row>
    <row r="49" spans="2:11" x14ac:dyDescent="0.25">
      <c r="B49" s="45"/>
    </row>
    <row r="50" spans="2:11" x14ac:dyDescent="0.25">
      <c r="B50" s="45"/>
      <c r="I50" s="45"/>
      <c r="J50" s="45"/>
      <c r="K50" s="45"/>
    </row>
    <row r="51" spans="2:11" x14ac:dyDescent="0.25">
      <c r="B51" s="45"/>
    </row>
  </sheetData>
  <mergeCells count="9">
    <mergeCell ref="L6:L7"/>
    <mergeCell ref="E7:F7"/>
    <mergeCell ref="G7:H7"/>
    <mergeCell ref="A3:L3"/>
    <mergeCell ref="G46:H46"/>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2" workbookViewId="0">
      <selection activeCell="I6" sqref="I6"/>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388</v>
      </c>
    </row>
    <row r="3" spans="1:16" ht="33.950000000000003" customHeight="1" x14ac:dyDescent="0.2">
      <c r="A3" s="21" t="s">
        <v>18</v>
      </c>
      <c r="B3" s="21" t="s">
        <v>17</v>
      </c>
      <c r="C3" s="21" t="s">
        <v>26</v>
      </c>
      <c r="D3" s="21" t="s">
        <v>16</v>
      </c>
      <c r="E3" s="30" t="s">
        <v>27</v>
      </c>
      <c r="F3" s="21" t="s">
        <v>29</v>
      </c>
      <c r="G3" s="21" t="s">
        <v>30</v>
      </c>
      <c r="H3" s="30" t="s">
        <v>28</v>
      </c>
      <c r="I3" s="78" t="s">
        <v>157</v>
      </c>
      <c r="J3" s="30" t="s">
        <v>23</v>
      </c>
      <c r="K3" s="22" t="s">
        <v>158</v>
      </c>
      <c r="L3" s="30" t="s">
        <v>159</v>
      </c>
      <c r="M3" s="79" t="s">
        <v>160</v>
      </c>
      <c r="N3" s="30" t="s">
        <v>15</v>
      </c>
      <c r="O3" s="30" t="s">
        <v>3</v>
      </c>
    </row>
    <row r="4" spans="1:16" ht="38.25" customHeight="1" x14ac:dyDescent="0.2">
      <c r="B4" s="32"/>
      <c r="C4" s="56"/>
      <c r="D4" s="27" t="s">
        <v>80</v>
      </c>
      <c r="E4" s="28">
        <v>0</v>
      </c>
      <c r="F4" s="28" t="e">
        <f>SUM(F5:F11)</f>
        <v>#REF!</v>
      </c>
      <c r="G4" s="28" t="e">
        <f>+#REF!</f>
        <v>#REF!</v>
      </c>
      <c r="H4" s="28" t="e">
        <f>SUM(H5:H11)</f>
        <v>#REF!</v>
      </c>
      <c r="I4" s="28">
        <f>SUM(I5:I11)</f>
        <v>3145855999</v>
      </c>
      <c r="J4" s="26" t="e">
        <f>+I4/H4</f>
        <v>#REF!</v>
      </c>
      <c r="K4" s="28">
        <f>SUM(K5:K11)</f>
        <v>0</v>
      </c>
      <c r="L4" s="28">
        <f>SUM(L5:L11)</f>
        <v>3145855999</v>
      </c>
      <c r="M4" s="28">
        <f>SUM(M5:M11)</f>
        <v>0</v>
      </c>
      <c r="N4" s="24">
        <f t="shared" ref="N4" si="0">+M4/L4</f>
        <v>0</v>
      </c>
      <c r="O4" s="28">
        <f>SUM(O5:O11)</f>
        <v>3145855999</v>
      </c>
    </row>
    <row r="5" spans="1:16" ht="52.5" customHeight="1" x14ac:dyDescent="0.2">
      <c r="B5" s="30" t="s">
        <v>19</v>
      </c>
      <c r="C5" s="56" t="s">
        <v>67</v>
      </c>
      <c r="D5" s="23" t="s">
        <v>66</v>
      </c>
      <c r="E5" s="28" t="e">
        <f>+'7787'!#REF!</f>
        <v>#REF!</v>
      </c>
      <c r="F5" s="28" t="e">
        <f>+'7787'!#REF!</f>
        <v>#REF!</v>
      </c>
      <c r="G5" s="28" t="e">
        <f>+'7787'!#REF!</f>
        <v>#REF!</v>
      </c>
      <c r="H5" s="28" t="e">
        <f>+'7787'!#REF!</f>
        <v>#REF!</v>
      </c>
      <c r="I5" s="28">
        <f>+'7787'!I73</f>
        <v>685326567</v>
      </c>
      <c r="J5" s="26" t="e">
        <f>+'7787'!#REF!</f>
        <v>#REF!</v>
      </c>
      <c r="K5" s="28">
        <f>+'7787'!J73</f>
        <v>0</v>
      </c>
      <c r="L5" s="31">
        <f t="shared" ref="L5:L12" si="1">+I5-K5</f>
        <v>685326567</v>
      </c>
      <c r="M5" s="28">
        <f>+'7787'!L73</f>
        <v>0</v>
      </c>
      <c r="N5" s="24">
        <f t="shared" ref="N5:N12" si="2">+M5/L5</f>
        <v>0</v>
      </c>
      <c r="O5" s="31">
        <f t="shared" ref="O5:O11" si="3">+L5-M5</f>
        <v>685326567</v>
      </c>
    </row>
    <row r="6" spans="1:16" ht="38.25" customHeight="1" x14ac:dyDescent="0.2">
      <c r="B6" s="30" t="s">
        <v>21</v>
      </c>
      <c r="C6" s="56" t="s">
        <v>68</v>
      </c>
      <c r="D6" s="23" t="s">
        <v>69</v>
      </c>
      <c r="E6" s="28" t="e">
        <f>+'7787'!#REF!</f>
        <v>#REF!</v>
      </c>
      <c r="F6" s="28" t="e">
        <f>+'7795'!#REF!</f>
        <v>#REF!</v>
      </c>
      <c r="G6" s="28"/>
      <c r="H6" s="28" t="e">
        <f>+'7795'!#REF!</f>
        <v>#REF!</v>
      </c>
      <c r="I6" s="28">
        <f>+'7795'!I159</f>
        <v>1248265477</v>
      </c>
      <c r="J6" s="26" t="e">
        <f>+'7795'!#REF!</f>
        <v>#REF!</v>
      </c>
      <c r="K6" s="28">
        <f>+'7795'!J159</f>
        <v>0</v>
      </c>
      <c r="L6" s="31">
        <f t="shared" si="1"/>
        <v>1248265477</v>
      </c>
      <c r="M6" s="28">
        <f>+'7795'!L159</f>
        <v>0</v>
      </c>
      <c r="N6" s="24">
        <f t="shared" si="2"/>
        <v>0</v>
      </c>
      <c r="O6" s="31">
        <f t="shared" si="3"/>
        <v>1248265477</v>
      </c>
    </row>
    <row r="7" spans="1:16" ht="38.25" customHeight="1" x14ac:dyDescent="0.2">
      <c r="B7" s="30" t="s">
        <v>19</v>
      </c>
      <c r="C7" s="56" t="s">
        <v>70</v>
      </c>
      <c r="D7" s="23" t="s">
        <v>71</v>
      </c>
      <c r="E7" s="28">
        <f>+'7787'!A75</f>
        <v>0</v>
      </c>
      <c r="F7" s="28" t="e">
        <f>+'7793'!#REF!</f>
        <v>#REF!</v>
      </c>
      <c r="G7" s="28"/>
      <c r="H7" s="28" t="e">
        <f>+'7793'!#REF!</f>
        <v>#REF!</v>
      </c>
      <c r="I7" s="28">
        <f>+'7793'!I143</f>
        <v>586134152</v>
      </c>
      <c r="J7" s="26" t="e">
        <f>+'7793'!#REF!</f>
        <v>#REF!</v>
      </c>
      <c r="K7" s="28">
        <f>+'7793'!J143</f>
        <v>0</v>
      </c>
      <c r="L7" s="31">
        <f t="shared" si="1"/>
        <v>586134152</v>
      </c>
      <c r="M7" s="28">
        <f>+'7793'!L143</f>
        <v>0</v>
      </c>
      <c r="N7" s="24">
        <f t="shared" si="2"/>
        <v>0</v>
      </c>
      <c r="O7" s="31">
        <f t="shared" si="3"/>
        <v>586134152</v>
      </c>
    </row>
    <row r="8" spans="1:16" ht="38.25" customHeight="1" x14ac:dyDescent="0.2">
      <c r="B8" s="30" t="s">
        <v>19</v>
      </c>
      <c r="C8" s="56" t="s">
        <v>72</v>
      </c>
      <c r="D8" s="23" t="s">
        <v>73</v>
      </c>
      <c r="E8" s="28">
        <f>+'7787'!A76</f>
        <v>0</v>
      </c>
      <c r="F8" s="28" t="e">
        <f>+'7803'!#REF!</f>
        <v>#REF!</v>
      </c>
      <c r="G8" s="28"/>
      <c r="H8" s="28" t="e">
        <f>+'7803'!#REF!</f>
        <v>#REF!</v>
      </c>
      <c r="I8" s="28">
        <f>+'7803'!I23</f>
        <v>172992356</v>
      </c>
      <c r="J8" s="26" t="e">
        <f>+'7803'!#REF!</f>
        <v>#REF!</v>
      </c>
      <c r="K8" s="28">
        <f>+'7803'!J23</f>
        <v>0</v>
      </c>
      <c r="L8" s="31">
        <f t="shared" si="1"/>
        <v>172992356</v>
      </c>
      <c r="M8" s="28">
        <f>+'7803'!L23</f>
        <v>0</v>
      </c>
      <c r="N8" s="24">
        <f t="shared" si="2"/>
        <v>0</v>
      </c>
      <c r="O8" s="31">
        <f t="shared" si="3"/>
        <v>172992356</v>
      </c>
    </row>
    <row r="9" spans="1:16" ht="38.25" customHeight="1" x14ac:dyDescent="0.2">
      <c r="B9" s="30" t="s">
        <v>22</v>
      </c>
      <c r="C9" s="56" t="s">
        <v>74</v>
      </c>
      <c r="D9" s="23" t="s">
        <v>75</v>
      </c>
      <c r="E9" s="28">
        <f>+'7787'!A77</f>
        <v>0</v>
      </c>
      <c r="F9" s="28" t="e">
        <f>+'7799'!#REF!</f>
        <v>#REF!</v>
      </c>
      <c r="G9" s="28"/>
      <c r="H9" s="28" t="e">
        <f>+'7799'!#REF!</f>
        <v>#REF!</v>
      </c>
      <c r="I9" s="28">
        <f>+'7799'!I14</f>
        <v>41789999</v>
      </c>
      <c r="J9" s="26" t="e">
        <f>+'7799'!#REF!</f>
        <v>#REF!</v>
      </c>
      <c r="K9" s="28">
        <f>+'7799'!J14</f>
        <v>0</v>
      </c>
      <c r="L9" s="31">
        <f t="shared" si="1"/>
        <v>41789999</v>
      </c>
      <c r="M9" s="28">
        <f>+'7799'!L14</f>
        <v>0</v>
      </c>
      <c r="N9" s="24">
        <f t="shared" si="2"/>
        <v>0</v>
      </c>
      <c r="O9" s="31">
        <f t="shared" si="3"/>
        <v>41789999</v>
      </c>
    </row>
    <row r="10" spans="1:16" ht="38.25" customHeight="1" x14ac:dyDescent="0.2">
      <c r="B10" s="30" t="s">
        <v>20</v>
      </c>
      <c r="C10" s="56" t="s">
        <v>76</v>
      </c>
      <c r="D10" s="23" t="s">
        <v>77</v>
      </c>
      <c r="E10" s="28">
        <f>+'7787'!A78</f>
        <v>0</v>
      </c>
      <c r="F10" s="28" t="e">
        <f>+'7800'!#REF!</f>
        <v>#REF!</v>
      </c>
      <c r="G10" s="28"/>
      <c r="H10" s="28" t="e">
        <f>+'7800'!#REF!</f>
        <v>#REF!</v>
      </c>
      <c r="I10" s="28">
        <f>+'7800'!I59</f>
        <v>144608701</v>
      </c>
      <c r="J10" s="26" t="e">
        <f>+'7800'!#REF!</f>
        <v>#REF!</v>
      </c>
      <c r="K10" s="28">
        <f>+'7800'!J59</f>
        <v>0</v>
      </c>
      <c r="L10" s="31">
        <f t="shared" si="1"/>
        <v>144608701</v>
      </c>
      <c r="M10" s="28">
        <f>+'7800'!L59</f>
        <v>0</v>
      </c>
      <c r="N10" s="24">
        <f t="shared" si="2"/>
        <v>0</v>
      </c>
      <c r="O10" s="31">
        <f t="shared" si="3"/>
        <v>144608701</v>
      </c>
    </row>
    <row r="11" spans="1:16" ht="38.25" customHeight="1" x14ac:dyDescent="0.2">
      <c r="B11" s="30" t="s">
        <v>21</v>
      </c>
      <c r="C11" s="56" t="s">
        <v>78</v>
      </c>
      <c r="D11" s="23" t="s">
        <v>79</v>
      </c>
      <c r="E11" s="28">
        <f>+'7787'!A79</f>
        <v>0</v>
      </c>
      <c r="F11" s="28" t="e">
        <f>+'7801'!#REF!</f>
        <v>#REF!</v>
      </c>
      <c r="G11" s="28"/>
      <c r="H11" s="28" t="e">
        <f>+'7801'!#REF!</f>
        <v>#REF!</v>
      </c>
      <c r="I11" s="28">
        <f>+'7801'!I46</f>
        <v>266738747</v>
      </c>
      <c r="J11" s="26" t="e">
        <f>+'7801'!#REF!</f>
        <v>#REF!</v>
      </c>
      <c r="K11" s="28">
        <f>+'7801'!J46</f>
        <v>0</v>
      </c>
      <c r="L11" s="31">
        <f t="shared" si="1"/>
        <v>266738747</v>
      </c>
      <c r="M11" s="28">
        <f>+'7801'!L46</f>
        <v>0</v>
      </c>
      <c r="N11" s="24">
        <f t="shared" si="2"/>
        <v>0</v>
      </c>
      <c r="O11" s="31">
        <f t="shared" si="3"/>
        <v>266738747</v>
      </c>
    </row>
    <row r="12" spans="1:16" ht="38.25" customHeight="1" x14ac:dyDescent="0.2">
      <c r="B12" s="33"/>
      <c r="C12" s="34"/>
      <c r="D12" s="29" t="s">
        <v>25</v>
      </c>
      <c r="E12" s="25" t="e">
        <f>+E5+E4</f>
        <v>#REF!</v>
      </c>
      <c r="F12" s="25" t="e">
        <f>+#REF!+F4</f>
        <v>#REF!</v>
      </c>
      <c r="G12" s="25" t="e">
        <f>+G5+G4</f>
        <v>#REF!</v>
      </c>
      <c r="H12" s="25" t="e">
        <f>+#REF!+H4</f>
        <v>#REF!</v>
      </c>
      <c r="I12" s="25">
        <f>+I4</f>
        <v>3145855999</v>
      </c>
      <c r="J12" s="26" t="e">
        <f>+I12/H12</f>
        <v>#REF!</v>
      </c>
      <c r="K12" s="25">
        <f>+K4</f>
        <v>0</v>
      </c>
      <c r="L12" s="31">
        <f t="shared" si="1"/>
        <v>3145855999</v>
      </c>
      <c r="M12" s="48">
        <f>+M4</f>
        <v>0</v>
      </c>
      <c r="N12" s="24">
        <f t="shared" si="2"/>
        <v>0</v>
      </c>
      <c r="O12" s="48">
        <f>+O4</f>
        <v>3145855999</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18" t="s">
        <v>38</v>
      </c>
      <c r="B2" s="218"/>
      <c r="C2" s="218"/>
      <c r="D2" s="218"/>
      <c r="E2" s="218"/>
      <c r="F2" s="218"/>
    </row>
    <row r="3" spans="1:12" x14ac:dyDescent="0.2">
      <c r="A3" s="218" t="s">
        <v>381</v>
      </c>
      <c r="B3" s="218"/>
      <c r="C3" s="218"/>
      <c r="D3" s="218"/>
      <c r="E3" s="218"/>
      <c r="F3" s="218"/>
    </row>
    <row r="5" spans="1:12" ht="13.5" thickBot="1" x14ac:dyDescent="0.25"/>
    <row r="6" spans="1:12" ht="26.25" customHeight="1" thickBot="1" x14ac:dyDescent="0.25">
      <c r="A6" s="152" t="s">
        <v>17</v>
      </c>
      <c r="B6" s="173" t="s">
        <v>373</v>
      </c>
      <c r="C6" s="173" t="s">
        <v>374</v>
      </c>
      <c r="D6" s="173" t="s">
        <v>158</v>
      </c>
      <c r="E6" s="173" t="s">
        <v>375</v>
      </c>
      <c r="F6" s="174" t="s">
        <v>376</v>
      </c>
    </row>
    <row r="7" spans="1:12" x14ac:dyDescent="0.2">
      <c r="A7" s="219" t="s">
        <v>380</v>
      </c>
      <c r="B7" s="160">
        <v>7787</v>
      </c>
      <c r="C7" s="151">
        <v>1222270591</v>
      </c>
      <c r="D7" s="151">
        <v>203641887</v>
      </c>
      <c r="E7" s="151">
        <v>978546213</v>
      </c>
      <c r="F7" s="153">
        <v>40082491</v>
      </c>
    </row>
    <row r="8" spans="1:12" x14ac:dyDescent="0.2">
      <c r="A8" s="220"/>
      <c r="B8" s="161">
        <v>7793</v>
      </c>
      <c r="C8" s="150">
        <v>1339625961</v>
      </c>
      <c r="D8" s="150">
        <v>242733190</v>
      </c>
      <c r="E8" s="150">
        <v>884495437</v>
      </c>
      <c r="F8" s="154">
        <f>+C8-D8-E8</f>
        <v>212397334</v>
      </c>
    </row>
    <row r="9" spans="1:12" x14ac:dyDescent="0.2">
      <c r="A9" s="220"/>
      <c r="B9" s="161">
        <v>7803</v>
      </c>
      <c r="C9" s="150">
        <v>645049511</v>
      </c>
      <c r="D9" s="150">
        <v>65681681</v>
      </c>
      <c r="E9" s="150">
        <v>391332125</v>
      </c>
      <c r="F9" s="154">
        <f t="shared" ref="F9:F13" si="0">+C9-D9-E9</f>
        <v>188035705</v>
      </c>
    </row>
    <row r="10" spans="1:12" x14ac:dyDescent="0.2">
      <c r="A10" s="221" t="s">
        <v>21</v>
      </c>
      <c r="B10" s="161">
        <v>7795</v>
      </c>
      <c r="C10" s="150">
        <v>7894348910</v>
      </c>
      <c r="D10" s="150">
        <v>212393533</v>
      </c>
      <c r="E10" s="150">
        <v>1839555402</v>
      </c>
      <c r="F10" s="154">
        <f t="shared" si="0"/>
        <v>5842399975</v>
      </c>
      <c r="K10" s="163" t="s">
        <v>387</v>
      </c>
    </row>
    <row r="11" spans="1:12" x14ac:dyDescent="0.2">
      <c r="A11" s="221"/>
      <c r="B11" s="161">
        <v>7801</v>
      </c>
      <c r="C11" s="150">
        <v>702346319</v>
      </c>
      <c r="D11" s="150">
        <v>33087092</v>
      </c>
      <c r="E11" s="150">
        <v>532267495</v>
      </c>
      <c r="F11" s="154">
        <f t="shared" si="0"/>
        <v>136991732</v>
      </c>
    </row>
    <row r="12" spans="1:12" x14ac:dyDescent="0.2">
      <c r="A12" s="155" t="s">
        <v>377</v>
      </c>
      <c r="B12" s="161">
        <v>7800</v>
      </c>
      <c r="C12" s="150">
        <v>554724185</v>
      </c>
      <c r="D12" s="150">
        <v>89773285</v>
      </c>
      <c r="E12" s="150">
        <v>318424807</v>
      </c>
      <c r="F12" s="154">
        <f t="shared" si="0"/>
        <v>146526093</v>
      </c>
      <c r="K12" t="s">
        <v>387</v>
      </c>
    </row>
    <row r="13" spans="1:12" x14ac:dyDescent="0.2">
      <c r="A13" s="155" t="s">
        <v>378</v>
      </c>
      <c r="B13" s="161">
        <v>7799</v>
      </c>
      <c r="C13" s="150">
        <v>20001</v>
      </c>
      <c r="D13" s="150">
        <v>20001</v>
      </c>
      <c r="E13" s="150">
        <v>0</v>
      </c>
      <c r="F13" s="154">
        <f t="shared" si="0"/>
        <v>0</v>
      </c>
    </row>
    <row r="14" spans="1:12" ht="13.5" thickBot="1" x14ac:dyDescent="0.25">
      <c r="A14" s="156" t="s">
        <v>379</v>
      </c>
      <c r="B14" s="157"/>
      <c r="C14" s="158">
        <f>SUM(C7:C13)</f>
        <v>12358385478</v>
      </c>
      <c r="D14" s="158">
        <f>SUM(D7:D13)</f>
        <v>847330669</v>
      </c>
      <c r="E14" s="158">
        <f>SUM(E7:E13)</f>
        <v>4944621479</v>
      </c>
      <c r="F14" s="159">
        <f>SUM(F7:F13)</f>
        <v>6566433330</v>
      </c>
      <c r="K14" s="163" t="s">
        <v>387</v>
      </c>
    </row>
    <row r="16" spans="1:12" ht="13.5" thickBot="1" x14ac:dyDescent="0.25">
      <c r="K16" s="163"/>
      <c r="L16" s="163" t="s">
        <v>387</v>
      </c>
    </row>
    <row r="17" spans="1:12" x14ac:dyDescent="0.2">
      <c r="A17" s="175" t="s">
        <v>382</v>
      </c>
      <c r="B17" s="173" t="s">
        <v>383</v>
      </c>
      <c r="C17" s="173" t="s">
        <v>386</v>
      </c>
      <c r="D17" s="173"/>
      <c r="E17" s="173" t="s">
        <v>385</v>
      </c>
      <c r="F17" s="176" t="s">
        <v>3</v>
      </c>
    </row>
    <row r="18" spans="1:12" x14ac:dyDescent="0.2">
      <c r="A18" s="155" t="s">
        <v>89</v>
      </c>
      <c r="B18" s="162">
        <v>7787</v>
      </c>
      <c r="C18" s="222" t="s">
        <v>161</v>
      </c>
      <c r="D18" s="223"/>
      <c r="E18" s="161" t="s">
        <v>178</v>
      </c>
      <c r="F18" s="177">
        <v>3010560</v>
      </c>
      <c r="L18" t="s">
        <v>387</v>
      </c>
    </row>
    <row r="19" spans="1:12" ht="12.75" customHeight="1" x14ac:dyDescent="0.2">
      <c r="A19" s="155" t="s">
        <v>166</v>
      </c>
      <c r="B19" s="162">
        <v>7787</v>
      </c>
      <c r="C19" s="165" t="s">
        <v>162</v>
      </c>
      <c r="D19" s="166"/>
      <c r="E19" s="161" t="s">
        <v>181</v>
      </c>
      <c r="F19" s="177">
        <v>26166000</v>
      </c>
    </row>
    <row r="20" spans="1:12" x14ac:dyDescent="0.2">
      <c r="A20" s="155" t="s">
        <v>168</v>
      </c>
      <c r="B20" s="162">
        <v>7787</v>
      </c>
      <c r="C20" s="165" t="s">
        <v>164</v>
      </c>
      <c r="D20" s="166"/>
      <c r="E20" s="106" t="s">
        <v>186</v>
      </c>
      <c r="F20" s="177">
        <v>9239263</v>
      </c>
    </row>
    <row r="21" spans="1:12" x14ac:dyDescent="0.2">
      <c r="A21" s="155" t="s">
        <v>176</v>
      </c>
      <c r="B21" s="162">
        <v>7787</v>
      </c>
      <c r="C21" s="167" t="s">
        <v>165</v>
      </c>
      <c r="D21" s="166"/>
      <c r="E21" s="161">
        <v>1360</v>
      </c>
      <c r="F21" s="177">
        <v>1666667</v>
      </c>
    </row>
    <row r="22" spans="1:12" x14ac:dyDescent="0.2">
      <c r="A22" s="178" t="s">
        <v>384</v>
      </c>
      <c r="B22" s="162"/>
      <c r="C22" s="164"/>
      <c r="D22" s="164"/>
      <c r="E22" s="161"/>
      <c r="F22" s="179">
        <f>SUM(F18:F21)</f>
        <v>40082490</v>
      </c>
    </row>
    <row r="23" spans="1:12" x14ac:dyDescent="0.2">
      <c r="A23" s="155" t="s">
        <v>224</v>
      </c>
      <c r="B23" s="162">
        <v>7795</v>
      </c>
      <c r="C23" s="168" t="s">
        <v>213</v>
      </c>
      <c r="D23" s="166"/>
      <c r="E23" s="161" t="s">
        <v>255</v>
      </c>
      <c r="F23" s="154">
        <v>71025355</v>
      </c>
    </row>
    <row r="24" spans="1:12" x14ac:dyDescent="0.2">
      <c r="A24" s="155" t="s">
        <v>92</v>
      </c>
      <c r="B24" s="162">
        <v>7795</v>
      </c>
      <c r="C24" s="168" t="s">
        <v>212</v>
      </c>
      <c r="D24" s="166"/>
      <c r="E24" s="161" t="s">
        <v>105</v>
      </c>
      <c r="F24" s="154">
        <v>7000000</v>
      </c>
    </row>
    <row r="25" spans="1:12" x14ac:dyDescent="0.2">
      <c r="A25" s="155" t="s">
        <v>231</v>
      </c>
      <c r="B25" s="162">
        <v>7795</v>
      </c>
      <c r="C25" s="168" t="s">
        <v>214</v>
      </c>
      <c r="D25" s="166"/>
      <c r="E25" s="161" t="s">
        <v>136</v>
      </c>
      <c r="F25" s="154">
        <v>76593664</v>
      </c>
    </row>
    <row r="26" spans="1:12" x14ac:dyDescent="0.2">
      <c r="A26" s="180" t="s">
        <v>129</v>
      </c>
      <c r="B26" s="162">
        <v>7795</v>
      </c>
      <c r="C26" s="168" t="s">
        <v>215</v>
      </c>
      <c r="D26" s="166"/>
      <c r="E26" s="161">
        <v>72</v>
      </c>
      <c r="F26" s="154">
        <v>1929771</v>
      </c>
    </row>
    <row r="27" spans="1:12" x14ac:dyDescent="0.2">
      <c r="A27" s="155" t="s">
        <v>238</v>
      </c>
      <c r="B27" s="162">
        <v>7795</v>
      </c>
      <c r="C27" s="168" t="s">
        <v>216</v>
      </c>
      <c r="D27" s="166"/>
      <c r="E27" s="161" t="s">
        <v>277</v>
      </c>
      <c r="F27" s="154">
        <v>59969349</v>
      </c>
    </row>
    <row r="28" spans="1:12" x14ac:dyDescent="0.2">
      <c r="A28" s="155" t="s">
        <v>242</v>
      </c>
      <c r="B28" s="162">
        <v>7795</v>
      </c>
      <c r="C28" s="168" t="s">
        <v>218</v>
      </c>
      <c r="D28" s="166"/>
      <c r="E28" s="161">
        <v>1349</v>
      </c>
      <c r="F28" s="154">
        <v>3466667</v>
      </c>
    </row>
    <row r="29" spans="1:12" x14ac:dyDescent="0.2">
      <c r="A29" s="155" t="s">
        <v>243</v>
      </c>
      <c r="B29" s="162">
        <v>7795</v>
      </c>
      <c r="C29" s="168" t="s">
        <v>219</v>
      </c>
      <c r="D29" s="166"/>
      <c r="E29" s="161">
        <v>1383</v>
      </c>
      <c r="F29" s="154">
        <v>5569228158</v>
      </c>
    </row>
    <row r="30" spans="1:12" x14ac:dyDescent="0.2">
      <c r="A30" s="155" t="s">
        <v>57</v>
      </c>
      <c r="B30" s="162">
        <v>7795</v>
      </c>
      <c r="C30" s="168" t="s">
        <v>220</v>
      </c>
      <c r="D30" s="166"/>
      <c r="E30" s="161" t="s">
        <v>100</v>
      </c>
      <c r="F30" s="154">
        <v>257365</v>
      </c>
    </row>
    <row r="31" spans="1:12" x14ac:dyDescent="0.2">
      <c r="A31" s="155" t="s">
        <v>246</v>
      </c>
      <c r="B31" s="162">
        <v>7795</v>
      </c>
      <c r="C31" s="168" t="s">
        <v>221</v>
      </c>
      <c r="D31" s="166"/>
      <c r="E31" s="161" t="s">
        <v>280</v>
      </c>
      <c r="F31" s="154">
        <v>20466102</v>
      </c>
    </row>
    <row r="32" spans="1:12" x14ac:dyDescent="0.2">
      <c r="A32" s="155" t="s">
        <v>247</v>
      </c>
      <c r="B32" s="162">
        <v>7795</v>
      </c>
      <c r="C32" s="168" t="s">
        <v>222</v>
      </c>
      <c r="D32" s="166"/>
      <c r="E32" s="161" t="s">
        <v>281</v>
      </c>
      <c r="F32" s="154">
        <v>32463544</v>
      </c>
    </row>
    <row r="33" spans="1:6" x14ac:dyDescent="0.2">
      <c r="A33" s="178" t="s">
        <v>384</v>
      </c>
      <c r="B33" s="162"/>
      <c r="C33" s="164"/>
      <c r="D33" s="164"/>
      <c r="E33" s="161"/>
      <c r="F33" s="181">
        <f>SUM(F23:F32)</f>
        <v>5842399975</v>
      </c>
    </row>
    <row r="34" spans="1:6" x14ac:dyDescent="0.2">
      <c r="A34" s="155" t="s">
        <v>282</v>
      </c>
      <c r="B34" s="162">
        <v>7793</v>
      </c>
      <c r="C34" s="167" t="s">
        <v>302</v>
      </c>
      <c r="D34" s="166"/>
      <c r="E34" s="161" t="s">
        <v>253</v>
      </c>
      <c r="F34" s="154">
        <v>526947</v>
      </c>
    </row>
    <row r="35" spans="1:6" x14ac:dyDescent="0.2">
      <c r="A35" s="155" t="s">
        <v>167</v>
      </c>
      <c r="B35" s="162">
        <v>7793</v>
      </c>
      <c r="C35" s="167" t="s">
        <v>163</v>
      </c>
      <c r="D35" s="166"/>
      <c r="E35" s="161" t="s">
        <v>184</v>
      </c>
      <c r="F35" s="154">
        <v>21066008</v>
      </c>
    </row>
    <row r="36" spans="1:6" x14ac:dyDescent="0.2">
      <c r="A36" s="155" t="s">
        <v>45</v>
      </c>
      <c r="B36" s="162">
        <v>7793</v>
      </c>
      <c r="C36" s="167" t="s">
        <v>217</v>
      </c>
      <c r="D36" s="166"/>
      <c r="E36" s="161" t="s">
        <v>182</v>
      </c>
      <c r="F36" s="154">
        <v>3276800</v>
      </c>
    </row>
    <row r="37" spans="1:6" x14ac:dyDescent="0.2">
      <c r="A37" s="155" t="s">
        <v>168</v>
      </c>
      <c r="B37" s="162">
        <v>7793</v>
      </c>
      <c r="C37" s="167" t="s">
        <v>164</v>
      </c>
      <c r="D37" s="166"/>
      <c r="E37" s="161" t="s">
        <v>186</v>
      </c>
      <c r="F37" s="154">
        <v>42060304</v>
      </c>
    </row>
    <row r="38" spans="1:6" x14ac:dyDescent="0.2">
      <c r="A38" s="155" t="s">
        <v>295</v>
      </c>
      <c r="B38" s="162">
        <v>7793</v>
      </c>
      <c r="C38" s="167" t="s">
        <v>303</v>
      </c>
      <c r="D38" s="166"/>
      <c r="E38" s="161">
        <v>1207</v>
      </c>
      <c r="F38" s="154">
        <v>10400000</v>
      </c>
    </row>
    <row r="39" spans="1:6" x14ac:dyDescent="0.2">
      <c r="A39" s="155" t="s">
        <v>84</v>
      </c>
      <c r="B39" s="162">
        <v>7793</v>
      </c>
      <c r="C39" s="167" t="s">
        <v>304</v>
      </c>
      <c r="D39" s="166"/>
      <c r="E39" s="161">
        <v>944</v>
      </c>
      <c r="F39" s="154">
        <v>67275</v>
      </c>
    </row>
    <row r="40" spans="1:6" x14ac:dyDescent="0.2">
      <c r="A40" s="155" t="s">
        <v>243</v>
      </c>
      <c r="B40" s="162">
        <v>7793</v>
      </c>
      <c r="C40" s="167" t="s">
        <v>219</v>
      </c>
      <c r="D40" s="166"/>
      <c r="E40" s="161">
        <v>1383</v>
      </c>
      <c r="F40" s="154">
        <v>135000000</v>
      </c>
    </row>
    <row r="41" spans="1:6" x14ac:dyDescent="0.2">
      <c r="A41" s="178" t="s">
        <v>384</v>
      </c>
      <c r="B41" s="162"/>
      <c r="C41" s="164"/>
      <c r="D41" s="164"/>
      <c r="E41" s="161"/>
      <c r="F41" s="181">
        <f>SUM(F34:F40)</f>
        <v>212397334</v>
      </c>
    </row>
    <row r="42" spans="1:6" x14ac:dyDescent="0.2">
      <c r="A42" s="155" t="s">
        <v>337</v>
      </c>
      <c r="B42" s="162">
        <v>7803</v>
      </c>
      <c r="C42" s="169" t="s">
        <v>342</v>
      </c>
      <c r="D42" s="166"/>
      <c r="E42" s="161" t="s">
        <v>346</v>
      </c>
      <c r="F42" s="154">
        <v>15680000</v>
      </c>
    </row>
    <row r="43" spans="1:6" x14ac:dyDescent="0.2">
      <c r="A43" s="155" t="s">
        <v>168</v>
      </c>
      <c r="B43" s="162">
        <v>7803</v>
      </c>
      <c r="C43" s="169" t="s">
        <v>164</v>
      </c>
      <c r="D43" s="166"/>
      <c r="E43" s="161" t="s">
        <v>186</v>
      </c>
      <c r="F43" s="154">
        <v>149008343</v>
      </c>
    </row>
    <row r="44" spans="1:6" x14ac:dyDescent="0.2">
      <c r="A44" s="155" t="s">
        <v>339</v>
      </c>
      <c r="B44" s="162">
        <v>7803</v>
      </c>
      <c r="C44" s="169" t="s">
        <v>343</v>
      </c>
      <c r="D44" s="166"/>
      <c r="E44" s="161" t="s">
        <v>351</v>
      </c>
      <c r="F44" s="154">
        <v>22644962</v>
      </c>
    </row>
    <row r="45" spans="1:6" x14ac:dyDescent="0.2">
      <c r="A45" s="155" t="s">
        <v>340</v>
      </c>
      <c r="B45" s="162">
        <v>7803</v>
      </c>
      <c r="C45" s="169" t="s">
        <v>344</v>
      </c>
      <c r="D45" s="166"/>
      <c r="E45" s="161" t="s">
        <v>352</v>
      </c>
      <c r="F45" s="154">
        <v>702400</v>
      </c>
    </row>
    <row r="46" spans="1:6" x14ac:dyDescent="0.2">
      <c r="A46" s="178" t="s">
        <v>384</v>
      </c>
      <c r="B46" s="162"/>
      <c r="C46" s="164"/>
      <c r="D46" s="164"/>
      <c r="E46" s="161"/>
      <c r="F46" s="154">
        <f>SUM(F42:F45)</f>
        <v>188035705</v>
      </c>
    </row>
    <row r="47" spans="1:6" x14ac:dyDescent="0.2">
      <c r="A47" s="155" t="s">
        <v>34</v>
      </c>
      <c r="B47" s="162">
        <v>7800</v>
      </c>
      <c r="C47" s="170" t="s">
        <v>357</v>
      </c>
      <c r="D47" s="171"/>
      <c r="E47" s="161">
        <v>174</v>
      </c>
      <c r="F47" s="154">
        <v>1621333</v>
      </c>
    </row>
    <row r="48" spans="1:6" x14ac:dyDescent="0.2">
      <c r="A48" s="155" t="s">
        <v>131</v>
      </c>
      <c r="B48" s="162">
        <v>7800</v>
      </c>
      <c r="C48" s="170" t="s">
        <v>132</v>
      </c>
      <c r="D48" s="171"/>
      <c r="E48" s="161">
        <v>236</v>
      </c>
      <c r="F48" s="154">
        <v>1576960</v>
      </c>
    </row>
    <row r="49" spans="1:6" x14ac:dyDescent="0.2">
      <c r="A49" s="155" t="s">
        <v>36</v>
      </c>
      <c r="B49" s="162">
        <v>7800</v>
      </c>
      <c r="C49" s="170" t="s">
        <v>33</v>
      </c>
      <c r="D49" s="171"/>
      <c r="E49" s="161" t="s">
        <v>124</v>
      </c>
      <c r="F49" s="154">
        <v>921600</v>
      </c>
    </row>
    <row r="50" spans="1:6" x14ac:dyDescent="0.2">
      <c r="A50" s="155" t="s">
        <v>354</v>
      </c>
      <c r="B50" s="162">
        <v>7800</v>
      </c>
      <c r="C50" s="170" t="s">
        <v>358</v>
      </c>
      <c r="D50" s="166"/>
      <c r="E50" s="161">
        <v>1220</v>
      </c>
      <c r="F50" s="154">
        <v>3626667</v>
      </c>
    </row>
    <row r="51" spans="1:6" x14ac:dyDescent="0.2">
      <c r="A51" s="155" t="s">
        <v>355</v>
      </c>
      <c r="B51" s="162">
        <v>7800</v>
      </c>
      <c r="C51" s="170" t="s">
        <v>359</v>
      </c>
      <c r="D51" s="166"/>
      <c r="E51" s="161">
        <v>1223</v>
      </c>
      <c r="F51" s="154">
        <v>3779533</v>
      </c>
    </row>
    <row r="52" spans="1:6" x14ac:dyDescent="0.2">
      <c r="A52" s="155" t="s">
        <v>243</v>
      </c>
      <c r="B52" s="162">
        <v>7800</v>
      </c>
      <c r="C52" s="170" t="s">
        <v>219</v>
      </c>
      <c r="D52" s="166"/>
      <c r="E52" s="161">
        <v>1383</v>
      </c>
      <c r="F52" s="154">
        <v>135000000</v>
      </c>
    </row>
    <row r="53" spans="1:6" x14ac:dyDescent="0.2">
      <c r="A53" s="178" t="s">
        <v>384</v>
      </c>
      <c r="B53" s="162"/>
      <c r="C53" s="164"/>
      <c r="D53" s="164"/>
      <c r="E53" s="161"/>
      <c r="F53" s="181">
        <f>SUM(F47:F52)</f>
        <v>146526093</v>
      </c>
    </row>
    <row r="54" spans="1:6" x14ac:dyDescent="0.2">
      <c r="A54" s="155" t="s">
        <v>366</v>
      </c>
      <c r="B54" s="162">
        <v>7801</v>
      </c>
      <c r="C54" s="169" t="s">
        <v>370</v>
      </c>
      <c r="D54" s="166"/>
      <c r="E54" s="161">
        <v>96</v>
      </c>
      <c r="F54" s="154">
        <v>1239999</v>
      </c>
    </row>
    <row r="55" spans="1:6" x14ac:dyDescent="0.2">
      <c r="A55" s="155" t="s">
        <v>367</v>
      </c>
      <c r="B55" s="162">
        <v>7801</v>
      </c>
      <c r="C55" s="169" t="s">
        <v>371</v>
      </c>
      <c r="D55" s="166"/>
      <c r="E55" s="161" t="s">
        <v>372</v>
      </c>
      <c r="F55" s="154">
        <v>6500333</v>
      </c>
    </row>
    <row r="56" spans="1:6" x14ac:dyDescent="0.2">
      <c r="A56" s="155" t="s">
        <v>167</v>
      </c>
      <c r="B56" s="162">
        <v>7801</v>
      </c>
      <c r="C56" s="169" t="s">
        <v>163</v>
      </c>
      <c r="D56" s="166"/>
      <c r="E56" s="161" t="s">
        <v>184</v>
      </c>
      <c r="F56" s="154">
        <v>251400</v>
      </c>
    </row>
    <row r="57" spans="1:6" x14ac:dyDescent="0.2">
      <c r="A57" s="155" t="s">
        <v>246</v>
      </c>
      <c r="B57" s="162">
        <v>7801</v>
      </c>
      <c r="C57" s="172" t="s">
        <v>221</v>
      </c>
      <c r="D57" s="166"/>
      <c r="E57" s="161">
        <v>1418</v>
      </c>
      <c r="F57" s="154">
        <v>129000000</v>
      </c>
    </row>
    <row r="58" spans="1:6" ht="13.5" thickBot="1" x14ac:dyDescent="0.25">
      <c r="A58" s="182" t="s">
        <v>384</v>
      </c>
      <c r="B58" s="157"/>
      <c r="C58" s="157"/>
      <c r="D58" s="157"/>
      <c r="E58" s="157"/>
      <c r="F58" s="183">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2024-02-15T14:24:16Z</dcterms:modified>
</cp:coreProperties>
</file>