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showInkAnnotation="0" defaultThemeVersion="124226"/>
  <mc:AlternateContent xmlns:mc="http://schemas.openxmlformats.org/markup-compatibility/2006">
    <mc:Choice Requires="x15">
      <x15ac:absPath xmlns:x15ac="http://schemas.microsoft.com/office/spreadsheetml/2010/11/ac" url="https://gobiernobogota-my.sharepoint.com/personal/yamile_espinosa_gobiernobogota_gov_co/Documents/VIGENCIA 2023/PLANES INSTITUCIONALES/Publicaciones PI/IV TRIMESTRE/"/>
    </mc:Choice>
  </mc:AlternateContent>
  <xr:revisionPtr revIDLastSave="1" documentId="8_{574A9461-D002-42F6-A3F8-A7E97B815772}" xr6:coauthVersionLast="47" xr6:coauthVersionMax="47" xr10:uidLastSave="{42F7C973-C5D9-44D9-9446-EEFFB41D5FA3}"/>
  <bookViews>
    <workbookView xWindow="-120" yWindow="-120" windowWidth="29040" windowHeight="15720" xr2:uid="{00000000-000D-0000-FFFF-FFFF00000000}"/>
  </bookViews>
  <sheets>
    <sheet name="Formato" sheetId="4" r:id="rId1"/>
    <sheet name="Hoja1" sheetId="5" state="hidden" r:id="rId2"/>
  </sheets>
  <definedNames>
    <definedName name="_xlnm._FilterDatabase" localSheetId="0" hidden="1">Formato!$A$11:$DW$11</definedName>
    <definedName name="_xlnm.Print_Area" localSheetId="0">Formato!$A$1:$V$11</definedName>
    <definedName name="Excel_BuiltIn_Print_Titles_1">#REF!</definedName>
    <definedName name="_xlnm.Print_Titles" localSheetId="0">Formato!$1:$11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3" i="4" l="1"/>
  <c r="AI14" i="4"/>
  <c r="AI15" i="4"/>
  <c r="AI12" i="4"/>
  <c r="V12" i="4"/>
  <c r="AF12" i="4"/>
  <c r="AF16" i="4" s="1"/>
  <c r="AF13" i="4"/>
  <c r="AL15" i="4"/>
  <c r="V15" i="4"/>
  <c r="V14" i="4"/>
  <c r="AD15" i="4"/>
  <c r="AF15" i="4" s="1"/>
  <c r="AD14" i="4"/>
  <c r="AD13" i="4"/>
  <c r="AD12" i="4"/>
  <c r="Y15" i="4"/>
  <c r="AA15" i="4" s="1"/>
  <c r="AA16" i="4" s="1"/>
  <c r="Y14" i="4"/>
  <c r="AA14" i="4" s="1"/>
  <c r="Y13" i="4"/>
  <c r="AA13" i="4" s="1"/>
  <c r="Y12" i="4"/>
  <c r="AA12" i="4" s="1"/>
  <c r="T15" i="4"/>
  <c r="T14" i="4"/>
  <c r="T13" i="4"/>
  <c r="V13" i="4" s="1"/>
  <c r="T12" i="4"/>
  <c r="O15" i="4"/>
  <c r="Q15" i="4" s="1"/>
  <c r="O14" i="4"/>
  <c r="O13" i="4"/>
  <c r="Q13" i="4" s="1"/>
  <c r="O12" i="4"/>
  <c r="Q14" i="4"/>
  <c r="Q12" i="4"/>
  <c r="Q16" i="4" s="1"/>
  <c r="V16" i="4" l="1"/>
  <c r="AJ1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6" authorId="0" shapeId="0" xr:uid="{BA6F0767-61C7-4569-803C-6B814B8BCA46}">
      <text>
        <r>
          <rPr>
            <b/>
            <sz val="9"/>
            <color indexed="81"/>
            <rFont val="Tahoma"/>
            <family val="2"/>
          </rPr>
          <t>Escriba el nombre del plan objeto de formulación y seguimiento</t>
        </r>
      </text>
    </comment>
    <comment ref="B7" authorId="0" shapeId="0" xr:uid="{A956DD34-E401-4371-878C-97C75387CAF7}">
      <text>
        <r>
          <rPr>
            <b/>
            <sz val="9"/>
            <color indexed="81"/>
            <rFont val="Tahoma"/>
            <family val="2"/>
          </rPr>
          <t xml:space="preserve">Indique el año para el cual se formula el plan </t>
        </r>
      </text>
    </comment>
    <comment ref="AI10" authorId="0" shapeId="0" xr:uid="{EE2E317C-9539-4DD5-8FA0-07F862C11BE4}">
      <text>
        <r>
          <rPr>
            <b/>
            <sz val="9"/>
            <color indexed="81"/>
            <rFont val="Tahoma"/>
            <family val="2"/>
          </rPr>
          <t xml:space="preserve">Indique la magnitud ejecutada acumulada para la vigencia </t>
        </r>
      </text>
    </comment>
    <comment ref="AJ10" authorId="0" shapeId="0" xr:uid="{C76AE1C2-3CAD-4D09-B96F-D1D357FDE658}">
      <text>
        <r>
          <rPr>
            <b/>
            <sz val="9"/>
            <color indexed="81"/>
            <rFont val="Tahoma"/>
            <family val="2"/>
          </rPr>
          <t>Es el resultado porcentual de dividir el total ejecutado vs. el total programado. En caso de sobre ejecución, el resultado máximo es el 100%</t>
        </r>
      </text>
    </comment>
    <comment ref="A11" authorId="0" shapeId="0" xr:uid="{CD361512-7841-47A0-8DF9-A5A5063382A7}">
      <text>
        <r>
          <rPr>
            <b/>
            <sz val="9"/>
            <color indexed="81"/>
            <rFont val="Tahoma"/>
            <family val="2"/>
          </rPr>
          <t>Indique el número del objetivo estratégico establecido en el Plan Estratégico Institucional vigente</t>
        </r>
      </text>
    </comment>
    <comment ref="B11" authorId="0" shapeId="0" xr:uid="{171F11DE-6F97-44A9-AD78-BD20E5D861E7}">
      <text>
        <r>
          <rPr>
            <b/>
            <sz val="9"/>
            <color indexed="81"/>
            <rFont val="Tahoma"/>
            <family val="2"/>
          </rPr>
          <t>Escriba el objetivo estratégico tal como está establecido en el Plan Estratégico Institucional</t>
        </r>
      </text>
    </comment>
    <comment ref="C11" authorId="0" shapeId="0" xr:uid="{7AA96C04-2A73-466B-9B40-34816CD85B8D}">
      <text>
        <r>
          <rPr>
            <b/>
            <sz val="9"/>
            <color indexed="81"/>
            <rFont val="Tahoma"/>
            <family val="2"/>
          </rPr>
          <t xml:space="preserve">Indique el nombre del proceso asociado a la meta
</t>
        </r>
      </text>
    </comment>
    <comment ref="D11" authorId="0" shapeId="0" xr:uid="{122A3129-3365-4D19-8FEA-08E9A4FDF5F8}">
      <text>
        <r>
          <rPr>
            <b/>
            <sz val="9"/>
            <color indexed="81"/>
            <rFont val="Tahoma"/>
            <family val="2"/>
          </rPr>
          <t>Incluya el número de la meta de forma secuencial. Ej.: 1, 2, 3, etc</t>
        </r>
        <r>
          <rPr>
            <sz val="9"/>
            <color indexed="81"/>
            <rFont val="Tahoma"/>
            <family val="2"/>
          </rPr>
          <t xml:space="preserve">
</t>
        </r>
      </text>
    </comment>
    <comment ref="E11" authorId="0" shapeId="0" xr:uid="{CA9AE421-001C-4FF5-BEC7-BEEC56619805}">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9072712A-96E5-4985-BE7E-201AFB0B65AF}">
      <text>
        <r>
          <rPr>
            <b/>
            <sz val="9"/>
            <color indexed="81"/>
            <rFont val="Tahoma"/>
            <family val="2"/>
          </rPr>
          <t>Indique la fórmula que permite medir la meta propuesta, de acuerdo con su unidad de medida</t>
        </r>
      </text>
    </comment>
    <comment ref="G11" authorId="0" shapeId="0" xr:uid="{716F35E5-41B3-44AC-B278-01EB3F83EB0B}">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AA3C1962-5DB1-4D04-8355-DEF66CD0614B}">
      <text>
        <r>
          <rPr>
            <b/>
            <sz val="9"/>
            <color indexed="81"/>
            <rFont val="Tahoma"/>
            <family val="2"/>
          </rPr>
          <t xml:space="preserve">Seleccione el tipo de programación de la meta, de acuerdo con las programaciones trimestrales </t>
        </r>
      </text>
    </comment>
    <comment ref="I11" authorId="0" shapeId="0" xr:uid="{36C2066C-048F-4195-B5A2-92785CA17DE4}">
      <text>
        <r>
          <rPr>
            <b/>
            <sz val="9"/>
            <color indexed="81"/>
            <rFont val="Tahoma"/>
            <family val="2"/>
          </rPr>
          <t>Incluya la magnitud de la meta programada para el trimestre</t>
        </r>
        <r>
          <rPr>
            <sz val="9"/>
            <color indexed="81"/>
            <rFont val="Tahoma"/>
            <family val="2"/>
          </rPr>
          <t xml:space="preserve">
</t>
        </r>
      </text>
    </comment>
    <comment ref="J11" authorId="0" shapeId="0" xr:uid="{C0604069-9155-4C3A-B969-FBB62F6FF47B}">
      <text>
        <r>
          <rPr>
            <b/>
            <sz val="9"/>
            <color indexed="81"/>
            <rFont val="Tahoma"/>
            <family val="2"/>
          </rPr>
          <t>Incluya la magnitud de la meta programada para el trimestre</t>
        </r>
      </text>
    </comment>
    <comment ref="K11" authorId="0" shapeId="0" xr:uid="{F2FCFAAB-F844-453C-8067-275E2795A297}">
      <text>
        <r>
          <rPr>
            <b/>
            <sz val="9"/>
            <color indexed="81"/>
            <rFont val="Tahoma"/>
            <family val="2"/>
          </rPr>
          <t>Incluya la magnitud de la meta programada para el trimestre</t>
        </r>
      </text>
    </comment>
    <comment ref="L11" authorId="0" shapeId="0" xr:uid="{2A7CD760-7D1A-43FE-B2D3-E828C5DC4F41}">
      <text>
        <r>
          <rPr>
            <b/>
            <sz val="9"/>
            <color indexed="81"/>
            <rFont val="Tahoma"/>
            <family val="2"/>
          </rPr>
          <t>Incluya la magnitud de la meta programada para el trimestre</t>
        </r>
      </text>
    </comment>
    <comment ref="M11" authorId="0" shapeId="0" xr:uid="{2911FE22-5FE3-4449-940F-162D93F1F18C}">
      <text>
        <r>
          <rPr>
            <b/>
            <sz val="9"/>
            <color indexed="81"/>
            <rFont val="Tahoma"/>
            <family val="2"/>
          </rPr>
          <t>Incluya el total de la magnitud de la meta para la vigencia. Debe ser coherente con la redacción de la meta.</t>
        </r>
      </text>
    </comment>
    <comment ref="N11" authorId="0" shapeId="0" xr:uid="{190DBEAA-AF05-4FD8-BCEB-F7CD16EA85C0}">
      <text>
        <r>
          <rPr>
            <b/>
            <sz val="9"/>
            <color indexed="81"/>
            <rFont val="Tahoma"/>
            <family val="2"/>
          </rPr>
          <t>Escriba el nombre del entregable que demuestra el cumplimiento de la meta, el cual será presentado como evidencia durante su seguimiento</t>
        </r>
      </text>
    </comment>
    <comment ref="O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P11" authorId="0" shapeId="0" xr:uid="{8F6DE354-24E1-48ED-9528-11CDBDABAEA4}">
      <text>
        <r>
          <rPr>
            <b/>
            <sz val="9"/>
            <color indexed="81"/>
            <rFont val="Tahoma"/>
            <family val="2"/>
          </rPr>
          <t xml:space="preserve">Indique la magnitud ejecutada. Corresponde al resultado de medir el indicador de la meta
</t>
        </r>
      </text>
    </comment>
    <comment ref="Q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R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S11" authorId="0" shapeId="0" xr:uid="{D6D7ED86-9E4A-4C08-B7AC-23B034C6D70B}">
      <text>
        <r>
          <rPr>
            <b/>
            <sz val="9"/>
            <color indexed="81"/>
            <rFont val="Tahoma"/>
            <family val="2"/>
          </rPr>
          <t>Indicar el nombre concreto de la evidencia aportada para el periodo. Debe ser coherente con el Entregable (Columna N)</t>
        </r>
      </text>
    </comment>
    <comment ref="T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U11" authorId="0" shapeId="0" xr:uid="{9D204A49-5BBB-43F9-963F-787468CDFDFB}">
      <text>
        <r>
          <rPr>
            <b/>
            <sz val="9"/>
            <color indexed="81"/>
            <rFont val="Tahoma"/>
            <family val="2"/>
          </rPr>
          <t xml:space="preserve">Indique la magnitud ejecutada. Corresponde al resultado de medir el indicador de la meta
</t>
        </r>
      </text>
    </comment>
    <comment ref="V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W11" authorId="0" shapeId="0" xr:uid="{8F346049-CE07-47C7-89A8-58360A8D1148}">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X11" authorId="0" shapeId="0" xr:uid="{54431329-297C-4631-8784-629C1E822361}">
      <text>
        <r>
          <rPr>
            <b/>
            <sz val="9"/>
            <color indexed="81"/>
            <rFont val="Tahoma"/>
            <family val="2"/>
          </rPr>
          <t>Indicar el nombre concreto de la evidencia aportada para el periodo. Debe ser coherente con el Entregable (Columna N)</t>
        </r>
      </text>
    </comment>
    <comment ref="Y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Z11" authorId="0" shapeId="0" xr:uid="{7692E9C1-4DF0-49E9-A3EE-FB8662144EA6}">
      <text>
        <r>
          <rPr>
            <b/>
            <sz val="9"/>
            <color indexed="81"/>
            <rFont val="Tahoma"/>
            <family val="2"/>
          </rPr>
          <t xml:space="preserve">Indique la magnitud ejecutada. Corresponde al resultado de medir el indicador de la meta
</t>
        </r>
      </text>
    </comment>
    <comment ref="AA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B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C11" authorId="0" shapeId="0" xr:uid="{DD4FA1F9-27ED-4305-82B4-1B0A41E2A25E}">
      <text>
        <r>
          <rPr>
            <b/>
            <sz val="9"/>
            <color indexed="81"/>
            <rFont val="Tahoma"/>
            <family val="2"/>
          </rPr>
          <t>Indicar el nombre concreto de la evidencia aportada para el periodo. Debe ser coherente con el Entregable (Columna N)</t>
        </r>
      </text>
    </comment>
    <comment ref="AD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E11" authorId="0" shapeId="0" xr:uid="{A6AD9C90-F8DB-4E16-AE47-E34839947316}">
      <text>
        <r>
          <rPr>
            <b/>
            <sz val="9"/>
            <color indexed="81"/>
            <rFont val="Tahoma"/>
            <family val="2"/>
          </rPr>
          <t xml:space="preserve">Indique la magnitud ejecutada. Corresponde al resultado de medir el indicador de la meta
</t>
        </r>
      </text>
    </comment>
    <comment ref="AF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G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H11" authorId="0" shapeId="0" xr:uid="{4361476B-54CE-4F0D-8440-C1EB12DEEC66}">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<sst xmlns="http://schemas.openxmlformats.org/spreadsheetml/2006/main" count="129" uniqueCount="88">
  <si>
    <t>FORMULACIÓN Y SEGUIMIENTO A PLANES INSTITUCIONALES</t>
  </si>
  <si>
    <t>Código: PLE-PIN-F055</t>
  </si>
  <si>
    <t>Versión: 1</t>
  </si>
  <si>
    <t>Vigencia: 28 de junio de 2023</t>
  </si>
  <si>
    <t>Caso Hola: 328302</t>
  </si>
  <si>
    <r>
      <t xml:space="preserve">PLAN:    </t>
    </r>
    <r>
      <rPr>
        <b/>
        <sz val="11"/>
        <color theme="0"/>
        <rFont val="Calibri Light"/>
        <family val="2"/>
      </rPr>
      <t>.</t>
    </r>
  </si>
  <si>
    <t xml:space="preserve">Plan Institucional de Capacitación-PIC </t>
  </si>
  <si>
    <r>
      <t xml:space="preserve">VIGENCIA:    </t>
    </r>
    <r>
      <rPr>
        <b/>
        <sz val="11"/>
        <color theme="0"/>
        <rFont val="Calibri Light"/>
        <family val="2"/>
      </rPr>
      <t>.</t>
    </r>
  </si>
  <si>
    <t>PLAN ESTRATEGICO INSTITUCIONAL</t>
  </si>
  <si>
    <t>PROGRAMACIÓN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</si>
  <si>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</si>
  <si>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</si>
  <si>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</si>
  <si>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</si>
  <si>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</si>
  <si>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</si>
  <si>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</si>
  <si>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</si>
  <si>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</si>
  <si>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</si>
  <si>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</si>
  <si>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</si>
  <si>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</si>
  <si>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</si>
  <si>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</si>
  <si>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</si>
  <si>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</si>
  <si>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</si>
  <si>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</si>
  <si>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</si>
  <si>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</si>
  <si>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Fortalecer la gestión institucional aumentando las capacidades de la entidad para la planeación, seguimiento y ejecución de sus metas y recursos, y la gestión del talento humano.</t>
  </si>
  <si>
    <t>Gerencia del Talento Humano</t>
  </si>
  <si>
    <t>Realizar la inducción al 100% de los servidores que se vinculan a la entidad</t>
  </si>
  <si>
    <t>(número de servidores nuevos con actividad de inducción/ número de servidores nuevos)*100</t>
  </si>
  <si>
    <t>Dirección de Gestión del Talento Humano</t>
  </si>
  <si>
    <t>Constante</t>
  </si>
  <si>
    <t>Reporte del aplicativo Moodle de las personas que realizan el curso virtual de inducción</t>
  </si>
  <si>
    <t>Durante el primer trimestre del año se invitó a 55 servidores que ingresaron a la SDG para que realizaran el curso virtual de "Inducción a la Secretaría Distrital de Gobierno" dispuesto a través de la plataforma Moodle de la entidad, obteniendo como resultado que 84 servidores culminaron el proceso según el reporte que se descarga en la plataforma. El sobre cumplimiento se debe a que probablemente, hubo servidores que ingresaron el último trimestre del año pasado y realizaron el curso de inducción durante el primer trimestre de la actual vigencia.</t>
  </si>
  <si>
    <t>• Pantallazo de las invitaciones de convocatoria para participar en la capacitación virtual.
• Excel con el reporte de los servidores certificados que culminarion la capacitación virtual.</t>
  </si>
  <si>
    <t>Durante el segundo trimestre se invitó a los 40 servidores que ingresaron a la SDG para que realizaran el curso virtual de "Inducción a la Secretaría Distrital de Gobierno" dispuesto a través de la plataforma Moodle de la entidad, igualmente se remitió memorando dirigido a todos los servidores invitándoles a realizar el curso virtual.</t>
  </si>
  <si>
    <t>• Invitación curso inducción virtual Moodle.
• Memorando solicitud de aplicación del curso de inducción.</t>
  </si>
  <si>
    <t>Durante el tercer trimestre se invitó a los 48 servidores que ingresaron a la SDG para que realizaran el curso virtual de "Inducción a la Secretaría Distrital de Gobierno" dispuesto a través de la plataforma Moodle de la entidad, obteniendo como resultado que 123 servidores culminaron el proceso según el reporte que se descarga en la plataforma. El sobre cumplimiento se debe a la solicitud realizada desde la DGTH mediante memorando radicado 20234100148873 en el cual se indica que todos los servidores deben realizar el curso virtual.</t>
  </si>
  <si>
    <t>• Invitación a la jornada de inducción e invitación a realizar el curso virtual.
• Excel con el reporte de los servidores certificados que culminarion la capacitación virtual.</t>
  </si>
  <si>
    <t>Cumplir con el 80% de la cobertura de capacitación</t>
  </si>
  <si>
    <t>(cantidad de dependencias cubiertas con capacitación / número de dependencias programadas)*100</t>
  </si>
  <si>
    <t>Listados de asistencia a las capacitaciones programadas</t>
  </si>
  <si>
    <t>Durante el primer trimestre de 2023 se dio cumplimiento al 100% de la actividad debido a que en las capacitaciones realizadas se logró representación de servidores y colaboradores por parte de las 42 dependencias convocadas (20 alcaldías locales y 22 dependencias del nivel central).</t>
  </si>
  <si>
    <t>Registros de asistencia a las actividades programadas a través del cual se logra evidenciar la participación de designados de todas las dependencias de la entidad.</t>
  </si>
  <si>
    <t>Durante el segundo trimestre de 2023 se dio cumplimiento al 100% de la actividad debido a que en las capacitaciones realizadas se logró representación de servidores y colaboradores por parte de todas las alcaldías locales y todas las dependencias del nivel central.</t>
  </si>
  <si>
    <t>Registros de asistencia a las actividades programadas a través de las cuales se logra evidenciar la participación de designados de todas las dependencias de la entidad.</t>
  </si>
  <si>
    <t>Durante el tercer trimestre de 2023 se dio cumplimiento al 100% de la actividad debido a que en las capacitaciones realizadas se logró representación de servidores y colaboradores por parte de las 20 alcaldías locales y las 24 dependencias del nivel central.</t>
  </si>
  <si>
    <t>Durante el cuarto trimestre de 2023 se dio cumplimiento al 100% de la actividad debido a que en las capacitaciones realizadas se logró representación de servidores y colaboradores por parte de las 20 alcaldías locales y las 24 dependencias del nivel central.</t>
  </si>
  <si>
    <t>Ejecutar el 90% de las actividades de capacitación</t>
  </si>
  <si>
    <t>(número de actividades de capacitación realizadas / número de capacitaciones programadas)*100</t>
  </si>
  <si>
    <t>Durante el primer trimestre de 2023 se realizaron actividades de preparación e implementación del Plan de Capacitación, logrando programar 12 actividades, las cuales se lograron ejecutar en su totalidad.</t>
  </si>
  <si>
    <t>Pantallazos de las convocatorias a las actividades de capacitación, así como registros de asistencia.</t>
  </si>
  <si>
    <t>Durante el segundo trimestre de 2023 se cumplió con las 32 actividades de capacitación programadas para este periodo.</t>
  </si>
  <si>
    <t>Durante el tercer trimestre de 2023 se cumplió con las 36 actividades de capacitación programadas para este periodo.</t>
  </si>
  <si>
    <t>Registros de asistencia a las actividades programadas a través de las cuales se logra evidenciar la ejecución de las actividades programadas durante este periodo.</t>
  </si>
  <si>
    <t>Durante el cuarto trimestre de 2023 se cumplió con las 29 actividades de capacitación programadas para este periodo.</t>
  </si>
  <si>
    <t>Obtener el 80% del nivel de satisfacción en los funcionarios</t>
  </si>
  <si>
    <t>Nivel satisfacción de las capacitaciones</t>
  </si>
  <si>
    <t>Reportes del aplicativo Forms como resultado de la encuesta de satisfacción.</t>
  </si>
  <si>
    <t>De los 1726 servidores y colaboradores que diligenciaron la encuesta de percepción en donde se incluye el componente de satisfacción se obtuvo el siguiente resultado:  el  61,39% calificó como excelente las actividades de capacitación y el 25,21% indicó que las capacitaciones son buenas, por tanto el nivel de satisfacción de encuentra en un 87%</t>
  </si>
  <si>
    <t>Resultados de las encuestas de satisfacción de las capacitaciones</t>
  </si>
  <si>
    <t>De los 4258 servidores y colaboradores que diligenciaron la encuesta de percepción en donde se incluye el componente de satisfacción, se obtuvo el siguiente resultado:  el  66,32% calificó como excelente las actividades de capacitación y el 31,23% indicó que las capacitaciones son buenas, por tanto el nivel de satisfacción de encuentra en un 97,55%</t>
  </si>
  <si>
    <t>De los 4073 servidores y colaboradores que diligenciaron la encuesta de percepción en donde se incluye el componente de satisfacción, se obtuvo el siguiente resultado:  el  65,95% calificó como excelente las actividades de capacitación y el 21,71% indicó que las capacitaciones son buenas, por tanto el nivel de satisfacción de encuentra en un 87,66%</t>
  </si>
  <si>
    <t>De los 3740 servidores y colaboradores que diligenciaron la encuesta de percepción en donde se incluye el componente de satisfacción, se obtuvo el siguiente resultado:  el  73% calificó como excelente las actividades de capacitación y el 21,6% indicó que las capacitaciones son buenas, por tanto el nivel de satisfacción de encuentra en un 94,6%</t>
  </si>
  <si>
    <t>TOTAL</t>
  </si>
  <si>
    <t>Control de cambios</t>
  </si>
  <si>
    <t xml:space="preserve">Versión </t>
  </si>
  <si>
    <t>Fecha</t>
  </si>
  <si>
    <t>Descripción del cambio</t>
  </si>
  <si>
    <t>27 de enero de 2023</t>
  </si>
  <si>
    <t>Se publica la formulación del plan para la vigencia 2023.</t>
  </si>
  <si>
    <t>28 de abril de 2023</t>
  </si>
  <si>
    <t>Se publica el seguimiento del plan correspondiente al primer trimestre de 2023. El plan presenta un avance acumulado del 31,1%</t>
  </si>
  <si>
    <t>27 de julio de 2023</t>
  </si>
  <si>
    <t xml:space="preserve">Se publica el seguimiento del plan correspondiente al segundo trimestre de 2023. El plan presenta un avance acumulado del 59,7% y del 100% para el segundo trimestre de 2023. </t>
  </si>
  <si>
    <t>30 de octubre de 2023</t>
  </si>
  <si>
    <t xml:space="preserve">Se publica el seguimiento del plan correspondiente al tercer trimestre de 2023. El plan presenta un avance acumulado del 75% y del 100% para el tercer trimestre de 2023. </t>
  </si>
  <si>
    <t>Creciente</t>
  </si>
  <si>
    <t>Decreciente</t>
  </si>
  <si>
    <t>Suma</t>
  </si>
  <si>
    <t>Durante el cuarto trimestre se invitó a los 43 servidores que ingresaron a la SDG a participar de la jornada de inducción virtual realizada desde el 11 al 15 de diciembre de 2023, de la cual se logró un promedio de 36 participantes. Igualmente, se envío la información para que realizaran el curso virtual de "Inducción a la Secretaría Distrital de Gobierno" dispuesto a través de la plataforma Moodle de la entidad.  Durante este trimestre se obtuvo como resultado que 20 servidores culminaron el proceso según el reporte que se descarga en la plataforma Moodle.</t>
  </si>
  <si>
    <t xml:space="preserve">Se publica el seguimiento del plan correspondiente al cuarto trimestre de 2023. El plan presenta un avance acumulado del 100% y del 100% para el cuarto trimestre de 2023. </t>
  </si>
  <si>
    <t>26 de enero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</si>
</sst>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
      <sz val="11"/>
      <name val="Calibri"/>
    </font>
    <font>
      <sz val="11"/>
      <color rgb="FF000000"/>
      <name val="Calibri Light"/>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
      <patternFill patternType="solid">
        <fgColor rgb="FFFFFFFF"/>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75">
    <xf numFmtId="0" fontId="0" fillId="0" borderId="0" xfId="0"/>
    <xf numFmtId="0" fontId="6"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5" fillId="2" borderId="1" xfId="1" applyFont="1" applyFill="1" applyBorder="1" applyAlignment="1">
      <alignment horizontal="justify" vertical="center"/>
    </xf>
    <xf numFmtId="0" fontId="6" fillId="0" borderId="0" xfId="0" applyFont="1" applyAlignment="1">
      <alignment horizontal="justify" vertical="center"/>
    </xf>
    <xf numFmtId="0" fontId="13" fillId="3" borderId="0" xfId="0" applyFont="1" applyFill="1" applyAlignment="1">
      <alignment horizontal="lef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0" fontId="5" fillId="2" borderId="1" xfId="1" applyFont="1" applyFill="1" applyBorder="1" applyAlignment="1">
      <alignment horizontal="center" vertical="center"/>
    </xf>
    <xf numFmtId="9" fontId="5" fillId="2" borderId="1" xfId="3"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164" fontId="5" fillId="2" borderId="1" xfId="3" applyNumberFormat="1" applyFont="1" applyFill="1" applyBorder="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164" fontId="13" fillId="7" borderId="1" xfId="0" applyNumberFormat="1" applyFont="1" applyFill="1" applyBorder="1" applyAlignment="1">
      <alignment horizontal="center" vertical="center"/>
    </xf>
    <xf numFmtId="9" fontId="6" fillId="0" borderId="1" xfId="3" applyFont="1" applyBorder="1" applyAlignment="1">
      <alignment horizontal="center" vertical="center"/>
    </xf>
    <xf numFmtId="9" fontId="15" fillId="0" borderId="1" xfId="0" applyNumberFormat="1" applyFont="1" applyBorder="1" applyAlignment="1">
      <alignment horizontal="center" vertical="center" wrapText="1"/>
    </xf>
    <xf numFmtId="164" fontId="6" fillId="0" borderId="1" xfId="3" applyNumberFormat="1" applyFont="1" applyBorder="1" applyAlignment="1">
      <alignment horizontal="center" vertical="center"/>
    </xf>
    <xf numFmtId="10" fontId="15" fillId="0" borderId="1" xfId="0" applyNumberFormat="1" applyFont="1" applyBorder="1" applyAlignment="1">
      <alignment horizontal="center" vertical="center" wrapText="1"/>
    </xf>
    <xf numFmtId="0" fontId="5" fillId="8" borderId="11" xfId="0" applyFont="1" applyFill="1" applyBorder="1" applyAlignment="1">
      <alignment vertical="center" wrapText="1"/>
    </xf>
    <xf numFmtId="0" fontId="16" fillId="0" borderId="1" xfId="0" applyFont="1" applyBorder="1" applyAlignment="1">
      <alignment vertical="center" wrapText="1"/>
    </xf>
    <xf numFmtId="0" fontId="16" fillId="0" borderId="12" xfId="0" applyFont="1" applyBorder="1" applyAlignment="1">
      <alignment vertical="center" wrapText="1"/>
    </xf>
    <xf numFmtId="0" fontId="5" fillId="8" borderId="5" xfId="0" applyFont="1" applyFill="1" applyBorder="1" applyAlignment="1">
      <alignment vertical="center" wrapText="1"/>
    </xf>
    <xf numFmtId="10" fontId="6" fillId="0" borderId="1" xfId="3" applyNumberFormat="1" applyFont="1" applyBorder="1" applyAlignment="1">
      <alignment horizontal="center" vertical="center"/>
    </xf>
    <xf numFmtId="0" fontId="10" fillId="7" borderId="1"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10" fillId="4" borderId="1" xfId="0" applyFont="1" applyFill="1" applyBorder="1" applyAlignment="1">
      <alignment horizontal="center" vertical="center"/>
    </xf>
    <xf numFmtId="0" fontId="10" fillId="6" borderId="1" xfId="0" applyFont="1" applyFill="1" applyBorder="1" applyAlignment="1">
      <alignment horizontal="center" vertical="center" wrapText="1"/>
    </xf>
    <xf numFmtId="0" fontId="10" fillId="4" borderId="1" xfId="0" applyFont="1" applyFill="1" applyBorder="1" applyAlignment="1">
      <alignment horizontal="left" vertical="center"/>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13" fillId="3" borderId="0" xfId="0" applyFont="1" applyFill="1" applyAlignment="1">
      <alignment horizontal="left" vertical="center"/>
    </xf>
    <xf numFmtId="0" fontId="10" fillId="5" borderId="1" xfId="0" applyFont="1" applyFill="1" applyBorder="1" applyAlignment="1">
      <alignment horizontal="center" vertical="center"/>
    </xf>
    <xf numFmtId="0" fontId="14" fillId="2" borderId="1" xfId="1" applyFont="1" applyFill="1" applyBorder="1" applyAlignment="1">
      <alignment horizontal="center" vertical="center" wrapText="1"/>
    </xf>
    <xf numFmtId="0" fontId="13" fillId="7" borderId="1" xfId="0" applyFont="1" applyFill="1" applyBorder="1" applyAlignment="1">
      <alignment horizontal="center" vertical="center"/>
    </xf>
    <xf numFmtId="0" fontId="5" fillId="2" borderId="10"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10" xfId="1" applyFont="1" applyFill="1" applyBorder="1" applyAlignment="1">
      <alignment horizontal="left" vertical="center" wrapText="1"/>
    </xf>
    <xf numFmtId="0" fontId="5" fillId="2" borderId="11" xfId="1" applyFont="1" applyFill="1" applyBorder="1" applyAlignment="1">
      <alignment horizontal="left" vertical="center" wrapText="1"/>
    </xf>
    <xf numFmtId="0" fontId="5" fillId="2" borderId="1" xfId="1" applyFont="1" applyFill="1" applyBorder="1" applyAlignment="1">
      <alignment horizontal="center" vertical="center" wrapText="1"/>
    </xf>
  </cellXfs>
  <cellStyles count="4">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2</xdr:col>
      <xdr:colOff>485165</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26"/>
  <sheetViews>
    <sheetView showGridLines="0" tabSelected="1" zoomScale="85" zoomScaleNormal="85" zoomScaleSheetLayoutView="100" zoomScalePageLayoutView="70" workbookViewId="0">
      <selection activeCell="C7" sqref="C7"/>
    </sheetView>
  </sheetViews>
  <sheetFormatPr baseColWidth="10" defaultColWidth="9" defaultRowHeight="15" x14ac:dyDescent="0.25"/>
  <cols>
    <col min="1" max="1" width="5.85546875" style="10" customWidth="1"/>
    <col min="2" max="2" width="24.28515625" style="11" customWidth="1"/>
    <col min="3" max="3" width="21.5703125" style="12" customWidth="1"/>
    <col min="4" max="4" width="6.7109375" style="13" customWidth="1"/>
    <col min="5" max="5" width="36.42578125" style="12" customWidth="1"/>
    <col min="6" max="6" width="27.28515625" style="12" customWidth="1"/>
    <col min="7" max="7" width="19.85546875" style="12" bestFit="1" customWidth="1"/>
    <col min="8" max="8" width="23.28515625" style="12" customWidth="1"/>
    <col min="9" max="14" width="17.7109375" style="12" customWidth="1"/>
    <col min="15" max="15" width="19" style="13" bestFit="1" customWidth="1"/>
    <col min="16" max="16" width="17.85546875" style="13" bestFit="1" customWidth="1"/>
    <col min="17" max="17" width="17.85546875" style="28" bestFit="1" customWidth="1"/>
    <col min="18" max="18" width="52.85546875" style="14" customWidth="1"/>
    <col min="19" max="19" width="25" style="14" customWidth="1"/>
    <col min="20" max="20" width="19" style="13" bestFit="1" customWidth="1"/>
    <col min="21" max="21" width="17.85546875" style="32" bestFit="1" customWidth="1"/>
    <col min="22" max="22" width="20" style="29" bestFit="1" customWidth="1"/>
    <col min="23" max="23" width="42.28515625" style="1" customWidth="1"/>
    <col min="24" max="24" width="28.140625" style="1" customWidth="1"/>
    <col min="25" max="25" width="20.42578125" style="29" customWidth="1"/>
    <col min="26" max="26" width="17.85546875" style="29" customWidth="1"/>
    <col min="27" max="27" width="20" style="29" customWidth="1"/>
    <col min="28" max="28" width="49.140625" style="1" customWidth="1"/>
    <col min="29" max="29" width="25.140625" style="1" customWidth="1"/>
    <col min="30" max="30" width="20.42578125" style="29" customWidth="1"/>
    <col min="31" max="31" width="17.85546875" style="29" customWidth="1"/>
    <col min="32" max="32" width="20" style="29" customWidth="1"/>
    <col min="33" max="33" width="55.140625" style="1" customWidth="1"/>
    <col min="34" max="34" width="25.28515625" style="1" customWidth="1"/>
    <col min="35" max="35" width="15.5703125" style="29" customWidth="1"/>
    <col min="36" max="36" width="20.85546875" style="29" customWidth="1"/>
    <col min="37" max="126" width="9" style="1"/>
    <col min="127" max="127" width="9" style="1" customWidth="1"/>
    <col min="128" max="16384" width="9" style="1"/>
  </cols>
  <sheetData>
    <row r="1" spans="1:38" ht="21" customHeight="1" x14ac:dyDescent="0.25">
      <c r="A1" s="19"/>
      <c r="B1" s="20"/>
      <c r="C1" s="60" t="s">
        <v>0</v>
      </c>
      <c r="D1" s="60"/>
      <c r="E1" s="60"/>
      <c r="F1" s="60"/>
      <c r="G1" s="60"/>
      <c r="H1" s="60"/>
      <c r="I1" s="60"/>
      <c r="J1" s="60"/>
      <c r="K1" s="60"/>
      <c r="L1" s="61"/>
      <c r="M1" s="51" t="s">
        <v>1</v>
      </c>
      <c r="N1" s="52"/>
      <c r="O1" s="8"/>
      <c r="P1" s="8"/>
      <c r="Q1" s="25"/>
      <c r="R1" s="3"/>
      <c r="S1" s="3"/>
      <c r="T1" s="8"/>
      <c r="U1" s="8"/>
      <c r="V1" s="8"/>
    </row>
    <row r="2" spans="1:38" x14ac:dyDescent="0.25">
      <c r="A2" s="21"/>
      <c r="B2" s="2"/>
      <c r="C2" s="62"/>
      <c r="D2" s="62"/>
      <c r="E2" s="62"/>
      <c r="F2" s="62"/>
      <c r="G2" s="62"/>
      <c r="H2" s="62"/>
      <c r="I2" s="62"/>
      <c r="J2" s="62"/>
      <c r="K2" s="62"/>
      <c r="L2" s="63"/>
      <c r="M2" s="53" t="s">
        <v>2</v>
      </c>
      <c r="N2" s="54"/>
      <c r="O2" s="8"/>
      <c r="P2" s="8"/>
      <c r="Q2" s="25"/>
      <c r="R2" s="3"/>
      <c r="S2" s="3"/>
      <c r="T2" s="8"/>
      <c r="U2" s="8"/>
      <c r="V2" s="8"/>
    </row>
    <row r="3" spans="1:38" ht="16.5" customHeight="1" x14ac:dyDescent="0.25">
      <c r="A3" s="21"/>
      <c r="B3" s="2"/>
      <c r="C3" s="62"/>
      <c r="D3" s="62"/>
      <c r="E3" s="62"/>
      <c r="F3" s="62"/>
      <c r="G3" s="62"/>
      <c r="H3" s="62"/>
      <c r="I3" s="62"/>
      <c r="J3" s="62"/>
      <c r="K3" s="62"/>
      <c r="L3" s="63"/>
      <c r="M3" s="53" t="s">
        <v>3</v>
      </c>
      <c r="N3" s="54"/>
      <c r="O3" s="8"/>
      <c r="P3" s="8"/>
      <c r="Q3" s="25"/>
      <c r="R3" s="3"/>
      <c r="S3" s="4"/>
      <c r="T3" s="31"/>
      <c r="U3" s="31"/>
      <c r="V3" s="31"/>
    </row>
    <row r="4" spans="1:38" ht="16.5" customHeight="1" x14ac:dyDescent="0.25">
      <c r="A4" s="22"/>
      <c r="B4" s="23"/>
      <c r="C4" s="64"/>
      <c r="D4" s="64"/>
      <c r="E4" s="64"/>
      <c r="F4" s="64"/>
      <c r="G4" s="64"/>
      <c r="H4" s="64"/>
      <c r="I4" s="64"/>
      <c r="J4" s="64"/>
      <c r="K4" s="64"/>
      <c r="L4" s="65"/>
      <c r="M4" s="55" t="s">
        <v>4</v>
      </c>
      <c r="N4" s="56"/>
      <c r="O4" s="8"/>
      <c r="P4" s="8"/>
      <c r="Q4" s="25"/>
      <c r="R4" s="3"/>
      <c r="S4" s="4"/>
      <c r="T4" s="31"/>
      <c r="U4" s="31"/>
      <c r="V4" s="31"/>
    </row>
    <row r="5" spans="1:38" ht="16.5" customHeight="1" x14ac:dyDescent="0.25">
      <c r="A5" s="2"/>
      <c r="B5" s="2"/>
      <c r="C5" s="5"/>
      <c r="D5" s="5"/>
      <c r="E5" s="5"/>
      <c r="F5" s="5"/>
      <c r="G5" s="5"/>
      <c r="H5" s="5"/>
      <c r="I5" s="5"/>
      <c r="J5" s="5"/>
      <c r="K5" s="5"/>
      <c r="L5" s="5"/>
      <c r="M5" s="6"/>
      <c r="N5" s="6"/>
      <c r="O5" s="8"/>
      <c r="P5" s="8"/>
      <c r="Q5" s="25"/>
      <c r="R5" s="3"/>
      <c r="S5" s="4"/>
      <c r="T5" s="31"/>
      <c r="U5" s="31"/>
      <c r="V5" s="31"/>
    </row>
    <row r="6" spans="1:38" ht="16.5" customHeight="1" x14ac:dyDescent="0.25">
      <c r="A6" s="2"/>
      <c r="B6" s="7" t="s">
        <v>5</v>
      </c>
      <c r="C6" s="66" t="s">
        <v>6</v>
      </c>
      <c r="D6" s="66"/>
      <c r="E6" s="66"/>
      <c r="F6" s="66"/>
      <c r="G6" s="66"/>
      <c r="H6" s="66"/>
      <c r="I6" s="66"/>
      <c r="J6" s="66"/>
      <c r="K6" s="66"/>
      <c r="L6" s="66"/>
      <c r="M6" s="66"/>
      <c r="N6" s="66"/>
      <c r="O6" s="8"/>
      <c r="P6" s="8"/>
      <c r="Q6" s="25"/>
      <c r="R6" s="3"/>
      <c r="S6" s="4"/>
      <c r="T6" s="31"/>
      <c r="U6" s="31"/>
      <c r="V6" s="31"/>
    </row>
    <row r="7" spans="1:38" ht="16.5" customHeight="1" x14ac:dyDescent="0.25">
      <c r="A7" s="2"/>
      <c r="B7" s="7" t="s">
        <v>7</v>
      </c>
      <c r="C7" s="18">
        <v>2023</v>
      </c>
      <c r="D7" s="8"/>
      <c r="E7" s="2"/>
      <c r="F7" s="2"/>
      <c r="G7" s="2"/>
      <c r="H7" s="2"/>
      <c r="I7" s="2"/>
      <c r="J7" s="2"/>
      <c r="K7" s="2"/>
      <c r="L7" s="2"/>
      <c r="M7" s="2"/>
      <c r="N7" s="2"/>
      <c r="O7" s="8"/>
      <c r="P7" s="8"/>
      <c r="Q7" s="25"/>
      <c r="R7" s="3"/>
      <c r="S7" s="4"/>
      <c r="T7" s="31"/>
      <c r="U7" s="31"/>
      <c r="V7" s="31"/>
    </row>
    <row r="8" spans="1:38" ht="16.5" customHeight="1" x14ac:dyDescent="0.25">
      <c r="A8" s="2"/>
      <c r="B8" s="2"/>
      <c r="C8" s="9"/>
      <c r="D8" s="8"/>
      <c r="E8" s="2"/>
      <c r="F8" s="2"/>
      <c r="G8" s="2"/>
      <c r="H8" s="2"/>
      <c r="I8" s="2"/>
      <c r="J8" s="2"/>
      <c r="K8" s="2"/>
      <c r="L8" s="2"/>
      <c r="M8" s="2"/>
      <c r="N8" s="2"/>
      <c r="O8" s="8"/>
      <c r="P8" s="8"/>
      <c r="Q8" s="25"/>
      <c r="R8" s="3"/>
      <c r="S8" s="4"/>
      <c r="T8" s="31"/>
      <c r="U8" s="31"/>
      <c r="V8" s="31"/>
    </row>
    <row r="9" spans="1:38" ht="16.5" customHeight="1" x14ac:dyDescent="0.25">
      <c r="A9" s="2"/>
      <c r="B9" s="2"/>
      <c r="C9" s="9"/>
      <c r="D9" s="8"/>
      <c r="E9" s="2"/>
      <c r="F9" s="2"/>
      <c r="G9" s="2"/>
      <c r="H9" s="2"/>
      <c r="I9" s="2"/>
      <c r="J9" s="2"/>
      <c r="K9" s="2"/>
      <c r="L9" s="2"/>
      <c r="M9" s="2"/>
      <c r="N9" s="2"/>
      <c r="O9" s="8"/>
      <c r="P9" s="8"/>
      <c r="Q9" s="25"/>
      <c r="R9" s="3"/>
      <c r="S9" s="4"/>
      <c r="T9" s="31"/>
      <c r="U9" s="31"/>
      <c r="V9" s="31"/>
    </row>
    <row r="10" spans="1:38" ht="32.25" customHeight="1" x14ac:dyDescent="0.25">
      <c r="A10" s="67" t="s">
        <v>8</v>
      </c>
      <c r="B10" s="67"/>
      <c r="C10" s="67"/>
      <c r="D10" s="58" t="s">
        <v>9</v>
      </c>
      <c r="E10" s="58"/>
      <c r="F10" s="58"/>
      <c r="G10" s="58"/>
      <c r="H10" s="58"/>
      <c r="I10" s="58"/>
      <c r="J10" s="58"/>
      <c r="K10" s="58"/>
      <c r="L10" s="58"/>
      <c r="M10" s="58"/>
      <c r="N10" s="58"/>
      <c r="O10" s="57" t="s">
        <v>10</v>
      </c>
      <c r="P10" s="57"/>
      <c r="Q10" s="57"/>
      <c r="R10" s="59"/>
      <c r="S10" s="59"/>
      <c r="T10" s="57" t="s">
        <v>11</v>
      </c>
      <c r="U10" s="57"/>
      <c r="V10" s="57"/>
      <c r="W10" s="57"/>
      <c r="X10" s="57"/>
      <c r="Y10" s="57" t="s">
        <v>12</v>
      </c>
      <c r="Z10" s="57"/>
      <c r="AA10" s="57"/>
      <c r="AB10" s="57"/>
      <c r="AC10" s="57"/>
      <c r="AD10" s="57" t="s">
        <v>13</v>
      </c>
      <c r="AE10" s="57"/>
      <c r="AF10" s="57"/>
      <c r="AG10" s="57"/>
      <c r="AH10" s="57"/>
      <c r="AI10" s="50" t="s">
        <v>14</v>
      </c>
      <c r="AJ10" s="50" t="s">
        <v>15</v>
      </c>
    </row>
    <row r="11" spans="1:38" s="29" customFormat="1" ht="45.75" customHeight="1" x14ac:dyDescent="0.25">
      <c r="A11" s="38" t="s">
        <v>16</v>
      </c>
      <c r="B11" s="38" t="s">
        <v>17</v>
      </c>
      <c r="C11" s="38" t="s">
        <v>18</v>
      </c>
      <c r="D11" s="39" t="s">
        <v>19</v>
      </c>
      <c r="E11" s="39" t="s">
        <v>20</v>
      </c>
      <c r="F11" s="39" t="s">
        <v>21</v>
      </c>
      <c r="G11" s="39" t="s">
        <v>22</v>
      </c>
      <c r="H11" s="39" t="s">
        <v>23</v>
      </c>
      <c r="I11" s="39" t="s">
        <v>10</v>
      </c>
      <c r="J11" s="39" t="s">
        <v>11</v>
      </c>
      <c r="K11" s="39" t="s">
        <v>12</v>
      </c>
      <c r="L11" s="39" t="s">
        <v>13</v>
      </c>
      <c r="M11" s="39" t="s">
        <v>24</v>
      </c>
      <c r="N11" s="39" t="s">
        <v>25</v>
      </c>
      <c r="O11" s="15" t="s">
        <v>26</v>
      </c>
      <c r="P11" s="15" t="s">
        <v>27</v>
      </c>
      <c r="Q11" s="24" t="s">
        <v>28</v>
      </c>
      <c r="R11" s="15" t="s">
        <v>29</v>
      </c>
      <c r="S11" s="15" t="s">
        <v>30</v>
      </c>
      <c r="T11" s="15" t="s">
        <v>26</v>
      </c>
      <c r="U11" s="15" t="s">
        <v>27</v>
      </c>
      <c r="V11" s="15" t="s">
        <v>28</v>
      </c>
      <c r="W11" s="15" t="s">
        <v>29</v>
      </c>
      <c r="X11" s="15" t="s">
        <v>30</v>
      </c>
      <c r="Y11" s="15" t="s">
        <v>26</v>
      </c>
      <c r="Z11" s="15" t="s">
        <v>27</v>
      </c>
      <c r="AA11" s="15" t="s">
        <v>28</v>
      </c>
      <c r="AB11" s="15" t="s">
        <v>29</v>
      </c>
      <c r="AC11" s="15" t="s">
        <v>30</v>
      </c>
      <c r="AD11" s="15" t="s">
        <v>26</v>
      </c>
      <c r="AE11" s="15" t="s">
        <v>27</v>
      </c>
      <c r="AF11" s="15" t="s">
        <v>28</v>
      </c>
      <c r="AG11" s="15" t="s">
        <v>29</v>
      </c>
      <c r="AH11" s="15" t="s">
        <v>30</v>
      </c>
      <c r="AI11" s="50"/>
      <c r="AJ11" s="50"/>
    </row>
    <row r="12" spans="1:38" s="17" customFormat="1" ht="204" customHeight="1" x14ac:dyDescent="0.25">
      <c r="A12" s="26">
        <v>7</v>
      </c>
      <c r="B12" s="16" t="s">
        <v>31</v>
      </c>
      <c r="C12" s="16" t="s">
        <v>32</v>
      </c>
      <c r="D12" s="26">
        <v>1</v>
      </c>
      <c r="E12" s="16" t="s">
        <v>33</v>
      </c>
      <c r="F12" s="16" t="s">
        <v>34</v>
      </c>
      <c r="G12" s="16" t="s">
        <v>35</v>
      </c>
      <c r="H12" s="16" t="s">
        <v>36</v>
      </c>
      <c r="I12" s="27">
        <v>1</v>
      </c>
      <c r="J12" s="27">
        <v>1</v>
      </c>
      <c r="K12" s="27">
        <v>1</v>
      </c>
      <c r="L12" s="27">
        <v>1</v>
      </c>
      <c r="M12" s="27">
        <v>1</v>
      </c>
      <c r="N12" s="16" t="s">
        <v>37</v>
      </c>
      <c r="O12" s="27">
        <f>I12</f>
        <v>1</v>
      </c>
      <c r="P12" s="27">
        <v>1.5272727272727273</v>
      </c>
      <c r="Q12" s="30">
        <f>IF(P12/O12&gt;100%,100%,P12/O12)</f>
        <v>1</v>
      </c>
      <c r="R12" s="16" t="s">
        <v>38</v>
      </c>
      <c r="S12" s="16" t="s">
        <v>39</v>
      </c>
      <c r="T12" s="27">
        <f>J12</f>
        <v>1</v>
      </c>
      <c r="U12" s="42">
        <v>1</v>
      </c>
      <c r="V12" s="30">
        <f>IF(U12/T12&gt;100%,100%,U12/T12)</f>
        <v>1</v>
      </c>
      <c r="W12" s="16" t="s">
        <v>40</v>
      </c>
      <c r="X12" s="16" t="s">
        <v>41</v>
      </c>
      <c r="Y12" s="41">
        <f>K12</f>
        <v>1</v>
      </c>
      <c r="Z12" s="41">
        <v>2.56</v>
      </c>
      <c r="AA12" s="30">
        <f>IF(Z12/Y12&gt;100%,100%,Z12/Y12)</f>
        <v>1</v>
      </c>
      <c r="AB12" s="46" t="s">
        <v>42</v>
      </c>
      <c r="AC12" s="45" t="s">
        <v>39</v>
      </c>
      <c r="AD12" s="41">
        <f>L12</f>
        <v>1</v>
      </c>
      <c r="AE12" s="41">
        <v>1</v>
      </c>
      <c r="AF12" s="30">
        <f>IF(AE12/AD12&gt;100%,100%,AE12/AD12)</f>
        <v>1</v>
      </c>
      <c r="AG12" s="46" t="s">
        <v>85</v>
      </c>
      <c r="AH12" s="45" t="s">
        <v>43</v>
      </c>
      <c r="AI12" s="43">
        <f>AVERAGE(P12,U12,Z12,AE12)</f>
        <v>1.521818181818182</v>
      </c>
      <c r="AJ12" s="30">
        <v>1</v>
      </c>
    </row>
    <row r="13" spans="1:38" s="17" customFormat="1" ht="126" customHeight="1" x14ac:dyDescent="0.25">
      <c r="A13" s="26">
        <v>7</v>
      </c>
      <c r="B13" s="16" t="s">
        <v>31</v>
      </c>
      <c r="C13" s="16" t="s">
        <v>32</v>
      </c>
      <c r="D13" s="26">
        <v>2</v>
      </c>
      <c r="E13" s="16" t="s">
        <v>44</v>
      </c>
      <c r="F13" s="16" t="s">
        <v>45</v>
      </c>
      <c r="G13" s="16" t="s">
        <v>35</v>
      </c>
      <c r="H13" s="16" t="s">
        <v>36</v>
      </c>
      <c r="I13" s="27">
        <v>0.8</v>
      </c>
      <c r="J13" s="27">
        <v>0.8</v>
      </c>
      <c r="K13" s="27">
        <v>0.8</v>
      </c>
      <c r="L13" s="27">
        <v>0.8</v>
      </c>
      <c r="M13" s="27">
        <v>0.8</v>
      </c>
      <c r="N13" s="16" t="s">
        <v>46</v>
      </c>
      <c r="O13" s="27">
        <f t="shared" ref="O13:O15" si="0">I13</f>
        <v>0.8</v>
      </c>
      <c r="P13" s="27">
        <v>1</v>
      </c>
      <c r="Q13" s="27">
        <f t="shared" ref="Q13:Q15" si="1">IF(P13/O13&gt;100%,100%,P13/O13)</f>
        <v>1</v>
      </c>
      <c r="R13" s="16" t="s">
        <v>47</v>
      </c>
      <c r="S13" s="16" t="s">
        <v>48</v>
      </c>
      <c r="T13" s="27">
        <f t="shared" ref="T13:T15" si="2">J13</f>
        <v>0.8</v>
      </c>
      <c r="U13" s="42">
        <v>1</v>
      </c>
      <c r="V13" s="30">
        <f t="shared" ref="V13:V15" si="3">IF(U13/T13&gt;100%,100%,U13/T13)</f>
        <v>1</v>
      </c>
      <c r="W13" s="16" t="s">
        <v>49</v>
      </c>
      <c r="X13" s="16" t="s">
        <v>50</v>
      </c>
      <c r="Y13" s="41">
        <f t="shared" ref="Y13:Y15" si="4">K13</f>
        <v>0.8</v>
      </c>
      <c r="Z13" s="41">
        <v>1</v>
      </c>
      <c r="AA13" s="30">
        <f t="shared" ref="AA13:AA15" si="5">IF(Z13/Y13&gt;100%,100%,Z13/Y13)</f>
        <v>1</v>
      </c>
      <c r="AB13" s="47" t="s">
        <v>51</v>
      </c>
      <c r="AC13" s="48" t="s">
        <v>50</v>
      </c>
      <c r="AD13" s="41">
        <f t="shared" ref="AD13:AD15" si="6">L13</f>
        <v>0.8</v>
      </c>
      <c r="AE13" s="41">
        <v>1</v>
      </c>
      <c r="AF13" s="30">
        <f>IF(AE13/AD13&gt;100%,100%,AE13/AD13)</f>
        <v>1</v>
      </c>
      <c r="AG13" s="47" t="s">
        <v>52</v>
      </c>
      <c r="AH13" s="48" t="s">
        <v>50</v>
      </c>
      <c r="AI13" s="43">
        <f t="shared" ref="AI13:AI15" si="7">AVERAGE(P13,U13,Z13,AE13)</f>
        <v>1</v>
      </c>
      <c r="AJ13" s="41">
        <v>1</v>
      </c>
    </row>
    <row r="14" spans="1:38" s="17" customFormat="1" ht="126" customHeight="1" x14ac:dyDescent="0.25">
      <c r="A14" s="26">
        <v>7</v>
      </c>
      <c r="B14" s="16" t="s">
        <v>31</v>
      </c>
      <c r="C14" s="16" t="s">
        <v>32</v>
      </c>
      <c r="D14" s="26">
        <v>3</v>
      </c>
      <c r="E14" s="16" t="s">
        <v>53</v>
      </c>
      <c r="F14" s="16" t="s">
        <v>54</v>
      </c>
      <c r="G14" s="16" t="s">
        <v>35</v>
      </c>
      <c r="H14" s="16" t="s">
        <v>36</v>
      </c>
      <c r="I14" s="27">
        <v>0.9</v>
      </c>
      <c r="J14" s="27">
        <v>0.9</v>
      </c>
      <c r="K14" s="27">
        <v>0.9</v>
      </c>
      <c r="L14" s="27">
        <v>0.9</v>
      </c>
      <c r="M14" s="27">
        <v>0.9</v>
      </c>
      <c r="N14" s="16" t="s">
        <v>46</v>
      </c>
      <c r="O14" s="27">
        <f t="shared" si="0"/>
        <v>0.9</v>
      </c>
      <c r="P14" s="27">
        <v>1</v>
      </c>
      <c r="Q14" s="27">
        <f t="shared" si="1"/>
        <v>1</v>
      </c>
      <c r="R14" s="16" t="s">
        <v>55</v>
      </c>
      <c r="S14" s="16" t="s">
        <v>56</v>
      </c>
      <c r="T14" s="27">
        <f t="shared" si="2"/>
        <v>0.9</v>
      </c>
      <c r="U14" s="42">
        <v>1</v>
      </c>
      <c r="V14" s="30">
        <f t="shared" si="3"/>
        <v>1</v>
      </c>
      <c r="W14" s="16" t="s">
        <v>57</v>
      </c>
      <c r="X14" s="16" t="s">
        <v>50</v>
      </c>
      <c r="Y14" s="41">
        <f t="shared" si="4"/>
        <v>0.9</v>
      </c>
      <c r="Z14" s="41">
        <v>1</v>
      </c>
      <c r="AA14" s="30">
        <f t="shared" si="5"/>
        <v>1</v>
      </c>
      <c r="AB14" s="47" t="s">
        <v>58</v>
      </c>
      <c r="AC14" s="48" t="s">
        <v>59</v>
      </c>
      <c r="AD14" s="41">
        <f t="shared" si="6"/>
        <v>0.9</v>
      </c>
      <c r="AE14" s="41">
        <v>1</v>
      </c>
      <c r="AF14" s="30">
        <v>1</v>
      </c>
      <c r="AG14" s="47" t="s">
        <v>60</v>
      </c>
      <c r="AH14" s="48" t="s">
        <v>59</v>
      </c>
      <c r="AI14" s="43">
        <f t="shared" si="7"/>
        <v>1</v>
      </c>
      <c r="AJ14" s="30">
        <v>1</v>
      </c>
    </row>
    <row r="15" spans="1:38" s="17" customFormat="1" ht="150.75" customHeight="1" x14ac:dyDescent="0.25">
      <c r="A15" s="26">
        <v>7</v>
      </c>
      <c r="B15" s="16" t="s">
        <v>31</v>
      </c>
      <c r="C15" s="16" t="s">
        <v>32</v>
      </c>
      <c r="D15" s="26">
        <v>4</v>
      </c>
      <c r="E15" s="16" t="s">
        <v>61</v>
      </c>
      <c r="F15" s="16" t="s">
        <v>62</v>
      </c>
      <c r="G15" s="16" t="s">
        <v>35</v>
      </c>
      <c r="H15" s="16" t="s">
        <v>36</v>
      </c>
      <c r="I15" s="27">
        <v>0.8</v>
      </c>
      <c r="J15" s="27">
        <v>0.8</v>
      </c>
      <c r="K15" s="27">
        <v>0.8</v>
      </c>
      <c r="L15" s="27">
        <v>0.8</v>
      </c>
      <c r="M15" s="27">
        <v>0.8</v>
      </c>
      <c r="N15" s="16" t="s">
        <v>63</v>
      </c>
      <c r="O15" s="27">
        <f t="shared" si="0"/>
        <v>0.8</v>
      </c>
      <c r="P15" s="27">
        <v>0.87</v>
      </c>
      <c r="Q15" s="27">
        <f t="shared" si="1"/>
        <v>1</v>
      </c>
      <c r="R15" s="16" t="s">
        <v>64</v>
      </c>
      <c r="S15" s="16" t="s">
        <v>65</v>
      </c>
      <c r="T15" s="27">
        <f t="shared" si="2"/>
        <v>0.8</v>
      </c>
      <c r="U15" s="44">
        <v>0.97550000000000003</v>
      </c>
      <c r="V15" s="30">
        <f t="shared" si="3"/>
        <v>1</v>
      </c>
      <c r="W15" s="16" t="s">
        <v>66</v>
      </c>
      <c r="X15" s="16" t="s">
        <v>65</v>
      </c>
      <c r="Y15" s="41">
        <f t="shared" si="4"/>
        <v>0.8</v>
      </c>
      <c r="Z15" s="49">
        <v>0.87660000000000005</v>
      </c>
      <c r="AA15" s="30">
        <f t="shared" si="5"/>
        <v>1</v>
      </c>
      <c r="AB15" s="47" t="s">
        <v>67</v>
      </c>
      <c r="AC15" s="48" t="s">
        <v>65</v>
      </c>
      <c r="AD15" s="41">
        <f t="shared" si="6"/>
        <v>0.8</v>
      </c>
      <c r="AE15" s="43">
        <v>0.94599999999999995</v>
      </c>
      <c r="AF15" s="30">
        <f t="shared" ref="AF15" si="8">IF(AE15/AD15&gt;100%,100%,AE15/AD15)</f>
        <v>1</v>
      </c>
      <c r="AG15" s="47" t="s">
        <v>68</v>
      </c>
      <c r="AH15" s="48" t="s">
        <v>65</v>
      </c>
      <c r="AI15" s="43">
        <f t="shared" si="7"/>
        <v>0.91702499999999998</v>
      </c>
      <c r="AJ15" s="30">
        <v>1</v>
      </c>
      <c r="AL15" s="17">
        <f>80*0.75</f>
        <v>60</v>
      </c>
    </row>
    <row r="16" spans="1:38" ht="18.75" x14ac:dyDescent="0.25">
      <c r="Q16" s="40">
        <f>AVERAGE(Q12:Q15)</f>
        <v>1</v>
      </c>
      <c r="V16" s="40">
        <f>AVERAGE(V12:V15)</f>
        <v>1</v>
      </c>
      <c r="AA16" s="40">
        <f>AVERAGE(AA12:AA15)</f>
        <v>1</v>
      </c>
      <c r="AF16" s="40">
        <f>AVERAGE(AF12:AF15)</f>
        <v>1</v>
      </c>
      <c r="AH16" s="69" t="s">
        <v>69</v>
      </c>
      <c r="AI16" s="69"/>
      <c r="AJ16" s="40">
        <f>AVERAGE(AJ12:AJ15)</f>
        <v>1</v>
      </c>
    </row>
    <row r="20" spans="1:21" x14ac:dyDescent="0.25">
      <c r="B20" s="68" t="s">
        <v>70</v>
      </c>
      <c r="C20" s="68"/>
      <c r="D20" s="68"/>
      <c r="E20" s="68"/>
      <c r="F20" s="68"/>
    </row>
    <row r="21" spans="1:21" s="36" customFormat="1" x14ac:dyDescent="0.25">
      <c r="A21" s="35"/>
      <c r="B21" s="37" t="s">
        <v>71</v>
      </c>
      <c r="C21" s="68" t="s">
        <v>72</v>
      </c>
      <c r="D21" s="68"/>
      <c r="E21" s="68" t="s">
        <v>73</v>
      </c>
      <c r="F21" s="68"/>
      <c r="G21" s="33"/>
      <c r="H21" s="33"/>
      <c r="I21" s="33"/>
      <c r="J21" s="33"/>
      <c r="K21" s="33"/>
      <c r="L21" s="33"/>
      <c r="M21" s="33"/>
      <c r="N21" s="33"/>
      <c r="O21" s="33"/>
      <c r="P21" s="33"/>
      <c r="Q21" s="34"/>
      <c r="R21" s="33"/>
      <c r="S21" s="33"/>
      <c r="T21" s="33"/>
      <c r="U21" s="35"/>
    </row>
    <row r="22" spans="1:21" x14ac:dyDescent="0.25">
      <c r="B22" s="26">
        <v>1</v>
      </c>
      <c r="C22" s="70" t="s">
        <v>74</v>
      </c>
      <c r="D22" s="71"/>
      <c r="E22" s="72" t="s">
        <v>75</v>
      </c>
      <c r="F22" s="73"/>
    </row>
    <row r="23" spans="1:21" ht="33" customHeight="1" x14ac:dyDescent="0.25">
      <c r="B23" s="26">
        <v>2</v>
      </c>
      <c r="C23" s="70" t="s">
        <v>76</v>
      </c>
      <c r="D23" s="71"/>
      <c r="E23" s="72" t="s">
        <v>77</v>
      </c>
      <c r="F23" s="73"/>
    </row>
    <row r="24" spans="1:21" ht="50.25" customHeight="1" x14ac:dyDescent="0.25">
      <c r="B24" s="26">
        <v>3</v>
      </c>
      <c r="C24" s="70" t="s">
        <v>78</v>
      </c>
      <c r="D24" s="71"/>
      <c r="E24" s="72" t="s">
        <v>79</v>
      </c>
      <c r="F24" s="73"/>
    </row>
    <row r="25" spans="1:21" ht="45.75" customHeight="1" x14ac:dyDescent="0.25">
      <c r="B25" s="26">
        <v>4</v>
      </c>
      <c r="C25" s="70" t="s">
        <v>80</v>
      </c>
      <c r="D25" s="71"/>
      <c r="E25" s="72" t="s">
        <v>81</v>
      </c>
      <c r="F25" s="73"/>
    </row>
    <row r="26" spans="1:21" ht="50.25" customHeight="1" x14ac:dyDescent="0.25">
      <c r="B26" s="26">
        <v>5</v>
      </c>
      <c r="C26" s="74" t="s">
        <v>87</v>
      </c>
      <c r="D26" s="74"/>
      <c r="E26" s="72" t="s">
        <v>86</v>
      </c>
      <c r="F26" s="73"/>
    </row>
  </sheetData>
  <autoFilter ref="A11:DW11" xr:uid="{00000000-0001-0000-0000-000000000000}"/>
  <dataConsolidate/>
  <mergeCells count="28">
    <mergeCell ref="C26:D26"/>
    <mergeCell ref="E26:F26"/>
    <mergeCell ref="C25:D25"/>
    <mergeCell ref="E25:F25"/>
    <mergeCell ref="C22:D22"/>
    <mergeCell ref="E22:F22"/>
    <mergeCell ref="C24:D24"/>
    <mergeCell ref="E24:F24"/>
    <mergeCell ref="C21:D21"/>
    <mergeCell ref="E21:F21"/>
    <mergeCell ref="AH16:AI16"/>
    <mergeCell ref="B20:F20"/>
    <mergeCell ref="C23:D23"/>
    <mergeCell ref="E23:F23"/>
    <mergeCell ref="AJ10:AJ11"/>
    <mergeCell ref="M1:N1"/>
    <mergeCell ref="M2:N2"/>
    <mergeCell ref="M3:N3"/>
    <mergeCell ref="M4:N4"/>
    <mergeCell ref="Y10:AC10"/>
    <mergeCell ref="AD10:AH10"/>
    <mergeCell ref="D10:N10"/>
    <mergeCell ref="O10:S10"/>
    <mergeCell ref="T10:X10"/>
    <mergeCell ref="C1:L4"/>
    <mergeCell ref="C6:N6"/>
    <mergeCell ref="AI10:AI11"/>
    <mergeCell ref="A10:C10"/>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EA1BD11B-FF56-4AFF-BD87-E8F16E55F5DD}">
          <x14:formula1>
            <xm:f>Hoja1!$A$1:$A$4</xm:f>
          </x14:formula1>
          <xm:sqref>H1:H4 H10:H1048576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dimension ref="A1:A4"/>
  <sheetViews>
    <sheetView workbookViewId="0">
      <selection activeCell="A2" sqref="A2"/>
    </sheetView>
  </sheetViews>
  <sheetFormatPr baseColWidth="10" defaultColWidth="11.42578125" defaultRowHeight="15" x14ac:dyDescent="0.25"/>
  <sheetData>
    <row r="1" spans="1:1" x14ac:dyDescent="0.25">
      <c r="A1" t="s">
        <v>82</v>
      </c>
    </row>
    <row r="2" spans="1:1" x14ac:dyDescent="0.25">
      <c r="A2" t="s">
        <v>83</v>
      </c>
    </row>
    <row r="3" spans="1:1" x14ac:dyDescent="0.25">
      <c r="A3" t="s">
        <v>84</v>
      </c>
    </row>
    <row r="4" spans="1:1" x14ac:dyDescent="0.25">
      <c r="A4"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vt:lpstr>
      <vt:lpstr>Hoja1</vt:lpstr>
      <vt:lpstr>Formato!Área_de_impresión</vt:lpstr>
      <vt:lpstr>Formato!Títulos_a_imprimir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Yamile Espinosa Galindo</cp:lastModifiedBy>
  <cp:revision/>
  <dcterms:created xsi:type="dcterms:W3CDTF">2014-05-21T18:22:31Z</dcterms:created>
  <dcterms:modified xsi:type="dcterms:W3CDTF">2024-01-26T14:14:07Z</dcterms:modified>
  <cp:category/>
  <cp:contentStatus/>
</cp:coreProperties>
</file>