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showInkAnnotation="0" defaultThemeVersion="124226"/>
  <mc:AlternateContent xmlns:mc="http://schemas.openxmlformats.org/markup-compatibility/2006">
    <mc:Choice Requires="x15">
      <x15ac:absPath xmlns:x15ac="http://schemas.microsoft.com/office/spreadsheetml/2010/11/ac" url="https://gobiernobogota-my.sharepoint.com/personal/yamile_espinosa_gobiernobogota_gov_co/Documents/VIGENCIA 2023/PLANES INSTITUCIONALES/Publicaciones PI/IV TRIMESTRE/"/>
    </mc:Choice>
  </mc:AlternateContent>
  <xr:revisionPtr revIDLastSave="1" documentId="8_{E00A6A09-48D7-40EB-BE93-9899BC017D5A}" xr6:coauthVersionLast="47" xr6:coauthVersionMax="47" xr10:uidLastSave="{223A7F05-9875-40BC-B5CF-0D249026A1D2}"/>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Formato!$A$11:$DW$11</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4" i="4" l="1"/>
  <c r="AI12" i="4"/>
  <c r="AJ12" i="4" s="1"/>
  <c r="AI13" i="4"/>
  <c r="AJ13" i="4" s="1"/>
  <c r="AD13" i="4"/>
  <c r="AF13" i="4" s="1"/>
  <c r="AD12" i="4"/>
  <c r="AF12" i="4" s="1"/>
  <c r="Y13" i="4"/>
  <c r="AA13" i="4" s="1"/>
  <c r="Y12" i="4"/>
  <c r="AA12" i="4" s="1"/>
  <c r="AA14" i="4" s="1"/>
  <c r="T13" i="4"/>
  <c r="V13" i="4" s="1"/>
  <c r="T12" i="4"/>
  <c r="V12" i="4" s="1"/>
  <c r="V14" i="4" s="1"/>
  <c r="O13" i="4"/>
  <c r="O12" i="4"/>
  <c r="Q12" i="4" s="1"/>
  <c r="Q13" i="4"/>
  <c r="Q14" i="4" l="1"/>
  <c r="AJ1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<sst xmlns="http://schemas.openxmlformats.org/spreadsheetml/2006/main" count="99" uniqueCount="71">
  <si>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</si>
  <si>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</si>
  <si>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</si>
  <si>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</si>
  <si>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</si>
  <si>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</si>
  <si>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 xml:space="preserve">Plan Anual de Vacantes-PAV  </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</si>
  <si>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</si>
  <si>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</si>
  <si>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</si>
  <si>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</si>
  <si>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</si>
  <si>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</si>
  <si>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</si>
  <si>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</si>
  <si>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</si>
  <si>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</si>
  <si>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</si>
  <si>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</si>
  <si>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</si>
  <si>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</si>
  <si>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</si>
  <si>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</si>
  <si>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</si>
  <si>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</si>
  <si>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</si>
  <si>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</si>
  <si>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</si>
  <si>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</si>
  <si>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</si>
  <si>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</si>
  <si>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</si>
  <si>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Gerencia del Talento Humano</t>
  </si>
  <si>
    <t>Mantener actualizadas al 95% las vacantes definitivas de carrera administrativa asignadas en provisionalidad, encargo y sin proveer en el aplicativo Sistema de apoyo para la Igualdad, el Mérito y la Oportunidad SIMO y que no correspondan a las ofertadas en el proceso de selección 740 de 2018</t>
  </si>
  <si>
    <t>(Número de reportes de vacantes actualizados/Número de vacantes definitivas de carrera administrativa asignadas en provisionalidad, encargo y sin proveer) * 100</t>
  </si>
  <si>
    <t>Dirección de Gestión del Talento Humano</t>
  </si>
  <si>
    <t>Constante</t>
  </si>
  <si>
    <t>Pantallazo SIMO actualizado</t>
  </si>
  <si>
    <t>A corte 31 de marzo de 2023, debían ser reportadas 346 vacantes definitivas en el  Sistema de apoyo para la igualdad, al mérito y la oportunidad - SIMO, de las cuales se cargaron 345, para un porcentaje de reporte del 99,71%. Se adjuntan pantallazos de los reportes.</t>
  </si>
  <si>
    <t>• Matriz en excel que contiene el cruce de la información de los reportes realizados en la plataforma SIMO, através de la cual, se logra identificar los valores para el cálculo del indicador.
• Pantallazo de SIMO a través se logra evidenciar la publicación de las vacantes ofertadas durante el periodo.</t>
  </si>
  <si>
    <t>A corte 30 de junio de 2023 existían en la planta permanente de empleos de la SDG 354 vacantes definitivas objeto de reporte en SIMO. Sin embargo, en el mes de abril de 2023, se recibieron comunicaciones por parte de la CNSC con solicitud de retiro de 83 vacantes al reporte SIMO, toda vez que ochenta (82) de ellas deben ser provistas con listas de elegibles de la convocatoria 740 de 2018 y una (1) a través de reincorporación. De allí que en SIMO, a corte 30 de junio de 2023, debían ser reportadas en 271 vacantes en total y se encuentran reportadas 269, para un porcentaje de cumplimiento del 99,26%. Se adjuntan comunicaciones con la CNSC y pantallazo del reporte en SIMO.</t>
  </si>
  <si>
    <t>• Planta de personal através de la cual, se logra identificar los valores para el cálculo del indicador.
• Pantallazo de SIMO a través se logra evidenciar la publicación de las vacantes ofertadas durante el periodo.
• Resolución provisión por reincorporación.
• Radicados comunicación con CNSC</t>
  </si>
  <si>
    <t>A corte 30 de septiembre de 2023 existían en la planta permanente de empleos de la SDG, 290 vacantes definitivas objeto de reporte en SIMO y se encuentran reportadas 290, para un porcentaje de cumplimiento del 100%. Se adjunta pantallazo del reporte en SIMO.</t>
  </si>
  <si>
    <t>• Pantallazo de SIMO a través se logra evidenciar la publicación de las vacantes ofertadas durante el periodo.</t>
  </si>
  <si>
    <t>A corte 31 de diciembre de 2023 existían en la planta permanente de empleos de la SDG, 304 vacantes definitivas objeto de reporte en SIMO y se encuentran reportadas 300, para un porcentaje de cumplimiento del 98,68%. Se adjunta pantallazo del reporte en SIMO.</t>
  </si>
  <si>
    <t>Mantener provistos en un mínimo del 90% los empleos de la planta permanente y temporal de la SDG, en cumplimiento a las necesidades del servicio y atendiendo la normatividad vigente.</t>
  </si>
  <si>
    <t xml:space="preserve">(Número de empleos de la planta provistos/Número total de empleos de la planta) * 100 </t>
  </si>
  <si>
    <t>Planta actualizada</t>
  </si>
  <si>
    <t>La planta global de la Secretaría Distrital de Gobierno, cuenta con 1204 empleos en planta permanente y 320 en planta temporal, para un total de 1524 empleos. A corte 31 de marzo de 2023, se encontraban provistos 1413 empleos para un total de provisión del 92,72%. Se adjunta planta a corte 31/03/2023.</t>
  </si>
  <si>
    <t>La planta global de la Secretaría Distrital de Gobierno, cuenta con 1204 empleos en planta permanente y 320 en planta temporal, para un total de 1524 empleos. A corte 30 de junio de 2023, se encontraban provistos 1408 empleos para un total de provisión del 92,39%. Se adjunta planta a corte 30/06/2023.</t>
  </si>
  <si>
    <t>La planta global de la Secretaría Distrital de Gobierno, cuenta con 1204 empleos en planta permanente y 320 en planta temporal, para un total de 1524 empleos. A corte 30 de septiembre de 2023, se encontraban provistos 1418 empleos para un total de provisión del 93,04%. Se adjunta planta a corte 30/09/2023.</t>
  </si>
  <si>
    <t>• Planta de personal a través de la cual, se logra identificar los valores para el cálculo del indicador.</t>
  </si>
  <si>
    <t>TOTAL</t>
  </si>
  <si>
    <t>Control de cambios</t>
  </si>
  <si>
    <t xml:space="preserve">Versión </t>
  </si>
  <si>
    <t>Fecha</t>
  </si>
  <si>
    <t>Descripción del cambio</t>
  </si>
  <si>
    <t>27 de enero de 2023</t>
  </si>
  <si>
    <t>Se publica la formulación del plan para la vigencia 2023.</t>
  </si>
  <si>
    <t>28 de abril de 2023</t>
  </si>
  <si>
    <t>Se publica el seguimiento del plan correspondiente al primer trimestre de 2023. El plan presenta un avance acumulado del 26%.</t>
  </si>
  <si>
    <t>27 de julio de 2023</t>
  </si>
  <si>
    <t xml:space="preserve">Se publica el seguimiento del plan correspondiente al segundo trimestre de 2023. El plan presenta un avance acumulado del 51,9% y del 100% para el segundo trimestre de 2023. </t>
  </si>
  <si>
    <t>27 de octubre de 2023</t>
  </si>
  <si>
    <t xml:space="preserve">Se publica el seguimiento del plan correspondiente al tercer trimestre de 2023. El plan presenta un avance acumulado del 78% y del 100% para el tercer trimestre de 2023. </t>
  </si>
  <si>
    <t>Creciente</t>
  </si>
  <si>
    <t>Decreciente</t>
  </si>
  <si>
    <t>Suma</t>
  </si>
  <si>
    <t>La planta global de la Secretaría Distrital de Gobierno cuenta con 1204 empleos en planta permanente y 320 en planta temporal, para un total de 1524 empleos. A corte 31 de diciembre de 2023, se encontraban provistos 1393 empleos para un total de provisión del 91,40%. Se adjunta planta a corte 31/12/2023.</t>
  </si>
  <si>
    <t xml:space="preserve">Se publica el seguimiento del plan correspondiente al cuarto trimestre de 2023. El plan presenta un avance acumulado del 100% y del 100% para el cuarto trimestre de 2023. </t>
  </si>
  <si>
    <t>26 de enero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</si>
</sst>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75">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9" fontId="6" fillId="0" borderId="1" xfId="3" applyFont="1" applyBorder="1" applyAlignment="1">
      <alignment horizontal="center" vertical="center"/>
    </xf>
    <xf numFmtId="164" fontId="6" fillId="0" borderId="1" xfId="3" applyNumberFormat="1" applyFont="1" applyBorder="1" applyAlignment="1">
      <alignment horizontal="center" vertical="center"/>
    </xf>
    <xf numFmtId="10" fontId="5" fillId="2" borderId="1" xfId="3" applyNumberFormat="1" applyFont="1" applyFill="1" applyBorder="1" applyAlignment="1">
      <alignment horizontal="center" vertical="center"/>
    </xf>
    <xf numFmtId="0" fontId="5" fillId="8" borderId="11" xfId="0" applyFont="1" applyFill="1" applyBorder="1" applyAlignment="1">
      <alignment vertical="center" wrapText="1"/>
    </xf>
    <xf numFmtId="0" fontId="5" fillId="8" borderId="1" xfId="0" applyFont="1" applyFill="1" applyBorder="1" applyAlignment="1">
      <alignment vertical="center" wrapText="1"/>
    </xf>
    <xf numFmtId="0" fontId="5" fillId="8" borderId="12" xfId="0" applyFont="1" applyFill="1" applyBorder="1" applyAlignment="1">
      <alignment vertical="center" wrapText="1"/>
    </xf>
    <xf numFmtId="0" fontId="5" fillId="8" borderId="5" xfId="0" applyFont="1" applyFill="1" applyBorder="1" applyAlignment="1">
      <alignment vertical="center" wrapText="1"/>
    </xf>
    <xf numFmtId="10" fontId="6" fillId="0" borderId="1" xfId="3" applyNumberFormat="1" applyFont="1" applyBorder="1" applyAlignment="1">
      <alignment horizontal="center" vertical="center"/>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xf numFmtId="0" fontId="13" fillId="7" borderId="1" xfId="0"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14"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2</xdr:col>
      <xdr:colOff>216224</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4"/>
  <sheetViews>
    <sheetView showGridLines="0" tabSelected="1" zoomScale="85" zoomScaleNormal="85" zoomScaleSheetLayoutView="100" zoomScalePageLayoutView="70" workbookViewId="0">
      <selection activeCell="C7" sqref="C7"/>
    </sheetView>
  </sheetViews>
  <sheetFormatPr baseColWidth="10" defaultColWidth="9" defaultRowHeight="15" x14ac:dyDescent="0.25"/>
  <cols>
    <col min="1" max="1" width="5.85546875" style="11" customWidth="1"/>
    <col min="2" max="2" width="28.42578125" style="12" customWidth="1"/>
    <col min="3" max="3" width="17.5703125" style="13" customWidth="1"/>
    <col min="4" max="4" width="6.7109375" style="14" customWidth="1"/>
    <col min="5" max="5" width="36.42578125" style="13" customWidth="1"/>
    <col min="6" max="6" width="27.28515625" style="13" customWidth="1"/>
    <col min="7" max="7" width="19.85546875" style="13" bestFit="1" customWidth="1"/>
    <col min="8" max="8" width="23.28515625" style="13" customWidth="1"/>
    <col min="9" max="14" width="17.7109375" style="13" customWidth="1"/>
    <col min="15" max="15" width="19" style="14" bestFit="1" customWidth="1"/>
    <col min="16" max="16" width="17.85546875" style="14" bestFit="1" customWidth="1"/>
    <col min="17" max="17" width="17.85546875" style="29" bestFit="1" customWidth="1"/>
    <col min="18" max="18" width="42.140625" style="15" customWidth="1"/>
    <col min="19" max="19" width="38.42578125" style="15" customWidth="1"/>
    <col min="20" max="20" width="19" style="14" bestFit="1" customWidth="1"/>
    <col min="21" max="21" width="17.85546875" style="33" bestFit="1" customWidth="1"/>
    <col min="22" max="22" width="20" style="30" bestFit="1" customWidth="1"/>
    <col min="23" max="23" width="52.7109375" style="2" customWidth="1"/>
    <col min="24" max="24" width="39.85546875" style="2" customWidth="1"/>
    <col min="25" max="25" width="20.42578125" style="30" customWidth="1"/>
    <col min="26" max="26" width="17.85546875" style="30" customWidth="1"/>
    <col min="27" max="27" width="20" style="30" customWidth="1"/>
    <col min="28" max="28" width="42.28515625" style="2" customWidth="1"/>
    <col min="29" max="29" width="25.140625" style="2" customWidth="1"/>
    <col min="30" max="30" width="20.42578125" style="30" customWidth="1"/>
    <col min="31" max="31" width="17.85546875" style="30" customWidth="1"/>
    <col min="32" max="32" width="20" style="30" customWidth="1"/>
    <col min="33" max="33" width="42.42578125" style="2" customWidth="1"/>
    <col min="34" max="34" width="25.28515625" style="2" customWidth="1"/>
    <col min="35" max="35" width="15.5703125" style="30" customWidth="1"/>
    <col min="36" max="36" width="20.85546875" style="30" customWidth="1"/>
    <col min="37" max="126" width="9" style="2"/>
    <col min="127" max="127" width="9" style="2" customWidth="1"/>
    <col min="128" max="16384" width="9" style="2"/>
  </cols>
  <sheetData>
    <row r="1" spans="1:36" ht="21" customHeight="1" x14ac:dyDescent="0.25">
      <c r="A1" s="20"/>
      <c r="B1" s="21"/>
      <c r="C1" s="60" t="s">
        <v>0</v>
      </c>
      <c r="D1" s="60"/>
      <c r="E1" s="60"/>
      <c r="F1" s="60"/>
      <c r="G1" s="60"/>
      <c r="H1" s="60"/>
      <c r="I1" s="60"/>
      <c r="J1" s="60"/>
      <c r="K1" s="60"/>
      <c r="L1" s="61"/>
      <c r="M1" s="51" t="s">
        <v>1</v>
      </c>
      <c r="N1" s="52"/>
      <c r="O1" s="9"/>
      <c r="P1" s="9"/>
      <c r="Q1" s="26"/>
      <c r="R1" s="4"/>
      <c r="S1" s="4"/>
      <c r="T1" s="9"/>
      <c r="U1" s="9"/>
      <c r="V1" s="9"/>
    </row>
    <row r="2" spans="1:36" x14ac:dyDescent="0.25">
      <c r="A2" s="22"/>
      <c r="B2" s="3"/>
      <c r="C2" s="62"/>
      <c r="D2" s="62"/>
      <c r="E2" s="62"/>
      <c r="F2" s="62"/>
      <c r="G2" s="62"/>
      <c r="H2" s="62"/>
      <c r="I2" s="62"/>
      <c r="J2" s="62"/>
      <c r="K2" s="62"/>
      <c r="L2" s="63"/>
      <c r="M2" s="53" t="s">
        <v>2</v>
      </c>
      <c r="N2" s="54"/>
      <c r="O2" s="9"/>
      <c r="P2" s="9"/>
      <c r="Q2" s="26"/>
      <c r="R2" s="4"/>
      <c r="S2" s="4"/>
      <c r="T2" s="9"/>
      <c r="U2" s="9"/>
      <c r="V2" s="9"/>
    </row>
    <row r="3" spans="1:36" ht="16.5" customHeight="1" x14ac:dyDescent="0.25">
      <c r="A3" s="22"/>
      <c r="B3" s="3"/>
      <c r="C3" s="62"/>
      <c r="D3" s="62"/>
      <c r="E3" s="62"/>
      <c r="F3" s="62"/>
      <c r="G3" s="62"/>
      <c r="H3" s="62"/>
      <c r="I3" s="62"/>
      <c r="J3" s="62"/>
      <c r="K3" s="62"/>
      <c r="L3" s="63"/>
      <c r="M3" s="53" t="s">
        <v>3</v>
      </c>
      <c r="N3" s="54"/>
      <c r="O3" s="9"/>
      <c r="P3" s="9"/>
      <c r="Q3" s="26"/>
      <c r="R3" s="4"/>
      <c r="S3" s="5"/>
      <c r="T3" s="32"/>
      <c r="U3" s="32"/>
      <c r="V3" s="32"/>
    </row>
    <row r="4" spans="1:36" ht="16.5" customHeight="1" x14ac:dyDescent="0.25">
      <c r="A4" s="23"/>
      <c r="B4" s="24"/>
      <c r="C4" s="64"/>
      <c r="D4" s="64"/>
      <c r="E4" s="64"/>
      <c r="F4" s="64"/>
      <c r="G4" s="64"/>
      <c r="H4" s="64"/>
      <c r="I4" s="64"/>
      <c r="J4" s="64"/>
      <c r="K4" s="64"/>
      <c r="L4" s="65"/>
      <c r="M4" s="55" t="s">
        <v>4</v>
      </c>
      <c r="N4" s="56"/>
      <c r="O4" s="9"/>
      <c r="P4" s="9"/>
      <c r="Q4" s="26"/>
      <c r="R4" s="4"/>
      <c r="S4" s="5"/>
      <c r="T4" s="32"/>
      <c r="U4" s="32"/>
      <c r="V4" s="32"/>
    </row>
    <row r="5" spans="1:36" ht="16.5" customHeight="1" x14ac:dyDescent="0.25">
      <c r="A5" s="3"/>
      <c r="B5" s="3"/>
      <c r="C5" s="6"/>
      <c r="D5" s="6"/>
      <c r="E5" s="6"/>
      <c r="F5" s="6"/>
      <c r="G5" s="6"/>
      <c r="H5" s="6"/>
      <c r="I5" s="6"/>
      <c r="J5" s="6"/>
      <c r="K5" s="6"/>
      <c r="L5" s="6"/>
      <c r="M5" s="7"/>
      <c r="N5" s="7"/>
      <c r="O5" s="9"/>
      <c r="P5" s="9"/>
      <c r="Q5" s="26"/>
      <c r="R5" s="4"/>
      <c r="S5" s="5"/>
      <c r="T5" s="32"/>
      <c r="U5" s="32"/>
      <c r="V5" s="32"/>
    </row>
    <row r="6" spans="1:36" ht="16.5" customHeight="1" x14ac:dyDescent="0.25">
      <c r="A6" s="3"/>
      <c r="B6" s="8" t="s">
        <v>5</v>
      </c>
      <c r="C6" s="66" t="s">
        <v>6</v>
      </c>
      <c r="D6" s="66"/>
      <c r="E6" s="66"/>
      <c r="F6" s="66"/>
      <c r="G6" s="66"/>
      <c r="H6" s="66"/>
      <c r="I6" s="66"/>
      <c r="J6" s="66"/>
      <c r="K6" s="66"/>
      <c r="L6" s="66"/>
      <c r="M6" s="66"/>
      <c r="N6" s="66"/>
      <c r="O6" s="9"/>
      <c r="P6" s="9"/>
      <c r="Q6" s="26"/>
      <c r="R6" s="4"/>
      <c r="S6" s="5"/>
      <c r="T6" s="32"/>
      <c r="U6" s="32"/>
      <c r="V6" s="32"/>
    </row>
    <row r="7" spans="1:36" ht="16.5" customHeight="1" x14ac:dyDescent="0.25">
      <c r="A7" s="3"/>
      <c r="B7" s="8" t="s">
        <v>7</v>
      </c>
      <c r="C7" s="19">
        <v>2023</v>
      </c>
      <c r="D7" s="9"/>
      <c r="E7" s="3"/>
      <c r="F7" s="3"/>
      <c r="G7" s="3"/>
      <c r="H7" s="3"/>
      <c r="I7" s="3"/>
      <c r="J7" s="3"/>
      <c r="K7" s="3"/>
      <c r="L7" s="3"/>
      <c r="M7" s="3"/>
      <c r="N7" s="3"/>
      <c r="O7" s="9"/>
      <c r="P7" s="9"/>
      <c r="Q7" s="26"/>
      <c r="R7" s="4"/>
      <c r="S7" s="5"/>
      <c r="T7" s="32"/>
      <c r="U7" s="32"/>
      <c r="V7" s="32"/>
    </row>
    <row r="8" spans="1:36" ht="16.5" customHeight="1" x14ac:dyDescent="0.25">
      <c r="A8" s="3"/>
      <c r="B8" s="3"/>
      <c r="C8" s="10"/>
      <c r="D8" s="9"/>
      <c r="E8" s="3"/>
      <c r="F8" s="3"/>
      <c r="G8" s="3"/>
      <c r="H8" s="3"/>
      <c r="I8" s="3"/>
      <c r="J8" s="3"/>
      <c r="K8" s="3"/>
      <c r="L8" s="3"/>
      <c r="M8" s="3"/>
      <c r="N8" s="3"/>
      <c r="O8" s="9"/>
      <c r="P8" s="9"/>
      <c r="Q8" s="26"/>
      <c r="R8" s="4"/>
      <c r="S8" s="5"/>
      <c r="T8" s="32"/>
      <c r="U8" s="32"/>
      <c r="V8" s="32"/>
    </row>
    <row r="9" spans="1:36" ht="16.5" customHeight="1" x14ac:dyDescent="0.25">
      <c r="A9" s="3"/>
      <c r="B9" s="3"/>
      <c r="C9" s="10"/>
      <c r="D9" s="9"/>
      <c r="E9" s="3"/>
      <c r="F9" s="3"/>
      <c r="G9" s="3"/>
      <c r="H9" s="3"/>
      <c r="I9" s="3"/>
      <c r="J9" s="3"/>
      <c r="K9" s="3"/>
      <c r="L9" s="3"/>
      <c r="M9" s="3"/>
      <c r="N9" s="3"/>
      <c r="O9" s="9"/>
      <c r="P9" s="9"/>
      <c r="Q9" s="26"/>
      <c r="R9" s="4"/>
      <c r="S9" s="5"/>
      <c r="T9" s="32"/>
      <c r="U9" s="32"/>
      <c r="V9" s="32"/>
    </row>
    <row r="10" spans="1:36" ht="32.25" customHeight="1" x14ac:dyDescent="0.25">
      <c r="A10" s="67" t="s">
        <v>8</v>
      </c>
      <c r="B10" s="67"/>
      <c r="C10" s="67"/>
      <c r="D10" s="58" t="s">
        <v>9</v>
      </c>
      <c r="E10" s="58"/>
      <c r="F10" s="58"/>
      <c r="G10" s="58"/>
      <c r="H10" s="58"/>
      <c r="I10" s="58"/>
      <c r="J10" s="58"/>
      <c r="K10" s="58"/>
      <c r="L10" s="58"/>
      <c r="M10" s="58"/>
      <c r="N10" s="58"/>
      <c r="O10" s="57" t="s">
        <v>10</v>
      </c>
      <c r="P10" s="57"/>
      <c r="Q10" s="57"/>
      <c r="R10" s="59"/>
      <c r="S10" s="59"/>
      <c r="T10" s="57" t="s">
        <v>11</v>
      </c>
      <c r="U10" s="57"/>
      <c r="V10" s="57"/>
      <c r="W10" s="57"/>
      <c r="X10" s="57"/>
      <c r="Y10" s="57" t="s">
        <v>12</v>
      </c>
      <c r="Z10" s="57"/>
      <c r="AA10" s="57"/>
      <c r="AB10" s="57"/>
      <c r="AC10" s="57"/>
      <c r="AD10" s="57" t="s">
        <v>13</v>
      </c>
      <c r="AE10" s="57"/>
      <c r="AF10" s="57"/>
      <c r="AG10" s="57"/>
      <c r="AH10" s="57"/>
      <c r="AI10" s="50" t="s">
        <v>14</v>
      </c>
      <c r="AJ10" s="50" t="s">
        <v>15</v>
      </c>
    </row>
    <row r="11" spans="1:36" s="30" customFormat="1" ht="45.75" customHeight="1" x14ac:dyDescent="0.25">
      <c r="A11" s="39" t="s">
        <v>16</v>
      </c>
      <c r="B11" s="39" t="s">
        <v>17</v>
      </c>
      <c r="C11" s="39" t="s">
        <v>18</v>
      </c>
      <c r="D11" s="40" t="s">
        <v>19</v>
      </c>
      <c r="E11" s="40" t="s">
        <v>20</v>
      </c>
      <c r="F11" s="40" t="s">
        <v>21</v>
      </c>
      <c r="G11" s="40" t="s">
        <v>22</v>
      </c>
      <c r="H11" s="40" t="s">
        <v>23</v>
      </c>
      <c r="I11" s="40" t="s">
        <v>10</v>
      </c>
      <c r="J11" s="40" t="s">
        <v>11</v>
      </c>
      <c r="K11" s="40" t="s">
        <v>12</v>
      </c>
      <c r="L11" s="40" t="s">
        <v>13</v>
      </c>
      <c r="M11" s="40" t="s">
        <v>24</v>
      </c>
      <c r="N11" s="40" t="s">
        <v>25</v>
      </c>
      <c r="O11" s="16" t="s">
        <v>26</v>
      </c>
      <c r="P11" s="16" t="s">
        <v>27</v>
      </c>
      <c r="Q11" s="25" t="s">
        <v>28</v>
      </c>
      <c r="R11" s="16" t="s">
        <v>29</v>
      </c>
      <c r="S11" s="16" t="s">
        <v>30</v>
      </c>
      <c r="T11" s="16" t="s">
        <v>26</v>
      </c>
      <c r="U11" s="16" t="s">
        <v>27</v>
      </c>
      <c r="V11" s="16" t="s">
        <v>28</v>
      </c>
      <c r="W11" s="16" t="s">
        <v>29</v>
      </c>
      <c r="X11" s="16" t="s">
        <v>30</v>
      </c>
      <c r="Y11" s="16" t="s">
        <v>26</v>
      </c>
      <c r="Z11" s="16" t="s">
        <v>27</v>
      </c>
      <c r="AA11" s="16" t="s">
        <v>28</v>
      </c>
      <c r="AB11" s="16" t="s">
        <v>29</v>
      </c>
      <c r="AC11" s="16" t="s">
        <v>30</v>
      </c>
      <c r="AD11" s="16" t="s">
        <v>26</v>
      </c>
      <c r="AE11" s="16" t="s">
        <v>27</v>
      </c>
      <c r="AF11" s="16" t="s">
        <v>28</v>
      </c>
      <c r="AG11" s="16" t="s">
        <v>29</v>
      </c>
      <c r="AH11" s="16" t="s">
        <v>30</v>
      </c>
      <c r="AI11" s="50"/>
      <c r="AJ11" s="50"/>
    </row>
    <row r="12" spans="1:36" s="18" customFormat="1" ht="209.25" customHeight="1" x14ac:dyDescent="0.25">
      <c r="A12" s="27">
        <v>7</v>
      </c>
      <c r="B12" s="17" t="s">
        <v>31</v>
      </c>
      <c r="C12" s="17" t="s">
        <v>32</v>
      </c>
      <c r="D12" s="27">
        <v>1</v>
      </c>
      <c r="E12" s="17" t="s">
        <v>33</v>
      </c>
      <c r="F12" s="17" t="s">
        <v>34</v>
      </c>
      <c r="G12" s="17" t="s">
        <v>35</v>
      </c>
      <c r="H12" s="17" t="s">
        <v>36</v>
      </c>
      <c r="I12" s="28">
        <v>0.95</v>
      </c>
      <c r="J12" s="28">
        <v>0.95</v>
      </c>
      <c r="K12" s="28">
        <v>0.95</v>
      </c>
      <c r="L12" s="28">
        <v>0.95</v>
      </c>
      <c r="M12" s="28">
        <v>0.95</v>
      </c>
      <c r="N12" s="17" t="s">
        <v>37</v>
      </c>
      <c r="O12" s="31">
        <f>I12</f>
        <v>0.95</v>
      </c>
      <c r="P12" s="31">
        <v>0.99710982658959535</v>
      </c>
      <c r="Q12" s="31">
        <f>IF(P12/O12&gt;100%,100%,P12/O12)</f>
        <v>1</v>
      </c>
      <c r="R12" s="17" t="s">
        <v>38</v>
      </c>
      <c r="S12" s="17" t="s">
        <v>39</v>
      </c>
      <c r="T12" s="28">
        <f>J12</f>
        <v>0.95</v>
      </c>
      <c r="U12" s="44">
        <v>0.99260000000000004</v>
      </c>
      <c r="V12" s="44">
        <f>IF(U12/T12&gt;100%,100%,U12/T12)</f>
        <v>1</v>
      </c>
      <c r="W12" s="17" t="s">
        <v>40</v>
      </c>
      <c r="X12" s="17" t="s">
        <v>41</v>
      </c>
      <c r="Y12" s="42">
        <f>K12</f>
        <v>0.95</v>
      </c>
      <c r="Z12" s="42">
        <v>1</v>
      </c>
      <c r="AA12" s="31">
        <f>IF(Z12/Y12&gt;100%,100%,Z12/Y12)</f>
        <v>1</v>
      </c>
      <c r="AB12" s="46" t="s">
        <v>42</v>
      </c>
      <c r="AC12" s="45" t="s">
        <v>43</v>
      </c>
      <c r="AD12" s="42">
        <f>L12</f>
        <v>0.95</v>
      </c>
      <c r="AE12" s="49">
        <v>0.98680000000000001</v>
      </c>
      <c r="AF12" s="31">
        <f>IF(AE12/AD12&gt;100%,100%,AE12/AD12)</f>
        <v>1</v>
      </c>
      <c r="AG12" s="1" t="s">
        <v>44</v>
      </c>
      <c r="AH12" s="1" t="s">
        <v>43</v>
      </c>
      <c r="AI12" s="43">
        <f>AVERAGE(P12,U12,Z12,AE12)</f>
        <v>0.99412745664739888</v>
      </c>
      <c r="AJ12" s="31">
        <f>IF(AI12/M12&gt;100%,100%,AI12/M12)</f>
        <v>1</v>
      </c>
    </row>
    <row r="13" spans="1:36" s="18" customFormat="1" ht="150" customHeight="1" x14ac:dyDescent="0.25">
      <c r="A13" s="27">
        <v>7</v>
      </c>
      <c r="B13" s="17" t="s">
        <v>31</v>
      </c>
      <c r="C13" s="17" t="s">
        <v>32</v>
      </c>
      <c r="D13" s="27">
        <v>2</v>
      </c>
      <c r="E13" s="17" t="s">
        <v>45</v>
      </c>
      <c r="F13" s="17" t="s">
        <v>46</v>
      </c>
      <c r="G13" s="17" t="s">
        <v>35</v>
      </c>
      <c r="H13" s="17" t="s">
        <v>36</v>
      </c>
      <c r="I13" s="28">
        <v>0.9</v>
      </c>
      <c r="J13" s="28">
        <v>0.9</v>
      </c>
      <c r="K13" s="28">
        <v>0.9</v>
      </c>
      <c r="L13" s="28">
        <v>0.9</v>
      </c>
      <c r="M13" s="28">
        <v>0.9</v>
      </c>
      <c r="N13" s="17" t="s">
        <v>47</v>
      </c>
      <c r="O13" s="31">
        <f t="shared" ref="O13" si="0">I13</f>
        <v>0.9</v>
      </c>
      <c r="P13" s="31">
        <v>0.92716535433070868</v>
      </c>
      <c r="Q13" s="28">
        <f t="shared" ref="Q13" si="1">IF(P13/O13&gt;100%,100%,P13/O13)</f>
        <v>1</v>
      </c>
      <c r="R13" s="17" t="s">
        <v>48</v>
      </c>
      <c r="S13" s="17" t="s">
        <v>39</v>
      </c>
      <c r="T13" s="28">
        <f t="shared" ref="T13" si="2">J13</f>
        <v>0.9</v>
      </c>
      <c r="U13" s="44">
        <v>0.92390000000000005</v>
      </c>
      <c r="V13" s="44">
        <f>IF(U13/T13&gt;100%,100%,U13/T13)</f>
        <v>1</v>
      </c>
      <c r="W13" s="17" t="s">
        <v>49</v>
      </c>
      <c r="X13" s="17" t="s">
        <v>41</v>
      </c>
      <c r="Y13" s="42">
        <f t="shared" ref="Y13" si="3">K13</f>
        <v>0.9</v>
      </c>
      <c r="Z13" s="42">
        <v>0.9304</v>
      </c>
      <c r="AA13" s="31">
        <f t="shared" ref="AA13" si="4">IF(Z13/Y13&gt;100%,100%,Z13/Y13)</f>
        <v>1</v>
      </c>
      <c r="AB13" s="47" t="s">
        <v>50</v>
      </c>
      <c r="AC13" s="48" t="s">
        <v>51</v>
      </c>
      <c r="AD13" s="42">
        <f t="shared" ref="AD13" si="5">L13</f>
        <v>0.9</v>
      </c>
      <c r="AE13" s="42">
        <v>0.91</v>
      </c>
      <c r="AF13" s="31">
        <f t="shared" ref="AF13" si="6">IF(AE13/AD13&gt;100%,100%,AE13/AD13)</f>
        <v>1</v>
      </c>
      <c r="AG13" s="1" t="s">
        <v>68</v>
      </c>
      <c r="AH13" s="1" t="s">
        <v>51</v>
      </c>
      <c r="AI13" s="43">
        <f>AVERAGE(P13,U13,Z13,AE13)</f>
        <v>0.92286633858267719</v>
      </c>
      <c r="AJ13" s="31">
        <f t="shared" ref="AJ13" si="7">IF(AI13/M13&gt;100%,100%,AI13/M13)</f>
        <v>1</v>
      </c>
    </row>
    <row r="14" spans="1:36" ht="18.75" x14ac:dyDescent="0.25">
      <c r="Q14" s="41">
        <f>AVERAGE(Q12:Q13)</f>
        <v>1</v>
      </c>
      <c r="V14" s="41">
        <f>AVERAGE(V12:V13)</f>
        <v>1</v>
      </c>
      <c r="AA14" s="41">
        <f>AVERAGE(AA12:AA13)</f>
        <v>1</v>
      </c>
      <c r="AF14" s="41">
        <f>AVERAGE(AF12:AF13)</f>
        <v>1</v>
      </c>
      <c r="AH14" s="68" t="s">
        <v>52</v>
      </c>
      <c r="AI14" s="68"/>
      <c r="AJ14" s="41">
        <f>AVERAGE(AJ12:AJ13)</f>
        <v>1</v>
      </c>
    </row>
    <row r="18" spans="1:21" x14ac:dyDescent="0.25">
      <c r="B18" s="72" t="s">
        <v>53</v>
      </c>
      <c r="C18" s="72"/>
      <c r="D18" s="72"/>
      <c r="E18" s="72"/>
      <c r="F18" s="72"/>
    </row>
    <row r="19" spans="1:21" s="37" customFormat="1" x14ac:dyDescent="0.25">
      <c r="A19" s="36"/>
      <c r="B19" s="38" t="s">
        <v>54</v>
      </c>
      <c r="C19" s="72" t="s">
        <v>55</v>
      </c>
      <c r="D19" s="72"/>
      <c r="E19" s="72" t="s">
        <v>56</v>
      </c>
      <c r="F19" s="72"/>
      <c r="G19" s="34"/>
      <c r="H19" s="34"/>
      <c r="I19" s="34"/>
      <c r="J19" s="34"/>
      <c r="K19" s="34"/>
      <c r="L19" s="34"/>
      <c r="M19" s="34"/>
      <c r="N19" s="34"/>
      <c r="O19" s="34"/>
      <c r="P19" s="34"/>
      <c r="Q19" s="35"/>
      <c r="R19" s="34"/>
      <c r="S19" s="34"/>
      <c r="T19" s="34"/>
      <c r="U19" s="36"/>
    </row>
    <row r="20" spans="1:21" x14ac:dyDescent="0.25">
      <c r="B20" s="27">
        <v>1</v>
      </c>
      <c r="C20" s="73" t="s">
        <v>57</v>
      </c>
      <c r="D20" s="74"/>
      <c r="E20" s="70" t="s">
        <v>58</v>
      </c>
      <c r="F20" s="71"/>
    </row>
    <row r="21" spans="1:21" ht="36.75" customHeight="1" x14ac:dyDescent="0.25">
      <c r="B21" s="27">
        <v>2</v>
      </c>
      <c r="C21" s="73" t="s">
        <v>59</v>
      </c>
      <c r="D21" s="74"/>
      <c r="E21" s="70" t="s">
        <v>60</v>
      </c>
      <c r="F21" s="71"/>
    </row>
    <row r="22" spans="1:21" ht="50.25" customHeight="1" x14ac:dyDescent="0.25">
      <c r="B22" s="27">
        <v>3</v>
      </c>
      <c r="C22" s="73" t="s">
        <v>61</v>
      </c>
      <c r="D22" s="74"/>
      <c r="E22" s="70" t="s">
        <v>62</v>
      </c>
      <c r="F22" s="71"/>
    </row>
    <row r="23" spans="1:21" ht="49.5" customHeight="1" x14ac:dyDescent="0.25">
      <c r="B23" s="27">
        <v>4</v>
      </c>
      <c r="C23" s="73" t="s">
        <v>63</v>
      </c>
      <c r="D23" s="74"/>
      <c r="E23" s="70" t="s">
        <v>64</v>
      </c>
      <c r="F23" s="71"/>
    </row>
    <row r="24" spans="1:21" ht="51" customHeight="1" x14ac:dyDescent="0.25">
      <c r="B24" s="27">
        <v>5</v>
      </c>
      <c r="C24" s="69" t="s">
        <v>70</v>
      </c>
      <c r="D24" s="69"/>
      <c r="E24" s="70" t="s">
        <v>69</v>
      </c>
      <c r="F24" s="71"/>
    </row>
  </sheetData>
  <autoFilter ref="A11:DW11" xr:uid="{00000000-0001-0000-0000-000000000000}"/>
  <dataConsolidate/>
  <mergeCells count="28">
    <mergeCell ref="AH14:AI14"/>
    <mergeCell ref="C24:D24"/>
    <mergeCell ref="E24:F24"/>
    <mergeCell ref="B18:F18"/>
    <mergeCell ref="C21:D21"/>
    <mergeCell ref="E21:F21"/>
    <mergeCell ref="C22:D22"/>
    <mergeCell ref="E22:F22"/>
    <mergeCell ref="C23:D23"/>
    <mergeCell ref="E23:F23"/>
    <mergeCell ref="C20:D20"/>
    <mergeCell ref="E20:F20"/>
    <mergeCell ref="C19:D19"/>
    <mergeCell ref="E19:F19"/>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2578125" defaultRowHeight="15" x14ac:dyDescent="0.25"/>
  <sheetData>
    <row r="1" spans="1:1" x14ac:dyDescent="0.25">
      <c r="A1" t="s">
        <v>65</v>
      </c>
    </row>
    <row r="2" spans="1:1" x14ac:dyDescent="0.25">
      <c r="A2" t="s">
        <v>66</v>
      </c>
    </row>
    <row r="3" spans="1:1" x14ac:dyDescent="0.25">
      <c r="A3" t="s">
        <v>67</v>
      </c>
    </row>
    <row r="4" spans="1:1" x14ac:dyDescent="0.25">
      <c r="A4"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2024-01-26T14:13:32Z</dcterms:modified>
  <cp:category/>
  <cp:contentStatus/>
</cp:coreProperties>
</file>