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V TRIMESTRE/"/>
    </mc:Choice>
  </mc:AlternateContent>
  <xr:revisionPtr revIDLastSave="12" documentId="13_ncr:1_{B3A50CF8-B779-441D-8E58-6F86E099A71C}" xr6:coauthVersionLast="47" xr6:coauthVersionMax="47" xr10:uidLastSave="{2B74EFA8-B7AF-471F-B2A3-800C8A98AC61}"/>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 i="4" l="1"/>
  <c r="AF13" i="4"/>
  <c r="AD13" i="4"/>
  <c r="AA13" i="4"/>
  <c r="Y13" i="4"/>
  <c r="T13" i="4"/>
  <c r="V13" i="4"/>
  <c r="AJ12" i="4"/>
  <c r="AI12" i="4"/>
  <c r="AD12" i="4"/>
  <c r="AF12" i="4"/>
  <c r="Y12" i="4"/>
  <c r="AA12" i="4"/>
  <c r="T12" i="4"/>
  <c r="V12" i="4"/>
  <c r="O12" i="4"/>
  <c r="Q12" i="4"/>
  <c r="AD14" i="4"/>
  <c r="AF14" i="4"/>
  <c r="AF15" i="4"/>
  <c r="Y14" i="4"/>
  <c r="AA14" i="4"/>
  <c r="T14" i="4"/>
  <c r="V14" i="4"/>
  <c r="O14" i="4"/>
  <c r="Q14" i="4"/>
  <c r="Q15" i="4"/>
  <c r="AJ14" i="4"/>
  <c r="V15" i="4"/>
  <c r="AA15" i="4"/>
  <c r="AJ1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<sst xmlns="http://schemas.openxmlformats.org/spreadsheetml/2006/main" count="117" uniqueCount="74">
  <si>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</si>
  <si>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</si>
  <si>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</si>
  <si>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</si>
  <si>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</si>
  <si>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</si>
  <si>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 Seguridad y Privacidad de la Información</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</si>
  <si>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</si>
  <si>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</si>
  <si>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</si>
  <si>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</si>
  <si>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</si>
  <si>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</si>
  <si>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</si>
  <si>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</si>
  <si>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</si>
  <si>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</si>
  <si>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</si>
  <si>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</si>
  <si>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</si>
  <si>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</si>
  <si>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</si>
  <si>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</si>
  <si>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</si>
  <si>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</si>
  <si>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</si>
  <si>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</si>
  <si>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</si>
  <si>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</si>
  <si>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</si>
  <si>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</si>
  <si>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Implementar estrategias de Gobierno Abierto y transparencia, haciendo uso de herramientas de las TIC para su divulgación, como parte del fortalecimiento de la relación entre la ciudadanía y el gobierno.</t>
  </si>
  <si>
    <t>Gerencia de TIC</t>
  </si>
  <si>
    <t>Actualizar la identificación, valoración y clasificación de activos en las 20 Alcaldías Locales</t>
  </si>
  <si>
    <t xml:space="preserve">Número de alcaldías con activos de información valorados y clasificados </t>
  </si>
  <si>
    <t>Dirección de Tecnologías e Información</t>
  </si>
  <si>
    <t>Suma</t>
  </si>
  <si>
    <t>Informe avance implementación plan de seguridad y privacidad de la información</t>
  </si>
  <si>
    <t>Se realizó la identificación, valoración y clasificación de activos en Alcaldías Locales; a la fecha se tiene un avance general de un 55,3%
Usaquén - 70%
• Chapinero- 50%
• Santa Fe- 50%
• San Cristóbal- 70%
• Usme- 50%
• Tunjuelito- 70%
• Bosa- 70%
• Kennedy- 50%
• Fontibón- 70%
• Engativá- 50%
• Suba- 70%
• Barrios Unidos- 0%
• Teusaquillo- 20%
• Los Mártires- 0%
• Antonio Nariño- 70%
• Puente Aranda- 70%
• Candelaria- 20%
• Rafael Uribe Uribe- 20%
• Ciudad Bolívar - 0%
• Sumapaz - 70%</t>
  </si>
  <si>
    <t>Informe de avance de la meta</t>
  </si>
  <si>
    <t>Durante el periodo se avanzó en la identificación y valoración y clasificación de activos en las 20 alcaldías locales</t>
  </si>
  <si>
    <t>Soportes de avance de la meta</t>
  </si>
  <si>
    <t>La vigencia finaliza con el siguiente avance en localidades:
Usaquen	70
Chapinero	100
Santafe	        90
San Cristobal	100
Usme	        50
Tunjuelito	100
Bosa	        90
Kennedy	90
Fontibon	100
Engativa	        100
Suba	        100
Barrios Unidos	100
Teusaquillo	100
Martires	0
Antonio Nariño	100
Puente Aranda	100
Candelaria	20
Rafael Uribe	100
Ciudad Bolivar	100
Sumapaz	100</t>
  </si>
  <si>
    <t>Realizar la actualización del inventario de activos de información para las 21 dependencias del Nivel central</t>
  </si>
  <si>
    <t xml:space="preserve">Número de dependencias del Nivel Central con activos de información valorados y clasificados actualizados </t>
  </si>
  <si>
    <t>No programada</t>
  </si>
  <si>
    <t>N/A</t>
  </si>
  <si>
    <t>Durante el periodo se avanzó en la actualización del inventario de activos de información para las 21 dependencias del Nivel central</t>
  </si>
  <si>
    <t xml:space="preserve">Informe de la meta. Pendiente entrega del inventario de activos de información actualizado. </t>
  </si>
  <si>
    <t>En el Nivel Central se finaliza con el siguiente avance:
DIRECCION PARA LA GESTION POLICIVA	     100
DIRECCION JURIDICA	                                     70
DIRECCION DE RELACIONES POLITICAS	     100
DIRECCION DE DERECHOS HUMANOS	     100
DIRECCION ADMINISTRATIVA	                     100
DIRECCION GEST DESARROLLO LOCAL	     100
DESPACHO SECRETARIO DE GOBIERNO	     100
DIRECCION GESTION TALENTO HUMANO     70
SUBSECRETARIA GESTION INSTITUCIONAL   100
OFICINA DE CONTROL INTERNO	             100
OFICINA DE ASUNTOS DISCIPLINARIOS         100
DIRECCION FINANCIERA	                             90
SUBSECRETARIA DE GESTION LOCAL	     0
OFICINA ASESORA DE PLANEACION	            100
OFICINA ASESORA DE COMUNICACIONES    20
SUB GOBERNABILIDAD GARANTIA DER        100
DIRECCION CONVIVENCIA DIALOGO             100
SUB ASUNTOS LIBERTAD RELIGIOSA              100
DIRECCION DE CONTRATACION	                     100
DIR GESTION ADMINIST ESPECIAL POLICIA   100
DIRECCION DE ASUNTOS ETNICOS	             100
SUBDIR ASUNTOS INDIGENAS RROM            0
SUBDIRE ASUNTOS COMUNIDADES NEGRAS, AFROCOLOMB RAIZALES PALENQUERAS	    100
DTI	                                                                   100</t>
  </si>
  <si>
    <t>Hacer seguimiento a los lineamientos establecidos en las 13 políticas especificas de seguridad de la información, de acuerdo con el anexo A de la ISO 27001:2013</t>
  </si>
  <si>
    <t>La calificación del Autodiagnóstico MSPI debe aumentar de 37 a 47</t>
  </si>
  <si>
    <t>Creciente</t>
  </si>
  <si>
    <t>Se realizó la actualización a políticas específicas de seguridad de la información de acuerdo con el anexo A de la ISO 27001 a los capítulos 7.1.4.5, 7.1.8.3, 7.1.8.6, 7.1.10.1 en los que se complementan los lineamientos con relación a la responsabilidad de usuarios, acuerdo de transferencia de información, acuerdo de confidencialidad y seguridad de la información en relación con los proveedores; e inclusión en el Ítem 12 documentos relacionados del formato de transferencia de información aprobado por la OAP.</t>
  </si>
  <si>
    <t>Durante el periodo se realizó seguimiento a los lineamientos establecidos en el manual de seguridad de la información, así mismo se realizó actualización del manual de seguridad de la información.</t>
  </si>
  <si>
    <t>Informe de la meta</t>
  </si>
  <si>
    <t>Se continúo con las capacitaciones y/o sensibilizaciones en seguridad, se solicitron informes del FortiWeb y se realizó seguimiento a DA e informe de alta consejería por puertos abiertos</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</si>
  <si>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</si>
  <si>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</si>
  <si>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</si>
  <si>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</si>
  <si>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</si>
  <si>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</si>
  <si>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</si>
  <si>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</si>
  <si>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31,2%</t>
  </si>
  <si>
    <t>27 de julio de 2023</t>
  </si>
  <si>
    <t>Se publica el seguimiento del plan correspondiente al segundo trimestre de 2023. El plan presenta un avance acumulado del 46,7% y un 66,7% de ejecución para el segundo trimestre 2023.</t>
  </si>
  <si>
    <t>30 de octubre de 2023</t>
  </si>
  <si>
    <t xml:space="preserve">Se incluye el entregable de las metas 1, 2 y 3, según lo indicado por la Dirección de Tecnologías e Información mediante memorando 20234400265573. Se publica el seguimiento del plan correspondiente al tercer trimestre de 2023. El plan presenta un avance acumulado del 64,9% y del 100% para el tercer trimestre 2023. </t>
  </si>
  <si>
    <t>25 de enero de 2024</t>
  </si>
  <si>
    <t xml:space="preserve">Se publica el seguimiento del plan correspondiente al cuarto trimestre de 2023. El plan presenta un avance acumulado del 95,2% y un 100% de ejecución para el cuarto trimestre 2023. </t>
  </si>
  <si>
    <t>Decreciente</t>
  </si>
  <si>
    <t>Constante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</si>
</sst>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family val="2"/>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4">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wrapText="1"/>
    </xf>
    <xf numFmtId="0" fontId="15" fillId="8" borderId="1"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5" fillId="0" borderId="1" xfId="1" applyFont="1" applyBorder="1" applyAlignment="1">
      <alignment horizontal="center" vertical="center"/>
    </xf>
    <xf numFmtId="164" fontId="5" fillId="0" borderId="1" xfId="3" applyNumberFormat="1" applyFont="1" applyFill="1" applyBorder="1" applyAlignment="1">
      <alignment horizontal="center" vertical="center"/>
    </xf>
    <xf numFmtId="0" fontId="15" fillId="0" borderId="12" xfId="0" applyFont="1" applyBorder="1" applyAlignment="1">
      <alignment horizontal="left" vertical="center" wrapText="1"/>
    </xf>
    <xf numFmtId="0" fontId="15" fillId="0" borderId="12" xfId="0" applyFont="1" applyBorder="1" applyAlignment="1">
      <alignment vertical="center" wrapText="1"/>
    </xf>
    <xf numFmtId="0" fontId="15" fillId="8" borderId="12" xfId="0" applyFont="1" applyFill="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16" fillId="0" borderId="5" xfId="0" applyFont="1" applyBorder="1" applyAlignment="1">
      <alignment vertical="center" wrapText="1"/>
    </xf>
    <xf numFmtId="0" fontId="5" fillId="3" borderId="1" xfId="1" applyFont="1" applyFill="1" applyBorder="1" applyAlignment="1">
      <alignment horizontal="center" vertical="center"/>
    </xf>
    <xf numFmtId="0" fontId="6" fillId="0" borderId="1" xfId="0" applyFont="1" applyBorder="1" applyAlignment="1">
      <alignment horizontal="justify" vertical="center" wrapText="1"/>
    </xf>
    <xf numFmtId="0" fontId="5" fillId="2" borderId="1" xfId="1" applyFont="1" applyFill="1" applyBorder="1" applyAlignment="1">
      <alignmen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4" fillId="2" borderId="1" xfId="1" applyFont="1" applyFill="1" applyBorder="1" applyAlignment="1">
      <alignment horizontal="center" vertical="center" wrapText="1"/>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5"/>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4" width="17.7109375" style="14"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5" style="2" customWidth="1"/>
    <col min="25" max="25" width="20.42578125" style="31" customWidth="1"/>
    <col min="26" max="26" width="17.85546875" style="31" customWidth="1"/>
    <col min="27" max="27" width="20" style="31" customWidth="1"/>
    <col min="28" max="28" width="42.28515625" style="2" customWidth="1"/>
    <col min="29" max="29" width="25.140625" style="2" customWidth="1"/>
    <col min="30" max="30" width="20.42578125" style="31" customWidth="1"/>
    <col min="31" max="31" width="17.85546875" style="31" customWidth="1"/>
    <col min="32" max="32" width="20" style="31" customWidth="1"/>
    <col min="33" max="33" width="42.42578125" style="2" customWidth="1"/>
    <col min="34" max="34" width="25.28515625" style="2" customWidth="1"/>
    <col min="35" max="35" width="15.5703125" style="31" customWidth="1"/>
    <col min="36" max="36" width="20.85546875" style="31" customWidth="1"/>
    <col min="37" max="126" width="9" style="2"/>
    <col min="127" max="127" width="9" style="2" customWidth="1"/>
    <col min="128" max="16384" width="9" style="2"/>
  </cols>
  <sheetData>
    <row r="1" spans="1:36" ht="21" customHeight="1" x14ac:dyDescent="0.25">
      <c r="A1" s="21"/>
      <c r="B1" s="22"/>
      <c r="C1" s="76" t="s">
        <v>0</v>
      </c>
      <c r="D1" s="76"/>
      <c r="E1" s="76"/>
      <c r="F1" s="76"/>
      <c r="G1" s="76"/>
      <c r="H1" s="76"/>
      <c r="I1" s="76"/>
      <c r="J1" s="76"/>
      <c r="K1" s="76"/>
      <c r="L1" s="77"/>
      <c r="M1" s="67" t="s">
        <v>1</v>
      </c>
      <c r="N1" s="68"/>
      <c r="O1" s="10"/>
      <c r="P1" s="10"/>
      <c r="Q1" s="27"/>
      <c r="R1" s="5"/>
      <c r="S1" s="5"/>
      <c r="T1" s="10"/>
      <c r="U1" s="10"/>
      <c r="V1" s="10"/>
    </row>
    <row r="2" spans="1:36" x14ac:dyDescent="0.25">
      <c r="A2" s="23"/>
      <c r="B2" s="4"/>
      <c r="C2" s="78"/>
      <c r="D2" s="78"/>
      <c r="E2" s="78"/>
      <c r="F2" s="78"/>
      <c r="G2" s="78"/>
      <c r="H2" s="78"/>
      <c r="I2" s="78"/>
      <c r="J2" s="78"/>
      <c r="K2" s="78"/>
      <c r="L2" s="79"/>
      <c r="M2" s="69" t="s">
        <v>2</v>
      </c>
      <c r="N2" s="70"/>
      <c r="O2" s="10"/>
      <c r="P2" s="10"/>
      <c r="Q2" s="27"/>
      <c r="R2" s="5"/>
      <c r="S2" s="5"/>
      <c r="T2" s="10"/>
      <c r="U2" s="10"/>
      <c r="V2" s="10"/>
    </row>
    <row r="3" spans="1:36" ht="16.5" customHeight="1" x14ac:dyDescent="0.25">
      <c r="A3" s="23"/>
      <c r="B3" s="4"/>
      <c r="C3" s="78"/>
      <c r="D3" s="78"/>
      <c r="E3" s="78"/>
      <c r="F3" s="78"/>
      <c r="G3" s="78"/>
      <c r="H3" s="78"/>
      <c r="I3" s="78"/>
      <c r="J3" s="78"/>
      <c r="K3" s="78"/>
      <c r="L3" s="79"/>
      <c r="M3" s="69" t="s">
        <v>3</v>
      </c>
      <c r="N3" s="70"/>
      <c r="O3" s="10"/>
      <c r="P3" s="10"/>
      <c r="Q3" s="27"/>
      <c r="R3" s="5"/>
      <c r="S3" s="6"/>
      <c r="T3" s="33"/>
      <c r="U3" s="33"/>
      <c r="V3" s="33"/>
    </row>
    <row r="4" spans="1:36" ht="16.5" customHeight="1" x14ac:dyDescent="0.25">
      <c r="A4" s="24"/>
      <c r="B4" s="25"/>
      <c r="C4" s="80"/>
      <c r="D4" s="80"/>
      <c r="E4" s="80"/>
      <c r="F4" s="80"/>
      <c r="G4" s="80"/>
      <c r="H4" s="80"/>
      <c r="I4" s="80"/>
      <c r="J4" s="80"/>
      <c r="K4" s="80"/>
      <c r="L4" s="81"/>
      <c r="M4" s="71" t="s">
        <v>4</v>
      </c>
      <c r="N4" s="72"/>
      <c r="O4" s="10"/>
      <c r="P4" s="10"/>
      <c r="Q4" s="27"/>
      <c r="R4" s="5"/>
      <c r="S4" s="6"/>
      <c r="T4" s="33"/>
      <c r="U4" s="33"/>
      <c r="V4" s="33"/>
    </row>
    <row r="5" spans="1:36" ht="16.5" customHeight="1" x14ac:dyDescent="0.25">
      <c r="A5" s="4"/>
      <c r="B5" s="4"/>
      <c r="C5" s="7"/>
      <c r="D5" s="7"/>
      <c r="E5" s="7"/>
      <c r="F5" s="7"/>
      <c r="G5" s="7"/>
      <c r="H5" s="7"/>
      <c r="I5" s="7"/>
      <c r="J5" s="7"/>
      <c r="K5" s="7"/>
      <c r="L5" s="7"/>
      <c r="M5" s="8"/>
      <c r="N5" s="8"/>
      <c r="O5" s="10"/>
      <c r="P5" s="10"/>
      <c r="Q5" s="27"/>
      <c r="R5" s="5"/>
      <c r="S5" s="6"/>
      <c r="T5" s="33"/>
      <c r="U5" s="33"/>
      <c r="V5" s="33"/>
    </row>
    <row r="6" spans="1:36" ht="16.5" customHeight="1" x14ac:dyDescent="0.25">
      <c r="A6" s="4"/>
      <c r="B6" s="9" t="s">
        <v>5</v>
      </c>
      <c r="C6" s="82" t="s">
        <v>6</v>
      </c>
      <c r="D6" s="82"/>
      <c r="E6" s="82"/>
      <c r="F6" s="82"/>
      <c r="G6" s="82"/>
      <c r="H6" s="82"/>
      <c r="I6" s="82"/>
      <c r="J6" s="82"/>
      <c r="K6" s="82"/>
      <c r="L6" s="82"/>
      <c r="M6" s="82"/>
      <c r="N6" s="82"/>
      <c r="O6" s="10"/>
      <c r="P6" s="10"/>
      <c r="Q6" s="27"/>
      <c r="R6" s="5"/>
      <c r="S6" s="6"/>
      <c r="T6" s="33"/>
      <c r="U6" s="33"/>
      <c r="V6" s="33"/>
    </row>
    <row r="7" spans="1:36" ht="16.5" customHeight="1" x14ac:dyDescent="0.25">
      <c r="A7" s="4"/>
      <c r="B7" s="9" t="s">
        <v>7</v>
      </c>
      <c r="C7" s="20">
        <v>2023</v>
      </c>
      <c r="D7" s="10"/>
      <c r="E7" s="4"/>
      <c r="F7" s="4"/>
      <c r="G7" s="4"/>
      <c r="H7" s="4"/>
      <c r="I7" s="4"/>
      <c r="J7" s="4"/>
      <c r="K7" s="4"/>
      <c r="L7" s="4"/>
      <c r="M7" s="4"/>
      <c r="N7" s="4"/>
      <c r="O7" s="10"/>
      <c r="P7" s="10"/>
      <c r="Q7" s="27"/>
      <c r="R7" s="5"/>
      <c r="S7" s="6"/>
      <c r="T7" s="33"/>
      <c r="U7" s="33"/>
      <c r="V7" s="33"/>
    </row>
    <row r="8" spans="1:36" ht="16.5" customHeight="1" x14ac:dyDescent="0.25">
      <c r="A8" s="4"/>
      <c r="B8" s="4"/>
      <c r="C8" s="11"/>
      <c r="D8" s="10"/>
      <c r="E8" s="4"/>
      <c r="F8" s="4"/>
      <c r="G8" s="4"/>
      <c r="H8" s="4"/>
      <c r="I8" s="4"/>
      <c r="J8" s="4"/>
      <c r="K8" s="4"/>
      <c r="L8" s="4"/>
      <c r="M8" s="4"/>
      <c r="N8" s="4"/>
      <c r="O8" s="10"/>
      <c r="P8" s="10"/>
      <c r="Q8" s="27"/>
      <c r="R8" s="5"/>
      <c r="S8" s="6"/>
      <c r="T8" s="33"/>
      <c r="U8" s="33"/>
      <c r="V8" s="33"/>
    </row>
    <row r="9" spans="1:36" ht="16.5" customHeight="1" x14ac:dyDescent="0.25">
      <c r="A9" s="4"/>
      <c r="B9" s="4"/>
      <c r="C9" s="11"/>
      <c r="D9" s="10"/>
      <c r="E9" s="4"/>
      <c r="F9" s="4"/>
      <c r="G9" s="4"/>
      <c r="H9" s="4"/>
      <c r="I9" s="4"/>
      <c r="J9" s="4"/>
      <c r="K9" s="4"/>
      <c r="L9" s="4"/>
      <c r="M9" s="4"/>
      <c r="N9" s="4"/>
      <c r="O9" s="10"/>
      <c r="P9" s="10"/>
      <c r="Q9" s="27"/>
      <c r="R9" s="5"/>
      <c r="S9" s="6"/>
      <c r="T9" s="33"/>
      <c r="U9" s="33"/>
      <c r="V9" s="33"/>
    </row>
    <row r="10" spans="1:36" ht="32.25" customHeight="1" x14ac:dyDescent="0.25">
      <c r="A10" s="83" t="s">
        <v>8</v>
      </c>
      <c r="B10" s="83"/>
      <c r="C10" s="83"/>
      <c r="D10" s="74" t="s">
        <v>9</v>
      </c>
      <c r="E10" s="74"/>
      <c r="F10" s="74"/>
      <c r="G10" s="74"/>
      <c r="H10" s="74"/>
      <c r="I10" s="74"/>
      <c r="J10" s="74"/>
      <c r="K10" s="74"/>
      <c r="L10" s="74"/>
      <c r="M10" s="74"/>
      <c r="N10" s="74"/>
      <c r="O10" s="73" t="s">
        <v>10</v>
      </c>
      <c r="P10" s="73"/>
      <c r="Q10" s="73"/>
      <c r="R10" s="75"/>
      <c r="S10" s="75"/>
      <c r="T10" s="73" t="s">
        <v>11</v>
      </c>
      <c r="U10" s="73"/>
      <c r="V10" s="73"/>
      <c r="W10" s="73"/>
      <c r="X10" s="73"/>
      <c r="Y10" s="73" t="s">
        <v>12</v>
      </c>
      <c r="Z10" s="73"/>
      <c r="AA10" s="73"/>
      <c r="AB10" s="73"/>
      <c r="AC10" s="73"/>
      <c r="AD10" s="73" t="s">
        <v>13</v>
      </c>
      <c r="AE10" s="73"/>
      <c r="AF10" s="73"/>
      <c r="AG10" s="73"/>
      <c r="AH10" s="73"/>
      <c r="AI10" s="66" t="s">
        <v>14</v>
      </c>
      <c r="AJ10" s="66" t="s">
        <v>15</v>
      </c>
    </row>
    <row r="11" spans="1:36" s="31" customFormat="1" ht="45.75" customHeight="1" x14ac:dyDescent="0.25">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6"/>
      <c r="AJ11" s="66"/>
    </row>
    <row r="12" spans="1:36" s="19" customFormat="1" ht="193.5" customHeight="1" x14ac:dyDescent="0.25">
      <c r="A12" s="28">
        <v>3</v>
      </c>
      <c r="B12" s="18" t="s">
        <v>31</v>
      </c>
      <c r="C12" s="18" t="s">
        <v>32</v>
      </c>
      <c r="D12" s="28">
        <v>1</v>
      </c>
      <c r="E12" s="18" t="s">
        <v>33</v>
      </c>
      <c r="F12" s="18" t="s">
        <v>34</v>
      </c>
      <c r="G12" s="43" t="s">
        <v>35</v>
      </c>
      <c r="H12" s="18" t="s">
        <v>36</v>
      </c>
      <c r="I12" s="28">
        <v>3</v>
      </c>
      <c r="J12" s="28">
        <v>5</v>
      </c>
      <c r="K12" s="28">
        <v>6</v>
      </c>
      <c r="L12" s="28">
        <v>6</v>
      </c>
      <c r="M12" s="28">
        <v>20</v>
      </c>
      <c r="N12" s="18" t="s">
        <v>37</v>
      </c>
      <c r="O12" s="28">
        <f>I12</f>
        <v>3</v>
      </c>
      <c r="P12" s="28">
        <v>3</v>
      </c>
      <c r="Q12" s="32">
        <f>IF(P12/O12&gt;100%,100%,P12/O12)</f>
        <v>1</v>
      </c>
      <c r="R12" s="56" t="s">
        <v>38</v>
      </c>
      <c r="S12" s="18" t="s">
        <v>39</v>
      </c>
      <c r="T12" s="28">
        <f>J12</f>
        <v>5</v>
      </c>
      <c r="U12" s="28">
        <v>5</v>
      </c>
      <c r="V12" s="32">
        <f>IF(U12/T12&gt;100%,100%,U12/T12)</f>
        <v>1</v>
      </c>
      <c r="W12" s="44" t="s">
        <v>40</v>
      </c>
      <c r="X12" s="1" t="s">
        <v>41</v>
      </c>
      <c r="Y12" s="3">
        <f>K12</f>
        <v>6</v>
      </c>
      <c r="Z12" s="3">
        <v>6</v>
      </c>
      <c r="AA12" s="32">
        <f>IF(Z12/Y12&gt;100%,100%,Z12/Y12)</f>
        <v>1</v>
      </c>
      <c r="AB12" s="51" t="s">
        <v>40</v>
      </c>
      <c r="AC12" s="52" t="s">
        <v>39</v>
      </c>
      <c r="AD12" s="3">
        <f>L12</f>
        <v>6</v>
      </c>
      <c r="AE12" s="3">
        <v>6</v>
      </c>
      <c r="AF12" s="32">
        <f>IF(AE12/AD12&gt;100%,100%,AE12/AD12)</f>
        <v>1</v>
      </c>
      <c r="AG12" s="55" t="s">
        <v>42</v>
      </c>
      <c r="AH12" s="1" t="s">
        <v>39</v>
      </c>
      <c r="AI12" s="3">
        <f>P12+U12+Z12+AE12</f>
        <v>20</v>
      </c>
      <c r="AJ12" s="32">
        <f>IF(AI12/M12&gt;100%,100%,AI12/M12)</f>
        <v>1</v>
      </c>
    </row>
    <row r="13" spans="1:36" s="19" customFormat="1" ht="409.5" x14ac:dyDescent="0.25">
      <c r="A13" s="28">
        <v>3</v>
      </c>
      <c r="B13" s="18" t="s">
        <v>31</v>
      </c>
      <c r="C13" s="18" t="s">
        <v>32</v>
      </c>
      <c r="D13" s="28">
        <v>2</v>
      </c>
      <c r="E13" s="18" t="s">
        <v>43</v>
      </c>
      <c r="F13" s="18" t="s">
        <v>44</v>
      </c>
      <c r="G13" s="43" t="s">
        <v>35</v>
      </c>
      <c r="H13" s="18" t="s">
        <v>36</v>
      </c>
      <c r="I13" s="28">
        <v>0</v>
      </c>
      <c r="J13" s="28">
        <v>7</v>
      </c>
      <c r="K13" s="28">
        <v>7</v>
      </c>
      <c r="L13" s="28">
        <v>7</v>
      </c>
      <c r="M13" s="28">
        <v>21</v>
      </c>
      <c r="N13" s="18" t="s">
        <v>37</v>
      </c>
      <c r="O13" s="28" t="s">
        <v>45</v>
      </c>
      <c r="P13" s="28" t="s">
        <v>45</v>
      </c>
      <c r="Q13" s="28" t="s">
        <v>45</v>
      </c>
      <c r="R13" s="18" t="s">
        <v>45</v>
      </c>
      <c r="S13" s="18" t="s">
        <v>46</v>
      </c>
      <c r="T13" s="46">
        <f t="shared" ref="T13" si="0">J13</f>
        <v>7</v>
      </c>
      <c r="U13" s="46">
        <v>0</v>
      </c>
      <c r="V13" s="47">
        <f t="shared" ref="V13" si="1">IF(U13/T13&gt;100%,100%,U13/T13)</f>
        <v>0</v>
      </c>
      <c r="W13" s="48" t="s">
        <v>47</v>
      </c>
      <c r="X13" s="1" t="s">
        <v>48</v>
      </c>
      <c r="Y13" s="3">
        <f t="shared" ref="Y13" si="2">K13</f>
        <v>7</v>
      </c>
      <c r="Z13" s="3">
        <v>7</v>
      </c>
      <c r="AA13" s="47">
        <f t="shared" ref="AA13" si="3">IF(Z13/Y13&gt;100%,100%,Z13/Y13)</f>
        <v>1</v>
      </c>
      <c r="AB13" s="49" t="s">
        <v>47</v>
      </c>
      <c r="AC13" s="53" t="s">
        <v>39</v>
      </c>
      <c r="AD13" s="3">
        <f t="shared" ref="AD13" si="4">L13</f>
        <v>7</v>
      </c>
      <c r="AE13" s="3">
        <v>7</v>
      </c>
      <c r="AF13" s="47">
        <f t="shared" ref="AF13" si="5">IF(AE13/AD13&gt;100%,100%,AE13/AD13)</f>
        <v>1</v>
      </c>
      <c r="AG13" s="55" t="s">
        <v>49</v>
      </c>
      <c r="AH13" s="1" t="s">
        <v>39</v>
      </c>
      <c r="AI13" s="3">
        <v>18</v>
      </c>
      <c r="AJ13" s="47">
        <f t="shared" ref="AJ13" si="6">IF(AI13/M13&gt;100%,100%,AI13/M13)</f>
        <v>0.8571428571428571</v>
      </c>
    </row>
    <row r="14" spans="1:36" s="19" customFormat="1" ht="180" x14ac:dyDescent="0.25">
      <c r="A14" s="28">
        <v>3</v>
      </c>
      <c r="B14" s="18" t="s">
        <v>31</v>
      </c>
      <c r="C14" s="18" t="s">
        <v>32</v>
      </c>
      <c r="D14" s="28">
        <v>3</v>
      </c>
      <c r="E14" s="18" t="s">
        <v>50</v>
      </c>
      <c r="F14" s="18" t="s">
        <v>51</v>
      </c>
      <c r="G14" s="43" t="s">
        <v>35</v>
      </c>
      <c r="H14" s="18" t="s">
        <v>52</v>
      </c>
      <c r="I14" s="28">
        <v>37</v>
      </c>
      <c r="J14" s="28">
        <v>40</v>
      </c>
      <c r="K14" s="28">
        <v>43</v>
      </c>
      <c r="L14" s="28">
        <v>47</v>
      </c>
      <c r="M14" s="28">
        <v>47</v>
      </c>
      <c r="N14" s="18" t="s">
        <v>37</v>
      </c>
      <c r="O14" s="28">
        <f t="shared" ref="O14" si="7">I14</f>
        <v>37</v>
      </c>
      <c r="P14" s="28">
        <v>37</v>
      </c>
      <c r="Q14" s="29">
        <f t="shared" ref="Q14" si="8">IF(P14/O14&gt;100%,100%,P14/O14)</f>
        <v>1</v>
      </c>
      <c r="R14" s="18" t="s">
        <v>53</v>
      </c>
      <c r="S14" s="18" t="s">
        <v>39</v>
      </c>
      <c r="T14" s="28">
        <f t="shared" ref="T14" si="9">J14</f>
        <v>40</v>
      </c>
      <c r="U14" s="28">
        <v>40</v>
      </c>
      <c r="V14" s="32">
        <f t="shared" ref="V14" si="10">IF(U14/T14&gt;100%,100%,U14/T14)</f>
        <v>1</v>
      </c>
      <c r="W14" s="45" t="s">
        <v>54</v>
      </c>
      <c r="X14" s="1" t="s">
        <v>55</v>
      </c>
      <c r="Y14" s="3">
        <f t="shared" ref="Y14" si="11">K14</f>
        <v>43</v>
      </c>
      <c r="Z14" s="3">
        <v>43</v>
      </c>
      <c r="AA14" s="32">
        <f t="shared" ref="AA14" si="12">IF(Z14/Y14&gt;100%,100%,Z14/Y14)</f>
        <v>1</v>
      </c>
      <c r="AB14" s="50" t="s">
        <v>54</v>
      </c>
      <c r="AC14" s="53" t="s">
        <v>39</v>
      </c>
      <c r="AD14" s="3">
        <f t="shared" ref="AD14" si="13">L14</f>
        <v>47</v>
      </c>
      <c r="AE14" s="3">
        <v>48</v>
      </c>
      <c r="AF14" s="32">
        <f t="shared" ref="AF14" si="14">IF(AE14/AD14&gt;100%,100%,AE14/AD14)</f>
        <v>1</v>
      </c>
      <c r="AG14" s="1" t="s">
        <v>56</v>
      </c>
      <c r="AH14" s="1" t="s">
        <v>39</v>
      </c>
      <c r="AI14" s="3">
        <v>48</v>
      </c>
      <c r="AJ14" s="32">
        <f t="shared" ref="AJ14" si="15">IF(AI14/M14&gt;100%,100%,AI14/M14)</f>
        <v>1</v>
      </c>
    </row>
    <row r="15" spans="1:36" ht="18.75" x14ac:dyDescent="0.25">
      <c r="Q15" s="42">
        <f>AVERAGE(Q12:Q14)</f>
        <v>1</v>
      </c>
      <c r="V15" s="42">
        <f>AVERAGE(V12:V14)</f>
        <v>0.66666666666666663</v>
      </c>
      <c r="AA15" s="42">
        <f>AVERAGE(AA12:AA14)</f>
        <v>1</v>
      </c>
      <c r="AF15" s="42">
        <f>AVERAGE(AF12:AF14)</f>
        <v>1</v>
      </c>
      <c r="AH15" s="64" t="s">
        <v>57</v>
      </c>
      <c r="AI15" s="64"/>
      <c r="AJ15" s="42">
        <f>AVERAGE(AJ12:AJ14)</f>
        <v>0.95238095238095244</v>
      </c>
    </row>
    <row r="19" spans="1:21" x14ac:dyDescent="0.25">
      <c r="B19" s="63" t="s">
        <v>58</v>
      </c>
      <c r="C19" s="63"/>
      <c r="D19" s="63"/>
      <c r="E19" s="63"/>
      <c r="F19" s="63"/>
    </row>
    <row r="20" spans="1:21" s="38" customFormat="1" x14ac:dyDescent="0.25">
      <c r="A20" s="37"/>
      <c r="B20" s="39" t="s">
        <v>59</v>
      </c>
      <c r="C20" s="63" t="s">
        <v>60</v>
      </c>
      <c r="D20" s="63"/>
      <c r="E20" s="63" t="s">
        <v>61</v>
      </c>
      <c r="F20" s="63"/>
      <c r="G20" s="35"/>
      <c r="H20" s="35"/>
      <c r="I20" s="35"/>
      <c r="J20" s="35"/>
      <c r="K20" s="35"/>
      <c r="L20" s="35"/>
      <c r="M20" s="35"/>
      <c r="N20" s="35"/>
      <c r="O20" s="35"/>
      <c r="P20" s="35"/>
      <c r="Q20" s="36"/>
      <c r="R20" s="35"/>
      <c r="S20" s="35"/>
      <c r="T20" s="35"/>
      <c r="U20" s="37"/>
    </row>
    <row r="21" spans="1:21" x14ac:dyDescent="0.25">
      <c r="B21" s="28">
        <v>1</v>
      </c>
      <c r="C21" s="59" t="s">
        <v>62</v>
      </c>
      <c r="D21" s="60"/>
      <c r="E21" s="61" t="s">
        <v>63</v>
      </c>
      <c r="F21" s="62"/>
    </row>
    <row r="22" spans="1:21" ht="39.75" customHeight="1" x14ac:dyDescent="0.25">
      <c r="B22" s="28">
        <v>2</v>
      </c>
      <c r="C22" s="59" t="s">
        <v>64</v>
      </c>
      <c r="D22" s="60"/>
      <c r="E22" s="61" t="s">
        <v>65</v>
      </c>
      <c r="F22" s="62"/>
    </row>
    <row r="23" spans="1:21" ht="48" customHeight="1" x14ac:dyDescent="0.25">
      <c r="B23" s="28">
        <v>3</v>
      </c>
      <c r="C23" s="65" t="s">
        <v>66</v>
      </c>
      <c r="D23" s="65"/>
      <c r="E23" s="61" t="s">
        <v>67</v>
      </c>
      <c r="F23" s="62"/>
    </row>
    <row r="24" spans="1:21" ht="88.5" customHeight="1" x14ac:dyDescent="0.25">
      <c r="B24" s="54">
        <v>4</v>
      </c>
      <c r="C24" s="57" t="s">
        <v>68</v>
      </c>
      <c r="D24" s="57"/>
      <c r="E24" s="58" t="s">
        <v>69</v>
      </c>
      <c r="F24" s="58"/>
    </row>
    <row r="25" spans="1:21" ht="54.75" customHeight="1" x14ac:dyDescent="0.25">
      <c r="B25" s="54">
        <v>5</v>
      </c>
      <c r="C25" s="57" t="s">
        <v>70</v>
      </c>
      <c r="D25" s="57"/>
      <c r="E25" s="61" t="s">
        <v>71</v>
      </c>
      <c r="F25" s="62"/>
    </row>
  </sheetData>
  <autoFilter ref="A11:DW11" xr:uid="{00000000-0001-0000-0000-000000000000}"/>
  <dataConsolidate/>
  <mergeCells count="28">
    <mergeCell ref="C25:D25"/>
    <mergeCell ref="E25:F25"/>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5:AI15"/>
    <mergeCell ref="B19:F19"/>
    <mergeCell ref="C22:D22"/>
    <mergeCell ref="E22:F22"/>
    <mergeCell ref="C23:D23"/>
    <mergeCell ref="E23:F23"/>
    <mergeCell ref="C24:D24"/>
    <mergeCell ref="E24:F24"/>
    <mergeCell ref="C21:D21"/>
    <mergeCell ref="E21:F21"/>
    <mergeCell ref="C20:D20"/>
    <mergeCell ref="E20:F2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52</v>
      </c>
    </row>
    <row r="2" spans="1:1" x14ac:dyDescent="0.25">
      <c r="A2" t="s">
        <v>72</v>
      </c>
    </row>
    <row r="3" spans="1:1" x14ac:dyDescent="0.25">
      <c r="A3" t="s">
        <v>36</v>
      </c>
    </row>
    <row r="4" spans="1:1" x14ac:dyDescent="0.25">
      <c r="A4" t="s">
        <v>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FFBC898DE12049A57AD172F7056FCD" ma:contentTypeVersion="13" ma:contentTypeDescription="Crear nuevo documento." ma:contentTypeScope="" ma:versionID="549d06109968969eb8c86f19ad532316">
  <xsd:schema xmlns:xsd="http://www.w3.org/2001/XMLSchema" xmlns:xs="http://www.w3.org/2001/XMLSchema" xmlns:p="http://schemas.microsoft.com/office/2006/metadata/properties" xmlns:ns2="f4a717b0-14f5-4275-ace1-35a66fa5a9cf" xmlns:ns3="02bffab7-4fc4-4f6f-9a56-e5300ffe7873" targetNamespace="http://schemas.microsoft.com/office/2006/metadata/properties" ma:root="true" ma:fieldsID="134018c398ff2457822f522eaed1f9e1" ns2:_="" ns3:_="">
    <xsd:import namespace="f4a717b0-14f5-4275-ace1-35a66fa5a9cf"/>
    <xsd:import namespace="02bffab7-4fc4-4f6f-9a56-e5300ffe78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717b0-14f5-4275-ace1-35a66fa5a9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bffab7-4fc4-4f6f-9a56-e5300ffe78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101e1d-d2d2-4178-a6c8-adb7f1f08b34}" ma:internalName="TaxCatchAll" ma:showField="CatchAllData" ma:web="02bffab7-4fc4-4f6f-9a56-e5300ffe787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EA6CBF-4B10-4F23-AEF3-29F2E93B7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a717b0-14f5-4275-ace1-35a66fa5a9cf"/>
    <ds:schemaRef ds:uri="02bffab7-4fc4-4f6f-9a56-e5300ffe7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FC56A5-7197-444A-A8D1-47A24F525D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2024-01-26T14:04:49Z</dcterms:modified>
  <cp:category/>
  <cp:contentStatus/>
</cp:coreProperties>
</file>