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172.16.10.29\Financiera\PRESUPUESTO 2023\Informes Mensuales\8. Agosto\"/>
    </mc:Choice>
  </mc:AlternateContent>
  <xr:revisionPtr revIDLastSave="0" documentId="8_{A1D55C76-0A0C-40D4-92A8-8F24178B1D38}"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M13" i="265" s="1"/>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M33" i="265" s="1"/>
  <c r="K34" i="265"/>
  <c r="M34" i="265" s="1"/>
  <c r="K35" i="265"/>
  <c r="M35" i="265" s="1"/>
  <c r="K36" i="265"/>
  <c r="M36" i="265" s="1"/>
  <c r="K37" i="265"/>
  <c r="M37" i="265" s="1"/>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M49" i="265" s="1"/>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M67" i="265" s="1"/>
  <c r="K68" i="265"/>
  <c r="M68" i="265" s="1"/>
  <c r="K69" i="265"/>
  <c r="M69" i="265" s="1"/>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M81" i="265" s="1"/>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M95" i="265" s="1"/>
  <c r="K96" i="265"/>
  <c r="M96" i="265" s="1"/>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M115" i="265" s="1"/>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M20" i="263" s="1"/>
  <c r="K21" i="263"/>
  <c r="M21" i="263" s="1"/>
  <c r="K22" i="263"/>
  <c r="M22" i="263" s="1"/>
  <c r="K23" i="263"/>
  <c r="K24" i="263"/>
  <c r="M24" i="263" s="1"/>
  <c r="K25" i="263"/>
  <c r="M25" i="263" s="1"/>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M49" i="263" s="1"/>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K15" i="262"/>
  <c r="M15" i="262" s="1"/>
  <c r="K16" i="262"/>
  <c r="K17" i="262"/>
  <c r="K18" i="262"/>
  <c r="K19" i="262"/>
  <c r="M19" i="262" s="1"/>
  <c r="K20" i="262"/>
  <c r="M20" i="262" s="1"/>
  <c r="K21" i="262"/>
  <c r="M21" i="262" s="1"/>
  <c r="K22" i="262"/>
  <c r="K23" i="262"/>
  <c r="M23" i="262" s="1"/>
  <c r="K24" i="262"/>
  <c r="M24" i="262" s="1"/>
  <c r="K25" i="262"/>
  <c r="K26" i="262"/>
  <c r="K27" i="262"/>
  <c r="M27" i="262" s="1"/>
  <c r="K28" i="262"/>
  <c r="K29" i="262"/>
  <c r="K30" i="262"/>
  <c r="K31" i="262"/>
  <c r="M31" i="262" s="1"/>
  <c r="K32" i="262"/>
  <c r="M32" i="262" s="1"/>
  <c r="K33" i="262"/>
  <c r="K34" i="262"/>
  <c r="K35" i="262"/>
  <c r="M35" i="262" s="1"/>
  <c r="K36" i="262"/>
  <c r="M36" i="262" s="1"/>
  <c r="K37" i="262"/>
  <c r="M37" i="262" s="1"/>
  <c r="K38" i="262"/>
  <c r="K39" i="262"/>
  <c r="M39" i="262" s="1"/>
  <c r="K40" i="262"/>
  <c r="K41" i="262"/>
  <c r="K42" i="262"/>
  <c r="K43" i="262"/>
  <c r="M43" i="262" s="1"/>
  <c r="K44" i="262"/>
  <c r="M44" i="262" s="1"/>
  <c r="K45" i="262"/>
  <c r="K46" i="262"/>
  <c r="K47" i="262"/>
  <c r="M47" i="262" s="1"/>
  <c r="K48" i="262"/>
  <c r="M48" i="262" s="1"/>
  <c r="K49" i="262"/>
  <c r="K50" i="262"/>
  <c r="K51" i="262"/>
  <c r="M51" i="262" s="1"/>
  <c r="K52" i="262"/>
  <c r="K53" i="262"/>
  <c r="K54" i="262"/>
  <c r="K55" i="262"/>
  <c r="M55" i="262" s="1"/>
  <c r="K56" i="262"/>
  <c r="M56" i="262" s="1"/>
  <c r="K57" i="262"/>
  <c r="K58" i="262"/>
  <c r="K59" i="262"/>
  <c r="M59" i="262" s="1"/>
  <c r="K60" i="262"/>
  <c r="M60" i="262" s="1"/>
  <c r="K61" i="262"/>
  <c r="K62" i="262"/>
  <c r="K63" i="262"/>
  <c r="M63" i="262" s="1"/>
  <c r="K64" i="262"/>
  <c r="M64" i="262" s="1"/>
  <c r="K65" i="262"/>
  <c r="M65" i="262" s="1"/>
  <c r="K66" i="262"/>
  <c r="K67" i="262"/>
  <c r="M67" i="262" s="1"/>
  <c r="K68" i="262"/>
  <c r="M68" i="262" s="1"/>
  <c r="K69" i="262"/>
  <c r="K70" i="262"/>
  <c r="K71" i="262"/>
  <c r="M71" i="262" s="1"/>
  <c r="K72" i="262"/>
  <c r="M72" i="262" s="1"/>
  <c r="K73" i="262"/>
  <c r="K74" i="262"/>
  <c r="K75" i="262"/>
  <c r="M75" i="262" s="1"/>
  <c r="K76" i="262"/>
  <c r="M76" i="262" s="1"/>
  <c r="K77" i="262"/>
  <c r="K78" i="262"/>
  <c r="K79" i="262"/>
  <c r="M79" i="262" s="1"/>
  <c r="K80" i="262"/>
  <c r="K81" i="262"/>
  <c r="M81" i="262" s="1"/>
  <c r="K82" i="262"/>
  <c r="K83" i="262"/>
  <c r="M83" i="262" s="1"/>
  <c r="K84" i="262"/>
  <c r="M84" i="262" s="1"/>
  <c r="K85" i="262"/>
  <c r="K86" i="262"/>
  <c r="K87" i="262"/>
  <c r="M87" i="262" s="1"/>
  <c r="K88" i="262"/>
  <c r="M88" i="262" s="1"/>
  <c r="K89" i="262"/>
  <c r="K90" i="262"/>
  <c r="K91" i="262"/>
  <c r="M91" i="262" s="1"/>
  <c r="K92" i="262"/>
  <c r="K93" i="262"/>
  <c r="K94" i="262"/>
  <c r="K95" i="262"/>
  <c r="M95" i="262" s="1"/>
  <c r="K96" i="262"/>
  <c r="M96" i="262" s="1"/>
  <c r="K97" i="262"/>
  <c r="M97" i="262" s="1"/>
  <c r="K98" i="262"/>
  <c r="K99" i="262"/>
  <c r="M99" i="262" s="1"/>
  <c r="K100" i="262"/>
  <c r="M100" i="262" s="1"/>
  <c r="K101" i="262"/>
  <c r="K102" i="262"/>
  <c r="K103" i="262"/>
  <c r="M103" i="262" s="1"/>
  <c r="K104" i="262"/>
  <c r="K105" i="262"/>
  <c r="K106" i="262"/>
  <c r="K107" i="262"/>
  <c r="M107" i="262" s="1"/>
  <c r="K108" i="262"/>
  <c r="M108" i="262" s="1"/>
  <c r="K109" i="262"/>
  <c r="K110" i="262"/>
  <c r="K111" i="262"/>
  <c r="M111" i="262" s="1"/>
  <c r="K112" i="262"/>
  <c r="M112" i="262" s="1"/>
  <c r="K113" i="262"/>
  <c r="M113" i="262" s="1"/>
  <c r="K114" i="262"/>
  <c r="K115" i="262"/>
  <c r="M115" i="262" s="1"/>
  <c r="K116" i="262"/>
  <c r="K117" i="262"/>
  <c r="K118" i="262"/>
  <c r="K119" i="262"/>
  <c r="M119" i="262" s="1"/>
  <c r="K120" i="262"/>
  <c r="M120" i="262" s="1"/>
  <c r="K121" i="262"/>
  <c r="K122" i="262"/>
  <c r="K123" i="262"/>
  <c r="M123" i="262" s="1"/>
  <c r="K124" i="262"/>
  <c r="M124" i="262" s="1"/>
  <c r="K125" i="262"/>
  <c r="K126" i="262"/>
  <c r="K127" i="262"/>
  <c r="M127" i="262" s="1"/>
  <c r="K128" i="262"/>
  <c r="M128" i="262" s="1"/>
  <c r="K129" i="262"/>
  <c r="M129" i="262" s="1"/>
  <c r="K130" i="262"/>
  <c r="K131" i="262"/>
  <c r="M131" i="262" s="1"/>
  <c r="K132" i="262"/>
  <c r="M132" i="262" s="1"/>
  <c r="K133" i="262"/>
  <c r="K134" i="262"/>
  <c r="K135" i="262"/>
  <c r="M135" i="262" s="1"/>
  <c r="K136" i="262"/>
  <c r="M136" i="262" s="1"/>
  <c r="K137" i="262"/>
  <c r="K138" i="262"/>
  <c r="K139" i="262"/>
  <c r="M139" i="262" s="1"/>
  <c r="K140" i="262"/>
  <c r="M140" i="262" s="1"/>
  <c r="K141" i="262"/>
  <c r="K142" i="262"/>
  <c r="K143" i="262"/>
  <c r="M143" i="262" s="1"/>
  <c r="K144" i="262"/>
  <c r="K145" i="262"/>
  <c r="M145" i="262" s="1"/>
  <c r="K146" i="262"/>
  <c r="K147" i="262"/>
  <c r="M147" i="262" s="1"/>
  <c r="K148" i="262"/>
  <c r="M148" i="262" s="1"/>
  <c r="K149" i="262"/>
  <c r="K150" i="262"/>
  <c r="K151" i="262"/>
  <c r="M151" i="262" s="1"/>
  <c r="K152" i="262"/>
  <c r="M152" i="262" s="1"/>
  <c r="K153" i="262"/>
  <c r="K154" i="262"/>
  <c r="K155" i="262"/>
  <c r="M155" i="262" s="1"/>
  <c r="K156" i="262"/>
  <c r="K157" i="262"/>
  <c r="K158" i="262"/>
  <c r="K159" i="262"/>
  <c r="M159" i="262" s="1"/>
  <c r="K160" i="262"/>
  <c r="M160" i="262" s="1"/>
  <c r="K161" i="262"/>
  <c r="M161" i="262" s="1"/>
  <c r="K162" i="262"/>
  <c r="K163" i="262"/>
  <c r="M163" i="262" s="1"/>
  <c r="K164" i="262"/>
  <c r="M164" i="262" s="1"/>
  <c r="K165" i="262"/>
  <c r="K166" i="262"/>
  <c r="K167" i="262"/>
  <c r="M167" i="262" s="1"/>
  <c r="K168" i="262"/>
  <c r="K169" i="262"/>
  <c r="K170" i="262"/>
  <c r="K171" i="262"/>
  <c r="M171" i="262" s="1"/>
  <c r="K172" i="262"/>
  <c r="M172" i="262" s="1"/>
  <c r="K173" i="262"/>
  <c r="K174" i="262"/>
  <c r="K175" i="262"/>
  <c r="M175" i="262" s="1"/>
  <c r="K176" i="262"/>
  <c r="M176" i="262" s="1"/>
  <c r="K177" i="262"/>
  <c r="K178" i="262"/>
  <c r="K179" i="262"/>
  <c r="M179" i="262" s="1"/>
  <c r="K180" i="262"/>
  <c r="M180" i="262" s="1"/>
  <c r="K181" i="262"/>
  <c r="M181" i="262" s="1"/>
  <c r="K182" i="262"/>
  <c r="K183" i="262"/>
  <c r="M183" i="262" s="1"/>
  <c r="K184" i="262"/>
  <c r="K185" i="262"/>
  <c r="K186" i="262"/>
  <c r="K187" i="262"/>
  <c r="M187" i="262" s="1"/>
  <c r="K188" i="262"/>
  <c r="M188" i="262" s="1"/>
  <c r="K189" i="262"/>
  <c r="K190" i="262"/>
  <c r="K191" i="262"/>
  <c r="M191" i="262" s="1"/>
  <c r="K192" i="262"/>
  <c r="M192" i="262" s="1"/>
  <c r="K193" i="262"/>
  <c r="K194" i="262"/>
  <c r="K195" i="262"/>
  <c r="M195" i="262" s="1"/>
  <c r="K196" i="262"/>
  <c r="M196" i="262" s="1"/>
  <c r="K197" i="262"/>
  <c r="M197" i="262" s="1"/>
  <c r="K198" i="262"/>
  <c r="K199" i="262"/>
  <c r="M199" i="262" s="1"/>
  <c r="K200" i="262"/>
  <c r="M200" i="262" s="1"/>
  <c r="K201" i="262"/>
  <c r="K202" i="262"/>
  <c r="K203" i="262"/>
  <c r="M203" i="262" s="1"/>
  <c r="K204" i="262"/>
  <c r="M204" i="262" s="1"/>
  <c r="K205" i="262"/>
  <c r="K206" i="262"/>
  <c r="K207" i="262"/>
  <c r="M207" i="262" s="1"/>
  <c r="K208" i="262"/>
  <c r="M208" i="262" s="1"/>
  <c r="K209" i="262"/>
  <c r="K210" i="262"/>
  <c r="K211" i="262"/>
  <c r="M211" i="262" s="1"/>
  <c r="K212" i="262"/>
  <c r="M212" i="262" s="1"/>
  <c r="K213" i="262"/>
  <c r="M213" i="262" s="1"/>
  <c r="K214" i="262"/>
  <c r="K215" i="262"/>
  <c r="M215" i="262" s="1"/>
  <c r="K216" i="262"/>
  <c r="M216" i="262" s="1"/>
  <c r="K217" i="262"/>
  <c r="K218" i="262"/>
  <c r="K219" i="262"/>
  <c r="M219" i="262" s="1"/>
  <c r="K220" i="262"/>
  <c r="M220" i="262" s="1"/>
  <c r="K221" i="262"/>
  <c r="K222" i="262"/>
  <c r="K223" i="262"/>
  <c r="M223" i="262" s="1"/>
  <c r="K224" i="262"/>
  <c r="K225" i="262"/>
  <c r="K226" i="262"/>
  <c r="K227" i="262"/>
  <c r="M227" i="262" s="1"/>
  <c r="K7" i="262"/>
  <c r="K8" i="261"/>
  <c r="K9" i="261"/>
  <c r="M9" i="261" s="1"/>
  <c r="K10" i="261"/>
  <c r="M10" i="261" s="1"/>
  <c r="K11" i="261"/>
  <c r="M11" i="261" s="1"/>
  <c r="K12" i="261"/>
  <c r="K13" i="261"/>
  <c r="M13" i="261" s="1"/>
  <c r="K14" i="261"/>
  <c r="M14" i="261" s="1"/>
  <c r="K15" i="261"/>
  <c r="M15" i="261" s="1"/>
  <c r="K16" i="261"/>
  <c r="K17" i="26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M29" i="261" s="1"/>
  <c r="K30" i="261"/>
  <c r="K31" i="261"/>
  <c r="M31" i="261" s="1"/>
  <c r="K32" i="261"/>
  <c r="K33" i="261"/>
  <c r="M33" i="261" s="1"/>
  <c r="K34" i="261"/>
  <c r="M34" i="261" s="1"/>
  <c r="K35" i="261"/>
  <c r="M35" i="261" s="1"/>
  <c r="K36" i="261"/>
  <c r="K37" i="261"/>
  <c r="M37" i="261" s="1"/>
  <c r="K38" i="261"/>
  <c r="M38" i="261" s="1"/>
  <c r="K39" i="261"/>
  <c r="M39" i="261" s="1"/>
  <c r="K40" i="261"/>
  <c r="K41" i="261"/>
  <c r="M41" i="261" s="1"/>
  <c r="K42" i="261"/>
  <c r="M42" i="261" s="1"/>
  <c r="K43" i="261"/>
  <c r="M43" i="261" s="1"/>
  <c r="K44" i="261"/>
  <c r="K45" i="261"/>
  <c r="K46" i="261"/>
  <c r="M46" i="261" s="1"/>
  <c r="K47" i="261"/>
  <c r="M47" i="261" s="1"/>
  <c r="K48" i="261"/>
  <c r="K49" i="261"/>
  <c r="M49" i="261" s="1"/>
  <c r="K50" i="261"/>
  <c r="K51" i="261"/>
  <c r="M51" i="261" s="1"/>
  <c r="K52" i="261"/>
  <c r="K53" i="261"/>
  <c r="K54" i="261"/>
  <c r="M54" i="261" s="1"/>
  <c r="K55" i="261"/>
  <c r="M55" i="261" s="1"/>
  <c r="K56" i="261"/>
  <c r="K57" i="261"/>
  <c r="M57" i="261" s="1"/>
  <c r="K58" i="261"/>
  <c r="M58" i="261" s="1"/>
  <c r="K59" i="261"/>
  <c r="M59" i="261" s="1"/>
  <c r="K60" i="261"/>
  <c r="K61" i="261"/>
  <c r="M61" i="261" s="1"/>
  <c r="K62" i="261"/>
  <c r="M62" i="261" s="1"/>
  <c r="K63" i="261"/>
  <c r="M63" i="261" s="1"/>
  <c r="K64" i="261"/>
  <c r="K65" i="261"/>
  <c r="M65" i="261" s="1"/>
  <c r="K66" i="261"/>
  <c r="M66" i="261" s="1"/>
  <c r="K67" i="261"/>
  <c r="M67" i="261" s="1"/>
  <c r="K68" i="261"/>
  <c r="K69" i="261"/>
  <c r="K70" i="261"/>
  <c r="M70" i="261" s="1"/>
  <c r="K71" i="261"/>
  <c r="M71" i="261" s="1"/>
  <c r="K72" i="261"/>
  <c r="K73" i="261"/>
  <c r="M73" i="261" s="1"/>
  <c r="K74" i="261"/>
  <c r="M74" i="261" s="1"/>
  <c r="K75" i="261"/>
  <c r="K76" i="261"/>
  <c r="K77" i="261"/>
  <c r="M77" i="261" s="1"/>
  <c r="K78" i="261"/>
  <c r="M78" i="261" s="1"/>
  <c r="K79" i="261"/>
  <c r="M79" i="261" s="1"/>
  <c r="K80" i="261"/>
  <c r="K81" i="261"/>
  <c r="K82" i="261"/>
  <c r="M82" i="261" s="1"/>
  <c r="K83" i="261"/>
  <c r="M83" i="261" s="1"/>
  <c r="K84" i="261"/>
  <c r="K85" i="261"/>
  <c r="M85" i="261" s="1"/>
  <c r="K86" i="261"/>
  <c r="M86" i="261" s="1"/>
  <c r="K87" i="261"/>
  <c r="M87" i="261" s="1"/>
  <c r="K88" i="261"/>
  <c r="K89" i="261"/>
  <c r="M89" i="261" s="1"/>
  <c r="K90" i="261"/>
  <c r="M90" i="261" s="1"/>
  <c r="K91" i="261"/>
  <c r="M91" i="261" s="1"/>
  <c r="K92" i="261"/>
  <c r="K93" i="261"/>
  <c r="K94" i="261"/>
  <c r="M94" i="261" s="1"/>
  <c r="K95" i="261"/>
  <c r="M95" i="261" s="1"/>
  <c r="K96" i="261"/>
  <c r="K97" i="261"/>
  <c r="M97" i="261" s="1"/>
  <c r="K98" i="261"/>
  <c r="M98" i="261" s="1"/>
  <c r="K99" i="261"/>
  <c r="M99" i="261" s="1"/>
  <c r="K100" i="261"/>
  <c r="K101" i="261"/>
  <c r="M101" i="261" s="1"/>
  <c r="K102" i="261"/>
  <c r="M102" i="261" s="1"/>
  <c r="K103" i="261"/>
  <c r="M103" i="261" s="1"/>
  <c r="K104" i="261"/>
  <c r="K105" i="261"/>
  <c r="M105" i="261" s="1"/>
  <c r="K106" i="261"/>
  <c r="M106" i="261" s="1"/>
  <c r="K107" i="261"/>
  <c r="M107" i="261" s="1"/>
  <c r="K108" i="261"/>
  <c r="K109" i="261"/>
  <c r="K110" i="261"/>
  <c r="M110" i="261" s="1"/>
  <c r="K111" i="261"/>
  <c r="M111" i="261" s="1"/>
  <c r="K112" i="261"/>
  <c r="K113" i="261"/>
  <c r="M113" i="261" s="1"/>
  <c r="K114" i="261"/>
  <c r="K115" i="261"/>
  <c r="M115" i="261" s="1"/>
  <c r="K116" i="261"/>
  <c r="K117" i="261"/>
  <c r="K118" i="261"/>
  <c r="M118" i="261" s="1"/>
  <c r="K119" i="261"/>
  <c r="M119" i="261" s="1"/>
  <c r="K120" i="261"/>
  <c r="K121" i="261"/>
  <c r="M121" i="261" s="1"/>
  <c r="K122" i="261"/>
  <c r="K123" i="261"/>
  <c r="M123" i="261" s="1"/>
  <c r="K124" i="261"/>
  <c r="K125" i="261"/>
  <c r="M125" i="261" s="1"/>
  <c r="K126" i="261"/>
  <c r="M126" i="261" s="1"/>
  <c r="K127" i="261"/>
  <c r="M127" i="261" s="1"/>
  <c r="K128" i="261"/>
  <c r="K129" i="261"/>
  <c r="K130" i="261"/>
  <c r="M130" i="261" s="1"/>
  <c r="K131" i="261"/>
  <c r="M131" i="261" s="1"/>
  <c r="K132" i="261"/>
  <c r="K133" i="261"/>
  <c r="K134" i="261"/>
  <c r="M134" i="261" s="1"/>
  <c r="K135" i="261"/>
  <c r="M135" i="261" s="1"/>
  <c r="K136" i="261"/>
  <c r="K137" i="261"/>
  <c r="M137" i="261" s="1"/>
  <c r="K138" i="261"/>
  <c r="M138" i="261" s="1"/>
  <c r="K139" i="261"/>
  <c r="M139" i="261" s="1"/>
  <c r="K140" i="261"/>
  <c r="K141" i="261"/>
  <c r="M141" i="261" s="1"/>
  <c r="K142" i="261"/>
  <c r="M142" i="261" s="1"/>
  <c r="K143" i="261"/>
  <c r="M143" i="261" s="1"/>
  <c r="K144" i="261"/>
  <c r="K145" i="261"/>
  <c r="M145" i="261" s="1"/>
  <c r="K146" i="261"/>
  <c r="M146" i="261" s="1"/>
  <c r="K147" i="261"/>
  <c r="M147" i="261" s="1"/>
  <c r="K148" i="261"/>
  <c r="K149" i="261"/>
  <c r="M149" i="261" s="1"/>
  <c r="K150" i="261"/>
  <c r="M150" i="261" s="1"/>
  <c r="K151" i="261"/>
  <c r="M151" i="261" s="1"/>
  <c r="K152" i="261"/>
  <c r="K153" i="261"/>
  <c r="M153" i="261" s="1"/>
  <c r="K154" i="261"/>
  <c r="M154" i="261" s="1"/>
  <c r="K155" i="261"/>
  <c r="M155" i="261" s="1"/>
  <c r="K156" i="261"/>
  <c r="K157" i="261"/>
  <c r="M157" i="261" s="1"/>
  <c r="K158" i="261"/>
  <c r="M158" i="261" s="1"/>
  <c r="K159" i="261"/>
  <c r="M159" i="261" s="1"/>
  <c r="K160" i="261"/>
  <c r="K161" i="261"/>
  <c r="M161" i="261" s="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K135" i="251"/>
  <c r="M135" i="251" s="1"/>
  <c r="K136" i="251"/>
  <c r="M136" i="251" s="1"/>
  <c r="K137" i="251"/>
  <c r="M137" i="251" s="1"/>
  <c r="K138" i="251"/>
  <c r="K139" i="251"/>
  <c r="M139" i="251" s="1"/>
  <c r="K7" i="251"/>
  <c r="M7" i="251" s="1"/>
  <c r="M121" i="251"/>
  <c r="M130" i="251"/>
  <c r="M11" i="265"/>
  <c r="M25" i="265"/>
  <c r="M57" i="265"/>
  <c r="M83" i="265"/>
  <c r="M50" i="262"/>
  <c r="J63" i="266"/>
  <c r="M14" i="263"/>
  <c r="K9" i="266"/>
  <c r="K10" i="266"/>
  <c r="K11" i="266"/>
  <c r="K12" i="266"/>
  <c r="K13" i="266"/>
  <c r="K14" i="266"/>
  <c r="K15" i="266"/>
  <c r="M15" i="266" s="1"/>
  <c r="K16" i="266"/>
  <c r="M16" i="266" s="1"/>
  <c r="K17" i="266"/>
  <c r="M17" i="266" s="1"/>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M49" i="266" s="1"/>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20" i="261"/>
  <c r="M30" i="261"/>
  <c r="M32" i="261"/>
  <c r="M45" i="261"/>
  <c r="M68" i="261"/>
  <c r="M75" i="261"/>
  <c r="M122" i="261"/>
  <c r="M129" i="261"/>
  <c r="M156" i="261"/>
  <c r="M19" i="263"/>
  <c r="M28" i="263"/>
  <c r="M31" i="263"/>
  <c r="M35" i="263"/>
  <c r="M39" i="263"/>
  <c r="M40" i="263"/>
  <c r="M43" i="263"/>
  <c r="M55" i="263"/>
  <c r="M59" i="263"/>
  <c r="M60" i="263"/>
  <c r="L63" i="266"/>
  <c r="L140" i="251"/>
  <c r="I140" i="251"/>
  <c r="M14" i="265"/>
  <c r="M26" i="265"/>
  <c r="M50" i="265"/>
  <c r="M62" i="265"/>
  <c r="M70" i="265"/>
  <c r="M118" i="265"/>
  <c r="M9" i="264"/>
  <c r="M11" i="264"/>
  <c r="M13" i="264"/>
  <c r="M15" i="264"/>
  <c r="M16" i="264"/>
  <c r="M17" i="264"/>
  <c r="M18" i="264"/>
  <c r="M19" i="264"/>
  <c r="M20" i="264"/>
  <c r="M21" i="264"/>
  <c r="M22" i="264"/>
  <c r="M23" i="264"/>
  <c r="M24" i="264"/>
  <c r="M7" i="264"/>
  <c r="L25" i="264"/>
  <c r="I25" i="264"/>
  <c r="M23" i="263"/>
  <c r="M47" i="263"/>
  <c r="M51" i="263"/>
  <c r="M58" i="263"/>
  <c r="M63" i="263"/>
  <c r="I66" i="263"/>
  <c r="M170" i="262"/>
  <c r="M173" i="262"/>
  <c r="M174" i="262"/>
  <c r="M177" i="262"/>
  <c r="M178" i="262"/>
  <c r="M182" i="262"/>
  <c r="M184" i="262"/>
  <c r="M185" i="262"/>
  <c r="M186" i="262"/>
  <c r="M189" i="262"/>
  <c r="M190" i="262"/>
  <c r="M193" i="262"/>
  <c r="M194" i="262"/>
  <c r="M198" i="262"/>
  <c r="M201" i="262"/>
  <c r="M202" i="262"/>
  <c r="M205" i="262"/>
  <c r="M206" i="262"/>
  <c r="M209" i="262"/>
  <c r="M210" i="262"/>
  <c r="M214" i="262"/>
  <c r="M217" i="262"/>
  <c r="M218" i="262"/>
  <c r="M221" i="262"/>
  <c r="M222" i="262"/>
  <c r="M224" i="262"/>
  <c r="M225" i="262"/>
  <c r="M226" i="262"/>
  <c r="M8" i="251"/>
  <c r="M122" i="251"/>
  <c r="M126" i="251"/>
  <c r="M131" i="251"/>
  <c r="M134" i="251"/>
  <c r="M138" i="251"/>
  <c r="F58" i="267"/>
  <c r="F53" i="267"/>
  <c r="F46" i="267"/>
  <c r="F41" i="267"/>
  <c r="F33" i="267"/>
  <c r="F22" i="267"/>
  <c r="F9" i="267"/>
  <c r="F10" i="267"/>
  <c r="F11" i="267"/>
  <c r="F12" i="267"/>
  <c r="F13" i="267"/>
  <c r="F8" i="267"/>
  <c r="E14" i="267"/>
  <c r="D14" i="267"/>
  <c r="C14" i="267"/>
  <c r="M27" i="263"/>
  <c r="M10" i="263"/>
  <c r="M11" i="263"/>
  <c r="M15" i="263"/>
  <c r="M30" i="263"/>
  <c r="M14" i="262"/>
  <c r="M16" i="262"/>
  <c r="M17" i="262"/>
  <c r="M18" i="262"/>
  <c r="M22" i="262"/>
  <c r="M25" i="262"/>
  <c r="M26" i="262"/>
  <c r="M28" i="262"/>
  <c r="M29" i="262"/>
  <c r="M30" i="262"/>
  <c r="M33" i="262"/>
  <c r="M34" i="262"/>
  <c r="M38" i="262"/>
  <c r="M40" i="262"/>
  <c r="M41" i="262"/>
  <c r="M42" i="262"/>
  <c r="M45" i="262"/>
  <c r="M46" i="262"/>
  <c r="M49" i="262"/>
  <c r="M52" i="262"/>
  <c r="M53" i="262"/>
  <c r="M54" i="262"/>
  <c r="M57" i="262"/>
  <c r="M58" i="262"/>
  <c r="M61" i="262"/>
  <c r="M62" i="262"/>
  <c r="M66" i="262"/>
  <c r="M69" i="262"/>
  <c r="M70" i="262"/>
  <c r="M73" i="262"/>
  <c r="M74" i="262"/>
  <c r="M77" i="262"/>
  <c r="M78" i="262"/>
  <c r="M80" i="262"/>
  <c r="M82" i="262"/>
  <c r="M85" i="262"/>
  <c r="M86" i="262"/>
  <c r="M89" i="262"/>
  <c r="M90" i="262"/>
  <c r="M92" i="262"/>
  <c r="M93" i="262"/>
  <c r="M94" i="262"/>
  <c r="M98" i="262"/>
  <c r="M101" i="262"/>
  <c r="M102" i="262"/>
  <c r="M104" i="262"/>
  <c r="M105" i="262"/>
  <c r="M106" i="262"/>
  <c r="M109" i="262"/>
  <c r="M110" i="262"/>
  <c r="M114" i="262"/>
  <c r="M116" i="262"/>
  <c r="M117" i="262"/>
  <c r="M118" i="262"/>
  <c r="M121" i="262"/>
  <c r="M122" i="262"/>
  <c r="M125" i="262"/>
  <c r="M126" i="262"/>
  <c r="M130" i="262"/>
  <c r="M133" i="262"/>
  <c r="M134" i="262"/>
  <c r="M137" i="262"/>
  <c r="M138" i="262"/>
  <c r="M141" i="262"/>
  <c r="M142" i="262"/>
  <c r="M144" i="262"/>
  <c r="M146" i="262"/>
  <c r="M149" i="262"/>
  <c r="M150" i="262"/>
  <c r="M153" i="262"/>
  <c r="M154" i="262"/>
  <c r="M156" i="262"/>
  <c r="M157" i="262"/>
  <c r="M158" i="262"/>
  <c r="M162" i="262"/>
  <c r="M165" i="262"/>
  <c r="M166" i="262"/>
  <c r="M168" i="262"/>
  <c r="M169" i="262"/>
  <c r="M56" i="261"/>
  <c r="M72" i="261"/>
  <c r="M84" i="261"/>
  <c r="M96" i="261"/>
  <c r="M108" i="261"/>
  <c r="M128" i="261"/>
  <c r="M132" i="261"/>
  <c r="M136" i="261"/>
  <c r="M144" i="261"/>
  <c r="M160" i="261"/>
  <c r="M12" i="261"/>
  <c r="M16" i="261"/>
  <c r="M17" i="261"/>
  <c r="M24" i="261"/>
  <c r="M36" i="261"/>
  <c r="M40" i="261"/>
  <c r="M44" i="261"/>
  <c r="M48" i="261"/>
  <c r="M50" i="261"/>
  <c r="M52" i="261"/>
  <c r="M53" i="261"/>
  <c r="M60" i="261"/>
  <c r="M64" i="261"/>
  <c r="M69" i="261"/>
  <c r="M76" i="261"/>
  <c r="M80" i="261"/>
  <c r="M81" i="261"/>
  <c r="M88" i="261"/>
  <c r="M92" i="261"/>
  <c r="M93" i="261"/>
  <c r="M100" i="261"/>
  <c r="M104" i="261"/>
  <c r="M109" i="261"/>
  <c r="M112" i="261"/>
  <c r="M114" i="261"/>
  <c r="M116" i="261"/>
  <c r="M117" i="261"/>
  <c r="M120" i="261"/>
  <c r="M124" i="261"/>
  <c r="M133" i="261"/>
  <c r="M140" i="261"/>
  <c r="M148" i="261"/>
  <c r="M152"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<sst xmlns="http://schemas.openxmlformats.org/spreadsheetml/2006/main" count="4077" uniqueCount="3128">
  <si>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</si>
  <si>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</si>
  <si>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</si>
  <si>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</si>
  <si>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</si>
  <si>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</si>
  <si>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</si>
  <si>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</si>
  <si>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</si>
  <si>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</si>
  <si>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</si>
  <si>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</si>
  <si>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</si>
  <si>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</si>
  <si>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</si>
  <si>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</si>
  <si>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</si>
  <si>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</si>
  <si>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</si>
  <si>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</si>
  <si>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</si>
  <si>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</si>
  <si>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</si>
  <si>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</si>
  <si>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</si>
  <si>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</si>
  <si>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</si>
  <si>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</si>
  <si>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</si>
  <si>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</si>
  <si>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</si>
  <si>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</si>
  <si>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</si>
  <si>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</si>
  <si>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</si>
  <si>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</si>
  <si>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</si>
  <si>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</si>
  <si>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</si>
  <si>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</si>
  <si>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</si>
  <si>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</si>
  <si>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</si>
  <si>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</si>
  <si>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</si>
  <si>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</si>
  <si>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</si>
  <si>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</si>
  <si>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</si>
  <si>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</si>
  <si>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</si>
  <si>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</si>
  <si>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</si>
  <si>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</si>
  <si>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</si>
  <si>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</si>
  <si>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</si>
  <si>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</si>
  <si>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</si>
  <si>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</si>
  <si>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</si>
  <si>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</si>
  <si>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</si>
  <si>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</si>
  <si>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</si>
  <si>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</si>
  <si>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</si>
  <si>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</si>
  <si>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</si>
  <si>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</si>
  <si>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</si>
  <si>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</si>
  <si>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</si>
  <si>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</si>
  <si>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</si>
  <si>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</si>
  <si>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</si>
  <si>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</si>
  <si>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</si>
  <si>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</si>
  <si>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</si>
  <si>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</si>
  <si>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</si>
  <si>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</si>
  <si>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</si>
  <si>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</si>
  <si>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</si>
  <si>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</si>
  <si>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</si>
  <si>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</si>
  <si>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</si>
  <si>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</si>
  <si>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</si>
  <si>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</si>
  <si>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</si>
  <si>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</si>
  <si>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</si>
  <si>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</si>
  <si>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</si>
  <si>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</si>
  <si>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</si>
  <si>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</si>
  <si>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</si>
  <si>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</si>
  <si>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</si>
  <si>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</si>
  <si>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</si>
  <si>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</si>
  <si>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</si>
  <si>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</si>
  <si>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</si>
  <si>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</si>
  <si>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</si>
  <si>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</si>
  <si>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</si>
  <si>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</si>
  <si>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</si>
  <si>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</si>
  <si>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</si>
  <si>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</si>
  <si>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</si>
  <si>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</si>
  <si>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</si>
  <si>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</si>
  <si>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</si>
  <si>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</si>
  <si>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</si>
  <si>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</si>
  <si>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</si>
  <si>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</si>
  <si>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</si>
  <si>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</si>
  <si>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</si>
  <si>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</si>
  <si>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</si>
  <si>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</si>
  <si>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</si>
  <si>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</si>
  <si>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</si>
  <si>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</si>
  <si>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</si>
  <si>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</si>
  <si>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</si>
  <si>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</si>
  <si>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</si>
  <si>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</si>
  <si>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</si>
  <si>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</si>
  <si>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</si>
  <si>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</si>
  <si>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</si>
  <si>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</si>
  <si>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</si>
  <si>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</si>
  <si>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</si>
  <si>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</si>
  <si>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</si>
  <si>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</si>
  <si>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</si>
  <si>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</si>
  <si>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</si>
  <si>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</si>
  <si>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</si>
  <si>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</si>
  <si>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</si>
  <si>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</si>
  <si>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</si>
  <si>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</si>
  <si>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</si>
  <si>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</si>
  <si>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</si>
  <si>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</si>
  <si>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</si>
  <si>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</si>
  <si>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</si>
  <si>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</si>
  <si>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</si>
  <si>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</si>
  <si>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</si>
  <si>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</si>
  <si>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</si>
  <si>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</si>
  <si>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</si>
  <si>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</si>
  <si>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</si>
  <si>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</si>
  <si>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</si>
  <si>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</si>
  <si>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</si>
  <si>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</si>
  <si>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</si>
  <si>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</si>
  <si>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</si>
  <si>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</si>
  <si>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</si>
  <si>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</si>
  <si>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</si>
  <si>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</si>
  <si>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</si>
  <si>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</si>
  <si>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</si>
  <si>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</si>
  <si>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</si>
  <si>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</si>
  <si>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</si>
  <si>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</si>
  <si>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</si>
  <si>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</si>
  <si>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</si>
  <si>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</si>
  <si>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</si>
  <si>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</si>
  <si>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</si>
  <si>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</si>
  <si>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</si>
  <si>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</si>
  <si>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</si>
  <si>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</si>
  <si>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</si>
  <si>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</si>
  <si>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</si>
  <si>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</si>
  <si>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</si>
  <si>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</si>
  <si>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</si>
  <si>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</si>
  <si>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</si>
  <si>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</si>
  <si>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</si>
  <si>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</si>
  <si>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</si>
  <si>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</si>
  <si>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</si>
  <si>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</si>
  <si>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</si>
  <si>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</si>
  <si>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</si>
  <si>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</si>
  <si>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</si>
  <si>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</si>
  <si>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</si>
  <si>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</si>
  <si>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</si>
  <si>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</si>
  <si>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</si>
  <si>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</si>
  <si>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</si>
  <si>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</si>
  <si>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</si>
  <si>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</si>
  <si>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</si>
  <si>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</si>
  <si>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</si>
  <si>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</si>
  <si>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</si>
  <si>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</si>
  <si>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</si>
  <si>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</si>
  <si>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</si>
  <si>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</si>
  <si>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</si>
  <si>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</si>
  <si>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</si>
  <si>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</si>
  <si>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</si>
  <si>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</si>
  <si>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</si>
  <si>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</si>
  <si>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</si>
  <si>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</si>
  <si>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</si>
  <si>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</si>
  <si>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</si>
  <si>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</si>
  <si>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</si>
  <si>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</si>
  <si>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</si>
  <si>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</si>
  <si>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</si>
  <si>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</si>
  <si>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</si>
  <si>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</si>
  <si>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</si>
  <si>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</si>
  <si>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</si>
  <si>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</si>
  <si>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</si>
  <si>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</si>
  <si>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</si>
  <si>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</si>
  <si>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</si>
  <si>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</si>
  <si>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</si>
  <si>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</si>
  <si>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</si>
  <si>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</si>
  <si>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</si>
  <si>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</si>
  <si>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</si>
  <si>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</si>
  <si>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</si>
  <si>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</si>
  <si>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</si>
  <si>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</si>
  <si>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</si>
  <si>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</si>
  <si>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</si>
  <si>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</si>
  <si>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</si>
  <si>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</si>
  <si>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</si>
  <si>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</si>
  <si>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</si>
  <si>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</si>
  <si>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</si>
  <si>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</si>
  <si>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</si>
  <si>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</si>
  <si>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</si>
  <si>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</si>
  <si>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</si>
  <si>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</si>
  <si>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</si>
  <si>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</si>
  <si>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</si>
  <si>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</si>
  <si>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</si>
  <si>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</si>
  <si>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</si>
  <si>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</si>
  <si>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</si>
  <si>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</si>
  <si>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</si>
  <si>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</si>
  <si>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</si>
  <si>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</si>
  <si>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</si>
  <si>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</si>
  <si>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</si>
  <si>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</si>
  <si>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</si>
  <si>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</si>
  <si>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</si>
  <si>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</si>
  <si>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</si>
  <si>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</si>
  <si>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</si>
  <si>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</si>
  <si>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</si>
  <si>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</si>
  <si>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</si>
  <si>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</si>
  <si>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</si>
  <si>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</si>
  <si>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</si>
  <si>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</si>
  <si>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</si>
  <si>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</si>
  <si>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</si>
  <si>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</si>
  <si>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</si>
  <si>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</si>
  <si>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</si>
  <si>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</si>
  <si>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</si>
  <si>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</si>
  <si>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</si>
  <si>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</si>
  <si>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</si>
  <si>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</si>
  <si>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</si>
  <si>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</si>
  <si>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</si>
  <si>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</si>
  <si>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</si>
  <si>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</si>
  <si>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</si>
  <si>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</si>
  <si>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</si>
  <si>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</si>
  <si>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</si>
  <si>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</si>
  <si>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</si>
  <si>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</si>
  <si>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</si>
  <si>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</si>
  <si>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</si>
  <si>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</si>
  <si>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</si>
  <si>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</si>
  <si>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</si>
  <si>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</si>
  <si>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</si>
  <si>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</si>
  <si>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</si>
  <si>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</si>
  <si>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</si>
  <si>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</si>
  <si>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</si>
  <si>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</si>
  <si>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</si>
  <si>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</si>
  <si>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</si>
  <si>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</si>
  <si>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</si>
  <si>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</si>
  <si>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</si>
  <si>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</si>
  <si>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</si>
  <si>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</si>
  <si>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</si>
  <si>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</si>
  <si>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</si>
  <si>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</si>
  <si>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</si>
  <si>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</si>
  <si>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</si>
  <si>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</si>
  <si>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</si>
  <si>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</si>
  <si>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</si>
  <si>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</si>
  <si>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</si>
  <si>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</si>
  <si>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</si>
  <si>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</si>
  <si>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</si>
  <si>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</si>
  <si>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</si>
  <si>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</si>
  <si>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</si>
  <si>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</si>
  <si>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</si>
  <si>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</si>
  <si>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</si>
  <si>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</si>
  <si>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</si>
  <si>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</si>
  <si>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</si>
  <si>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</si>
  <si>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</si>
  <si>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</si>
  <si>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</si>
  <si>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</si>
  <si>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</si>
  <si>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</si>
  <si>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</si>
  <si>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</si>
  <si>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</si>
  <si>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</si>
  <si>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</si>
  <si>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</si>
  <si>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</si>
  <si>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</si>
  <si>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</si>
  <si>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</si>
  <si>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</si>
  <si>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</si>
  <si>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</si>
  <si>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</si>
  <si>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</si>
  <si>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</si>
  <si>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</si>
  <si>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</si>
  <si>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</si>
  <si>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</si>
  <si>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</si>
  <si>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</si>
  <si>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</si>
  <si>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</si>
  <si>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</si>
  <si>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</si>
  <si>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</si>
  <si>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</si>
  <si>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</si>
  <si>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</si>
  <si>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</si>
  <si>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</si>
  <si>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</si>
  <si>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</si>
  <si>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</si>
  <si>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</si>
  <si>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</si>
  <si>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</si>
  <si>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</si>
  <si>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</si>
  <si>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</si>
  <si>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</si>
  <si>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</si>
  <si>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</si>
  <si>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</si>
  <si>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</si>
  <si>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</si>
  <si>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</si>
  <si>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</si>
  <si>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</si>
  <si>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</si>
  <si>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</si>
  <si>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</si>
  <si>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</si>
  <si>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</si>
  <si>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</si>
  <si>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</si>
  <si>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</si>
  <si>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</si>
  <si>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</si>
  <si>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</si>
  <si>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</si>
  <si>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</si>
  <si>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</si>
  <si>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</si>
  <si>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</si>
  <si>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</si>
  <si>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</si>
  <si>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</si>
  <si>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</si>
  <si>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</si>
  <si>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</si>
  <si>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</si>
  <si>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</si>
  <si>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</si>
  <si>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</si>
  <si>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</si>
  <si>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</si>
  <si>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</si>
  <si>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</si>
  <si>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</si>
  <si>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</si>
  <si>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</si>
  <si>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</si>
  <si>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</si>
  <si>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</si>
  <si>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</si>
  <si>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</si>
  <si>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</si>
  <si>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</si>
  <si>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</si>
  <si>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</si>
  <si>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</si>
  <si>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</si>
  <si>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</si>
  <si>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</si>
  <si>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</si>
  <si>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</si>
  <si>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</si>
  <si>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</si>
  <si>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</si>
  <si>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</si>
  <si>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</si>
  <si>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</si>
  <si>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</si>
  <si>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</si>
  <si>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</si>
  <si>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</si>
  <si>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</si>
  <si>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</si>
  <si>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</si>
  <si>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</si>
  <si>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</si>
  <si>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</si>
  <si>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</si>
  <si>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</si>
  <si>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</si>
  <si>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</si>
  <si>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</si>
  <si>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</si>
  <si>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</si>
  <si>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</si>
  <si>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</si>
  <si>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</si>
  <si>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</si>
  <si>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</si>
  <si>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</si>
  <si>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</si>
  <si>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</si>
  <si>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</si>
  <si>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</si>
  <si>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</si>
  <si>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</si>
  <si>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</si>
  <si>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</si>
  <si>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</si>
  <si>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</si>
  <si>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</si>
  <si>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</si>
  <si>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</si>
  <si>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</si>
  <si>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</si>
  <si>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</si>
  <si>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</si>
  <si>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</si>
  <si>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</si>
  <si>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</si>
  <si>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</si>
  <si>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</si>
  <si>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</si>
  <si>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</si>
  <si>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</si>
  <si>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</si>
  <si>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</si>
  <si>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</si>
  <si>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</si>
  <si>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</si>
  <si>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</si>
  <si>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</si>
  <si>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</si>
  <si>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</si>
  <si>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</si>
  <si>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</si>
  <si>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</si>
  <si>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</si>
  <si>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</si>
  <si>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</si>
  <si>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</si>
  <si>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</si>
  <si>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</si>
  <si>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</si>
  <si>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</si>
  <si>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</si>
  <si>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</si>
  <si>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</si>
  <si>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</si>
  <si>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</si>
  <si>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</si>
  <si>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</si>
  <si>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</si>
  <si>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</si>
  <si>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</si>
  <si>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</si>
  <si>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</si>
  <si>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</si>
  <si>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</si>
  <si>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</si>
  <si>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</si>
  <si>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</si>
  <si>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</si>
  <si>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</si>
  <si>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</si>
  <si>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</si>
  <si>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</si>
  <si>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</si>
  <si>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</si>
  <si>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</si>
  <si>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</si>
  <si>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</si>
  <si>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</si>
  <si>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</si>
  <si>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</si>
  <si>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</si>
  <si>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</si>
  <si>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</si>
  <si>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</si>
  <si>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</si>
  <si>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</si>
  <si>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</si>
  <si>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</si>
  <si>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</si>
  <si>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</si>
  <si>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</si>
  <si>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</si>
  <si>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</si>
  <si>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</si>
  <si>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</si>
  <si>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</si>
  <si>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</si>
  <si>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</si>
  <si>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</si>
  <si>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</si>
  <si>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</si>
  <si>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</si>
  <si>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</si>
  <si>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</si>
  <si>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</si>
  <si>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</si>
  <si>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</si>
  <si>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</si>
  <si>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</si>
  <si>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</si>
  <si>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</si>
  <si>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</si>
  <si>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</si>
  <si>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</si>
  <si>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</si>
  <si>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</si>
  <si>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</si>
  <si>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</si>
  <si>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</si>
  <si>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</si>
  <si>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</si>
  <si>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</si>
  <si>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</si>
  <si>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</si>
  <si>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</si>
  <si>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</si>
  <si>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</si>
  <si>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</si>
  <si>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</si>
  <si>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</si>
  <si>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</si>
  <si>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</si>
  <si>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</si>
  <si>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</si>
  <si>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</si>
  <si>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</si>
  <si>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</si>
  <si>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</si>
  <si>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</si>
  <si>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</si>
  <si>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</si>
  <si>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</si>
  <si>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</si>
  <si>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</si>
  <si>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</si>
  <si>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</si>
  <si>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</si>
  <si>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</si>
  <si>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</si>
  <si>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</si>
  <si>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</si>
  <si>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</si>
  <si>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</si>
  <si>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</si>
  <si>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</si>
  <si>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</si>
  <si>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</si>
  <si>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</si>
  <si>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</si>
  <si>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</si>
  <si>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</si>
  <si>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</si>
  <si>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</si>
  <si>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</si>
  <si>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</si>
  <si>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</si>
  <si>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</si>
  <si>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</si>
  <si>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</si>
  <si>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</si>
  <si>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</si>
  <si>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</si>
  <si>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</si>
  <si>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</si>
  <si>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</si>
  <si>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</si>
  <si>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</si>
  <si>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</si>
  <si>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</si>
  <si>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</si>
  <si>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</si>
  <si>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</si>
  <si>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</si>
  <si>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</si>
  <si>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</si>
  <si>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</si>
  <si>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</si>
  <si>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</si>
  <si>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</si>
  <si>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</si>
  <si>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</si>
  <si>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</si>
  <si>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</si>
  <si>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</si>
  <si>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</si>
  <si>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</si>
  <si>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</si>
  <si>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</si>
  <si>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</si>
  <si>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</si>
  <si>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</si>
  <si>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</si>
  <si>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</si>
  <si>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</si>
  <si>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</si>
  <si>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</si>
  <si>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</si>
  <si>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</si>
  <si>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</si>
  <si>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</si>
  <si>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</si>
  <si>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</si>
  <si>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</si>
  <si>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</si>
  <si>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</si>
  <si>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</si>
  <si>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</si>
  <si>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</si>
  <si>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</si>
  <si>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</si>
  <si>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</si>
  <si>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</si>
  <si>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</si>
  <si>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</si>
  <si>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</si>
  <si>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</si>
  <si>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</si>
  <si>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</si>
  <si>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</si>
  <si>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</si>
  <si>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</si>
  <si>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</si>
  <si>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</si>
  <si>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</si>
  <si>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</si>
  <si>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</si>
  <si>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</si>
  <si>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</si>
  <si>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</si>
  <si>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</si>
  <si>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</si>
  <si>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</si>
  <si>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</si>
  <si>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</si>
  <si>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</si>
  <si>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</si>
  <si>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</si>
  <si>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</si>
  <si>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</si>
  <si>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</si>
  <si>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</si>
  <si>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</si>
  <si>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</si>
  <si>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</si>
  <si>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</si>
  <si>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</si>
  <si>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</si>
  <si>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</si>
  <si>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</si>
  <si>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</si>
  <si>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</si>
  <si>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</si>
  <si>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</si>
  <si>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</si>
  <si>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</si>
  <si>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</si>
  <si>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</si>
  <si>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</si>
  <si>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</si>
  <si>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</si>
  <si>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</si>
  <si>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</si>
  <si>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</si>
  <si>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</si>
  <si>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</si>
  <si>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</si>
  <si>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</si>
  <si>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</si>
  <si>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</si>
  <si>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</si>
  <si>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</si>
  <si>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</si>
  <si>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</si>
  <si>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</si>
  <si>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</si>
  <si>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</si>
  <si>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</si>
  <si>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</si>
  <si>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</si>
  <si>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</si>
  <si>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</si>
  <si>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</si>
  <si>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</si>
  <si>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</si>
  <si>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</si>
  <si>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</si>
  <si>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</si>
  <si>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</si>
  <si>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</si>
  <si>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</si>
  <si>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</si>
  <si>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</si>
  <si>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</si>
  <si>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</si>
  <si>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</si>
  <si>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</si>
  <si>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</si>
  <si>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</si>
  <si>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</si>
  <si>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</si>
  <si>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</si>
  <si>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</si>
  <si>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</si>
  <si>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</si>
  <si>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</si>
  <si>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</si>
  <si>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</si>
  <si>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</si>
  <si>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</si>
  <si>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</si>
  <si>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</si>
  <si>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</si>
  <si>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</si>
  <si>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</si>
  <si>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</si>
  <si>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</si>
  <si>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</si>
  <si>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</si>
  <si>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</si>
  <si>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</si>
  <si>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</si>
  <si>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</si>
  <si>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</si>
  <si>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</si>
  <si>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</si>
  <si>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</si>
  <si>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</si>
  <si>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</si>
  <si>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</si>
  <si>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</si>
  <si>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</si>
  <si>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</si>
  <si>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</si>
  <si>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</si>
  <si>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</si>
  <si>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</si>
  <si>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</si>
  <si>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</si>
  <si>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</si>
  <si>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</si>
  <si>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</si>
  <si>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</si>
  <si>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</si>
  <si>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</si>
  <si>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</si>
  <si>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</si>
  <si>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</si>
  <si>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</si>
  <si>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</si>
  <si>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</si>
  <si>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</si>
  <si>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</si>
  <si>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</si>
  <si>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</si>
  <si>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</si>
  <si>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</si>
  <si>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</si>
  <si>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</si>
  <si>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</si>
  <si>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</si>
  <si>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</si>
  <si>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</si>
  <si>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</si>
  <si>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</si>
  <si>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</si>
  <si>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</si>
  <si>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</si>
  <si>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</si>
  <si>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</si>
  <si>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</si>
  <si>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</si>
  <si>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</si>
  <si>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</si>
  <si>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</si>
  <si>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</si>
  <si>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</si>
  <si>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</si>
  <si>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</si>
  <si>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</si>
  <si>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</si>
  <si>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</si>
  <si>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</si>
  <si>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</si>
  <si>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</si>
  <si>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</si>
  <si>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</si>
  <si>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</si>
  <si>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</si>
  <si>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</si>
  <si>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</si>
  <si>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</si>
  <si>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</si>
  <si>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</si>
  <si>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</si>
  <si>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</si>
  <si>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</si>
  <si>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</si>
  <si>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</si>
  <si>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</si>
  <si>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</si>
  <si>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</si>
  <si>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</si>
  <si>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</si>
  <si>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</si>
  <si>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</si>
  <si>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</si>
  <si>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</si>
  <si>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</si>
  <si>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</si>
  <si>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</si>
  <si>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</si>
  <si>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</si>
  <si>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</si>
  <si>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</si>
  <si>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</si>
  <si>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</si>
  <si>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</si>
  <si>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</si>
  <si>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</si>
  <si>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</si>
  <si>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</si>
  <si>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</si>
  <si>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</si>
  <si>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</si>
  <si>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</si>
  <si>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</si>
  <si>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</si>
  <si>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</si>
  <si>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</si>
  <si>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</si>
  <si>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</si>
  <si>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</si>
  <si>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</si>
  <si>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</si>
  <si>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</si>
  <si>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</si>
  <si>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</si>
  <si>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</si>
  <si>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</si>
  <si>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</si>
  <si>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</si>
  <si>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</si>
  <si>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</si>
  <si>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</si>
  <si>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</si>
  <si>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</si>
  <si>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</si>
  <si>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</si>
  <si>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</si>
  <si>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</si>
  <si>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</si>
  <si>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</si>
  <si>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</si>
  <si>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</si>
  <si>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</si>
  <si>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</si>
  <si>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</si>
  <si>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</si>
  <si>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</si>
  <si>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</si>
  <si>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</si>
  <si>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</si>
  <si>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</si>
  <si>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</si>
  <si>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</si>
  <si>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</si>
  <si>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</si>
  <si>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</si>
  <si>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</si>
  <si>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</si>
  <si>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</si>
  <si>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</si>
  <si>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</si>
  <si>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</si>
  <si>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</si>
  <si>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</si>
  <si>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</si>
  <si>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</si>
  <si>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</si>
  <si>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</si>
  <si>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</si>
  <si>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</si>
  <si>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</si>
  <si>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</si>
  <si>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</si>
  <si>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</si>
  <si>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</si>
  <si>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</si>
  <si>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</si>
  <si>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</si>
  <si>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</si>
  <si>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</si>
  <si>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</si>
  <si>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</si>
  <si>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</si>
  <si>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</si>
  <si>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</si>
  <si>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</si>
  <si>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</si>
  <si>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</si>
  <si>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</si>
  <si>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</si>
  <si>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</si>
  <si>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</si>
  <si>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</si>
  <si>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</si>
  <si>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</si>
  <si>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</si>
  <si>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</si>
  <si>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</si>
  <si>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</si>
  <si>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</si>
  <si>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</si>
  <si>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</si>
  <si>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</si>
  <si>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</si>
  <si>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</si>
  <si>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</si>
  <si>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</si>
  <si>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</si>
  <si>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</si>
  <si>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</si>
  <si>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</si>
  <si>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</si>
  <si>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</si>
  <si>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</si>
  <si>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</si>
  <si>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</si>
  <si>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</si>
  <si>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</si>
  <si>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</si>
  <si>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</si>
  <si>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</si>
  <si>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</si>
  <si>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</si>
  <si>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</si>
  <si>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</si>
  <si>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</si>
  <si>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</si>
  <si>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</si>
  <si>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</si>
  <si>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</si>
  <si>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</si>
  <si>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</si>
  <si>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</si>
  <si>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</si>
  <si>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</si>
  <si>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</si>
  <si>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</si>
  <si>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</si>
  <si>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</si>
  <si>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</si>
  <si>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</si>
  <si>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</si>
  <si>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</si>
  <si>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</si>
  <si>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</si>
  <si>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</si>
  <si>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</si>
  <si>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</si>
  <si>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</si>
  <si>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</si>
  <si>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</si>
  <si>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</si>
  <si>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</si>
  <si>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</si>
  <si>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</si>
  <si>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</si>
  <si>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</si>
  <si>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</si>
  <si>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</si>
  <si>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</si>
  <si>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</si>
  <si>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</si>
  <si>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</si>
  <si>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</si>
  <si>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</si>
  <si>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</si>
  <si>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</si>
  <si>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</si>
  <si>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</si>
  <si>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</si>
  <si>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</si>
  <si>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</si>
  <si>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</si>
  <si>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</si>
  <si>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</si>
  <si>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</si>
  <si>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</si>
  <si>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</si>
  <si>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</si>
  <si>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</si>
  <si>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</si>
  <si>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</si>
  <si>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</si>
  <si>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</si>
  <si>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</si>
  <si>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</si>
  <si>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</si>
  <si>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</si>
  <si>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</si>
  <si>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</si>
  <si>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</si>
  <si>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</si>
  <si>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</si>
  <si>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</si>
  <si>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</si>
  <si>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</si>
  <si>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</si>
  <si>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</si>
  <si>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</si>
  <si>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</si>
  <si>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</si>
  <si>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</si>
  <si>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</si>
  <si>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</si>
  <si>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</si>
  <si>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</si>
  <si>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</si>
  <si>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</si>
  <si>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</si>
  <si>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</si>
  <si>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</si>
  <si>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</si>
  <si>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</si>
  <si>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</si>
  <si>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</si>
  <si>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</si>
  <si>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</si>
  <si>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</si>
  <si>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</si>
  <si>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</si>
  <si>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</si>
  <si>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</si>
  <si>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</si>
  <si>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</si>
  <si>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</si>
  <si>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</si>
  <si>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</si>
  <si>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</si>
  <si>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</si>
  <si>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</si>
  <si>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</si>
  <si>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</si>
  <si>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</si>
  <si>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</si>
  <si>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</si>
  <si>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</si>
  <si>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</si>
  <si>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</si>
  <si>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</si>
  <si>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</si>
  <si>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</si>
  <si>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</si>
  <si>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</si>
  <si>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</si>
  <si>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</si>
  <si>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</si>
  <si>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</si>
  <si>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</si>
  <si>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</si>
  <si>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</si>
  <si>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</si>
  <si>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</si>
  <si>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</si>
  <si>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</si>
  <si>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</si>
  <si>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</si>
  <si>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</si>
  <si>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</si>
  <si>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</si>
  <si>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</si>
  <si>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</si>
  <si>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</si>
  <si>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</si>
  <si>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</si>
  <si>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</si>
  <si>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</si>
  <si>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</si>
  <si>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</si>
  <si>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</si>
  <si>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</si>
  <si>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</si>
  <si>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</si>
  <si>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</si>
  <si>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</si>
  <si>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</si>
  <si>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</si>
  <si>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</si>
  <si>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</si>
  <si>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</si>
  <si>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</si>
  <si>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</si>
  <si>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</si>
  <si>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</si>
  <si>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</si>
  <si>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</si>
  <si>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</si>
  <si>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</si>
  <si>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</si>
  <si>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</si>
  <si>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</si>
  <si>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</si>
  <si>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</si>
  <si>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</si>
  <si>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</si>
  <si>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</si>
  <si>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</si>
  <si>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</si>
  <si>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</si>
  <si>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</si>
  <si>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</si>
  <si>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</si>
  <si>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</si>
  <si>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</si>
  <si>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</si>
  <si>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</si>
  <si>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</si>
  <si>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</si>
  <si>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</si>
  <si>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</si>
  <si>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</si>
  <si>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</si>
  <si>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</si>
  <si>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</si>
  <si>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</si>
  <si>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</si>
  <si>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</si>
  <si>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</si>
  <si>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</si>
  <si>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</si>
  <si>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</si>
  <si>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</si>
  <si>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</si>
  <si>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</si>
  <si>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</si>
  <si>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</si>
  <si>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</si>
  <si>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</si>
  <si>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</si>
  <si>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</si>
  <si>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</si>
  <si>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</si>
  <si>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</si>
  <si>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</si>
  <si>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</si>
  <si>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</si>
  <si>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</si>
  <si>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</si>
  <si>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</si>
  <si>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</si>
  <si>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</si>
  <si>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</si>
  <si>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</si>
  <si>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</si>
  <si>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</si>
  <si>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</si>
  <si>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</si>
  <si>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</si>
  <si>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</si>
  <si>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</si>
  <si>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</si>
  <si>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</si>
  <si>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</si>
  <si>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</si>
  <si>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</si>
  <si>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</si>
  <si>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</si>
  <si>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</si>
  <si>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</si>
  <si>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</si>
  <si>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</si>
  <si>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</si>
  <si>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</si>
  <si>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</si>
  <si>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</si>
  <si>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</si>
  <si>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</si>
  <si>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</si>
  <si>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</si>
  <si>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</si>
  <si>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</si>
  <si>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</si>
  <si>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</si>
  <si>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</si>
  <si>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</si>
  <si>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</si>
  <si>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</si>
  <si>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</si>
  <si>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</si>
  <si>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</si>
  <si>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</si>
  <si>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</si>
  <si>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</si>
  <si>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</si>
  <si>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</si>
  <si>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</si>
  <si>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</si>
  <si>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</si>
  <si>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</si>
  <si>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</si>
  <si>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</si>
  <si>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</si>
  <si>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</si>
  <si>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</si>
  <si>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</si>
  <si>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</si>
  <si>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</si>
  <si>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</si>
  <si>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</si>
  <si>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</si>
  <si>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</si>
  <si>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</si>
  <si>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</si>
  <si>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</si>
  <si>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</si>
  <si>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</si>
  <si>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</si>
  <si>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</si>
  <si>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</si>
  <si>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</si>
  <si>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</si>
  <si>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</si>
  <si>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</si>
  <si>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</si>
  <si>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</si>
  <si>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</si>
  <si>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</si>
  <si>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</si>
  <si>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</si>
  <si>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</si>
  <si>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</si>
  <si>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</si>
  <si>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</si>
  <si>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</si>
  <si>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</si>
  <si>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</si>
  <si>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</si>
  <si>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</si>
  <si>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</si>
  <si>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</si>
  <si>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</si>
  <si>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</si>
  <si>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</si>
  <si>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</si>
  <si>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</si>
  <si>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</si>
  <si>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</si>
  <si>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</si>
  <si>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</si>
  <si>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</si>
  <si>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</si>
  <si>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</si>
  <si>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</si>
  <si>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</si>
  <si>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</si>
  <si>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</si>
  <si>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</si>
  <si>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</si>
  <si>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</si>
  <si>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</si>
  <si>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</si>
  <si>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</si>
  <si>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</si>
  <si>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</si>
  <si>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</si>
  <si>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</si>
  <si>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</si>
  <si>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</si>
  <si>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</si>
  <si>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</si>
  <si>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</si>
  <si>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</si>
  <si>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</si>
  <si>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</si>
  <si>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</si>
  <si>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</si>
  <si>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</si>
  <si>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</si>
  <si>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</si>
  <si>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</si>
  <si>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</si>
  <si>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</si>
  <si>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</si>
  <si>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</si>
  <si>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</si>
  <si>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</si>
  <si>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</si>
  <si>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</si>
  <si>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</si>
  <si>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</si>
  <si>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</si>
  <si>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</si>
  <si>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</si>
  <si>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</si>
  <si>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</si>
  <si>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</si>
  <si>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</si>
  <si>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</si>
  <si>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</si>
  <si>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</si>
  <si>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</si>
  <si>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</si>
  <si>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</si>
  <si>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</si>
  <si>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</si>
  <si>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</si>
  <si>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</si>
  <si>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</si>
  <si>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</si>
  <si>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</si>
  <si>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</si>
  <si>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</si>
  <si>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</si>
  <si>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</si>
  <si>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</si>
  <si>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</si>
  <si>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</si>
  <si>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</si>
  <si>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</si>
  <si>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</si>
  <si>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</si>
  <si>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</si>
  <si>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</si>
  <si>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</si>
  <si>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</si>
  <si>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</si>
  <si>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</si>
  <si>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</si>
  <si>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</si>
  <si>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</si>
  <si>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</si>
  <si>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</si>
  <si>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</si>
  <si>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</si>
  <si>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</si>
  <si>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</si>
  <si>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</si>
  <si>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</si>
  <si>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</si>
  <si>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</si>
  <si>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</si>
  <si>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</si>
  <si>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</si>
  <si>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</si>
  <si>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</si>
  <si>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</si>
  <si>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</si>
  <si>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</si>
  <si>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</si>
  <si>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</si>
  <si>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</si>
  <si>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</si>
  <si>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</si>
  <si>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</si>
  <si>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</si>
  <si>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</si>
  <si>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</si>
  <si>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</si>
  <si>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</si>
  <si>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</si>
  <si>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</si>
  <si>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</si>
  <si>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</si>
  <si>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</si>
  <si>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</si>
  <si>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</si>
  <si>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</si>
  <si>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</si>
  <si>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</si>
  <si>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</si>
  <si>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</si>
  <si>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</si>
  <si>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</si>
  <si>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</si>
  <si>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</si>
  <si>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</si>
  <si>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</si>
  <si>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</si>
  <si>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</si>
  <si>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</si>
  <si>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</si>
  <si>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</si>
  <si>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</si>
  <si>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</si>
  <si>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</si>
  <si>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</si>
  <si>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</si>
  <si>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</si>
  <si>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</si>
  <si>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</si>
  <si>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</si>
  <si>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</si>
  <si>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</si>
  <si>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</si>
  <si>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</si>
  <si>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</si>
  <si>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</si>
  <si>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</si>
  <si>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</si>
  <si>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</si>
  <si>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</si>
  <si>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</si>
  <si>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</si>
  <si>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</si>
  <si>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</si>
  <si>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</si>
  <si>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</si>
  <si>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</si>
  <si>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</si>
  <si>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</si>
  <si>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</si>
  <si>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</si>
  <si>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</si>
  <si>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</si>
  <si>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</si>
  <si>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</si>
  <si>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</si>
  <si>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</si>
  <si>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</si>
  <si>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</si>
  <si>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</si>
  <si>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</si>
  <si>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</si>
  <si>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</si>
  <si>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</si>
  <si>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</si>
  <si>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</si>
  <si>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</si>
  <si>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</si>
  <si>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</si>
  <si>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</si>
  <si>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</si>
  <si>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</si>
  <si>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</si>
  <si>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</si>
  <si>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</si>
  <si>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</si>
  <si>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</si>
  <si>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</si>
  <si>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</si>
  <si>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</si>
  <si>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</si>
  <si>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</si>
  <si>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</si>
  <si>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</si>
  <si>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</si>
  <si>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</si>
  <si>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</si>
  <si>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</si>
  <si>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</si>
  <si>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</si>
  <si>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</si>
  <si>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</si>
  <si>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</si>
  <si>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</si>
  <si>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</si>
  <si>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</si>
  <si>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</si>
  <si>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</si>
  <si>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</si>
  <si>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</si>
  <si>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</si>
  <si>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</si>
  <si>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</si>
  <si>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</si>
  <si>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</si>
  <si>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</si>
  <si>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</si>
  <si>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</si>
  <si>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</si>
  <si>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</si>
  <si>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</si>
  <si>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</si>
  <si>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</si>
  <si>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</si>
  <si>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</si>
  <si>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</si>
  <si>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</si>
  <si>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</si>
  <si>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</si>
  <si>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</si>
  <si>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</si>
  <si>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</si>
  <si>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</si>
  <si>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</si>
  <si>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</si>
  <si>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</si>
  <si>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</si>
  <si>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</si>
  <si>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</si>
  <si>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</si>
  <si>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</si>
  <si>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</si>
  <si>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</si>
  <si>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</si>
  <si>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</si>
  <si>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</si>
  <si>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</si>
  <si>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</si>
  <si>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</si>
  <si>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</si>
  <si>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</si>
  <si>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</si>
  <si>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</si>
  <si>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</si>
  <si>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</si>
  <si>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</si>
  <si>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</si>
  <si>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</si>
  <si>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</si>
  <si>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</si>
  <si>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</si>
  <si>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</si>
  <si>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</si>
  <si>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</si>
  <si>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</si>
  <si>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</si>
  <si>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</si>
  <si>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</si>
  <si>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</si>
  <si>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</si>
  <si>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</si>
  <si>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</si>
  <si>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</si>
  <si>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</si>
  <si>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</si>
  <si>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</si>
  <si>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</si>
  <si>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</si>
  <si>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</si>
  <si>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</si>
  <si>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</si>
  <si>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</si>
  <si>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</si>
  <si>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</si>
  <si>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</si>
  <si>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</si>
  <si>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</si>
  <si>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</si>
  <si>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</si>
  <si>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</si>
  <si>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</si>
  <si>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</si>
  <si>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</si>
  <si>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</si>
  <si>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</si>
  <si>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</si>
  <si>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</si>
  <si>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</si>
  <si>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</si>
  <si>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</si>
  <si>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</si>
  <si>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</si>
  <si>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</si>
  <si>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</si>
  <si>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</si>
  <si>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</si>
  <si>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</si>
  <si>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</si>
  <si>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</si>
  <si>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</si>
  <si>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</si>
  <si>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</si>
  <si>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</si>
  <si>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</si>
  <si>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</si>
  <si>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</si>
  <si>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</si>
  <si>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</si>
  <si>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</si>
  <si>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</si>
  <si>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</si>
  <si>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</si>
  <si>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</si>
  <si>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</si>
  <si>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</si>
  <si>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</si>
  <si>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</si>
  <si>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</si>
  <si>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</si>
  <si>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</si>
  <si>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</si>
  <si>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</si>
  <si>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</si>
  <si>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</si>
  <si>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</si>
  <si>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</si>
  <si>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</si>
  <si>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</si>
  <si>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</si>
  <si>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</si>
  <si>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</si>
  <si>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</si>
  <si>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</si>
  <si>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</si>
  <si>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</si>
  <si>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</si>
  <si>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</si>
  <si>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</si>
  <si>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</si>
  <si>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</si>
  <si>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</si>
  <si>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</si>
  <si>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</si>
  <si>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</si>
  <si>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</si>
  <si>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</si>
  <si>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</si>
  <si>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</si>
  <si>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</si>
  <si>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</si>
  <si>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</si>
  <si>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</si>
  <si>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</si>
  <si>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</si>
  <si>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</si>
  <si>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</si>
  <si>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</si>
  <si>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</si>
  <si>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</si>
  <si>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</si>
  <si>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</si>
  <si>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</si>
  <si>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</si>
  <si>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</si>
  <si>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</si>
  <si>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</si>
  <si>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</si>
  <si>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</si>
  <si>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</si>
  <si>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</si>
  <si>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</si>
  <si>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</si>
  <si>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</si>
  <si>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</si>
  <si>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</si>
  <si>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</si>
  <si>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</si>
  <si>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</si>
  <si>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</si>
  <si>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</si>
  <si>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</si>
  <si>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</si>
  <si>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</si>
  <si>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</si>
  <si>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</si>
  <si>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</si>
  <si>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</si>
  <si>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</si>
  <si>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</si>
  <si>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</si>
  <si>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</si>
  <si>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</si>
  <si>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</si>
  <si>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</si>
  <si>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</si>
  <si>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</si>
  <si>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</si>
  <si>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</si>
  <si>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</si>
  <si>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</si>
  <si>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</si>
  <si>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</si>
  <si>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</si>
  <si>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</si>
  <si>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</si>
  <si>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</si>
  <si>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</si>
  <si>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</si>
  <si>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</si>
  <si>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</si>
  <si>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</si>
  <si>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</si>
  <si>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</si>
  <si>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</si>
  <si>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</si>
  <si>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</si>
  <si>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</si>
  <si>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</si>
  <si>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</si>
  <si>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</si>
  <si>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</si>
  <si>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</si>
  <si>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</si>
  <si>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</si>
  <si>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</si>
  <si>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</si>
  <si>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</si>
  <si>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</si>
  <si>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</si>
  <si>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</si>
  <si>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</si>
  <si>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</si>
  <si>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</si>
  <si>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</si>
  <si>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</si>
  <si>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</si>
  <si>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</si>
  <si>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</si>
  <si>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</si>
  <si>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</si>
  <si>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</si>
  <si>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</si>
  <si>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</si>
  <si>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</si>
  <si>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</si>
  <si>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</si>
  <si>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</si>
  <si>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</si>
  <si>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</si>
  <si>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</si>
  <si>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</si>
  <si>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</si>
  <si>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</si>
  <si>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</si>
  <si>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</si>
  <si>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</si>
  <si>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</si>
  <si>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</si>
  <si>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</si>
  <si>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</si>
  <si>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</si>
  <si>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</si>
  <si>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</si>
  <si>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</si>
  <si>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</si>
  <si>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</si>
  <si>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</si>
  <si>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</si>
  <si>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</si>
  <si>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</si>
  <si>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</si>
  <si>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</si>
  <si>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</si>
  <si>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</si>
  <si>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</si>
  <si>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</si>
  <si>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</si>
  <si>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</si>
  <si>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</si>
  <si>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</si>
  <si>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</si>
  <si>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</si>
  <si>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</si>
  <si>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</si>
  <si>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</si>
  <si>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</si>
  <si>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</si>
  <si>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</si>
  <si>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</si>
  <si>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</si>
  <si>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</si>
  <si>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</si>
  <si>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</si>
  <si>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</si>
  <si>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</si>
  <si>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</si>
  <si>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</si>
  <si>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</si>
  <si>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</si>
  <si>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</si>
  <si>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</si>
  <si>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</si>
  <si>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</si>
  <si>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</si>
  <si>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</si>
  <si>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</si>
  <si>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</si>
  <si>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</si>
  <si>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</si>
  <si>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</si>
  <si>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</si>
  <si>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</si>
  <si>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</si>
  <si>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</si>
  <si>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</si>
  <si>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</si>
  <si>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</si>
  <si>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</si>
  <si>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</si>
  <si>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</si>
  <si>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</si>
  <si>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</si>
  <si>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</si>
  <si>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</si>
  <si>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</si>
  <si>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</si>
  <si>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</si>
  <si>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</si>
  <si>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</si>
  <si>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</si>
  <si>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</si>
  <si>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</si>
  <si>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</si>
  <si>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</si>
  <si>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</si>
  <si>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</si>
  <si>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</si>
  <si>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</si>
  <si>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</si>
  <si>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</si>
  <si>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</si>
  <si>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</si>
  <si>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</si>
  <si>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</si>
  <si>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</si>
  <si>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</si>
  <si>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</si>
  <si>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</si>
  <si>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</si>
  <si>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</si>
  <si>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</si>
  <si>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</si>
  <si>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</si>
  <si>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</si>
  <si>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</si>
  <si>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</si>
  <si>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</si>
  <si>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</si>
  <si>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</si>
  <si>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</si>
  <si>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</si>
  <si>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</si>
  <si>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</si>
  <si>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</si>
  <si>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</si>
  <si>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</si>
  <si>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</si>
  <si>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</si>
  <si>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</si>
  <si>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</si>
  <si>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</si>
  <si>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</si>
  <si>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</si>
  <si>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</si>
  <si>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</si>
  <si>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</si>
  <si>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</si>
  <si>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</si>
  <si>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</si>
  <si>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</si>
  <si>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</si>
  <si>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</si>
  <si>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</si>
  <si>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</si>
  <si>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</si>
  <si>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</si>
  <si>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</si>
  <si>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</si>
  <si>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</si>
  <si>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</si>
  <si>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</si>
  <si>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</si>
  <si>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</si>
  <si>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</si>
  <si>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</si>
  <si>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</si>
  <si>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</si>
  <si>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</si>
  <si>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</si>
  <si>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</si>
  <si>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</si>
  <si>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</si>
  <si>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</si>
  <si>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</si>
  <si>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</si>
  <si>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</si>
  <si>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</si>
  <si>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</si>
  <si>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</si>
  <si>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</si>
  <si>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</si>
  <si>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</si>
  <si>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</si>
  <si>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</si>
  <si>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</si>
  <si>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</si>
  <si>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</si>
  <si>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</si>
  <si>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</si>
  <si>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</si>
  <si>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</si>
  <si>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</si>
  <si>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</si>
  <si>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</si>
  <si>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</si>
  <si>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</si>
  <si>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</si>
  <si>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</si>
  <si>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</si>
  <si>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</si>
  <si>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</si>
  <si>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</si>
  <si>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</si>
  <si>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</si>
  <si>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</si>
  <si>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</si>
  <si>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</si>
  <si>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</si>
  <si>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</si>
  <si>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</si>
  <si>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</si>
  <si>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</si>
  <si>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</si>
  <si>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</si>
  <si>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</si>
  <si>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</si>
  <si>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</si>
  <si>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</si>
  <si>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</si>
  <si>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</si>
  <si>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</si>
  <si>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</si>
  <si>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</si>
  <si>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</si>
  <si>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</si>
  <si>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</si>
  <si>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</si>
  <si>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</si>
  <si>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</si>
  <si>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</si>
  <si>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</si>
  <si>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</si>
  <si>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</si>
  <si>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</si>
  <si>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</si>
  <si>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</si>
  <si>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</si>
  <si>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</si>
  <si>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</si>
  <si>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</si>
  <si>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</si>
  <si>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</si>
  <si>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</si>
  <si>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</si>
  <si>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</si>
  <si>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</si>
  <si>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</si>
  <si>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</si>
  <si>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</si>
  <si>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</si>
  <si>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</si>
  <si>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</si>
  <si>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</si>
  <si>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</si>
  <si>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</si>
  <si>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</si>
  <si>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</si>
  <si>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</si>
  <si>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</si>
  <si>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</si>
  <si>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</si>
  <si>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</si>
  <si>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</si>
  <si>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</si>
  <si>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</si>
  <si>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</si>
  <si>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</si>
  <si>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</si>
  <si>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</si>
  <si>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</si>
  <si>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</si>
  <si>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</si>
  <si>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</si>
  <si>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</si>
  <si>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</si>
  <si>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</si>
  <si>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</si>
  <si>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</si>
  <si>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</si>
  <si>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</si>
  <si>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</si>
  <si>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</si>
  <si>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</si>
  <si>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</si>
  <si>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</si>
  <si>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</si>
  <si>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</si>
  <si>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</si>
  <si>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</si>
  <si>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</si>
  <si>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</si>
  <si>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</si>
  <si>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</si>
  <si>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</si>
  <si>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</si>
  <si>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</si>
  <si>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</si>
  <si>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</si>
  <si>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</si>
  <si>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</si>
  <si>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</si>
  <si>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</si>
  <si>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</si>
  <si>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</si>
  <si>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</si>
  <si>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</si>
  <si>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</si>
  <si>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</si>
  <si>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</si>
  <si>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</si>
  <si>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</si>
  <si>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</si>
  <si>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</si>
  <si>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</si>
  <si>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</si>
  <si>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</si>
  <si>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</si>
  <si>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</si>
  <si>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</si>
  <si>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</si>
  <si>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</si>
  <si>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</si>
  <si>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</si>
  <si>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</si>
  <si>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</si>
  <si>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</si>
  <si>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</si>
  <si>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</si>
  <si>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</si>
  <si>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</si>
  <si>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</si>
  <si>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</si>
  <si>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</si>
  <si>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</si>
  <si>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</si>
  <si>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</si>
  <si>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</si>
  <si>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</si>
  <si>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</si>
  <si>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</si>
  <si>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</si>
  <si>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</si>
  <si>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</si>
  <si>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</si>
  <si>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</si>
  <si>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</si>
  <si>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</si>
  <si>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</si>
  <si>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</si>
  <si>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</si>
  <si>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</si>
  <si>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</si>
  <si>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</si>
  <si>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</si>
  <si>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</si>
  <si>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</si>
  <si>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</si>
  <si>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</si>
  <si>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</si>
  <si>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</si>
  <si>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</si>
  <si>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</si>
  <si>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</si>
  <si>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</si>
  <si>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</si>
  <si>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</si>
  <si>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</si>
  <si>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</si>
  <si>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</si>
  <si>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</si>
  <si>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</si>
  <si>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</si>
  <si>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</si>
  <si>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</si>
  <si>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</si>
  <si>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</si>
  <si>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</si>
  <si>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</si>
  <si>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</si>
  <si>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</si>
  <si>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</si>
  <si>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</si>
  <si>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</si>
  <si>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</si>
  <si>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</si>
  <si>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</si>
  <si>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</si>
  <si>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</si>
  <si>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</si>
  <si>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</si>
  <si>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</si>
  <si>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</si>
  <si>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</si>
  <si>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</si>
  <si>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</si>
  <si>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</si>
  <si>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</si>
  <si>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</si>
  <si>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</si>
  <si>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</si>
  <si>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</si>
  <si>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</si>
  <si>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</si>
  <si>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</si>
  <si>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</si>
  <si>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</si>
  <si>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</si>
  <si>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</si>
  <si>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</si>
  <si>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</si>
  <si>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</si>
  <si>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</si>
  <si>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</si>
  <si>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</si>
  <si>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</si>
  <si>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</si>
  <si>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</si>
  <si>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</si>
  <si>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</si>
  <si>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</si>
  <si>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</si>
  <si>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</si>
  <si>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</si>
  <si>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</si>
  <si>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</si>
  <si>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</si>
  <si>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</si>
  <si>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</si>
  <si>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</si>
  <si>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</si>
  <si>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</si>
  <si>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</si>
  <si>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</si>
  <si>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</si>
  <si>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</si>
  <si>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</si>
  <si>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</si>
  <si>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</si>
  <si>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</si>
  <si>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</si>
  <si>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</si>
  <si>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</si>
  <si>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</si>
  <si>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</si>
  <si>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</si>
  <si>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</si>
  <si>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</si>
  <si>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</si>
  <si>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</si>
  <si>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</si>
  <si>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</si>
  <si>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</si>
  <si>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</si>
  <si>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</si>
  <si>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</si>
  <si>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</si>
  <si>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</si>
  <si>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</si>
  <si>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</si>
  <si>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</si>
  <si>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</si>
  <si>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</si>
  <si>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</si>
  <si>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</si>
  <si>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</si>
  <si>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</si>
  <si>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</si>
  <si>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</si>
  <si>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</si>
  <si>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</si>
  <si>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</si>
  <si>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</si>
  <si>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</si>
  <si>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</si>
  <si>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</si>
  <si>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</si>
  <si>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</si>
  <si>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</si>
  <si>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</si>
  <si>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</si>
  <si>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</si>
  <si>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</si>
  <si>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</si>
  <si>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</si>
  <si>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</si>
  <si>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</si>
  <si>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</si>
  <si>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</si>
  <si>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</si>
  <si>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</si>
  <si>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</si>
  <si>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</si>
  <si>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</si>
  <si>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</si>
  <si>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</si>
  <si>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</si>
  <si>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</si>
  <si>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</si>
  <si>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</si>
  <si>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</si>
  <si>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</si>
  <si>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</si>
  <si>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</si>
  <si>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</si>
  <si>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</si>
  <si>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</si>
  <si>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</si>
  <si>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</si>
  <si>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</si>
  <si>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</si>
  <si>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</si>
  <si>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</si>
  <si>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</si>
  <si>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</si>
  <si>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</si>
  <si>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</si>
  <si>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</si>
  <si>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</si>
  <si>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</si>
  <si>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</si>
  <si>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</si>
  <si>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</si>
  <si>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</si>
  <si>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</si>
  <si>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</si>
  <si>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</si>
  <si>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</si>
  <si>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</si>
  <si>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</si>
  <si>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</si>
  <si>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</si>
  <si>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</si>
  <si>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</si>
  <si>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</si>
  <si>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</si>
  <si>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</si>
  <si>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</si>
  <si>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</si>
  <si>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</si>
  <si>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</si>
  <si>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</si>
  <si>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</si>
  <si>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</si>
  <si>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</si>
  <si>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</si>
  <si>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</si>
  <si>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</si>
  <si>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</si>
  <si>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</si>
  <si>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</si>
  <si>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</si>
  <si>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</si>
  <si>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</si>
  <si>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</si>
  <si>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</si>
  <si>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</si>
  <si>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</si>
  <si>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</si>
  <si>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</si>
  <si>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</si>
  <si>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</si>
  <si>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</si>
  <si>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</si>
  <si>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</si>
  <si>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</si>
  <si>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</si>
  <si>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</si>
  <si>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</si>
  <si>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</si>
  <si>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</si>
  <si>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</si>
  <si>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</si>
  <si>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</si>
  <si>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</si>
  <si>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</si>
  <si>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</si>
  <si>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</si>
  <si>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</si>
  <si>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</si>
  <si>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</si>
  <si>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</si>
  <si>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</si>
  <si>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</si>
  <si>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</si>
  <si>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</si>
  <si>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</si>
  <si>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</si>
  <si>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</si>
  <si>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</si>
  <si>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</si>
  <si>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</si>
  <si>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</si>
  <si>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</si>
  <si>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</si>
  <si>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</si>
  <si>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</si>
  <si>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</si>
  <si>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</si>
  <si>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</si>
  <si>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</si>
  <si>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</si>
  <si>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</si>
  <si>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</si>
  <si>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</si>
  <si>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</si>
  <si>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</si>
  <si>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</si>
  <si>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</si>
  <si>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</si>
  <si>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</si>
  <si>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</si>
  <si>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</si>
  <si>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</si>
  <si>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</si>
  <si>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</si>
  <si>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</si>
  <si>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</si>
  <si>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</si>
  <si>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</si>
  <si>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</si>
  <si>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</si>
  <si>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</si>
  <si>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</si>
  <si>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</si>
  <si>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</si>
  <si>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</si>
  <si>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</si>
  <si>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</si>
  <si>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</si>
  <si>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</si>
  <si>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</si>
  <si>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</si>
  <si>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</si>
  <si>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</si>
  <si>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</si>
  <si>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</si>
  <si>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</si>
  <si>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</si>
  <si>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</si>
  <si>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</si>
  <si>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</si>
  <si>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</si>
  <si>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</si>
  <si>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</si>
  <si>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</si>
  <si>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</si>
  <si>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</si>
  <si>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</si>
  <si>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</si>
  <si>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</si>
  <si>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</si>
  <si>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</si>
  <si>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</si>
  <si>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</si>
  <si>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</si>
  <si>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</si>
  <si>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</si>
  <si>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</si>
  <si>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</si>
  <si>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</si>
  <si>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</si>
  <si>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</si>
  <si>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</si>
  <si>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</si>
  <si>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</si>
  <si>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</si>
  <si>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</si>
  <si>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</si>
  <si>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</si>
  <si>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</si>
  <si>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</si>
  <si>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</si>
  <si>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</si>
  <si>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</si>
  <si>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</si>
  <si>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</si>
  <si>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</si>
  <si>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</si>
  <si>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</si>
  <si>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</si>
  <si>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</si>
  <si>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</si>
  <si>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</si>
  <si>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</si>
  <si>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</si>
  <si>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</si>
  <si>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</si>
  <si>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</si>
  <si>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</si>
  <si>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</si>
  <si>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</si>
  <si>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</si>
  <si>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</si>
  <si>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</si>
  <si>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</si>
  <si>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</si>
  <si>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</si>
  <si>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</si>
  <si>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</si>
  <si>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</si>
  <si>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</si>
  <si>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</si>
  <si>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</si>
  <si>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</si>
  <si>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</si>
  <si>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</si>
  <si>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</si>
  <si>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</si>
  <si>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</si>
  <si>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</si>
  <si>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</si>
  <si>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</si>
  <si>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</si>
  <si>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</si>
  <si>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</si>
  <si>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</si>
  <si>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</si>
  <si>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</si>
  <si>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</si>
  <si>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</si>
  <si>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</si>
  <si>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</si>
  <si>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</si>
  <si>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</si>
  <si>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</si>
  <si>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</si>
  <si>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</si>
  <si>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</si>
  <si>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</si>
  <si>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</si>
  <si>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</si>
  <si>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</si>
  <si>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</si>
  <si>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</si>
  <si>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</si>
  <si>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</si>
  <si>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</si>
  <si>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</si>
  <si>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</si>
  <si>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</si>
  <si>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</si>
  <si>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</si>
  <si>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</si>
  <si>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</si>
  <si>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</si>
  <si>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</si>
  <si>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</si>
  <si>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</si>
  <si>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</si>
  <si>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</si>
  <si>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</si>
  <si>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</si>
  <si>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</si>
  <si>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</si>
  <si>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</si>
  <si>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</si>
  <si>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</si>
  <si>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</si>
  <si>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</si>
  <si>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</si>
  <si>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</si>
  <si>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</si>
  <si>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</si>
  <si>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</si>
  <si>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</si>
  <si>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</si>
  <si>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</si>
  <si>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</si>
  <si>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</si>
  <si>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</si>
  <si>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</si>
  <si>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</si>
  <si>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</si>
  <si>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</si>
  <si>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</si>
  <si>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</si>
  <si>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</si>
  <si>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</si>
  <si>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</si>
  <si>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</si>
  <si>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</si>
  <si>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</si>
  <si>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</si>
  <si>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</si>
  <si>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</si>
  <si>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</si>
  <si>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</si>
  <si>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</si>
  <si>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</si>
  <si>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</si>
  <si>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</si>
  <si>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</si>
  <si>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</si>
  <si>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</si>
  <si>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</si>
  <si>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</si>
  <si>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</si>
  <si>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</si>
  <si>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</si>
  <si>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</si>
  <si>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</si>
  <si>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</si>
  <si>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</si>
  <si>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</si>
  <si>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</si>
  <si>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</si>
  <si>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</si>
  <si>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</si>
  <si>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</si>
  <si>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</si>
  <si>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</si>
  <si>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</si>
  <si>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</si>
  <si>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</si>
  <si>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</si>
  <si>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</si>
  <si>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</si>
  <si>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</si>
  <si>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</si>
  <si>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</si>
  <si>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</si>
  <si>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</si>
  <si>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</si>
  <si>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</si>
  <si>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</si>
  <si>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</si>
  <si>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</si>
  <si>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</si>
  <si>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</si>
  <si>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</si>
  <si>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</si>
  <si>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</si>
  <si>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</si>
  <si>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</si>
  <si>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</si>
  <si>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</si>
  <si>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</si>
  <si>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</si>
  <si>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</si>
  <si>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</si>
  <si>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</si>
  <si>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</si>
  <si>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</si>
  <si>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</si>
  <si>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</si>
  <si>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</si>
  <si>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</si>
  <si>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</si>
  <si>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</si>
  <si>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</si>
  <si>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</si>
  <si>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</si>
  <si>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</si>
  <si>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</si>
  <si>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</si>
  <si>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</si>
  <si>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</si>
  <si>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</si>
  <si>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</si>
  <si>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</si>
  <si>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</si>
  <si>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</si>
  <si>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</si>
  <si>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</si>
  <si>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</si>
  <si>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</si>
  <si>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</si>
  <si>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</si>
  <si>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</si>
  <si>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</si>
  <si>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</si>
  <si>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</si>
  <si>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</si>
  <si>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</si>
  <si>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</si>
  <si>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</si>
  <si>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</si>
  <si>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</si>
  <si>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</si>
  <si>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</si>
  <si>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</si>
  <si>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</si>
  <si>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</si>
  <si>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</si>
  <si>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</si>
  <si>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</si>
  <si>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</si>
  <si>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</si>
  <si>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</si>
  <si>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</si>
  <si>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</si>
  <si>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</si>
  <si>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</si>
  <si>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</si>
  <si>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</si>
  <si>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</si>
  <si>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</si>
  <si>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</si>
  <si>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</si>
  <si>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</si>
  <si>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</si>
  <si>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</si>
  <si>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</si>
  <si>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</si>
  <si>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</si>
  <si>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</si>
  <si>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</si>
  <si>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</si>
  <si>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</si>
  <si>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</si>
  <si>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</si>
  <si>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</si>
  <si>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</si>
  <si>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</si>
  <si>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</si>
  <si>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</si>
  <si>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</si>
  <si>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</si>
  <si>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</si>
  <si>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</si>
  <si>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</si>
  <si>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</si>
  <si>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</si>
  <si>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</si>
  <si>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</si>
  <si>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</si>
  <si>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</si>
  <si>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</si>
  <si>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</si>
  <si>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</si>
  <si>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</si>
  <si>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</si>
  <si>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</si>
  <si>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</si>
  <si>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</si>
  <si>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</si>
  <si>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</si>
  <si>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</si>
  <si>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</si>
  <si>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</si>
  <si>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</si>
  <si>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</si>
  <si>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</si>
  <si>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</si>
  <si>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</si>
  <si>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</si>
  <si>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</si>
  <si>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</si>
  <si>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</si>
  <si>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</si>
  <si>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</si>
  <si>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</si>
  <si>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</si>
  <si>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</si>
  <si>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</si>
  <si>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</si>
  <si>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</si>
  <si>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</si>
  <si>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</si>
  <si>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</si>
  <si>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</si>
  <si>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</si>
  <si>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</si>
  <si>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</si>
  <si>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</si>
  <si>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</si>
  <si>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</si>
  <si>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</si>
  <si>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</si>
  <si>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</si>
  <si>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</si>
  <si>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</si>
  <si>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</si>
  <si>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</si>
  <si>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</si>
  <si>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</si>
  <si>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</si>
  <si>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</si>
  <si>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</si>
  <si>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</si>
  <si>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</si>
  <si>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</si>
  <si>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</si>
  <si>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</si>
  <si>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</si>
  <si>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</si>
  <si>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</si>
  <si>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</si>
  <si>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</si>
  <si>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</si>
  <si>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</si>
  <si>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</si>
  <si>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</si>
  <si>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</si>
  <si>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</si>
  <si>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</si>
  <si>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</si>
  <si>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</si>
  <si>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</si>
  <si>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</si>
  <si>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</si>
  <si>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</si>
  <si>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</si>
  <si>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</si>
  <si>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</si>
  <si>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</si>
  <si>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</si>
  <si>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</si>
  <si>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</si>
  <si>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</si>
  <si>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</si>
  <si>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</si>
  <si>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</si>
  <si>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</si>
  <si>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</si>
  <si>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</si>
  <si>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</si>
  <si>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</si>
  <si>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</si>
  <si>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</si>
  <si>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</si>
  <si>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</si>
  <si>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</si>
  <si>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</si>
  <si>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</si>
  <si>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</si>
  <si>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</si>
  <si>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</si>
  <si>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</si>
  <si>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</si>
  <si>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</si>
  <si>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</si>
  <si>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</si>
  <si>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</si>
  <si>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</si>
  <si>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</si>
  <si>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</si>
  <si>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</si>
  <si>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</si>
  <si>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</si>
  <si>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</si>
  <si>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</si>
  <si>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</si>
  <si>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</si>
  <si>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</si>
  <si>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</si>
  <si>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</si>
  <si>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</si>
  <si>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</si>
  <si>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</si>
  <si>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</si>
  <si>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</si>
  <si>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</si>
  <si>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</si>
  <si>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</si>
  <si>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</si>
  <si>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</si>
  <si>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</si>
  <si>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</si>
  <si>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</si>
  <si>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</si>
  <si>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</si>
  <si>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</si>
  <si>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</si>
  <si>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</si>
  <si>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</si>
  <si>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</si>
  <si>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</si>
  <si>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</si>
  <si>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</si>
  <si>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</si>
  <si>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</si>
  <si>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</si>
  <si>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</si>
  <si>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</si>
  <si>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</si>
  <si>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</si>
  <si>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</si>
  <si>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</si>
  <si>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</si>
  <si>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</si>
  <si>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</si>
  <si>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</si>
  <si>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</si>
  <si>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</si>
  <si>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</si>
  <si>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</si>
  <si>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</si>
  <si>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</si>
  <si>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</si>
  <si>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</si>
  <si>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</si>
  <si>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</si>
  <si>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</si>
  <si>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</si>
  <si>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</si>
  <si>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</si>
  <si>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</si>
  <si>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</si>
  <si>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</si>
  <si>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</si>
  <si>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</si>
  <si>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</si>
  <si>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</si>
  <si>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</si>
  <si>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</si>
  <si>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</si>
  <si>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</si>
  <si>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</si>
  <si>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</si>
  <si>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</si>
  <si>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</si>
  <si>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</si>
  <si>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</si>
  <si>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</si>
  <si>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</si>
  <si>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</si>
  <si>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</si>
  <si>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</si>
  <si>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</si>
  <si>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</si>
  <si>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</si>
  <si>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</si>
  <si>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</si>
  <si>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</si>
  <si>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</si>
  <si>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</si>
  <si>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</si>
  <si>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</si>
  <si>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</si>
  <si>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</si>
  <si>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</si>
  <si>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</si>
  <si>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</si>
  <si>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</si>
  <si>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</si>
  <si>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</si>
  <si>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</si>
  <si>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</si>
  <si>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</si>
  <si>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</si>
  <si>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</si>
  <si>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</si>
  <si>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</si>
  <si>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</si>
  <si>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</si>
  <si>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</si>
  <si>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</si>
  <si>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</si>
  <si>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</si>
  <si>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</si>
  <si>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</si>
  <si>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</si>
  <si>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</si>
  <si>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</si>
  <si>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</si>
  <si>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</si>
  <si>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</si>
  <si>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</si>
  <si>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</si>
  <si>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</si>
  <si>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</si>
  <si>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</si>
  <si>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</si>
  <si>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</si>
  <si>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</si>
  <si>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</si>
  <si>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</si>
  <si>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</si>
  <si>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</si>
  <si>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</si>
  <si>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</si>
  <si>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</si>
  <si>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</si>
  <si>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</si>
  <si>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</si>
  <si>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</si>
  <si>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</si>
  <si>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</si>
  <si>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</si>
  <si>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</si>
  <si>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</si>
  <si>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</si>
  <si>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</si>
  <si>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</si>
  <si>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</si>
  <si>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</si>
  <si>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</si>
  <si>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</si>
  <si>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</si>
  <si>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</si>
  <si>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</si>
  <si>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</si>
  <si>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</si>
  <si>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</si>
  <si>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</si>
  <si>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</si>
  <si>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</si>
  <si>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</si>
  <si>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</si>
  <si>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</si>
  <si>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</si>
  <si>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</si>
  <si>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</si>
  <si>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</si>
  <si>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</si>
  <si>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</si>
  <si>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</si>
  <si>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</si>
  <si>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</si>
  <si>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</si>
  <si>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</si>
  <si>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</si>
  <si>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</si>
  <si>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</si>
  <si>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</si>
  <si>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</si>
  <si>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</si>
  <si>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</si>
  <si>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</si>
  <si>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</si>
  <si>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</si>
  <si>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</si>
  <si>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</si>
  <si>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</si>
  <si>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</si>
  <si>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</si>
  <si>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</si>
  <si>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</si>
  <si>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</si>
  <si>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</si>
  <si>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</si>
  <si>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</si>
  <si>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</si>
  <si>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</si>
  <si>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</si>
  <si>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</si>
  <si>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</si>
  <si>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</si>
  <si>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</si>
  <si>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</si>
  <si>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</si>
  <si>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</si>
  <si>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</si>
  <si>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</si>
  <si>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</si>
  <si>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</si>
  <si>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</si>
  <si>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</si>
  <si>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</si>
  <si>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</si>
  <si>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</si>
  <si>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</si>
  <si>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</si>
  <si>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</si>
  <si>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JULIO</t>
  </si>
  <si>
    <t>julio</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</si>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</sst>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topLeftCell="A115" workbookViewId="0">
      <selection activeCell="M140" sqref="M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3125</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248700163</v>
      </c>
      <c r="M7" s="208">
        <f>+K7-L7</f>
        <v>27001</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1497307</v>
      </c>
      <c r="K73" s="204">
        <f t="shared" si="2"/>
        <v>0</v>
      </c>
      <c r="L73" s="115">
        <v>0</v>
      </c>
      <c r="M73" s="145">
        <f t="shared" ref="M73:M139" si="3">+K73-L73</f>
        <v>0</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7523333</v>
      </c>
      <c r="K84" s="204">
        <f t="shared" si="2"/>
        <v>0</v>
      </c>
      <c r="L84" s="115">
        <v>0</v>
      </c>
      <c r="M84" s="145">
        <f t="shared" si="3"/>
        <v>0</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141885200</v>
      </c>
      <c r="M94" s="145">
        <f t="shared" si="3"/>
        <v>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0</v>
      </c>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0</v>
      </c>
      <c r="M108" s="145">
        <f t="shared" si="3"/>
        <v>65363930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171810</v>
      </c>
      <c r="K113" s="204">
        <f t="shared" si="2"/>
        <v>5154300</v>
      </c>
      <c r="L113" s="99">
        <v>5154300</v>
      </c>
      <c r="M113" s="145">
        <f t="shared" si="3"/>
        <v>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34947352</v>
      </c>
      <c r="M117" s="145">
        <f t="shared" si="3"/>
        <v>62035627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31317896</v>
      </c>
      <c r="M118" s="145">
        <f t="shared" si="3"/>
        <v>3682104</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96982979</v>
      </c>
      <c r="M119" s="145">
        <f t="shared" si="3"/>
        <v>-61982979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0</v>
      </c>
      <c r="K134" s="204">
        <f t="shared" si="2"/>
        <v>4027392</v>
      </c>
      <c r="L134" s="99">
        <v>3603456</v>
      </c>
      <c r="M134" s="145">
        <f t="shared" si="3"/>
        <v>423936</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10000000</v>
      </c>
      <c r="M136" s="145">
        <f t="shared" si="3"/>
        <v>0</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15000000</v>
      </c>
      <c r="M137" s="145">
        <f t="shared" si="3"/>
        <v>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40000000</v>
      </c>
      <c r="M138" s="145">
        <f t="shared" si="3"/>
        <v>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60047533</v>
      </c>
      <c r="K140" s="16">
        <f>SUM(K7:K139)</f>
        <v>1317703076</v>
      </c>
      <c r="L140" s="16">
        <f>SUM(L7:L139)</f>
        <v>1247698957</v>
      </c>
      <c r="M140" s="146">
        <f>SUM(M7:M139)</f>
        <v>70004119</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opLeftCell="A138" workbookViewId="0">
      <selection activeCell="M162" sqref="M162"/>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0</v>
      </c>
      <c r="K9" s="118">
        <f t="shared" si="0"/>
        <v>1333334</v>
      </c>
      <c r="L9" s="99">
        <v>1000000</v>
      </c>
      <c r="M9" s="99">
        <f t="shared" si="1"/>
        <v>333334</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1504667</v>
      </c>
      <c r="K11" s="118">
        <f t="shared" si="0"/>
        <v>0</v>
      </c>
      <c r="L11" s="99">
        <v>0</v>
      </c>
      <c r="M11" s="99">
        <f t="shared" si="1"/>
        <v>0</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0</v>
      </c>
      <c r="K13" s="118">
        <f t="shared" si="0"/>
        <v>13500000</v>
      </c>
      <c r="L13" s="99">
        <v>1333333</v>
      </c>
      <c r="M13" s="99">
        <f t="shared" si="1"/>
        <v>12166667</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1201152</v>
      </c>
      <c r="K18" s="118">
        <f t="shared" si="0"/>
        <v>0</v>
      </c>
      <c r="L18" s="99">
        <v>0</v>
      </c>
      <c r="M18" s="99">
        <f t="shared" si="1"/>
        <v>0</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14166667</v>
      </c>
      <c r="K21" s="118">
        <f t="shared" si="0"/>
        <v>0</v>
      </c>
      <c r="L21" s="99">
        <v>0</v>
      </c>
      <c r="M21" s="99">
        <f t="shared" si="1"/>
        <v>0</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9333333</v>
      </c>
      <c r="K25" s="118">
        <f t="shared" si="0"/>
        <v>0</v>
      </c>
      <c r="L25" s="99">
        <v>0</v>
      </c>
      <c r="M25" s="99">
        <f t="shared" si="1"/>
        <v>0</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0</v>
      </c>
      <c r="K27" s="118">
        <f t="shared" si="0"/>
        <v>224829484</v>
      </c>
      <c r="L27" s="99">
        <v>195285029</v>
      </c>
      <c r="M27" s="99">
        <f t="shared" si="1"/>
        <v>29544455</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153333</v>
      </c>
      <c r="K31" s="118">
        <f t="shared" si="0"/>
        <v>0</v>
      </c>
      <c r="L31" s="99">
        <v>0</v>
      </c>
      <c r="M31" s="99">
        <f t="shared" si="1"/>
        <v>0</v>
      </c>
    </row>
    <row r="32" spans="1:13" x14ac:dyDescent="0.25">
      <c r="A32" s="104"/>
      <c r="B32" s="98" t="s">
        <v>1499</v>
      </c>
      <c r="C32" s="108" t="s">
        <v>1269</v>
      </c>
      <c r="D32" s="108" t="s">
        <v>435</v>
      </c>
      <c r="E32" s="60" t="s">
        <v>1657</v>
      </c>
      <c r="F32" s="65"/>
      <c r="G32" s="152" t="s">
        <v>1572</v>
      </c>
      <c r="H32" s="66"/>
      <c r="I32" s="117">
        <v>153333</v>
      </c>
      <c r="J32" s="119">
        <v>153333</v>
      </c>
      <c r="K32" s="118">
        <f t="shared" si="0"/>
        <v>0</v>
      </c>
      <c r="L32" s="99">
        <v>0</v>
      </c>
      <c r="M32" s="99">
        <f t="shared" si="1"/>
        <v>0</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0</v>
      </c>
      <c r="K37" s="118">
        <f t="shared" si="0"/>
        <v>43000000</v>
      </c>
      <c r="L37" s="99">
        <v>0</v>
      </c>
      <c r="M37" s="99">
        <f t="shared" si="1"/>
        <v>43000000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1166667</v>
      </c>
      <c r="K42" s="118">
        <f t="shared" si="0"/>
        <v>0</v>
      </c>
      <c r="L42" s="99">
        <v>0</v>
      </c>
      <c r="M42" s="99">
        <f t="shared" si="1"/>
        <v>0</v>
      </c>
    </row>
    <row r="43" spans="1:13" x14ac:dyDescent="0.25">
      <c r="A43" s="104"/>
      <c r="B43" s="98" t="s">
        <v>1501</v>
      </c>
      <c r="C43" s="108" t="s">
        <v>141</v>
      </c>
      <c r="D43" s="108" t="s">
        <v>1280</v>
      </c>
      <c r="E43" s="60" t="s">
        <v>1663</v>
      </c>
      <c r="F43" s="65"/>
      <c r="G43" s="152" t="s">
        <v>1580</v>
      </c>
      <c r="H43" s="66"/>
      <c r="I43" s="117">
        <v>1516667</v>
      </c>
      <c r="J43" s="119">
        <v>1516667</v>
      </c>
      <c r="K43" s="118">
        <f t="shared" si="0"/>
        <v>0</v>
      </c>
      <c r="L43" s="99">
        <v>0</v>
      </c>
      <c r="M43" s="99">
        <f t="shared" si="1"/>
        <v>0</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21468775</v>
      </c>
      <c r="M44" s="99">
        <f t="shared" si="1"/>
        <v>0</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1166667</v>
      </c>
      <c r="K46" s="118">
        <f t="shared" si="0"/>
        <v>0</v>
      </c>
      <c r="L46" s="99">
        <v>0</v>
      </c>
      <c r="M46" s="99">
        <f t="shared" si="1"/>
        <v>0</v>
      </c>
    </row>
    <row r="47" spans="1:13" x14ac:dyDescent="0.25">
      <c r="A47" s="104"/>
      <c r="B47" s="98" t="s">
        <v>1502</v>
      </c>
      <c r="C47" s="108" t="s">
        <v>1284</v>
      </c>
      <c r="D47" s="108" t="s">
        <v>1285</v>
      </c>
      <c r="E47" s="60" t="s">
        <v>1665</v>
      </c>
      <c r="F47" s="65"/>
      <c r="G47" s="152" t="s">
        <v>61</v>
      </c>
      <c r="H47" s="66"/>
      <c r="I47" s="117">
        <v>16500000</v>
      </c>
      <c r="J47" s="119">
        <v>16500000</v>
      </c>
      <c r="K47" s="118">
        <f t="shared" si="0"/>
        <v>0</v>
      </c>
      <c r="L47" s="99">
        <v>0</v>
      </c>
      <c r="M47" s="99">
        <f t="shared" si="1"/>
        <v>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0</v>
      </c>
      <c r="M49" s="99">
        <f t="shared" si="1"/>
        <v>20800000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0</v>
      </c>
      <c r="K53" s="118">
        <f t="shared" si="0"/>
        <v>30550000</v>
      </c>
      <c r="L53" s="99">
        <v>23833333</v>
      </c>
      <c r="M53" s="99">
        <f t="shared" si="1"/>
        <v>6716667</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0</v>
      </c>
      <c r="K81" s="118">
        <f t="shared" si="2"/>
        <v>19166667</v>
      </c>
      <c r="L81" s="99">
        <v>18333333</v>
      </c>
      <c r="M81" s="99">
        <f t="shared" si="3"/>
        <v>833334</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30464000</v>
      </c>
      <c r="M90" s="99">
        <f t="shared" si="3"/>
        <v>5632000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23500000</v>
      </c>
      <c r="M93" s="99">
        <f t="shared" si="3"/>
        <v>166666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6500000</v>
      </c>
      <c r="M95" s="99">
        <f t="shared" si="3"/>
        <v>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10581333</v>
      </c>
      <c r="M110" s="99">
        <f t="shared" si="3"/>
        <v>0</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90383640</v>
      </c>
      <c r="M112" s="99">
        <f t="shared" si="3"/>
        <v>159616360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27432938</v>
      </c>
      <c r="M118" s="99">
        <f t="shared" si="3"/>
        <v>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35000000</v>
      </c>
      <c r="M119" s="99">
        <f t="shared" si="3"/>
        <v>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31795200</v>
      </c>
      <c r="M123" s="99">
        <f t="shared" si="3"/>
        <v>0</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13248000</v>
      </c>
      <c r="M130" s="99">
        <f t="shared" si="3"/>
        <v>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0</v>
      </c>
      <c r="K154" s="118">
        <f t="shared" si="4"/>
        <v>10333333</v>
      </c>
      <c r="L154" s="99">
        <v>10166666</v>
      </c>
      <c r="M154" s="99">
        <f t="shared" si="5"/>
        <v>166667</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0</v>
      </c>
      <c r="M155" s="99">
        <f t="shared" si="5"/>
        <v>3250000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20000000</v>
      </c>
      <c r="M156" s="99">
        <f t="shared" si="5"/>
        <v>3333333</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25875000</v>
      </c>
      <c r="M159" s="99">
        <f t="shared" si="5"/>
        <v>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60684146</v>
      </c>
      <c r="K162" s="16">
        <f>SUM(K7:K161)</f>
        <v>4724039849</v>
      </c>
      <c r="L162" s="16">
        <f>SUM(L7:L161)</f>
        <v>4419711445</v>
      </c>
      <c r="M162" s="16">
        <f>SUM(M7:M161)</f>
        <v>304328404</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M228" sqref="M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3127</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538200</v>
      </c>
      <c r="K15" s="121">
        <f t="shared" si="0"/>
        <v>0</v>
      </c>
      <c r="L15" s="216">
        <v>0</v>
      </c>
      <c r="M15" s="145">
        <f t="shared" si="1"/>
        <v>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1720000</v>
      </c>
      <c r="K34" s="121">
        <f t="shared" si="0"/>
        <v>5160000</v>
      </c>
      <c r="L34" s="216">
        <v>5160000</v>
      </c>
      <c r="M34" s="145">
        <f t="shared" si="1"/>
        <v>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9500000</v>
      </c>
      <c r="M40" s="145">
        <f t="shared" si="1"/>
        <v>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22205504</v>
      </c>
      <c r="M43" s="145">
        <f t="shared" si="1"/>
        <v>200779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10867500</v>
      </c>
      <c r="K46" s="121">
        <f t="shared" si="0"/>
        <v>0</v>
      </c>
      <c r="L46" s="216">
        <v>0</v>
      </c>
      <c r="M46" s="145">
        <f t="shared" si="1"/>
        <v>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345000</v>
      </c>
      <c r="K70" s="121">
        <f t="shared" si="0"/>
        <v>5175000</v>
      </c>
      <c r="L70" s="216">
        <v>5175000</v>
      </c>
      <c r="M70" s="145">
        <f t="shared" si="1"/>
        <v>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2780700</v>
      </c>
      <c r="K84" s="121">
        <f t="shared" si="2"/>
        <v>2691000</v>
      </c>
      <c r="L84" s="216">
        <v>2691000</v>
      </c>
      <c r="M84" s="145">
        <f t="shared" si="3"/>
        <v>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0</v>
      </c>
      <c r="K107" s="121">
        <f t="shared" si="2"/>
        <v>448500</v>
      </c>
      <c r="L107" s="216">
        <v>0</v>
      </c>
      <c r="M107" s="145">
        <f t="shared" si="3"/>
        <v>448500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4754100</v>
      </c>
      <c r="K117" s="121">
        <f t="shared" si="2"/>
        <v>2691000</v>
      </c>
      <c r="L117" s="216">
        <v>2691000</v>
      </c>
      <c r="M117" s="145">
        <f t="shared" si="3"/>
        <v>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5400000</v>
      </c>
      <c r="M136" s="145">
        <f t="shared" ref="M136:M227" si="5">+K136-L136</f>
        <v>4500000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89700</v>
      </c>
      <c r="K151" s="121">
        <f t="shared" si="4"/>
        <v>0</v>
      </c>
      <c r="L151" s="216">
        <v>0</v>
      </c>
      <c r="M151" s="145">
        <f t="shared" si="5"/>
        <v>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0</v>
      </c>
      <c r="K175" s="121">
        <f t="shared" si="4"/>
        <v>2152800</v>
      </c>
      <c r="L175" s="216">
        <v>0</v>
      </c>
      <c r="M175" s="145">
        <f t="shared" si="5"/>
        <v>2152800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1973400</v>
      </c>
      <c r="K189" s="121">
        <f t="shared" si="4"/>
        <v>2242500</v>
      </c>
      <c r="L189" s="216">
        <v>2242500</v>
      </c>
      <c r="M189" s="145">
        <f t="shared" si="5"/>
        <v>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800000</v>
      </c>
      <c r="K198" s="121">
        <f t="shared" si="4"/>
        <v>0</v>
      </c>
      <c r="L198" s="216">
        <v>0</v>
      </c>
      <c r="M198" s="145">
        <f t="shared" si="5"/>
        <v>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117034343</v>
      </c>
      <c r="K228" s="16">
        <f>SUM(K7:K227)</f>
        <v>971198417</v>
      </c>
      <c r="L228" s="16">
        <f>SUM(L7:L227)</f>
        <v>898827812</v>
      </c>
      <c r="M228" s="218">
        <f>SUM(M7:M227)</f>
        <v>72370605</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M66" sqref="M6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79351458</v>
      </c>
      <c r="M12" s="99">
        <f t="shared" si="1"/>
        <v>-17234125</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62117333</v>
      </c>
      <c r="M13" s="99">
        <f t="shared" si="1"/>
        <v>17234125</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4583333</v>
      </c>
      <c r="M21" s="99">
        <f t="shared" si="1"/>
        <v>183333</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0</v>
      </c>
      <c r="K38" s="121">
        <f t="shared" si="0"/>
        <v>451400</v>
      </c>
      <c r="L38" s="99">
        <v>0</v>
      </c>
      <c r="M38" s="99">
        <f t="shared" si="1"/>
        <v>451400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666666</v>
      </c>
      <c r="K40" s="121">
        <f t="shared" si="0"/>
        <v>8833334</v>
      </c>
      <c r="L40" s="99">
        <v>8833334</v>
      </c>
      <c r="M40" s="99">
        <f t="shared" si="1"/>
        <v>0</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149615504</v>
      </c>
      <c r="M49" s="99">
        <f t="shared" si="1"/>
        <v>384496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28341517</v>
      </c>
      <c r="K66" s="16">
        <f>SUM(K8:K65)</f>
        <v>909806699</v>
      </c>
      <c r="L66" s="16">
        <f>SUM(L8:L65)</f>
        <v>904037470</v>
      </c>
      <c r="M66" s="16">
        <f>SUM(M8:M65)</f>
        <v>5769229</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topLeftCell="A3" workbookViewId="0">
      <selection activeCell="M25" sqref="M25"/>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0</v>
      </c>
      <c r="M9" s="210">
        <f t="shared" si="1"/>
        <v>1000000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46540000</v>
      </c>
      <c r="M16" s="210">
        <f t="shared" si="1"/>
        <v>4420000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5763334</v>
      </c>
      <c r="K25" s="16">
        <f>SUM(K7:K24)</f>
        <v>257566191</v>
      </c>
      <c r="L25" s="16">
        <f>SUM(L7:L24)</f>
        <v>252146191</v>
      </c>
      <c r="M25" s="16">
        <f>SUM(M7:M24)</f>
        <v>5420000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M122" sqref="M122"/>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13267458</v>
      </c>
      <c r="K12" s="133">
        <f t="shared" si="0"/>
        <v>2726190</v>
      </c>
      <c r="L12" s="211">
        <v>0</v>
      </c>
      <c r="M12" s="127">
        <f t="shared" si="1"/>
        <v>2726190</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2333333</v>
      </c>
      <c r="K19" s="133">
        <f t="shared" si="0"/>
        <v>0</v>
      </c>
      <c r="L19" s="211">
        <v>0</v>
      </c>
      <c r="M19" s="127">
        <f t="shared" si="1"/>
        <v>0</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717600</v>
      </c>
      <c r="K28" s="133">
        <f t="shared" si="0"/>
        <v>5202600</v>
      </c>
      <c r="L28" s="211">
        <v>5202600</v>
      </c>
      <c r="M28" s="127">
        <f t="shared" si="1"/>
        <v>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1552500</v>
      </c>
      <c r="M30" s="127">
        <f t="shared" si="1"/>
        <v>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1907712</v>
      </c>
      <c r="K33" s="133">
        <f t="shared" si="0"/>
        <v>2119680</v>
      </c>
      <c r="L33" s="211">
        <v>2119680</v>
      </c>
      <c r="M33" s="127">
        <f t="shared" si="1"/>
        <v>0</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169050</v>
      </c>
      <c r="K36" s="133">
        <f t="shared" si="0"/>
        <v>0</v>
      </c>
      <c r="L36" s="211">
        <v>0</v>
      </c>
      <c r="M36" s="127">
        <f t="shared" si="1"/>
        <v>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24729600</v>
      </c>
      <c r="K38" s="133">
        <f t="shared" si="0"/>
        <v>0</v>
      </c>
      <c r="L38" s="211">
        <v>0</v>
      </c>
      <c r="M38" s="127">
        <f t="shared" si="1"/>
        <v>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688400</v>
      </c>
      <c r="K49" s="133">
        <f t="shared" si="0"/>
        <v>0</v>
      </c>
      <c r="L49" s="211">
        <v>0</v>
      </c>
      <c r="M49" s="127">
        <f t="shared" si="1"/>
        <v>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40268532</v>
      </c>
      <c r="M55" s="127">
        <f t="shared" si="1"/>
        <v>0</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49000000</v>
      </c>
      <c r="M74" s="127">
        <f t="shared" si="3"/>
        <v>22166667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38253600</v>
      </c>
      <c r="M82" s="127">
        <f t="shared" si="3"/>
        <v>11426400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61470720</v>
      </c>
      <c r="M83" s="127">
        <f t="shared" si="3"/>
        <v>18017280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42314318</v>
      </c>
      <c r="M95" s="127">
        <f t="shared" si="3"/>
        <v>13855132</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42877594</v>
      </c>
      <c r="M96" s="127">
        <f t="shared" si="3"/>
        <v>13293926</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42700000</v>
      </c>
      <c r="M108" s="127">
        <f t="shared" si="3"/>
        <v>21960000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22100000</v>
      </c>
      <c r="M111" s="127">
        <f t="shared" si="3"/>
        <v>7900000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37605000</v>
      </c>
      <c r="M114" s="127">
        <f t="shared" si="3"/>
        <v>8970000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51407622</v>
      </c>
      <c r="M115" s="127">
        <f t="shared" si="3"/>
        <v>11971638</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19342080</v>
      </c>
      <c r="M116" s="127">
        <f t="shared" si="3"/>
        <v>7153920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18988800</v>
      </c>
      <c r="M117" s="127">
        <f t="shared" si="3"/>
        <v>7507200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18723840</v>
      </c>
      <c r="M118" s="127">
        <f t="shared" si="3"/>
        <v>7772160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18988800</v>
      </c>
      <c r="M119" s="127">
        <f t="shared" si="3"/>
        <v>7507200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18723840</v>
      </c>
      <c r="M120" s="127">
        <f t="shared" si="3"/>
        <v>7772160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102698879</v>
      </c>
      <c r="K122" s="16">
        <f>SUM(K7:K121)</f>
        <v>1315585566</v>
      </c>
      <c r="L122" s="16">
        <f>SUM(L7:L121)</f>
        <v>1143642653</v>
      </c>
      <c r="M122" s="16">
        <f>SUM(M7:M121)</f>
        <v>171942913</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466667</v>
      </c>
      <c r="K26" s="99">
        <f t="shared" si="0"/>
        <v>7000000</v>
      </c>
      <c r="L26" s="99">
        <v>7000000</v>
      </c>
      <c r="M26" s="99">
        <f t="shared" si="1"/>
        <v>0</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0</v>
      </c>
      <c r="K33" s="99">
        <f t="shared" si="0"/>
        <v>5600000</v>
      </c>
      <c r="L33" s="99">
        <v>0</v>
      </c>
      <c r="M33" s="99">
        <f t="shared" si="1"/>
        <v>5600000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8713492</v>
      </c>
      <c r="M38" s="99">
        <f t="shared" si="1"/>
        <v>0</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0</v>
      </c>
      <c r="K41" s="99">
        <f t="shared" si="0"/>
        <v>6018668</v>
      </c>
      <c r="L41" s="99">
        <v>0</v>
      </c>
      <c r="M41" s="99">
        <f t="shared" si="1"/>
        <v>6018668</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95350473</v>
      </c>
      <c r="M52" s="99">
        <f t="shared" si="1"/>
        <v>4649527</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241667</v>
      </c>
      <c r="K62" s="99">
        <f t="shared" si="0"/>
        <v>13533333</v>
      </c>
      <c r="L62" s="148">
        <v>13533333</v>
      </c>
      <c r="M62" s="99">
        <f t="shared" si="1"/>
        <v>0</v>
      </c>
    </row>
    <row r="63" spans="1:13" x14ac:dyDescent="0.25">
      <c r="A63" s="7"/>
      <c r="B63" s="8"/>
      <c r="C63" s="8"/>
      <c r="D63" s="8"/>
      <c r="E63" s="8"/>
      <c r="F63" s="8"/>
      <c r="G63" s="220" t="s">
        <v>13</v>
      </c>
      <c r="H63" s="221"/>
      <c r="I63" s="16">
        <f>SUM(I8:I62)</f>
        <v>505625261</v>
      </c>
      <c r="J63" s="16">
        <f>SUM(J8:J62)</f>
        <v>25876867</v>
      </c>
      <c r="K63" s="16">
        <f>SUM(K8:K62)</f>
        <v>479748394</v>
      </c>
      <c r="L63" s="16">
        <f>SUM(L8:L62)</f>
        <v>462780199</v>
      </c>
      <c r="M63" s="16">
        <f>SUM(M8:M62)</f>
        <v>16968195</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workbookViewId="0">
      <selection activeCell="O12" sqref="O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3127</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400446619</v>
      </c>
      <c r="L4" s="28">
        <f>SUM(L5:L11)</f>
        <v>9975648192</v>
      </c>
      <c r="M4" s="28">
        <f>SUM(M5:M11)</f>
        <v>9328844727</v>
      </c>
      <c r="N4" s="24">
        <f t="shared" ref="N4" si="0">+M4/L4</f>
        <v>0.93516176066446433</v>
      </c>
      <c r="O4" s="28">
        <f>SUM(O5:O11)</f>
        <v>646803465</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60047533</v>
      </c>
      <c r="L5" s="31">
        <f t="shared" ref="L5:L12" si="1">+I5-K5</f>
        <v>1317703076</v>
      </c>
      <c r="M5" s="28">
        <f>+'7787'!L140</f>
        <v>1247698957</v>
      </c>
      <c r="N5" s="24">
        <f t="shared" ref="N5:N12" si="2">+M5/L5</f>
        <v>0.94687413251511598</v>
      </c>
      <c r="O5" s="31">
        <f t="shared" ref="O5:O11" si="3">+L5-M5</f>
        <v>70004119</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60684146</v>
      </c>
      <c r="L6" s="31">
        <f t="shared" si="1"/>
        <v>4724039849</v>
      </c>
      <c r="M6" s="28">
        <f>+'7795'!L162</f>
        <v>4419711445</v>
      </c>
      <c r="N6" s="24">
        <f t="shared" si="2"/>
        <v>0.93557878135502581</v>
      </c>
      <c r="O6" s="31">
        <f t="shared" si="3"/>
        <v>304328404</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117034343</v>
      </c>
      <c r="L7" s="31">
        <f t="shared" si="1"/>
        <v>971198417</v>
      </c>
      <c r="M7" s="28">
        <f>+'7793'!L228</f>
        <v>898827812</v>
      </c>
      <c r="N7" s="24">
        <f t="shared" si="2"/>
        <v>0.92548319299824389</v>
      </c>
      <c r="O7" s="31">
        <f t="shared" si="3"/>
        <v>72370605</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28341517</v>
      </c>
      <c r="L8" s="31">
        <f t="shared" si="1"/>
        <v>909806699</v>
      </c>
      <c r="M8" s="28">
        <f>+'7803'!L66</f>
        <v>904037470</v>
      </c>
      <c r="N8" s="24">
        <f t="shared" si="2"/>
        <v>0.99365884093144052</v>
      </c>
      <c r="O8" s="31">
        <f t="shared" si="3"/>
        <v>5769229</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252146191</v>
      </c>
      <c r="N9" s="24">
        <f t="shared" si="2"/>
        <v>0.97895686549947858</v>
      </c>
      <c r="O9" s="31">
        <f t="shared" si="3"/>
        <v>5420000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102698879</v>
      </c>
      <c r="L10" s="31">
        <f t="shared" si="1"/>
        <v>1315585566</v>
      </c>
      <c r="M10" s="28">
        <f>+'7800'!L122</f>
        <v>1143642653</v>
      </c>
      <c r="N10" s="24">
        <f t="shared" si="2"/>
        <v>0.86930313204728482</v>
      </c>
      <c r="O10" s="31">
        <f t="shared" si="3"/>
        <v>171942913</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25876867</v>
      </c>
      <c r="L11" s="31">
        <f t="shared" si="1"/>
        <v>479748394</v>
      </c>
      <c r="M11" s="28">
        <f>+'7801'!L63</f>
        <v>462780199</v>
      </c>
      <c r="N11" s="24">
        <f t="shared" si="2"/>
        <v>0.96463105408540462</v>
      </c>
      <c r="O11" s="31">
        <f t="shared" si="3"/>
        <v>16968195</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400446619</v>
      </c>
      <c r="L12" s="31">
        <f t="shared" si="1"/>
        <v>9975648192</v>
      </c>
      <c r="M12" s="48">
        <f>+M4</f>
        <v>9328844727</v>
      </c>
      <c r="N12" s="24">
        <f t="shared" si="2"/>
        <v>0.93516176066446433</v>
      </c>
      <c r="O12" s="48">
        <f>+O4</f>
        <v>646803465</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cp:lastModifiedBy>
  <cp:lastPrinted>2022-09-15T18:49:14Z</cp:lastPrinted>
  <dcterms:created xsi:type="dcterms:W3CDTF">2002-01-22T18:31:49Z</dcterms:created>
  <dcterms:modified xsi:type="dcterms:W3CDTF">2023-09-04T16:16:02Z</dcterms:modified>
</cp:coreProperties>
</file>