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9D2700CB-CAD9-443B-BD20-BDF44C49D2D6}" xr6:coauthVersionLast="47" xr6:coauthVersionMax="47" xr10:uidLastSave="{00000000-0000-0000-0000-000000000000}"/>
  <bookViews>
    <workbookView xWindow="810" yWindow="-120" windowWidth="19800" windowHeight="11760" tabRatio="71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'7787'!$A$1:$K$213</definedName>
    <definedName name="_xlnm.Print_Area" localSheetId="7">TOTAL!$C$1:$O$15</definedName>
    <definedName name="_xlnm.Print_Titles" localSheetId="0">'7787'!$21:$22</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6" i="261" l="1"/>
  <c r="I20" i="251"/>
  <c r="I47" i="265"/>
  <c r="I136" i="265"/>
  <c r="I197" i="265"/>
  <c r="K197" i="265" s="1"/>
  <c r="K225" i="265"/>
  <c r="K226" i="265"/>
  <c r="K227" i="265"/>
  <c r="K228" i="265"/>
  <c r="K229" i="265"/>
  <c r="K230" i="265"/>
  <c r="K231" i="265"/>
  <c r="K232" i="265"/>
  <c r="K233" i="265"/>
  <c r="K234" i="265"/>
  <c r="K235" i="265"/>
  <c r="K236" i="265"/>
  <c r="K237" i="265"/>
  <c r="K238" i="265"/>
  <c r="K239" i="265"/>
  <c r="K240" i="265"/>
  <c r="K241" i="265"/>
  <c r="K242" i="265"/>
  <c r="K243" i="265"/>
  <c r="K244" i="265"/>
  <c r="K245" i="265"/>
  <c r="K246" i="265"/>
  <c r="K277" i="262"/>
  <c r="K278" i="262"/>
  <c r="K279" i="262"/>
  <c r="K280" i="262"/>
  <c r="K281" i="262"/>
  <c r="K282" i="262"/>
  <c r="K283" i="262"/>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K279" i="261"/>
  <c r="K280" i="261"/>
  <c r="K281" i="261"/>
  <c r="K282" i="261"/>
  <c r="K283" i="261"/>
  <c r="K284" i="261"/>
  <c r="I29" i="251"/>
  <c r="I45" i="251"/>
  <c r="I46" i="251"/>
  <c r="I99" i="251"/>
  <c r="K99" i="251" s="1"/>
  <c r="K193" i="251"/>
  <c r="K194" i="251"/>
  <c r="K195" i="251"/>
  <c r="K196" i="251"/>
  <c r="K197" i="251"/>
  <c r="K198" i="251"/>
  <c r="K199" i="251"/>
  <c r="K200" i="251"/>
  <c r="K201" i="251"/>
  <c r="K202" i="251"/>
  <c r="K203" i="251"/>
  <c r="K204" i="251"/>
  <c r="K205" i="251"/>
  <c r="K81" i="266"/>
  <c r="K82" i="266"/>
  <c r="K83" i="266"/>
  <c r="K84" i="266"/>
  <c r="K85" i="266"/>
  <c r="K86" i="266"/>
  <c r="K87" i="266"/>
  <c r="K88" i="266"/>
  <c r="I147" i="265"/>
  <c r="K220" i="265"/>
  <c r="K221" i="265"/>
  <c r="K222" i="265"/>
  <c r="K223" i="265"/>
  <c r="K224" i="265"/>
  <c r="K255" i="265"/>
  <c r="K256" i="265"/>
  <c r="K49" i="264"/>
  <c r="K50" i="264"/>
  <c r="K58" i="263"/>
  <c r="K59" i="263"/>
  <c r="K60" i="263"/>
  <c r="K61" i="263"/>
  <c r="K62" i="263"/>
  <c r="K250" i="262"/>
  <c r="K251" i="262"/>
  <c r="K252" i="262"/>
  <c r="K253" i="262"/>
  <c r="K254" i="262"/>
  <c r="K255" i="262"/>
  <c r="K256" i="262"/>
  <c r="K257" i="262"/>
  <c r="K258" i="262"/>
  <c r="K259" i="262"/>
  <c r="K260" i="262"/>
  <c r="K261" i="262"/>
  <c r="K262" i="262"/>
  <c r="K263" i="262"/>
  <c r="K264" i="262"/>
  <c r="K265" i="262"/>
  <c r="K266" i="262"/>
  <c r="K267" i="262"/>
  <c r="K268" i="262"/>
  <c r="K269" i="262"/>
  <c r="K270" i="262"/>
  <c r="K271" i="262"/>
  <c r="K272" i="262"/>
  <c r="K273" i="262"/>
  <c r="K274" i="262"/>
  <c r="K275" i="262"/>
  <c r="K276" i="262"/>
  <c r="K176" i="261"/>
  <c r="K177" i="261"/>
  <c r="K178" i="261"/>
  <c r="K179" i="261"/>
  <c r="K180" i="261"/>
  <c r="K181" i="261"/>
  <c r="K182" i="261"/>
  <c r="K183" i="261"/>
  <c r="K184" i="261"/>
  <c r="K185" i="261"/>
  <c r="K186" i="261"/>
  <c r="K187" i="261"/>
  <c r="K188" i="261"/>
  <c r="K189" i="261"/>
  <c r="K190" i="261"/>
  <c r="K191" i="261"/>
  <c r="K192" i="261"/>
  <c r="K193" i="261"/>
  <c r="K194" i="261"/>
  <c r="K195" i="261"/>
  <c r="K196" i="261"/>
  <c r="K197" i="261"/>
  <c r="K198" i="261"/>
  <c r="K199" i="261"/>
  <c r="K200" i="261"/>
  <c r="K201" i="261"/>
  <c r="K202" i="261"/>
  <c r="K203" i="261"/>
  <c r="K204" i="261"/>
  <c r="K321" i="261"/>
  <c r="K178" i="251"/>
  <c r="K179" i="251"/>
  <c r="K180" i="251"/>
  <c r="K181" i="251"/>
  <c r="K182" i="251"/>
  <c r="K183" i="251"/>
  <c r="K184" i="251"/>
  <c r="K185" i="251"/>
  <c r="K186" i="251"/>
  <c r="K187" i="251"/>
  <c r="K188" i="251"/>
  <c r="K189" i="251"/>
  <c r="K190" i="251"/>
  <c r="K191" i="251"/>
  <c r="K192" i="251"/>
  <c r="K198" i="265"/>
  <c r="K199" i="265"/>
  <c r="K200" i="265"/>
  <c r="K201" i="265"/>
  <c r="K202" i="265"/>
  <c r="K203" i="265"/>
  <c r="K204" i="265"/>
  <c r="K205" i="265"/>
  <c r="K206" i="265"/>
  <c r="K207" i="265"/>
  <c r="K208" i="265"/>
  <c r="K209" i="265"/>
  <c r="K210" i="265"/>
  <c r="K211" i="265"/>
  <c r="K212" i="265"/>
  <c r="K213" i="265"/>
  <c r="K214" i="265"/>
  <c r="K215" i="265"/>
  <c r="K216" i="265"/>
  <c r="K217" i="265"/>
  <c r="K218" i="265"/>
  <c r="K195" i="265"/>
  <c r="K196" i="265"/>
  <c r="K39" i="264"/>
  <c r="K40" i="264"/>
  <c r="K41" i="264"/>
  <c r="K42" i="264"/>
  <c r="K43" i="264"/>
  <c r="K44" i="264"/>
  <c r="K45" i="264"/>
  <c r="K46" i="264"/>
  <c r="K47" i="264"/>
  <c r="K48" i="264"/>
  <c r="K47" i="263"/>
  <c r="K48" i="263"/>
  <c r="K49" i="263"/>
  <c r="K50" i="263"/>
  <c r="K51" i="263"/>
  <c r="K52" i="263"/>
  <c r="K53" i="263"/>
  <c r="K54" i="263"/>
  <c r="K55" i="263"/>
  <c r="K56" i="263"/>
  <c r="K57" i="263"/>
  <c r="K248" i="262"/>
  <c r="K249" i="262"/>
  <c r="K214" i="262"/>
  <c r="K215" i="262"/>
  <c r="K216" i="262"/>
  <c r="K217" i="262"/>
  <c r="K218" i="262"/>
  <c r="K219" i="262"/>
  <c r="K220" i="262"/>
  <c r="K221" i="262"/>
  <c r="K222" i="262"/>
  <c r="K223" i="262"/>
  <c r="K224" i="262"/>
  <c r="K225" i="262"/>
  <c r="K226" i="262"/>
  <c r="K227" i="262"/>
  <c r="K228" i="262"/>
  <c r="K229" i="262"/>
  <c r="K230" i="262"/>
  <c r="K231" i="262"/>
  <c r="K232" i="262"/>
  <c r="K233" i="262"/>
  <c r="K234" i="262"/>
  <c r="K235" i="262"/>
  <c r="K236" i="262"/>
  <c r="K237" i="262"/>
  <c r="K238" i="262"/>
  <c r="K239" i="262"/>
  <c r="K240" i="262"/>
  <c r="K241" i="262"/>
  <c r="K242" i="262"/>
  <c r="K243" i="262"/>
  <c r="K244" i="262"/>
  <c r="K245" i="262"/>
  <c r="K246" i="262"/>
  <c r="K247" i="262"/>
  <c r="K284" i="262"/>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57" i="261"/>
  <c r="K158" i="261"/>
  <c r="K159" i="261"/>
  <c r="K160" i="261"/>
  <c r="K161" i="261"/>
  <c r="K162" i="261"/>
  <c r="K163" i="261"/>
  <c r="K164" i="261"/>
  <c r="K165" i="261"/>
  <c r="K166" i="261"/>
  <c r="K167" i="261"/>
  <c r="K168" i="261"/>
  <c r="K169" i="261"/>
  <c r="K170" i="261"/>
  <c r="K171" i="261"/>
  <c r="K172" i="261"/>
  <c r="K173" i="261"/>
  <c r="K174" i="261"/>
  <c r="K175" i="261"/>
  <c r="K150" i="251"/>
  <c r="K151" i="251"/>
  <c r="K152" i="251"/>
  <c r="K153" i="251"/>
  <c r="K154" i="251"/>
  <c r="K155" i="251"/>
  <c r="K156" i="251"/>
  <c r="K157" i="251"/>
  <c r="K158" i="251"/>
  <c r="K159" i="251"/>
  <c r="K160" i="251"/>
  <c r="K161" i="251"/>
  <c r="K162" i="251"/>
  <c r="K163" i="251"/>
  <c r="K164" i="251"/>
  <c r="K165" i="251"/>
  <c r="K166" i="251"/>
  <c r="K167" i="251"/>
  <c r="K168" i="251"/>
  <c r="K169" i="251"/>
  <c r="K170" i="251"/>
  <c r="K171" i="251"/>
  <c r="K172" i="251"/>
  <c r="K173" i="251"/>
  <c r="K174" i="251"/>
  <c r="K175" i="251"/>
  <c r="K176" i="251"/>
  <c r="K177" i="251"/>
  <c r="K64" i="266"/>
  <c r="K65" i="266"/>
  <c r="K66" i="266"/>
  <c r="K67" i="266"/>
  <c r="K68" i="266"/>
  <c r="K69" i="266"/>
  <c r="K70" i="266"/>
  <c r="K71" i="266"/>
  <c r="K72" i="266"/>
  <c r="K73" i="266"/>
  <c r="K74" i="266"/>
  <c r="K75" i="266"/>
  <c r="K155" i="265"/>
  <c r="K156" i="265"/>
  <c r="K157" i="265"/>
  <c r="K158" i="265"/>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187" i="265"/>
  <c r="K188" i="265"/>
  <c r="K189" i="265"/>
  <c r="K190" i="265"/>
  <c r="K191" i="265"/>
  <c r="K192" i="265"/>
  <c r="K193" i="265"/>
  <c r="K194" i="265"/>
  <c r="K20" i="264"/>
  <c r="K21" i="264"/>
  <c r="K22" i="264"/>
  <c r="K23" i="264"/>
  <c r="K24" i="264"/>
  <c r="K25" i="264"/>
  <c r="K26" i="264"/>
  <c r="K27" i="264"/>
  <c r="K28" i="264"/>
  <c r="K29" i="264"/>
  <c r="K30" i="264"/>
  <c r="K31" i="264"/>
  <c r="K32" i="264"/>
  <c r="K33" i="264"/>
  <c r="K34" i="264"/>
  <c r="K35" i="264"/>
  <c r="K36" i="264"/>
  <c r="K37" i="264"/>
  <c r="K38" i="264"/>
  <c r="K32" i="263"/>
  <c r="K33" i="263"/>
  <c r="K34" i="263"/>
  <c r="K35" i="263"/>
  <c r="K36" i="263"/>
  <c r="K37" i="263"/>
  <c r="K38" i="263"/>
  <c r="K39" i="263"/>
  <c r="K40" i="263"/>
  <c r="K41" i="263"/>
  <c r="K42" i="263"/>
  <c r="K43" i="263"/>
  <c r="K44" i="263"/>
  <c r="K45" i="263"/>
  <c r="K46" i="263"/>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7" i="262"/>
  <c r="K198" i="262"/>
  <c r="K199" i="262"/>
  <c r="K200" i="262"/>
  <c r="K201" i="262"/>
  <c r="K202" i="262"/>
  <c r="K203" i="262"/>
  <c r="K204" i="262"/>
  <c r="K205" i="262"/>
  <c r="K206" i="262"/>
  <c r="K207" i="262"/>
  <c r="K208" i="262"/>
  <c r="K209" i="262"/>
  <c r="K210" i="262"/>
  <c r="K211" i="262"/>
  <c r="K212" i="262"/>
  <c r="K213" i="262"/>
  <c r="D288" i="262"/>
  <c r="K76" i="261"/>
  <c r="K77" i="261"/>
  <c r="K78" i="261"/>
  <c r="K79" i="261"/>
  <c r="K80"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132" i="261"/>
  <c r="K133" i="261"/>
  <c r="K134" i="261"/>
  <c r="K80" i="251"/>
  <c r="K81" i="251"/>
  <c r="K82" i="251"/>
  <c r="K83" i="251"/>
  <c r="K84" i="251"/>
  <c r="K85" i="251"/>
  <c r="K86" i="251"/>
  <c r="K87" i="251"/>
  <c r="K88" i="251"/>
  <c r="K89" i="251"/>
  <c r="K90" i="251"/>
  <c r="K91" i="251"/>
  <c r="K92" i="251"/>
  <c r="K93" i="251"/>
  <c r="K94" i="251"/>
  <c r="K95" i="251"/>
  <c r="K96" i="251"/>
  <c r="K97" i="251"/>
  <c r="K98"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I13" i="264"/>
  <c r="I10" i="263"/>
  <c r="I11" i="266"/>
  <c r="I20" i="262"/>
  <c r="K24" i="251" l="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23" i="251"/>
  <c r="K90" i="266" l="1"/>
  <c r="J260" i="265"/>
  <c r="K54" i="264" l="1"/>
  <c r="K79" i="266" l="1"/>
  <c r="K80" i="266"/>
  <c r="K89" i="266"/>
  <c r="K76" i="266" l="1"/>
  <c r="K77" i="266"/>
  <c r="K78" i="266"/>
  <c r="K76" i="263"/>
  <c r="K77" i="263"/>
  <c r="K78" i="263"/>
  <c r="K79" i="263"/>
  <c r="K257" i="265" l="1"/>
  <c r="K258" i="265"/>
  <c r="K259" i="265"/>
  <c r="K75" i="263"/>
  <c r="J285" i="262"/>
  <c r="D212" i="251"/>
  <c r="I285" i="262" l="1"/>
  <c r="I260" i="265"/>
  <c r="K100" i="262"/>
  <c r="K101" i="262"/>
  <c r="K102" i="262"/>
  <c r="K103" i="262"/>
  <c r="K104" i="262"/>
  <c r="K105" i="262"/>
  <c r="K106" i="262"/>
  <c r="K107" i="262"/>
  <c r="K108" i="262"/>
  <c r="K109" i="262"/>
  <c r="K110" i="262"/>
  <c r="K30" i="263" l="1"/>
  <c r="K31" i="263"/>
  <c r="K72" i="263"/>
  <c r="K73" i="263"/>
  <c r="K74" i="263"/>
  <c r="I80" i="263"/>
  <c r="K72" i="262"/>
  <c r="K73" i="262"/>
  <c r="K74" i="262"/>
  <c r="K75" i="262"/>
  <c r="K76" i="262"/>
  <c r="K77" i="262"/>
  <c r="K78" i="262"/>
  <c r="K79" i="262"/>
  <c r="K80" i="262"/>
  <c r="K81" i="262"/>
  <c r="K82" i="262"/>
  <c r="K83" i="262"/>
  <c r="K84" i="262"/>
  <c r="K85" i="262"/>
  <c r="K86" i="262"/>
  <c r="K87" i="262"/>
  <c r="K88" i="262"/>
  <c r="K89" i="262"/>
  <c r="K90" i="262"/>
  <c r="K91" i="262"/>
  <c r="K92" i="262"/>
  <c r="K93" i="262"/>
  <c r="K94" i="262"/>
  <c r="K95" i="262"/>
  <c r="K96" i="262"/>
  <c r="K97" i="262"/>
  <c r="K98" i="262"/>
  <c r="K99" i="262"/>
  <c r="I288" i="262"/>
  <c r="I322" i="261"/>
  <c r="J322" i="261"/>
  <c r="K20" i="263" l="1"/>
  <c r="K21" i="263"/>
  <c r="K22" i="263"/>
  <c r="K23" i="263"/>
  <c r="K24" i="263"/>
  <c r="K25" i="263"/>
  <c r="K26" i="263"/>
  <c r="K27" i="263"/>
  <c r="K28" i="263"/>
  <c r="K29" i="263"/>
  <c r="K51" i="262"/>
  <c r="K52" i="262"/>
  <c r="K53" i="262"/>
  <c r="K54" i="262"/>
  <c r="K55" i="262"/>
  <c r="K56" i="262"/>
  <c r="K57" i="262"/>
  <c r="K58" i="262"/>
  <c r="K59" i="262"/>
  <c r="K60" i="262"/>
  <c r="K61" i="262"/>
  <c r="K62" i="262"/>
  <c r="K63" i="262"/>
  <c r="K64" i="262"/>
  <c r="K65" i="262"/>
  <c r="K66" i="262"/>
  <c r="K67" i="262"/>
  <c r="K68" i="262"/>
  <c r="K69" i="262"/>
  <c r="K70" i="262"/>
  <c r="K71" i="262"/>
  <c r="K74" i="261"/>
  <c r="K75" i="261"/>
  <c r="K15" i="266" l="1"/>
  <c r="K16" i="266"/>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14" i="266"/>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152" i="265"/>
  <c r="K153" i="265"/>
  <c r="K154" i="265"/>
  <c r="K219" i="265"/>
  <c r="K22" i="265"/>
  <c r="K17" i="264"/>
  <c r="K18" i="264"/>
  <c r="K19" i="264"/>
  <c r="K16" i="264"/>
  <c r="K14" i="263"/>
  <c r="K15" i="263"/>
  <c r="K16" i="263"/>
  <c r="K17" i="263"/>
  <c r="K18" i="263"/>
  <c r="K19" i="263"/>
  <c r="K13" i="263"/>
  <c r="K24" i="262"/>
  <c r="K25" i="262"/>
  <c r="K26" i="262"/>
  <c r="K27" i="262"/>
  <c r="K28" i="262"/>
  <c r="K29" i="262"/>
  <c r="K30" i="262"/>
  <c r="K31" i="262"/>
  <c r="K32" i="262"/>
  <c r="K33" i="262"/>
  <c r="K34" i="262"/>
  <c r="K35" i="262"/>
  <c r="K36" i="262"/>
  <c r="K37" i="262"/>
  <c r="K38" i="262"/>
  <c r="K39" i="262"/>
  <c r="K40" i="262"/>
  <c r="K41" i="262"/>
  <c r="K42" i="262"/>
  <c r="K43" i="262"/>
  <c r="K44" i="262"/>
  <c r="K45" i="262"/>
  <c r="K46" i="262"/>
  <c r="K47" i="262"/>
  <c r="K48" i="262"/>
  <c r="K49" i="262"/>
  <c r="K50" i="262"/>
  <c r="K23" i="262"/>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65" i="261"/>
  <c r="K66" i="261"/>
  <c r="K67" i="261"/>
  <c r="K68" i="261"/>
  <c r="K69" i="261"/>
  <c r="K70" i="261"/>
  <c r="K71" i="261"/>
  <c r="K72" i="261"/>
  <c r="K73" i="261"/>
  <c r="K29" i="261"/>
  <c r="E11" i="252"/>
  <c r="E10" i="252"/>
  <c r="E9" i="252"/>
  <c r="E8" i="252"/>
  <c r="E7" i="252"/>
  <c r="E6" i="252"/>
  <c r="K260" i="265" l="1"/>
  <c r="K322" i="261"/>
  <c r="K285" i="262"/>
  <c r="K80" i="263"/>
  <c r="J80" i="263" l="1"/>
  <c r="J209" i="251" l="1"/>
  <c r="K39" i="267"/>
  <c r="K38" i="267"/>
  <c r="K37" i="267"/>
  <c r="K36" i="267"/>
  <c r="K35" i="267"/>
  <c r="K34" i="267"/>
  <c r="K33" i="267"/>
  <c r="K32" i="267"/>
  <c r="K31" i="267"/>
  <c r="K30" i="267"/>
  <c r="K29" i="267"/>
  <c r="K28" i="267"/>
  <c r="I209" i="251" l="1"/>
  <c r="I91" i="266" l="1"/>
  <c r="O39" i="267" l="1"/>
  <c r="J55" i="264" l="1"/>
  <c r="I55" i="264"/>
  <c r="I263" i="265" l="1"/>
  <c r="I23" i="267" l="1"/>
  <c r="J23" i="267"/>
  <c r="K22" i="267"/>
  <c r="K21" i="267"/>
  <c r="K20" i="267"/>
  <c r="K19" i="267"/>
  <c r="K18" i="267"/>
  <c r="K17" i="267"/>
  <c r="K16" i="267"/>
  <c r="K15" i="267"/>
  <c r="K14" i="267"/>
  <c r="K13" i="267"/>
  <c r="K12" i="267"/>
  <c r="K9" i="267"/>
  <c r="K8" i="267"/>
  <c r="K7" i="267"/>
  <c r="K23" i="267" s="1"/>
  <c r="K11" i="267"/>
  <c r="K10" i="267"/>
  <c r="I19" i="265" l="1"/>
  <c r="F11" i="252" l="1"/>
  <c r="F10" i="252"/>
  <c r="F9" i="252"/>
  <c r="F8" i="252"/>
  <c r="F7" i="252"/>
  <c r="F6" i="252"/>
  <c r="G94" i="266" l="1"/>
  <c r="K11" i="252" s="1"/>
  <c r="D94" i="266"/>
  <c r="H11" i="252" s="1"/>
  <c r="J91" i="266"/>
  <c r="I94" i="266" s="1"/>
  <c r="E94" i="266"/>
  <c r="D263" i="265"/>
  <c r="E263" i="265"/>
  <c r="I10" i="252" s="1"/>
  <c r="G263" i="265"/>
  <c r="K10" i="252" s="1"/>
  <c r="D58" i="264"/>
  <c r="H9" i="252" s="1"/>
  <c r="I58" i="264"/>
  <c r="E58" i="264"/>
  <c r="G58" i="264"/>
  <c r="K9" i="252" s="1"/>
  <c r="D83" i="263"/>
  <c r="H8" i="252" s="1"/>
  <c r="I83" i="263"/>
  <c r="G83" i="263"/>
  <c r="K8" i="252" s="1"/>
  <c r="J288" i="262"/>
  <c r="M7" i="252"/>
  <c r="E288" i="262"/>
  <c r="I7" i="252" s="1"/>
  <c r="G288" i="262"/>
  <c r="K7" i="252" s="1"/>
  <c r="D325" i="261"/>
  <c r="H6" i="252" s="1"/>
  <c r="I325" i="261"/>
  <c r="E325" i="261"/>
  <c r="G325" i="261"/>
  <c r="K6" i="252" s="1"/>
  <c r="E5" i="252"/>
  <c r="E12" i="252" s="1"/>
  <c r="F5" i="252"/>
  <c r="F4" i="252" s="1"/>
  <c r="F12" i="252" s="1"/>
  <c r="G5" i="252"/>
  <c r="M9" i="252" l="1"/>
  <c r="J58" i="264"/>
  <c r="N9" i="252" s="1"/>
  <c r="M8" i="252"/>
  <c r="J83" i="263"/>
  <c r="N8" i="252" s="1"/>
  <c r="K55" i="264"/>
  <c r="K58" i="264" s="1"/>
  <c r="O9" i="252" s="1"/>
  <c r="K83" i="263"/>
  <c r="O8" i="252" s="1"/>
  <c r="G12" i="252"/>
  <c r="I9" i="252"/>
  <c r="F58" i="264"/>
  <c r="J9" i="252" s="1"/>
  <c r="I6" i="252"/>
  <c r="F325" i="261"/>
  <c r="J6" i="252" s="1"/>
  <c r="I11" i="252"/>
  <c r="F94" i="266"/>
  <c r="J11" i="252" s="1"/>
  <c r="M11" i="252"/>
  <c r="J94" i="266"/>
  <c r="N11" i="252" s="1"/>
  <c r="M10" i="252"/>
  <c r="J263" i="265"/>
  <c r="N10" i="252" s="1"/>
  <c r="M6" i="252"/>
  <c r="J325" i="261"/>
  <c r="N6" i="252" s="1"/>
  <c r="H7" i="252"/>
  <c r="N7" i="252"/>
  <c r="F288" i="262"/>
  <c r="J7" i="252" s="1"/>
  <c r="H10" i="252"/>
  <c r="F263" i="265"/>
  <c r="J10" i="252" s="1"/>
  <c r="K325" i="261"/>
  <c r="O6" i="252" s="1"/>
  <c r="K288" i="262"/>
  <c r="O7" i="252" s="1"/>
  <c r="H288" i="262"/>
  <c r="L7" i="252" s="1"/>
  <c r="K263" i="265"/>
  <c r="O10" i="252" s="1"/>
  <c r="K91" i="266"/>
  <c r="K94" i="266" s="1"/>
  <c r="O11" i="252" s="1"/>
  <c r="H94" i="266"/>
  <c r="L11" i="252" s="1"/>
  <c r="H263" i="265"/>
  <c r="L10" i="252" s="1"/>
  <c r="H58" i="264"/>
  <c r="L9" i="252" s="1"/>
  <c r="H325" i="261"/>
  <c r="L6" i="252" s="1"/>
  <c r="G212" i="251"/>
  <c r="K5" i="252" s="1"/>
  <c r="E212" i="251"/>
  <c r="I5" i="252" s="1"/>
  <c r="I212" i="251"/>
  <c r="M5" i="252" s="1"/>
  <c r="M12" i="252" l="1"/>
  <c r="K209" i="251"/>
  <c r="K212" i="251" s="1"/>
  <c r="O5" i="252" s="1"/>
  <c r="O4" i="252" s="1"/>
  <c r="M4" i="252"/>
  <c r="H5" i="252"/>
  <c r="F212" i="251"/>
  <c r="J5" i="252" s="1"/>
  <c r="J212" i="251"/>
  <c r="N5" i="252" s="1"/>
  <c r="K12" i="252"/>
  <c r="H212" i="251"/>
  <c r="L5" i="252" s="1"/>
  <c r="O12" i="252" l="1"/>
  <c r="H4" i="252"/>
  <c r="N4" i="252" s="1"/>
  <c r="H12" i="252"/>
  <c r="N12" i="252" l="1"/>
  <c r="E83" i="263"/>
  <c r="F83" i="263" s="1"/>
  <c r="J8" i="252" s="1"/>
  <c r="H83" i="263" l="1"/>
  <c r="L8" i="252" s="1"/>
  <c r="L4" i="252" s="1"/>
  <c r="I8" i="252"/>
  <c r="I4" i="252" s="1"/>
  <c r="L12" i="252" l="1"/>
  <c r="I12" i="252"/>
  <c r="J4" i="252"/>
</calcChain>
</file>

<file path=xl/sharedStrings.xml><?xml version="1.0" encoding="utf-8"?>
<sst xmlns="http://schemas.openxmlformats.org/spreadsheetml/2006/main" count="5859" uniqueCount="2812">
  <si>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</si>
  <si>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</si>
  <si>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</si>
  <si>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</si>
  <si>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</si>
  <si>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</si>
  <si>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</si>
  <si>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</si>
  <si>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</si>
  <si>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</si>
  <si>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</si>
  <si>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</si>
  <si>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</si>
  <si>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</si>
  <si>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</si>
  <si>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</si>
  <si>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</si>
  <si>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</si>
  <si>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</si>
  <si>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</si>
  <si>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</si>
  <si>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</si>
  <si>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</si>
  <si>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</si>
  <si>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</si>
  <si>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</si>
  <si>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</si>
  <si>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</si>
  <si>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</si>
  <si>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</si>
  <si>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</si>
  <si>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</si>
  <si>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</si>
  <si>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</si>
  <si>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</si>
  <si>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</si>
  <si>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</si>
  <si>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</si>
  <si>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</si>
  <si>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</si>
  <si>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</si>
  <si>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</si>
  <si>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EMPRESA DE ACUEDUCTO Y ALCANTARILLADO DE BOGOTA ESP</t>
  </si>
  <si>
    <t>PROMOAMBIENTAL DISTRITO S A S ESP</t>
  </si>
  <si>
    <t>ANGELICA MARIA BALLESTEROS SARAY</t>
  </si>
  <si>
    <t>ALEYDA  AYALA CHAVARRIA</t>
  </si>
  <si>
    <t>MAITE DANIELA DUQUE ARCINIEGAS</t>
  </si>
  <si>
    <t>JESUS ALBERTO VALENCIA OCAMPO</t>
  </si>
  <si>
    <t>NELSON ANDRES SASTOQUE GONZALEZ</t>
  </si>
  <si>
    <t>DIEGO ENRIQUE RODRIGUEZ DELGADO</t>
  </si>
  <si>
    <t>SECRETARIA DISTRITAL DE GOBIERNO</t>
  </si>
  <si>
    <t>NADIA PIEDAD IBARGUEN MOSQUERA</t>
  </si>
  <si>
    <t>GEORGILIN DAYANA ESTEFANIA TELLEZ PEÑA</t>
  </si>
  <si>
    <t>DANIEL FELIPE MORA ROJAS</t>
  </si>
  <si>
    <t>LUZ AMANDA GUZMAN MOJICA</t>
  </si>
  <si>
    <t>MARIA CAMILA HERNANDEZ MORA</t>
  </si>
  <si>
    <t>ADRIANA  CASTELBLANCO DIAZ</t>
  </si>
  <si>
    <t>RAFAEL RICARDO VILLA ROJAS</t>
  </si>
  <si>
    <t>YISMAR  SALAS ARAUJO</t>
  </si>
  <si>
    <t>ANGELICA MARIA ANGARITA SERRANO</t>
  </si>
  <si>
    <t>CRISTHIAM MAURICIO LOSADA MONCADA</t>
  </si>
  <si>
    <t>BLANCA YANETH URIBE NEUTA</t>
  </si>
  <si>
    <t>LUIS ANGEL SALAZAR LARA</t>
  </si>
  <si>
    <t>ALVARO ANDRES FLOREZ CORDERO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</si>
  <si>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</si>
  <si>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SANDRA LILIANA OSORIO BARRETO</t>
  </si>
  <si>
    <t>DIANA CAROLINA SARMIENTO BARRERA</t>
  </si>
  <si>
    <t>NUBIA  GALINDO CRUZ</t>
  </si>
  <si>
    <t>VANESSA  RUIZ RUIZ</t>
  </si>
  <si>
    <t>JAIRO ANDRES JIMENEZ SIERRA</t>
  </si>
  <si>
    <t>YULI KATHERIN LOPEZ PEÑA</t>
  </si>
  <si>
    <t>LEIDY JANNETH NAVARRO GUALDRON</t>
  </si>
  <si>
    <t>MARTHA MIREYA SANCHEZ FIGUEROA</t>
  </si>
  <si>
    <t>ADRIANA  AVILA TRIVIÑO</t>
  </si>
  <si>
    <t>ZULMA GINETH RAMOS RAMIREZ</t>
  </si>
  <si>
    <t>FRANCISCO JAVIER PIZARRO CASTRO</t>
  </si>
  <si>
    <t>RAFAEL ANDRES GUARIN REINA</t>
  </si>
  <si>
    <t>EDUARDO ANTONIO RINCON LOZANO</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</si>
  <si>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</si>
  <si>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DELFA PAULINA MAJIN JIMENEZ</t>
  </si>
  <si>
    <t>GUAYRA PUKA ARIAS FLORIAN</t>
  </si>
  <si>
    <t>CLAUDIA MARCELA MOZO GUERRERO</t>
  </si>
  <si>
    <t>JENNY CAROLINA HERRERA CAGUA</t>
  </si>
  <si>
    <t>ANDREA MILENA ARIAS PRIETO</t>
  </si>
  <si>
    <t>LILIANA MILENA HERNANDEZ ROJAS</t>
  </si>
  <si>
    <t>MONICA ROCIO ARANDA GUERRERO</t>
  </si>
  <si>
    <t>LAURA CAMILA GALVEZ TRUJILLO</t>
  </si>
  <si>
    <t>ANGELICA  MARIN AGUDELO</t>
  </si>
  <si>
    <t>ANA MARIA ORTIZ VEGA</t>
  </si>
  <si>
    <t>YALESI LILIANA CORTES HUESO</t>
  </si>
  <si>
    <t>MARIA FERNANDA PARADA RUEDA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</si>
  <si>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</si>
  <si>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LUDHIANA  JARAMILLO CASTELBLANCO</t>
  </si>
  <si>
    <t>JUAN CARLOS RODRIGUEZ GUZMAN</t>
  </si>
  <si>
    <t>JENNY ANDREA LOPEZ GARZON</t>
  </si>
  <si>
    <t>DAVID ESTEBAN BAQUERO PARRA</t>
  </si>
  <si>
    <t>YULY KATHERINE ALVARADO CAMACHO</t>
  </si>
  <si>
    <t>LORENA  BUSTOS MOLANO</t>
  </si>
  <si>
    <t>ANGIE NATALI QUINTERO JIMENEZ</t>
  </si>
  <si>
    <t>GINA PAOLA GARAY ROBAYO</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</si>
  <si>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</si>
  <si>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</si>
  <si>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</si>
  <si>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</si>
  <si>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</si>
  <si>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</si>
  <si>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</si>
  <si>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</si>
  <si>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</si>
  <si>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</si>
  <si>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</si>
  <si>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</si>
  <si>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</si>
  <si>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</si>
  <si>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</si>
  <si>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</si>
  <si>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</si>
  <si>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</si>
  <si>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</si>
  <si>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</si>
  <si>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</si>
  <si>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</si>
  <si>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</si>
  <si>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</si>
  <si>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</si>
  <si>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</si>
  <si>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</si>
  <si>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</si>
  <si>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</si>
  <si>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</si>
  <si>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</si>
  <si>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</si>
  <si>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</si>
  <si>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</si>
  <si>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</si>
  <si>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</si>
  <si>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</si>
  <si>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</si>
  <si>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</si>
  <si>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</si>
  <si>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CODENSA S.A. ESP</t>
  </si>
  <si>
    <t>CLEMENCIA DEL PILAR GONZALEZ MARTINEZ</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</si>
  <si>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</si>
  <si>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</si>
  <si>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</si>
  <si>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</si>
  <si>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</si>
  <si>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</si>
  <si>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</si>
  <si>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CARLOS ANDRES SAENZ RIVEROS</t>
  </si>
  <si>
    <t>CLAUDIA PATRICIA GUZMAN ROA</t>
  </si>
  <si>
    <t>LUZ STELLA AMAYA NAVARRO</t>
  </si>
  <si>
    <t>LINA ROSA DIAZ BAYONA</t>
  </si>
  <si>
    <t>CLAUDIA MARCELA PEÑA CASTRO</t>
  </si>
  <si>
    <t>JEIMER  GUARNIZO GOMEZ</t>
  </si>
  <si>
    <t>LINA PAOLA HERNANDEZ ACOSTA</t>
  </si>
  <si>
    <t>JIMMY ALEJANDRO MONTES AMORTEGUI</t>
  </si>
  <si>
    <t>ROSALBA  SAENZ GOMEZ</t>
  </si>
  <si>
    <t>NANCY MAGALY GUERRERO GUTIERREZ</t>
  </si>
  <si>
    <t>DELIA MARGARITA NAVAS SOLANO</t>
  </si>
  <si>
    <t>LEIVER ALEXIS MORENO GUZMAN</t>
  </si>
  <si>
    <t>JORGE LINO MACHETA TELLEZ</t>
  </si>
  <si>
    <t>LUIS JOAQUIN PIMIENTO CASTRO</t>
  </si>
  <si>
    <t>MARIA KARINA GUERRERO CABRERA</t>
  </si>
  <si>
    <t>LAURA ANDREA DAZA OCAMPO</t>
  </si>
  <si>
    <t>MAICOL ANDRES QUIROGA BARRANTES</t>
  </si>
  <si>
    <t>PAOLA ANDREA CASTAÑEDA PAEZ</t>
  </si>
  <si>
    <t>TERESA CRISTINA MARGARITA ALBANO TORRES</t>
  </si>
  <si>
    <t>YOLIMA ELIZABETH LOPEZ FORERO</t>
  </si>
  <si>
    <t>481</t>
  </si>
  <si>
    <t>WENDY LORENA RAMIREZ ESPITIA</t>
  </si>
  <si>
    <t>SANDRO WILLIAM GONZALEZ</t>
  </si>
  <si>
    <t>DAVID ANDRES JIMENEZ</t>
  </si>
  <si>
    <t>CLAUDIO ALEJANDRO RODRIGUEZ CASTAÑEDA</t>
  </si>
  <si>
    <t>NELCY  CARDENAS MORA</t>
  </si>
  <si>
    <t>LAURA CAMILA PACHON PINZON</t>
  </si>
  <si>
    <t>129</t>
  </si>
  <si>
    <t>160</t>
  </si>
  <si>
    <t>293</t>
  </si>
  <si>
    <t>326</t>
  </si>
  <si>
    <t>YESENIA  PATIÑO FIGUEROA</t>
  </si>
  <si>
    <t>MARIA ANGELICA GARZON FIERRO</t>
  </si>
  <si>
    <t>JEANET  BARBOSA VERANO</t>
  </si>
  <si>
    <t>ADRIANA MARCELA SANCHEZ PARDO</t>
  </si>
  <si>
    <t>JULIETH ALEXANDRA SARMIENTO ARIAS</t>
  </si>
  <si>
    <t>KATHERINE ANDREA HERNANDEZ BOHORQUEZ</t>
  </si>
  <si>
    <t>FRANCISCO JAVIER DIAZ CANASTEROS</t>
  </si>
  <si>
    <t>JENNY ALEXANDRA CAMARGO RUBIO</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</si>
  <si>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</si>
  <si>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</si>
  <si>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</si>
  <si>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</si>
  <si>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</si>
  <si>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OLENKA YAHAIDA MANCERA GUARIN</t>
  </si>
  <si>
    <t>LILIAN ROCIO ORJUELA DAZA</t>
  </si>
  <si>
    <t>YENNY PATRICIA JIMENEZ BOLIVAR</t>
  </si>
  <si>
    <t>NOHORA PATRICIA TRUJILLO TOVAR</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</si>
  <si>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</si>
  <si>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</si>
  <si>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</si>
  <si>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</si>
  <si>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</si>
  <si>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</si>
  <si>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</si>
  <si>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</si>
  <si>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</si>
  <si>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</si>
  <si>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</si>
  <si>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</si>
  <si>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</si>
  <si>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</si>
  <si>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</si>
  <si>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</si>
  <si>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</si>
  <si>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</si>
  <si>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</si>
  <si>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</si>
  <si>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</si>
  <si>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</si>
  <si>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</si>
  <si>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</si>
  <si>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</si>
  <si>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</si>
  <si>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</si>
  <si>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</si>
  <si>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</si>
  <si>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</si>
  <si>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</si>
  <si>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</si>
  <si>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</si>
  <si>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</si>
  <si>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</si>
  <si>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</si>
  <si>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</si>
  <si>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</si>
  <si>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</si>
  <si>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WENCESLAO  MALAVER BERNAL</t>
  </si>
  <si>
    <t>LINDA CAROLINA GAMBOA PATERNINA</t>
  </si>
  <si>
    <t>GINA PAOLA ROJAS GUTIERREZ</t>
  </si>
  <si>
    <t>CAMILO ANDRES CASTAÑEDA HERNANDEZ</t>
  </si>
  <si>
    <t>VANESSA MARIA CAMILA ARAQUE SOSA</t>
  </si>
  <si>
    <t>SARA NOHELIA VELASQUEZ GUERRA</t>
  </si>
  <si>
    <t>JULIAN GERARDO ROJAS AGUIRRE</t>
  </si>
  <si>
    <t>EDUARD ALDEMAR SOTELO</t>
  </si>
  <si>
    <t>FABIO ANDRES BUSTOS ARDILA</t>
  </si>
  <si>
    <t>MARIA ELENA DIAZ SANCHEZ</t>
  </si>
  <si>
    <t>ANA MERCEDES ORJUELA RODRIGUEZ</t>
  </si>
  <si>
    <t>MARIA FERNANDA RODRIGUEZ PINEDA</t>
  </si>
  <si>
    <t>242</t>
  </si>
  <si>
    <t>404</t>
  </si>
  <si>
    <t>402</t>
  </si>
  <si>
    <t>EDWIN  CAICEDO MARINEZ</t>
  </si>
  <si>
    <t>JUAN FELIPE RODRIGUEZ MAURY</t>
  </si>
  <si>
    <t>MANUELA PATRICIA CASSIANI CASSERES</t>
  </si>
  <si>
    <t>JESSYMAR  ALVAREZ ROMAÑA</t>
  </si>
  <si>
    <t>ANDREA LILIANA URIBE RIOS</t>
  </si>
  <si>
    <t>JOHAN ALFREDO ARIAS PEREZ</t>
  </si>
  <si>
    <t>MAILY ESPERANZA DEL PILAR BOTELLO MARTINEZ</t>
  </si>
  <si>
    <t>415</t>
  </si>
  <si>
    <t>439</t>
  </si>
  <si>
    <t>354</t>
  </si>
  <si>
    <t>405</t>
  </si>
  <si>
    <t>376</t>
  </si>
  <si>
    <t>LUISA FERNANDA DUQUE PINEDA</t>
  </si>
  <si>
    <t>JUAN SEBASTIAN RODRIGUEZ ZAMUDIO</t>
  </si>
  <si>
    <t>FERNANDO  FLOREZ MORA</t>
  </si>
  <si>
    <t>DILAN CAMILO CHAPARRO MEJIA</t>
  </si>
  <si>
    <t>RAUL EDUARDO SILVA DIAZ</t>
  </si>
  <si>
    <t>STEFANNY  BARRETO TAFUR</t>
  </si>
  <si>
    <t>CAMILO EDUARDO FELICIANO ARIZA</t>
  </si>
  <si>
    <t>395</t>
  </si>
  <si>
    <t>421</t>
  </si>
  <si>
    <t>397</t>
  </si>
  <si>
    <t>398</t>
  </si>
  <si>
    <t>406</t>
  </si>
  <si>
    <t>429</t>
  </si>
  <si>
    <t>414</t>
  </si>
  <si>
    <t>29</t>
  </si>
  <si>
    <t>33</t>
  </si>
  <si>
    <t>27</t>
  </si>
  <si>
    <t>36</t>
  </si>
  <si>
    <t>21</t>
  </si>
  <si>
    <t>11</t>
  </si>
  <si>
    <t>6</t>
  </si>
  <si>
    <t>14</t>
  </si>
  <si>
    <t>12</t>
  </si>
  <si>
    <t>388</t>
  </si>
  <si>
    <t>407</t>
  </si>
  <si>
    <t>385</t>
  </si>
  <si>
    <t>381</t>
  </si>
  <si>
    <t>PAOLA  OSPINA CASTAÑEDA</t>
  </si>
  <si>
    <t>MARIA LUSELIA TOLOZA MARTINEZ</t>
  </si>
  <si>
    <t>ELVIA YANET QUEVEDO GUTIERREZ</t>
  </si>
  <si>
    <t>ASTRID DALILA CAMARGO VARGAS</t>
  </si>
  <si>
    <t>KARINA PAOLA GOMEZ BERNAL</t>
  </si>
  <si>
    <t>SANDRA MARCELA RIVERA MONTAÑA</t>
  </si>
  <si>
    <t>ANDRES VICENTE URIBE GELVEZ</t>
  </si>
  <si>
    <t>CARLOS GILBERTO GOMEZ CIFUENTES</t>
  </si>
  <si>
    <t>LUZ ANGELA GOMEZ GUERRERO</t>
  </si>
  <si>
    <t>GESSICA MAYERLY FRANCO MEZA</t>
  </si>
  <si>
    <t>412</t>
  </si>
  <si>
    <t>294</t>
  </si>
  <si>
    <t>337</t>
  </si>
  <si>
    <t>261</t>
  </si>
  <si>
    <t>279</t>
  </si>
  <si>
    <t>239</t>
  </si>
  <si>
    <t>396</t>
  </si>
  <si>
    <t>363</t>
  </si>
  <si>
    <t>408</t>
  </si>
  <si>
    <t>403</t>
  </si>
  <si>
    <t>265</t>
  </si>
  <si>
    <t>401</t>
  </si>
  <si>
    <t>323</t>
  </si>
  <si>
    <t>234</t>
  </si>
  <si>
    <t>394</t>
  </si>
  <si>
    <t>144</t>
  </si>
  <si>
    <t>411</t>
  </si>
  <si>
    <t>410</t>
  </si>
  <si>
    <t>409</t>
  </si>
  <si>
    <t>324</t>
  </si>
  <si>
    <t>392</t>
  </si>
  <si>
    <t>325</t>
  </si>
  <si>
    <t>390</t>
  </si>
  <si>
    <t>ERNESTO FABRIZIO ARMELLA VELASQUEZ</t>
  </si>
  <si>
    <t>CARLOS ANDRES GARZON PRIETO</t>
  </si>
  <si>
    <t>MAYERLY EYIVIA CUERVO BAQUERO</t>
  </si>
  <si>
    <t>NICOLAS RODRIGO AVENDANO RODRIGUEZ</t>
  </si>
  <si>
    <t>DIANA MILDRED LADINO GAMA</t>
  </si>
  <si>
    <t>413</t>
  </si>
  <si>
    <t>400</t>
  </si>
  <si>
    <t>331</t>
  </si>
  <si>
    <t>383</t>
  </si>
  <si>
    <t>VALERIA TATIANA GOMEZ TOVAR</t>
  </si>
  <si>
    <t>BOGOTA DISTRITO CAPITAL</t>
  </si>
  <si>
    <t>19</t>
  </si>
  <si>
    <t>23</t>
  </si>
  <si>
    <t>24</t>
  </si>
  <si>
    <t>JOHAN STIVEN ACOSTA TRUJILLO</t>
  </si>
  <si>
    <t>MANUELA  NARVAEZ BLANCO</t>
  </si>
  <si>
    <t>WILSON JAVIER MAHECHA</t>
  </si>
  <si>
    <t>JEISSON DANIEL POSADA PEÑA</t>
  </si>
  <si>
    <t>JOHN FREDY BARBOSA SALGADO</t>
  </si>
  <si>
    <t>JUAN DAVID RODRIGUEZ FAJARDO</t>
  </si>
  <si>
    <t>VANESSA  SAENZ AYERBE</t>
  </si>
  <si>
    <t>MARCEILI VIVIANA RIAÑO MARROQUIN</t>
  </si>
  <si>
    <t>JOHANNA CATALINA PINZON PERDOMO</t>
  </si>
  <si>
    <t>RUBI ESMERALDA CASTILLO ZULUAGA</t>
  </si>
  <si>
    <t>ALEJANDRA GEMA PARRA CISTERNAS</t>
  </si>
  <si>
    <t>SANDRA HELEANNE RIASCOS RIVAS</t>
  </si>
  <si>
    <t>OLGA LUCIA DIAZ RODRIGUEZ</t>
  </si>
  <si>
    <t>30</t>
  </si>
  <si>
    <t>32</t>
  </si>
  <si>
    <t>94</t>
  </si>
  <si>
    <t>JESSIKA LORENA OSORIO RAMIREZ</t>
  </si>
  <si>
    <t>JOSE ARGEMIRO ANZOLA ESCALANTE</t>
  </si>
  <si>
    <t>40</t>
  </si>
  <si>
    <t>LEIDY PAULA CORDOBA MORENO</t>
  </si>
  <si>
    <t>JOSE IGNACIO BAQUERO RODRIGUEZ</t>
  </si>
  <si>
    <t>NILSON ANDRES VILLALO PEÑALOZA</t>
  </si>
  <si>
    <t>100</t>
  </si>
  <si>
    <t>DIANA CECILIA CASTAÑEDA CASTILLA</t>
  </si>
  <si>
    <t>UNION TEMPORAL B&amp;C 21</t>
  </si>
  <si>
    <t>DAILY JOHANNA RIVEROS LUGO</t>
  </si>
  <si>
    <t>MARLEY YESENIA CORTES AVILA</t>
  </si>
  <si>
    <t>42</t>
  </si>
  <si>
    <t>45</t>
  </si>
  <si>
    <t>47</t>
  </si>
  <si>
    <t>48</t>
  </si>
  <si>
    <t>DOUGLAS SMITH CANO MORENO</t>
  </si>
  <si>
    <t>GUSTAVO ARLEY TREJOS</t>
  </si>
  <si>
    <t>MARIA YANETH RIVERA BEDOYA</t>
  </si>
  <si>
    <t>DIANA MARCELA PARRA VERA</t>
  </si>
  <si>
    <t>53</t>
  </si>
  <si>
    <t>56</t>
  </si>
  <si>
    <t>ALCIDES  AGUILAR PIRATOVA</t>
  </si>
  <si>
    <t>LUISA FERNANDA SANDOVAL MARTINEZ</t>
  </si>
  <si>
    <t>ANDRES FELIPE MUÑOZ</t>
  </si>
  <si>
    <t>JONATHAN  CARDENAS GARZON</t>
  </si>
  <si>
    <t>STEVEN ANDRES VACA VERGARA</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</si>
  <si>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</si>
  <si>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</si>
  <si>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DIEGO SEBASTIAN JURADO NUMPAQUE</t>
  </si>
  <si>
    <t>DIANA VALENTINA AREVALO BONILLA</t>
  </si>
  <si>
    <t>LUZ ANGELA VALENCIA LAVAO</t>
  </si>
  <si>
    <t>LUISA FERNANDA CUELLAR RODRIGUEZ</t>
  </si>
  <si>
    <t>247</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</si>
  <si>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</si>
  <si>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MELKIN JOSE MEJIA ALDANA</t>
  </si>
  <si>
    <t>MARIA ANGELICA GRANADOS QUIÑONES</t>
  </si>
  <si>
    <t>NEISER ELIAS CASSIANI HERNANDEZ</t>
  </si>
  <si>
    <t>FONNEGRA GERLEIN S.A.S</t>
  </si>
  <si>
    <t>JULIO CESAR SANCHEZ TAPIERO</t>
  </si>
  <si>
    <t>SANDRA MILENA RODRIGUEZ BOGOTA</t>
  </si>
  <si>
    <t>MARVY  SOLORZANO PERDOMO</t>
  </si>
  <si>
    <t>GUILLERMO  OTALORA LOZANO</t>
  </si>
  <si>
    <t>EDGAR ALFONSO CAMACHO SOLER</t>
  </si>
  <si>
    <t>57</t>
  </si>
  <si>
    <t>61</t>
  </si>
  <si>
    <t>JUAN SEBASTIAN MACHADO SANTOS</t>
  </si>
  <si>
    <t>JUAN ARMANDO RUBIANO GONZALEZ</t>
  </si>
  <si>
    <t>JHONNATTAN  JARAMILLO GARCIA</t>
  </si>
  <si>
    <t>HENRRY JOHAN GOMEZ CASTAÑEDA</t>
  </si>
  <si>
    <t>LUZ HEIDI QUIROGA GARCIA</t>
  </si>
  <si>
    <t>LUIS ALEJANDRO MALDONADO RAMIREZ</t>
  </si>
  <si>
    <t>Prestar servicios profesionales a la Subsecretaría de Gestión Local para apoyar el diseño e implementación de las estrategias para la divulgación de la gestión local en el territorio en el marco de la implementación del Centro de Gobierno Local</t>
  </si>
  <si>
    <t>ELIANA DEL PILAR GONZALEZ DAGUA</t>
  </si>
  <si>
    <t>LINA YENNYFER BEJARANO NEWBALL</t>
  </si>
  <si>
    <t>LUIS EDUARDO BARBOSA SANCHEZ</t>
  </si>
  <si>
    <t>CAMILO ALEJANDRO RODRIGUEZ FONSECA</t>
  </si>
  <si>
    <t>OSCAR IVAN MARQUEZ SALAZAR</t>
  </si>
  <si>
    <t>DANIEL FERNANDO TIQUE YARA</t>
  </si>
  <si>
    <t>PRESTAR LOS SERVICIOS PROFESIONALES BRINDANDO ACOMPAÑAMIENTO A LOS PROCESOS DE ESPACIOS COLABORATIVOS Y TRÁMITES A CARGO DE LA DIRECCIÓN DE GESTIÓN DE TALENTO HUMANO</t>
  </si>
  <si>
    <t>NICOLAS  PEÑA MORENO</t>
  </si>
  <si>
    <t>ALEJANDRA  AGUILAR ALBAÑIL</t>
  </si>
  <si>
    <t>DIANA VANESSA ACOSTA RAMOS</t>
  </si>
  <si>
    <t>74</t>
  </si>
  <si>
    <t>76</t>
  </si>
  <si>
    <t>78</t>
  </si>
  <si>
    <t>79</t>
  </si>
  <si>
    <t>85</t>
  </si>
  <si>
    <t>86</t>
  </si>
  <si>
    <t>MARGIORI  GONZALEZ SIABATO</t>
  </si>
  <si>
    <t>DAVID SANTIAGO ARANGO ANZOLA</t>
  </si>
  <si>
    <t>JOHANA  BETANCOURT DAZA</t>
  </si>
  <si>
    <t>LIZ DAHYAN FARFAN SANTANA</t>
  </si>
  <si>
    <t>DIEGO ALEJANDRO MARTINEZ GOMEZ</t>
  </si>
  <si>
    <t>MABEL EDILSA BERNAL ORTIZ</t>
  </si>
  <si>
    <t>EMIR  CARPIO LUVIEZA</t>
  </si>
  <si>
    <t>CRISTHIAN ALBERTO MATIZ GARZON</t>
  </si>
  <si>
    <t>DAVID FABIAN CIFUENTES TELLEZ</t>
  </si>
  <si>
    <t>MARTHA INES DEL RIO BETANCUR</t>
  </si>
  <si>
    <t>98</t>
  </si>
  <si>
    <t>99</t>
  </si>
  <si>
    <t>101</t>
  </si>
  <si>
    <t>258</t>
  </si>
  <si>
    <t>106</t>
  </si>
  <si>
    <t>107</t>
  </si>
  <si>
    <t>141</t>
  </si>
  <si>
    <t>83</t>
  </si>
  <si>
    <t>82</t>
  </si>
  <si>
    <t>205</t>
  </si>
  <si>
    <t>379</t>
  </si>
  <si>
    <t>137</t>
  </si>
  <si>
    <t>225</t>
  </si>
  <si>
    <t>EDNA JULIANA BARON BONILLA</t>
  </si>
  <si>
    <t>JERALD CAMILO MUNEVAR VASQUEZ</t>
  </si>
  <si>
    <t>LINA MARIA OLAVE MENDEZ</t>
  </si>
  <si>
    <t>CONSTRUCTORA INMOBILIARIA BOGOTA CENTRO SAS</t>
  </si>
  <si>
    <t>WILMAR  DIAZ ZAPATA</t>
  </si>
  <si>
    <t>PAULA LIZETH DAZA GARCIA</t>
  </si>
  <si>
    <t>JORGE ARMANDO SUAREZ MEDINA</t>
  </si>
  <si>
    <t>AIMER ANDRES MORENO RAMIREZ</t>
  </si>
  <si>
    <t>JOSE DAVID DIAZ HUERTAS</t>
  </si>
  <si>
    <t>GUSTAVO ADOLFO ESCOBAR HERNANDEZ</t>
  </si>
  <si>
    <t>CAROLINA  MORENO LEMOS</t>
  </si>
  <si>
    <t>2</t>
  </si>
  <si>
    <t>112</t>
  </si>
  <si>
    <t>68</t>
  </si>
  <si>
    <t>114</t>
  </si>
  <si>
    <t>113</t>
  </si>
  <si>
    <t>77</t>
  </si>
  <si>
    <t>119</t>
  </si>
  <si>
    <t>81</t>
  </si>
  <si>
    <t>109</t>
  </si>
  <si>
    <t>97</t>
  </si>
  <si>
    <t>309</t>
  </si>
  <si>
    <t>103</t>
  </si>
  <si>
    <t>104</t>
  </si>
  <si>
    <t>105</t>
  </si>
  <si>
    <t>111</t>
  </si>
  <si>
    <t>128</t>
  </si>
  <si>
    <t>148</t>
  </si>
  <si>
    <t>153</t>
  </si>
  <si>
    <t>108</t>
  </si>
  <si>
    <t>168</t>
  </si>
  <si>
    <t>295</t>
  </si>
  <si>
    <t>172</t>
  </si>
  <si>
    <t>173</t>
  </si>
  <si>
    <t>174</t>
  </si>
  <si>
    <t>296</t>
  </si>
  <si>
    <t>181</t>
  </si>
  <si>
    <t>156</t>
  </si>
  <si>
    <t>183</t>
  </si>
  <si>
    <t>116</t>
  </si>
  <si>
    <t>199</t>
  </si>
  <si>
    <t>246</t>
  </si>
  <si>
    <t>256</t>
  </si>
  <si>
    <t>355</t>
  </si>
  <si>
    <t>259</t>
  </si>
  <si>
    <t>351</t>
  </si>
  <si>
    <t>260</t>
  </si>
  <si>
    <t>357</t>
  </si>
  <si>
    <t>270</t>
  </si>
  <si>
    <t>365</t>
  </si>
  <si>
    <t>285</t>
  </si>
  <si>
    <t>367</t>
  </si>
  <si>
    <t>307</t>
  </si>
  <si>
    <t>335</t>
  </si>
  <si>
    <t>361</t>
  </si>
  <si>
    <t>336</t>
  </si>
  <si>
    <t>372</t>
  </si>
  <si>
    <t>373</t>
  </si>
  <si>
    <t>374</t>
  </si>
  <si>
    <t>393</t>
  </si>
  <si>
    <t>312</t>
  </si>
  <si>
    <t>311</t>
  </si>
  <si>
    <t>310</t>
  </si>
  <si>
    <t>89</t>
  </si>
  <si>
    <t>84</t>
  </si>
  <si>
    <t>93</t>
  </si>
  <si>
    <t>90</t>
  </si>
  <si>
    <t>59</t>
  </si>
  <si>
    <t>54</t>
  </si>
  <si>
    <t>96</t>
  </si>
  <si>
    <t>55</t>
  </si>
  <si>
    <t>66</t>
  </si>
  <si>
    <t>87</t>
  </si>
  <si>
    <t>80</t>
  </si>
  <si>
    <t>65</t>
  </si>
  <si>
    <t>64</t>
  </si>
  <si>
    <t>110</t>
  </si>
  <si>
    <t>140</t>
  </si>
  <si>
    <t>182</t>
  </si>
  <si>
    <t>203</t>
  </si>
  <si>
    <t>204</t>
  </si>
  <si>
    <t>184</t>
  </si>
  <si>
    <t>177</t>
  </si>
  <si>
    <t>220</t>
  </si>
  <si>
    <t>278</t>
  </si>
  <si>
    <t>289</t>
  </si>
  <si>
    <t>290</t>
  </si>
  <si>
    <t>301</t>
  </si>
  <si>
    <t>316</t>
  </si>
  <si>
    <t>343</t>
  </si>
  <si>
    <t>Entregar a título de arrendamiento a la Secretaría Distrital de Gobierno, el uso y goce del inmueble ubicado en la Carrera 3 No. 10 -72 de la Localidad de la Candelaria - Bogotá D.C., identificado con el folio de matrícula inmobiliaria No.50C00452831</t>
  </si>
  <si>
    <t>Entregar a título de arrendamiento a la Secretaría Distrital de Gobierno, el uso y goce del inmueble ubicado en la Calle 9 No. 9-60 de la localidad de la Candelaria - Bogotá D.C</t>
  </si>
  <si>
    <t>Entregar a título de arrendamiento a la Secretaría Distrital de Gobierno, el uso y goce del inmueble ubicado en la Carrera 65a No. 5a - 35 de la localidad de Puente Aranda - Bogotá D.C</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</si>
  <si>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</si>
  <si>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WILSON EDUARDO MAYORGA CANGREJO</t>
  </si>
  <si>
    <t>MARIA EUGENIA MEDINA MARTINEZ</t>
  </si>
  <si>
    <t>Prestar servicios profesionales en la Subsecretaría de Gestión Local para brindar asistencia jurídica en las acciones de inspección, vigilancia y control</t>
  </si>
  <si>
    <t>Prestar servicios profesionales especializados en la Subsecretaría de Gestión Local para apoyar la coordinación de los aspectos relacionados con espacio público y ocupaciones ilegales</t>
  </si>
  <si>
    <t>Prestar servicios profesionales en la Subsecretaría de Gestión Local para brindar asistencia jurídica en aspectos relacionados con espacio público y ocupaciones ilegales</t>
  </si>
  <si>
    <t>Prestar servicios profesionales Especializado en la Subsecretaría de Gestión Local para brindar asistencia técnica en aspectos relacionados con espacio público y ocupaciones ilegales</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</si>
  <si>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</si>
  <si>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Prestar servicios profesionales en la Subsecretaría de Gestión Local para brindar asistencia jurídica en las acciones de inspección, vigilancia y control, así como estrategias preventivas y de acción relacionadas con las ocupaciones ilegales y/o espacio público</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</si>
  <si>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</si>
  <si>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</si>
  <si>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17</t>
  </si>
  <si>
    <t>18</t>
  </si>
  <si>
    <t>22</t>
  </si>
  <si>
    <t>63</t>
  </si>
  <si>
    <t>37</t>
  </si>
  <si>
    <t>62</t>
  </si>
  <si>
    <t>71</t>
  </si>
  <si>
    <t>115</t>
  </si>
  <si>
    <t>72</t>
  </si>
  <si>
    <t>207</t>
  </si>
  <si>
    <t>201</t>
  </si>
  <si>
    <t>91</t>
  </si>
  <si>
    <t>194</t>
  </si>
  <si>
    <t>92</t>
  </si>
  <si>
    <t>196</t>
  </si>
  <si>
    <t>150</t>
  </si>
  <si>
    <t>195</t>
  </si>
  <si>
    <t>127</t>
  </si>
  <si>
    <t>283</t>
  </si>
  <si>
    <t>136</t>
  </si>
  <si>
    <t>132</t>
  </si>
  <si>
    <t>143</t>
  </si>
  <si>
    <t>281</t>
  </si>
  <si>
    <t>152</t>
  </si>
  <si>
    <t>133</t>
  </si>
  <si>
    <t>154</t>
  </si>
  <si>
    <t>149</t>
  </si>
  <si>
    <t>155</t>
  </si>
  <si>
    <t>159</t>
  </si>
  <si>
    <t>134</t>
  </si>
  <si>
    <t>166</t>
  </si>
  <si>
    <t>139</t>
  </si>
  <si>
    <t>175</t>
  </si>
  <si>
    <t>197</t>
  </si>
  <si>
    <t>176</t>
  </si>
  <si>
    <t>193</t>
  </si>
  <si>
    <t>180</t>
  </si>
  <si>
    <t>269</t>
  </si>
  <si>
    <t>267</t>
  </si>
  <si>
    <t>280</t>
  </si>
  <si>
    <t>147</t>
  </si>
  <si>
    <t>209</t>
  </si>
  <si>
    <t>210</t>
  </si>
  <si>
    <t>216</t>
  </si>
  <si>
    <t>138</t>
  </si>
  <si>
    <t>217</t>
  </si>
  <si>
    <t>222</t>
  </si>
  <si>
    <t>223</t>
  </si>
  <si>
    <t>224</t>
  </si>
  <si>
    <t>277</t>
  </si>
  <si>
    <t>232</t>
  </si>
  <si>
    <t>236</t>
  </si>
  <si>
    <t>314</t>
  </si>
  <si>
    <t>237</t>
  </si>
  <si>
    <t>245</t>
  </si>
  <si>
    <t>146</t>
  </si>
  <si>
    <t>249</t>
  </si>
  <si>
    <t>384</t>
  </si>
  <si>
    <t>135</t>
  </si>
  <si>
    <t>263</t>
  </si>
  <si>
    <t>382</t>
  </si>
  <si>
    <t>264</t>
  </si>
  <si>
    <t>268</t>
  </si>
  <si>
    <t>271</t>
  </si>
  <si>
    <t>282</t>
  </si>
  <si>
    <t>274</t>
  </si>
  <si>
    <t>378</t>
  </si>
  <si>
    <t>297</t>
  </si>
  <si>
    <t>380</t>
  </si>
  <si>
    <t>298</t>
  </si>
  <si>
    <t>255</t>
  </si>
  <si>
    <t>304</t>
  </si>
  <si>
    <t>305</t>
  </si>
  <si>
    <t>332</t>
  </si>
  <si>
    <t>333</t>
  </si>
  <si>
    <t>334</t>
  </si>
  <si>
    <t>341</t>
  </si>
  <si>
    <t>198</t>
  </si>
  <si>
    <t>200</t>
  </si>
  <si>
    <t>352</t>
  </si>
  <si>
    <t>353</t>
  </si>
  <si>
    <t>145</t>
  </si>
  <si>
    <t>358</t>
  </si>
  <si>
    <t>368</t>
  </si>
  <si>
    <t>369</t>
  </si>
  <si>
    <t>387</t>
  </si>
  <si>
    <t>389</t>
  </si>
  <si>
    <t>399</t>
  </si>
  <si>
    <t>187</t>
  </si>
  <si>
    <t>386</t>
  </si>
  <si>
    <t>13</t>
  </si>
  <si>
    <t>15</t>
  </si>
  <si>
    <t>35</t>
  </si>
  <si>
    <t>58</t>
  </si>
  <si>
    <t>69</t>
  </si>
  <si>
    <t>88</t>
  </si>
  <si>
    <t>126</t>
  </si>
  <si>
    <t>95</t>
  </si>
  <si>
    <t>123</t>
  </si>
  <si>
    <t>102</t>
  </si>
  <si>
    <t>185</t>
  </si>
  <si>
    <t>157</t>
  </si>
  <si>
    <t>169</t>
  </si>
  <si>
    <t>226</t>
  </si>
  <si>
    <t>206</t>
  </si>
  <si>
    <t>221</t>
  </si>
  <si>
    <t>218</t>
  </si>
  <si>
    <t>241</t>
  </si>
  <si>
    <t>243</t>
  </si>
  <si>
    <t>240</t>
  </si>
  <si>
    <t>253</t>
  </si>
  <si>
    <t>250</t>
  </si>
  <si>
    <t>244</t>
  </si>
  <si>
    <t>320</t>
  </si>
  <si>
    <t>342</t>
  </si>
  <si>
    <t>377</t>
  </si>
  <si>
    <t>276</t>
  </si>
  <si>
    <t>251</t>
  </si>
  <si>
    <t>350</t>
  </si>
  <si>
    <t>191</t>
  </si>
  <si>
    <t>211</t>
  </si>
  <si>
    <t>303</t>
  </si>
  <si>
    <t>5</t>
  </si>
  <si>
    <t>344</t>
  </si>
  <si>
    <t>ANA EDITH RODRIGUEZ PEREZ</t>
  </si>
  <si>
    <t>JENNIFFER ANDREA MARTINEZ CUBIDES</t>
  </si>
  <si>
    <t>FRANCY JOHANNA ARIAS CELIS</t>
  </si>
  <si>
    <t>ANDREA TATIANA FONSECA MENDOZA</t>
  </si>
  <si>
    <t>HOLLMANN ZEID SUAREZ BALAGUERA</t>
  </si>
  <si>
    <t>LINA JHINET REY VELASQUEZ</t>
  </si>
  <si>
    <t>FREDY ENRIQUE RODRIGUEZ MORA</t>
  </si>
  <si>
    <t>HECTOR CAMILO AREVALO QUIÑONES</t>
  </si>
  <si>
    <t>JULIO ANDRES GARCIA BARCO</t>
  </si>
  <si>
    <t>INGRIT LILIANA SIERRA SANABRIA</t>
  </si>
  <si>
    <t>LIBARDO  ALDANA BOLAÑOS</t>
  </si>
  <si>
    <t>MARIA ALEJANDRA MARTINEZ DE LA PEÑA</t>
  </si>
  <si>
    <t>MARIA CONSUELO GOMEZ ALBADAN</t>
  </si>
  <si>
    <t>TATIANA  CARRANZA GARZON</t>
  </si>
  <si>
    <t>FRANCY JINETH MOLANO MENDEZ</t>
  </si>
  <si>
    <t>ALEXANDER  SIERRA RODRIGUEZ</t>
  </si>
  <si>
    <t>DIANA JULIETH MARTINEZ CALDERON</t>
  </si>
  <si>
    <t>JAIR EDER PALACIOS PALACIOS</t>
  </si>
  <si>
    <t>LISSETH MARIA IBAÑEZ ROLONG</t>
  </si>
  <si>
    <t>BLEIDY YURANY CRUZ MOYA</t>
  </si>
  <si>
    <t>MARIA CAMILA CASTELLANOS HERNANDEZ</t>
  </si>
  <si>
    <t>PRESTAR SERVICIOS DE APOYO A LA GESTIÓN PARA LA ORGANIZACIÓN Y SEGUIMIENTO DE LAS ACTIVIDADES RELACIONADAS CON EL MANEJO Y CONTROL DE LOS INVENTARIOS, DE PROPIEDAD DE LA SECRETARIA DISTRITAL DE GOBIERNO</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</si>
  <si>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</si>
  <si>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</si>
  <si>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PARA EL FORTALECIMIENTO TÉCNICO, SEGUIMIENTO Y ACOMPAÑAMIENTO EN LA IMPLEMENTACIÓN DE ACCIONES QUE CORRESPONDEN AL PROGRAMA DE DIÁLOGO SOCIAL DE LA DIRECCIÓN DE CONVIVENCIA Y DIÁLOGO SOCIAL</t>
  </si>
  <si>
    <t>PRESTAR SERVICIOS PROFESIONALES EN LA DIRECCIÓN DE CONVIVENCIA Y DIÁLOGO SOCIAL PARA APOYAR EL CORRECTO DESEMPEÑO MISIONAL DE LA DIRECCIÓN EN LOS TEMAS RELACIONADOS CON LA CONVIVENCIA, CERROS Y DIÁLOGO SOCIAL</t>
  </si>
  <si>
    <t>PRESTAR LOS SERVICIOS PROFESIONALES AL DESPACHO DE LA SECRETARIA DE GOBIERNO CON EL FIN DE APOYAR LOS TRÁMITES Y SERVICIOS PARA LA GESTIÓN REQUERIDOS</t>
  </si>
  <si>
    <t>PRESTAR SERVICIOS PROFESIONALES ESPECIALIZADOS EN EL MARCO DE LAS ACCIONES DE GESTIÓN POR ADELANTAR EN LA DIRECCIÓN DE CONVIVENCIA Y DIÁLOGO SOCIAL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</si>
  <si>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</si>
  <si>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</si>
  <si>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25</t>
  </si>
  <si>
    <t>10</t>
  </si>
  <si>
    <t>46</t>
  </si>
  <si>
    <t>50</t>
  </si>
  <si>
    <t>178</t>
  </si>
  <si>
    <t>186</t>
  </si>
  <si>
    <t>67</t>
  </si>
  <si>
    <t>16</t>
  </si>
  <si>
    <t>75</t>
  </si>
  <si>
    <t>227</t>
  </si>
  <si>
    <t>229</t>
  </si>
  <si>
    <t>235</t>
  </si>
  <si>
    <t>252</t>
  </si>
  <si>
    <t>188</t>
  </si>
  <si>
    <t>233</t>
  </si>
  <si>
    <t>130</t>
  </si>
  <si>
    <t>131</t>
  </si>
  <si>
    <t>161</t>
  </si>
  <si>
    <t>254</t>
  </si>
  <si>
    <t>142</t>
  </si>
  <si>
    <t>70</t>
  </si>
  <si>
    <t>158</t>
  </si>
  <si>
    <t>163</t>
  </si>
  <si>
    <t>164</t>
  </si>
  <si>
    <t>306</t>
  </si>
  <si>
    <t>179</t>
  </si>
  <si>
    <t>262</t>
  </si>
  <si>
    <t>302</t>
  </si>
  <si>
    <t>299</t>
  </si>
  <si>
    <t>214</t>
  </si>
  <si>
    <t>208</t>
  </si>
  <si>
    <t>219</t>
  </si>
  <si>
    <t>228</t>
  </si>
  <si>
    <t>231</t>
  </si>
  <si>
    <t>300</t>
  </si>
  <si>
    <t>284</t>
  </si>
  <si>
    <t>330</t>
  </si>
  <si>
    <t>338</t>
  </si>
  <si>
    <t>359</t>
  </si>
  <si>
    <t>292</t>
  </si>
  <si>
    <t>360</t>
  </si>
  <si>
    <t>375</t>
  </si>
  <si>
    <t>366</t>
  </si>
  <si>
    <t>370</t>
  </si>
  <si>
    <t>4</t>
  </si>
  <si>
    <t>7</t>
  </si>
  <si>
    <t>44</t>
  </si>
  <si>
    <t>34</t>
  </si>
  <si>
    <t>60</t>
  </si>
  <si>
    <t>121</t>
  </si>
  <si>
    <t>122</t>
  </si>
  <si>
    <t>165</t>
  </si>
  <si>
    <t>170</t>
  </si>
  <si>
    <t>202</t>
  </si>
  <si>
    <t>189</t>
  </si>
  <si>
    <t>171</t>
  </si>
  <si>
    <t>213</t>
  </si>
  <si>
    <t>190</t>
  </si>
  <si>
    <t>151</t>
  </si>
  <si>
    <t>248</t>
  </si>
  <si>
    <t>275</t>
  </si>
  <si>
    <t>329</t>
  </si>
  <si>
    <t>371</t>
  </si>
  <si>
    <t>364</t>
  </si>
  <si>
    <t>SARAH MARIA CANAL VELEZ</t>
  </si>
  <si>
    <t>FRANKLIN  OCHOA CASTILLO</t>
  </si>
  <si>
    <t>DIEGO NICOLAS GUTIERREZ GONZALEZ</t>
  </si>
  <si>
    <t>PAULA ANDREA CAÑON MARQUEZ</t>
  </si>
  <si>
    <t>NORELLA DEL PILAR FLECHAS GUERRERO</t>
  </si>
  <si>
    <t>PRESTAR LOS SERVICIOS PROFESIONALES A LA SECRETARIA DISTRITAL DE GOBIERNO EN LOS ASUNTOS RELACIONADOS CON LAS ESTRATEGIAS DE COMUNICACIONES, ACTIVIDADES DE CULTURA CIUDADANA, CONVIVENCIA Y PARTICIPACIÓN LIDERADAS POR EL DESPACHO</t>
  </si>
  <si>
    <t>43</t>
  </si>
  <si>
    <t>73</t>
  </si>
  <si>
    <t>287</t>
  </si>
  <si>
    <t>318</t>
  </si>
  <si>
    <t>162</t>
  </si>
  <si>
    <t>192</t>
  </si>
  <si>
    <t>257</t>
  </si>
  <si>
    <t>286</t>
  </si>
  <si>
    <t>327</t>
  </si>
  <si>
    <t>317</t>
  </si>
  <si>
    <t>238</t>
  </si>
  <si>
    <t>28</t>
  </si>
  <si>
    <t>41</t>
  </si>
  <si>
    <t>339</t>
  </si>
  <si>
    <t>39</t>
  </si>
  <si>
    <t>291</t>
  </si>
  <si>
    <t>NINA ADRIANA RINCON RODRIGUEZ</t>
  </si>
  <si>
    <t>AURA JANETH MALAGON ORJUELA</t>
  </si>
  <si>
    <t>LEONARDO  GUERRERO RODRIGUEZ</t>
  </si>
  <si>
    <t>LEONARDO  RIOS CARMONA</t>
  </si>
  <si>
    <t>XIOMARA ALEXANDRA RODRIGUEZ GARCIA</t>
  </si>
  <si>
    <t>LAURA PATRICIA LERMA BACCA</t>
  </si>
  <si>
    <t>RODRIGO  GARZON GRISALES</t>
  </si>
  <si>
    <t>ARCELIA  AGUDELO DURAN</t>
  </si>
  <si>
    <t>NURYS CECILIA MAYA MONSALVO</t>
  </si>
  <si>
    <t>CLAUDIA XIMENA OCHOA ANGEL</t>
  </si>
  <si>
    <t>JAIRO  MONCADA CAMARGO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</si>
  <si>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</si>
  <si>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A LA DIRECCIÓN DE GESTIÓN DEL TALENTO HUMANO CON EL FIN DE BRINDAR APOYO JURÍDICO DE MANERA TRANSVERSAL EN LOS PROCESOS A CARGO DE LA MISMA.</t>
  </si>
  <si>
    <t>PRESTAR LOS SERVICIOS PROFESIONALES A LA SUBSECRETARÍA DE GESTIÓN INSTITUCIONAL PARA LA IMPLEMENTACIÓN DE LA POLÍTICA PÚBLICA DISTRITAL DE ATENCIÓN A LA CIUDADANÍA</t>
  </si>
  <si>
    <t>Prestar servicios de apoyo para la generación de informes consolidados de gestión contractual de la Dirección y apoyo en el control y seguimiento al cumplimiento de los acuerdos de niveles de servicios tecnológicos que brinda la Dirección de Tecnologías e Información</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</si>
  <si>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</si>
  <si>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</si>
  <si>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t>
  </si>
  <si>
    <t>Prestar los servicios profesionales como analista en la Dirección de Tecnologías e Información realizando las actividades descritas en el proceso de Gerencia de TIC relacionadas con la gestión de sistemas de información.</t>
  </si>
  <si>
    <t>PRESTAR SERVICIOS PROFESIONALES PARA APOYAR A LA DIRECCIÓN DE GESTIÓN DE TALENTO HUMANO EN LOS PROCESOS DE VINCULACIÓN, CAPACITACIÓN Y BIENESTAR PARA LOS FUNCIONARIOS DE LA SECRETARÍA DISTRITAL DE GOBIERNO</t>
  </si>
  <si>
    <t>PRESTAR SERVICIOS PROFESIONALES PARA APOYAR A LA OFICINA DE ASUNTOS DISCIPLINARIOS DE LA SECRETARIA DISTRITAL DE GOBIERNO, EN MATERIA DISCIPLINARIA Y EN LA COORDINACIÓN DEL GRUPO SECRETARIAL.</t>
  </si>
  <si>
    <t>PRESTAR SERVICIOS DE APOYO A LA GESTIÓN PARA LA DESCONGESTION DEL AREA DISCIPLINARIA EN PRIMERA INSTANCIA QUE CORRESPONDA EN EL TRAMITE SECRETARIAL NECESARIO PARA EL DESARROLLO DE LOS PROCESOS DISCIPLINARIOS</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</si>
  <si>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</si>
  <si>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con el fin de apoyar los trámites y servicios a cargo del Despacho del Secretario Distrital de Gobierno</t>
  </si>
  <si>
    <t>PRESTAR LOS SERVICIOS PROFESIONALES A LA SECRETARIA DISTRITAL DE GOBIERNO COMO ENLACE Y CUBRIMIENTO PERIODÍSTICO DE LA GESTIÓN ADELANTADA EN EL NIVEL LOCAL</t>
  </si>
  <si>
    <t>Prestar los servicios profesionales en la Secretaría Distrital de Gobierno para realizar las actividades de automatización, soporte y desarrollo de procesos sobre a plataforma BMP Bizagi</t>
  </si>
  <si>
    <t>PRESTAR LOS SERVICIOS PROFESIONALES A LA SUBSECRETARÍA DE GESTIÓN INSTITUCIONAL PARA LA IMPLEMENTACIÓN DE LA POLÍTICA PÚBLICA DISTRITAL DE ATENCIÓN A LA CIUDADANÍA.</t>
  </si>
  <si>
    <t>PRESTAR SERVICIOS PROFESIONALES EN LA DIRECCIÓN ADMINISTRATIVA EN CUANTO A REALIZAR LA EJECUCIÓN Y SEGUIMIENTO ADMINISTRATIVO Y PRESUPUESTAL DE LOS RECURSOS ASIGNADOS</t>
  </si>
  <si>
    <t>8</t>
  </si>
  <si>
    <t>9</t>
  </si>
  <si>
    <t>20</t>
  </si>
  <si>
    <t>38</t>
  </si>
  <si>
    <t>118</t>
  </si>
  <si>
    <t>273</t>
  </si>
  <si>
    <t>230</t>
  </si>
  <si>
    <t>124</t>
  </si>
  <si>
    <t>125</t>
  </si>
  <si>
    <t>212</t>
  </si>
  <si>
    <t>215</t>
  </si>
  <si>
    <t>288</t>
  </si>
  <si>
    <t>272</t>
  </si>
  <si>
    <t>349</t>
  </si>
  <si>
    <t>313</t>
  </si>
  <si>
    <t>347</t>
  </si>
  <si>
    <t>315</t>
  </si>
  <si>
    <t>345</t>
  </si>
  <si>
    <t>319</t>
  </si>
  <si>
    <t>322</t>
  </si>
  <si>
    <t>340</t>
  </si>
  <si>
    <t>346</t>
  </si>
  <si>
    <t>348</t>
  </si>
  <si>
    <t>321</t>
  </si>
  <si>
    <t>356</t>
  </si>
  <si>
    <t>1</t>
  </si>
  <si>
    <t>3</t>
  </si>
  <si>
    <t>49</t>
  </si>
  <si>
    <t>391</t>
  </si>
  <si>
    <t>INGRITH KHATERINE MARTINEZ SANCHEZ</t>
  </si>
  <si>
    <t>ANLLY TATIANA SEGURA ALMANZA</t>
  </si>
  <si>
    <t>SERGIO ANDRES HERNANDEZ BOTIA</t>
  </si>
  <si>
    <t>52</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</si>
  <si>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</si>
  <si>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a la Subsecretaria de Gestión Local para apoyar la coordinación del Centro de Gobierno Local y sus componentes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</si>
  <si>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</si>
  <si>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</si>
  <si>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para realizar el diseño, administración y desarrollos web que se requieran en la Subsecretaría de Gestión Local, en el marco de su misionalidad</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</si>
  <si>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</si>
  <si>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en la Subsecretaría de Gestión Local para el acompañamiento de las estrategias de intervención en las alcaldías locales y de acciones de política pública que se requieran</t>
  </si>
  <si>
    <t>ICETEX</t>
  </si>
  <si>
    <t>MARTHA OFELIA SANTAMARIA PARDO</t>
  </si>
  <si>
    <t>GINNA PAOLA CORREA PIEDRAHITA</t>
  </si>
  <si>
    <t>CAROLINA  APACHE NARVAEZ</t>
  </si>
  <si>
    <t>PAULA ANDREA ESCOBAR RODRIGUEZ</t>
  </si>
  <si>
    <t>KARINE ALEJANDRA BAUTISTA FLOREZ</t>
  </si>
  <si>
    <t>JULY KATHERINE RINCON CASTELLANOS</t>
  </si>
  <si>
    <t>ELIZABETH  BUITRAGO SANCHEZ</t>
  </si>
  <si>
    <t>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t>
  </si>
  <si>
    <t>Solicitud de cdp vigencia futura contrato No. 1465 de 2022</t>
  </si>
  <si>
    <t>SOLICITUD DE CDP PARA PAGO DE SERVICIOS PUBLICOS VIGENCIA 2023 Pago del al servicio público de CODENSA de la Casa de Pensamiento Indígena (CPI), ubicada en la Calle 9 No. 9 – 60, periodo facturado NOV/23/2022 a DIC/22/2022S, según facturas No. 706627299-5, 706627300-4, 706627302-9, 706627298-8, 706627305-0, 706627294-9, 706627297-0, 706627296-3, 706627295-6, 706627293-1.</t>
  </si>
  <si>
    <t>SOLICITUD DE CDP PARA PAGO DE SERVICIOS PUBLICOS VIGENCIA 2023 Pago del servicio público de ASEO de la Casa de Pensamiento Indígena (CPI), ubicada en la Calle 9 No. 9 – 60); periodo facturado OCT/28/2022 a NOV/27/2022, según facturas 706627299, 706627300, 706627302, 706627298 &lt;(&gt;,&lt;)&gt;706627294, 706627297, 706627296, 706627295, 706627293.</t>
  </si>
  <si>
    <t>SOLICITUD DE CDP PARA PAGO DE SERVICIOS PUBLICOS VIGENCIA 2023 Pago del servicio de aseo de la Casa POSÁ WIWA, ubicada en la Carrera 3 No. 10- 72, período de facturación 28/11/2022 a 28/12/2022, según factura 707180435-8</t>
  </si>
  <si>
    <t>SOLICITUD DE CDP PARA PAGO DE SERVICIOS PUBLICOS VIGENCIA 2023 Pago del servicio de energía de la Casa POSÁ WIWA, ubicada en la Carrera 3 No. 10- 72, período de facturación del 28/11/2022 a 28/12/2022, según factura 684858805-3</t>
  </si>
  <si>
    <t>PRESTAR LOS SERVICIOS PROFESIONALES PARA APOYAR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t>
  </si>
  <si>
    <t>PRESTAR SERVICIOS DE APOYO A LA GESTIÓN PARA REALIZAR LAS GESTIONES ADMINISTRATIVAS Y DE ASISTENCIA A LA CIUDADANÍA EN LOS ESPACIOS DE ATENCIÓN DIFERENCIAL PARA COMUNIDADES ÉTNICAS DEL DISTRITO.</t>
  </si>
  <si>
    <t>PRESTAR SERVICIOS PROFESIONALES PARA REALIZAR LA GESTIÓN TÉCNICA EN LA REFORMULACIÓN DE LAS POLÍTICAS PÚBLICAS ÉTNICAS CON ÉNFASIS EN LOS TEMAS RELACIONADOS CON VICTIMAS DEL CONFLICTO CON PERTENENCIA ÉTNICA</t>
  </si>
  <si>
    <t>PRESTAR SERVICIOS PROFESIONALES EN MODALIDAD DE TRABAJO REMOTO PARA EL APOYO JURÍDICO Y TÉCNICO EN EL MARCO DE LA FORMULACIÓN E IMPLEMENTACIÓN DE LAS POLÍTICAS PÚBLICAS ÉTNICAS</t>
  </si>
  <si>
    <t>SOLICITUD DE CDP PARA PAGO DE SERVICIOS PUBLICOS VIGENCIA 2023  Pago del servicio de energía de CONFIA SAN CRISTOBAL, ubicado en la Carrera 3 No. 30 A SUR 06, período facturado 09 de diciembre de 2022 al 05 de enero de 203, según factura 708368013-2</t>
  </si>
  <si>
    <t>SOLICITUD DE CDP PARA PAGO DE SERVICIOS PUBLICOS VIGENCIA 2023  Pago del servicio de aseo de CONFIA SAN CRISTOBAL, ubicado en la Carrera 3 No. 30 A SUR 06, período facturado 13 de noviembre al 12 de diciembre de 2022, según factura 708368013.</t>
  </si>
  <si>
    <t>PRESTAR SERVICIOS PROFESIONALES PARA ATENDER A LA CIUDADANÍA QUE ACUDA EN LA CASA GITANA Y REALIZAR EL ACOMPAÑAMIENTO A PROCESOS COMUNITARIOS Y ORGANIZACIONALES</t>
  </si>
  <si>
    <t>PRESTAR SERVICIOS PROFESIONALES, EN LA GESTIÓN PARA LA REFORMULACIÓN DE LA POLÍTICA PÚBLICA ÉTNICA Y APOYAR EL SEGUIMIENTO Y LA ARTICULACIÓN DEL PROCESO DEL TRAZADOR PRESUPUESTAL ÉTNICO</t>
  </si>
  <si>
    <t>PRESTAR SERVICIOS PROFESIONALES PARA APOYO JURÍDICO Y ATENDER A LA CIUDADANÍA EN EL MARCO DE LA ESTRATEGIA DE ARTICULACIÓN ENTRE LO DISTRITAL Y LO LOCAL</t>
  </si>
  <si>
    <t>PRESTAR SERVICIOS PROFESIONALES PARA LA GESTION TECNICA JURIDICA DE LA FORMULACIÓN E IMPLEMENTACIÓN DE LAS POLÍTICAS PÚBLICAS ÉTNICAS</t>
  </si>
  <si>
    <t>PRESTAR SERVICIOS PROFESIONALES PARA APOYAR LA COORDINACIÓN TÉCNICA EN LA REFORMULACIÓN E IMPLEMENTACIÓN DE LAS POLÍTICAS PÚBLICAS ÉTNICAS.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</si>
  <si>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</si>
  <si>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SERVICIOS PROFESIONALES PARA LA ATENCIÓN A LA CIUDADANÍA CON PERTENENCIA ÉTNICA.</t>
  </si>
  <si>
    <t>PRESTAR LOS SERVICIOS PROFESIONALES PARA APOYAR LA ATENCIÓN A LAS COMUNIDADES Y PUEBLOS ÉTNICOS DEL DISTRITO A TRAVÉS DE LOS ESPACIOS DE ATENCIÓN DIFERENCIADA Y LA REFORMULACIÓN E IMPLEMENTACIÓN DE LAS POLÍTICAS PÚBLICAS ÉTNICAS.</t>
  </si>
  <si>
    <t>PRESTAR LOS SERVICIOS PROFESIONALES PARA ATENDER A LA CIUDADANÍA QUE ACUDA A LOS ESPACIOS DE ATENCIÓN DIFERENCIADA Y REALIZAR EL ACOMPAÑAMIENTO A PROCESOS COMUNITARIOS Y ORGANIZACIONALES INDIGENAS</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</si>
  <si>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</si>
  <si>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LOS SERVICIOS PROFESIONALES PARA APOYAR LA EJECUCIÓN Y SEGUIMIENTO DE LOS PROCESOS MISIONALES, PROYECTO DE INVERSIÓN, TRAZADOR PRESUPUESTAL Y,APLICACIÓN DEL CICLO DE POLÍTICAS PÚBLICAS CON ENFOQUE DIFERENCIAL</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</si>
  <si>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</si>
  <si>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POBLACION EN PROCESO DE REINCORPORACION Y REINTEGRACION A LA VIDA CIVIL, DEFENSORES Y DEFENSORAS DE DERECHOS HUMANOS, QUE DEMANDEN MEDIDAS DE PREVENCIÓN O PROTECCIÓN.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</si>
  <si>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</si>
  <si>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</si>
  <si>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SOLICITUD DE CDP PARA PAGO DE SERVICIOS PUBLICOS VIGENCIA 2023  Pago del servicio de energía de la Casa Gitana de los Derechos del Pueblo Rrom, ubicado en la Carrera 65A No. 5A – 35 LC2&lt;(&gt;,&lt;)&gt; período facturado del 30 de noviembre al 30 de diciembre de 2022, según factura 707619080-7</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</si>
  <si>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</si>
  <si>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</si>
  <si>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</si>
  <si>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</si>
  <si>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</si>
  <si>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</si>
  <si>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PARA LA IMPLEMENTACIÓN Y SEGUIMIENTO DE LAS ACCIONES CONCERTADAS CON LOS PUEBLOS INDÍGENAS DE ACUERDO CON EL ARTICULO 66 DEL PLAN DISTRITAL DE DESARROLLO 2020-2024</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</si>
  <si>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</si>
  <si>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para la atención a la ciudadanía con pertenencia étnica, en el marco de la estrategia de articulación entre lo distrital y lo local.</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</si>
  <si>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</si>
  <si>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SERVICIOS PROFESIONALES PARA LA IMPLEMENTACIÓN Y SEGUIMIENTO DE LAS ACCIONES CONCERTADAS CON LA POBLACIÓN PALENQUERA, DE ACUERDO CON EL ARTÍCULO 66 DEL PLAN DISTRITAL DE DESARROLLO 2020-2024</t>
  </si>
  <si>
    <t>SOLICITUD DE CDP PARA PAGO DE SERVICIOS PUBLICOS VIGENCIA 2023  Pago del servicio de energía de la Casa del Pensamiento Indígena ubicada en la Calle 9 No. 9 – 60&lt;(&gt;,&lt;)&gt; período del 22 de diciembre de 2022 al 23 de enero de 2023, según facturas 710401575-3, 710401676-0, 710401678-5, 710401674-6, 710401681-0, 710401670-7, 710401673-9, 710401672-1, 710401671-4 y 710401669-7</t>
  </si>
  <si>
    <t>SOLICITUD DE CDP PARA PAGO DE SERVICIOS PUBLICOS VIGENCIA 2023  Pago del servicio de aseo de la Casa del Pensamiento Indígena ubicada en la Calle 9 No. 9 – 60, período del 28 de noviembre al  al 27 de diciembre de 2022, según facturas 710401575-3, 710401676-0, 710401678-5, 710401674-6, 710401681-0, 710401670-7, 710401673-9, 710401672-1, 710401671-4 y 710401669-7</t>
  </si>
  <si>
    <t>Prestar los servicios de apoyo a la gestión para atender a la ciudadanía que asista a los espacios de atención diferenciada</t>
  </si>
  <si>
    <t>PRESTAR APOYO PROFESIONAL A LA SECRETARÍA TÉCNICA DISTRITAL DE DISCAPACIDAD EN EL DESARROLLO DE ACTIVIDADES ADMINISTRATIVAS Y OPERATIVAS PARA EL ADECUADO FUNCIONAMIENTO DE LAS INSTANCIAS DEL SISTEMA DISTRITAL DE DISCAPACIDAD&lt;(&gt;,&lt;)&gt; ASÍ COMO PARA LA REFORMULACIÓN DE LA POLÍTICA PÚBLICA DISTRITAL DE DISCAPACIDAD</t>
  </si>
  <si>
    <t>Prestar servicios profesionales para atender a la ciudadanía que asiste a los espacios de atención diferenciada y realizar el acompañamiento a procesos comunitarios y organizacionales</t>
  </si>
  <si>
    <t>Prestar los servicios de apoyo a la gestión, para atender, brindar acompañamiento técnico a la ciudadanía que asista a los espacios de atención diferenciada - EAD y gestionar administrativamente los requerimientos de los EAD</t>
  </si>
  <si>
    <t>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t>
  </si>
  <si>
    <t>Prestar servicios profesionales para realizar la gestión técnica para la formulación e implementación de las políticas públicas étnicas</t>
  </si>
  <si>
    <t>SOLICITUD DE CDP PARA PAGO DE SERVICIOS PUBLICOS VIGENCIA 2023  PAGO DEL SERVICIO DE ACUEDUCTO Y ALCANTARILLADO DE LA CASA GITANA DE LOS DERECHOS DEL PUEBLO RROM, ubicada Carrera 65A No. 5A – 35 LC2, período facturado 03 de noviembre de 2022 al 02 enero de 2023, según factura No. 41178671719.</t>
  </si>
  <si>
    <t>Prestar los servicios profesionales para atender a la ciudadanía que acuda a los espacios de atención diferenciada y realizar el acompañamiento a procesos comunitarios y organizacionales</t>
  </si>
  <si>
    <t>Prestar servicios de apoyo a la gestión en temas relacionados con la población gitana en el seguimiento a la implementación de los planes de acciones afirmativas para grupos étnicos y gestión interinstitucional de los mismos en concertación con las poblaciones étnicas</t>
  </si>
  <si>
    <t>847-2021</t>
  </si>
  <si>
    <t>1465</t>
  </si>
  <si>
    <t>706627299-5</t>
  </si>
  <si>
    <t>706627299</t>
  </si>
  <si>
    <t>707180435-8</t>
  </si>
  <si>
    <t>684858805-3</t>
  </si>
  <si>
    <t>708368013-2</t>
  </si>
  <si>
    <t>708368013</t>
  </si>
  <si>
    <t>707619080-7</t>
  </si>
  <si>
    <t>710401675-3</t>
  </si>
  <si>
    <t>710401675</t>
  </si>
  <si>
    <t>41178671719</t>
  </si>
  <si>
    <t>LAURA INES VELEZ VASQUEZ</t>
  </si>
  <si>
    <t>JUANA VALENTINA HERNANDEZ ORTIZ</t>
  </si>
  <si>
    <t>LINA MARIA TREJOS SILVA</t>
  </si>
  <si>
    <t>YENNI ANDREA GUEVARA SANCHEZ</t>
  </si>
  <si>
    <t>CLAUDIA MARCELA RODRIGUEZ CARRILLO</t>
  </si>
  <si>
    <t>NIBARDO ENRIQUE FUERTES MORALES</t>
  </si>
  <si>
    <t>MAIRA ALEXANDRA COY CASTELLANOS</t>
  </si>
  <si>
    <t>JAVIER ALFONSO OROZCO FERNANDEZ</t>
  </si>
  <si>
    <t>LUIS ANDRES CARDENAS NIETO</t>
  </si>
  <si>
    <t>Pago de la autoliquidación adicional de diciembre de 2022 por el ingreso de servidores públicos con posterioridad al cierre de la nómina de ese mes. (Planta de Inversión).</t>
  </si>
  <si>
    <t>Pago de planilla de corrección con intereses de mora de unos funcionarios. (Planta de Inversión)</t>
  </si>
  <si>
    <t>PRESTAR SERVICIOS PROFESIONALES ESPECIALIZADOS EN LA SUBSECRETARÍA DE GESTIÓN LOCAL PARA LA ASESORÍA Y EL ACOMPAÑAMIENTO JURÍDICO REQUERIDOS EN LA IMPLEMENTACIÓN DE LOS PLANES&lt;(&gt; ,&lt;)&gt; PROGRAMAS Y PROYECTOS DE LIDERA LA DEPENDENCIA</t>
  </si>
  <si>
    <t>Prestar servicios profesionales especializados en la Subsecretaría de Gestión Local para el acompañamiento jurídico requeridos en la implementación de los planes, programas y proyectos que lidera la dependencia</t>
  </si>
  <si>
    <t>Prestar servicios profesionales a la Subsecretaría de Gestión Local para brindar asistencia jurídica en la coordinación, implementación y seguimiento del modelo de Gestión Policiva ante las diferentes dependencias e instancias distritales y locales.</t>
  </si>
  <si>
    <t>Prestar servicios profesionales especializados en la Subsecretaría de Gestión Local para brindar asistencia jurídica en las acciones de inspección&lt;(&gt;,&lt;)&gt; vigilancia y control</t>
  </si>
  <si>
    <t>Prestar los servicios profesionales a la Secretaría Distrital de Gobierno para el desarrollo de estrategias y actividades de cultura y convivencia ciudadana</t>
  </si>
  <si>
    <t>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</si>
  <si>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</si>
  <si>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LOS SERVICIOS PROFESIONALES PARA APOYAR A LA DIRECCIÓN PARA LA GESTIÓN POLICIVA EN LAS LABORES DE ARTICULACIÓN INTERNA DE LA SECRETARÍA ÚNICA.</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</si>
  <si>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</si>
  <si>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Pago de la nómina general de enero de 2023. (Planta de Inversión)</t>
  </si>
  <si>
    <t>Pago de intereses de cesantías 2022 (Planta de Inversión).</t>
  </si>
  <si>
    <t>Prestar servicios profesionales para asesorar la implementación y seguimiento del modelo de Gestión Policiva liderado desde la Secretaría Distrital de Gobierno.</t>
  </si>
  <si>
    <t>FERNANDO  VALENZUELA CORREDOR</t>
  </si>
  <si>
    <t>ADRIANA  FORERO FERNANDEZ</t>
  </si>
  <si>
    <t>FABIAN HERNANDO LOPEZ NARANJO</t>
  </si>
  <si>
    <t>PAOLA ANDREA QUIROGA PALACIO</t>
  </si>
  <si>
    <t>LAURA LIZETH VARGAS BALCEROS</t>
  </si>
  <si>
    <t>JULIAN ANDRES CUADROS GARZON</t>
  </si>
  <si>
    <t>OSCAR ARMANDO ALTURO FORERO</t>
  </si>
  <si>
    <t>FAVIO NELSON SANCHEZ POVEDA</t>
  </si>
  <si>
    <t>JONATHAN  HURADO RINCON</t>
  </si>
  <si>
    <t>WILSON PATRICIO BERGAÑO GUTIERREZ</t>
  </si>
  <si>
    <t>ANA BEATRIZ ACEVEDO MORENO</t>
  </si>
  <si>
    <t>CLAUDIA MARCELA VILLAMIZAR PINZON</t>
  </si>
  <si>
    <t>ANDRES FABIAN CRISTANCHO SAMACA</t>
  </si>
  <si>
    <t>ALEXANDRA  COMBITA GORDO</t>
  </si>
  <si>
    <t>EDUARDO  GRUESO ZUÑIGA</t>
  </si>
  <si>
    <t>LUIS ALFONSO BARBOSA CUERVO</t>
  </si>
  <si>
    <t>JONATHAN STEVEN SILVA SANCHEZ</t>
  </si>
  <si>
    <t>SEBASTIAN  HORTUA MORA</t>
  </si>
  <si>
    <t>KAREN LORENA MENDOZA BOCANEGRA</t>
  </si>
  <si>
    <t>MARLON DANIEL MOYA MONTOYA</t>
  </si>
  <si>
    <t>MARIANNE CHARLHOTTE ORTIZ CASTRO</t>
  </si>
  <si>
    <t>JUAN CARLOS RODRIGUEZ POVEDA</t>
  </si>
  <si>
    <t>JONATHAN ANDRES MUÑOZ BEDOYA</t>
  </si>
  <si>
    <t>JESUS DAVID FORERO NEIRA</t>
  </si>
  <si>
    <t>JOHN HENRY GONZALEZ VALBUENA</t>
  </si>
  <si>
    <t>PEDRO ANDRES BELTRAN OBREGON</t>
  </si>
  <si>
    <t>FABIO ENRIQUE SIERRA FLOREZ</t>
  </si>
  <si>
    <t>ESTHEFANY  CHAVERRA MOSQUERA</t>
  </si>
  <si>
    <t>BYRON DANILO PATIÑO LOZANO</t>
  </si>
  <si>
    <t>EDWIN ARMANDO RONCANCIO VELANDIA</t>
  </si>
  <si>
    <t>FABIAN ARMANDO MURCIA AVILA</t>
  </si>
  <si>
    <t>ANDRES FELIPE VARGAS GARRIDO</t>
  </si>
  <si>
    <t>DOLLY ALEXANDRA BERNAL FRANKY</t>
  </si>
  <si>
    <t>JAVIER FRANCISCO BECERRA CORNEJO</t>
  </si>
  <si>
    <t>ELVER EURIPIDES MARIN VEGA</t>
  </si>
  <si>
    <t>KAREN MILENA ELINAN RODRIGUEZ</t>
  </si>
  <si>
    <t>JENNY CAROLINA ACOSTA TALERO</t>
  </si>
  <si>
    <t>RICHARD ALEJANDRO MARIN ZIPACON</t>
  </si>
  <si>
    <t>ANGELIS  POVEDA LOPEZ</t>
  </si>
  <si>
    <t>DIEGO JOSE OBANDO PACHECO</t>
  </si>
  <si>
    <t>KELLY FELISA ESTUPIÑAN ROMERO</t>
  </si>
  <si>
    <t>LUISA FERNANDA SANCHEZ GORDILLO</t>
  </si>
  <si>
    <t>PRESTAR LOS SERVICIOS DE APOYO A LA GESTIÓN EN EL DESPACHO DE LA SECRETARÍA DISTRITAL DE GOBIERNO PARA EL DESARROLLO DE ESTRATEGIAS Y ACTIVIDADES DE ACUERDO A LA CULTURA CIUDADANA Y CONVIVENCIA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</si>
  <si>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</si>
  <si>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t>
  </si>
  <si>
    <t>PRESTAR SERVICIOS PROFESIONALES PARA EL  FORTALECIMIENTO TÉCNICO, SEGUIMIENTO Y ACOMPAÑAMIENTO EN LA IMPLEMENTACIÓN DE ACCIONES QUE CORRESPONDEN AL PROGRAMA DE DIÁLOGO SOCIAL DE LA DIRECCIÓN DE CONVIVENCIA Y DIÁLOGO SOCIAL.</t>
  </si>
  <si>
    <t>PRESTAR SERVICIOS PROFESIONALES EN EL APOYO PSICOSOCIAL DE LA DIRECCIÓN DE CONVIVENCIA, DIÁLOGO SOCIAL Y PROTESTAS</t>
  </si>
  <si>
    <t>PRESTAR SERVICIOS PROFESIONALES ESPECIALIZADOS EN LA DIRECCIÓN DE CONVIVENCIA Y DIÁLOGO SOCIAL EN ACTIVIDADES RELACIONADAS CON EL SEGUIMIENTO Y PLANEACIÓN DE LOS CONTRATOS Y LA GESTIÓN CONTRACTUAL DE LA DIRECCIÓN</t>
  </si>
  <si>
    <t>PRESTAR SERVICIOS PROFESIONALES ESPECIALIZADOS EN LA DIRECCIÓN DE CONVIVENCIA Y DIÁLOGO SOCIAL PARA APOYAR AL DIRECTOR/A EN LA IMPLEMENTACIÓN DEL PROGRAMA DE DIÁLOGO SOCIAL</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</si>
  <si>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</si>
  <si>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A LA DIRECCIÓN DE CONVIVENCIA Y DIÁLOGO SOCIAL PARA APOYAR LA IMPLEMENTACIÓN DEL PROGRAMA DE DIÁLOGO SOCIAL ASÍ COMO LAS ACTIVIDADES REQUERIDAS DEL SISTEMA ÚNICO DE GESTIÓN DE AGLOMERACIONES DE PÚBLICO -SUGA-</t>
  </si>
  <si>
    <t>GESTOR - ADTIVO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</si>
  <si>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EN LA DIRECCIÓN DE CONVIVENCIA Y DIÁLOGO SOCIAL PARA APOYAR EL CUMPLIMIENTO DE LOS PROCESOS MISIONALES EN EL MARCO DE LAS ACCIONES DE GESTIÓN FINANCIERA Y ADMINISTRATIVA QUE SE DEBAN ADELANTAR</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</si>
  <si>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</si>
  <si>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JURÍDICOS A LA DIRECCIÓN DE CONVIVENCIA Y DIÁLOGO SOCIAL PARA EL ACOMPAÑAMIENTO A LAS VÍCTIMAS EN LOS PROCESOS DE CONFLICTIVIDAD SOCIAL</t>
  </si>
  <si>
    <t>PRESTAR SERVICIOS PROFESIONALES PARA IMPLEMENTAR EL PROGRAMA DE CULTURA DE DIÁLOGO CON ENFOQUE TERRITORIAL PARA LA RESOLUCIÓN ESTRATÉGICA DE CONFLICTOS DE LA DIRECCIÓN DE CONVIVENCIA Y DIÁLOGO SOCIAL</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</si>
  <si>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</si>
  <si>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t>
  </si>
  <si>
    <t>PRESTAR SERVICIOS DE APOYO A LA GESTIÓN EN LA DIRECCIÓN DE CONVIVENCIA Y DIÁLOGO SOCIAL PARA APOYAR EL CORRECTO DESEMPEÑO MISIONAL DE LA DIRECCIÓN EN LOS TEMAS RELACIONADOS CON LA CONVIVENCIA, DIÁLOGO SOCIAL, PARTICIPACIÓN Y PACTOS DE ACCIÓN COLECTIVA</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</si>
  <si>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</si>
  <si>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SERVICIOS PROFESIONALES EN LA DIRECCIÓN DE CONVIVENCIA Y DIÁLOGO SOCIAL PARA APOYAR EL CORRECTO DESEMPEÑO MISIONAL DE LA MISMA, EN LOS TEMAS RELACIONADOS CON LA GESTIÓN FINANCIERA Y ADMINISTRATIVA.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</si>
  <si>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</si>
  <si>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QUE GARANTICEN EL ACOMPAÑAMIENTO A LA DIRECCIÓN DE CONVIVENCIA Y DIÁLOGO SOCIAL EN LOS DIFERENTES ASUNTOS ADMINISTRATIVO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</si>
  <si>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</si>
  <si>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</si>
  <si>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QUE GARANTICEN EL ACOMPAÑAMIENTO A LA DIRECCIÓN DE CONVIVENCIA Y DIÁLOGO SOCIAL EN LOS DIFERENTES ASUNTOS ADMINISTRATIVOS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</si>
  <si>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</si>
  <si>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CULTURA - PRESTAR SERVICIOS DE APOYO A LA GESTIÓN PARA LA DIRECCIÓN DE CONVIVENCIA Y DIÁLOGO SOCIAL EN LA EJECUCIÓN DE LA ESTRATEGIA DE CULTURA CIUDADANA FOMENTANDO ESPACIOS DE PARTICIPACIÓN CON LAS ORGANIZACIONES SOCIALES</t>
  </si>
  <si>
    <t>OBSERVATORIO - 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</si>
  <si>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EL SEGUIMIENTO Y ACOMPAÑAMIENTO EN LA IMPLEMENTACIÓN DE ACCIONES QUE CORRESPONDEN AL PROGRAMA DE DIÁLOGO SOCIAL DE LA DIRECCIÓN DE CONVIVENCIA Y DIÁLOGO SOCIAL</t>
  </si>
  <si>
    <t>TÉCNICO - PRESTAR SERVICIOS DE APOYO A LA GESTIÓN EN LA DIRECCIÓN DE CONVIVENCIA Y DIÁLOGO SOCIAL PARA APOYAR EL CUMPLIMIENTO DE LOS PROCESOS MISIONALES EN EL MARCO DE LAS ACCIONES DE GESTIÓN ADMINISTRATIVA QUE SE DEBAN ADELANTAR</t>
  </si>
  <si>
    <t>PRESTAR SERVICIOS PROFESIONALES EN LA EJECUCIÓN DE LA ESTRATEGIA DE CULTURA CIUDADANA FOMENTANDO EN ESPACIOS DE PARTICIPACIÓN CON LAS ORGANIZACIONES SOCIALES PARA LA DIRECCIÓN DE CONVIVENCIA Y DIÁLOGO SOCIAL</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</si>
  <si>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</si>
  <si>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LA DIRECCIÓN DE CONVIVENCIA Y DIÁLOGO SOCIAL EN LA IMPLEMENTACIÓN DE LA ESTRATEGIA DE CULTURA CIUDADANA FOMENTANDO ESPACIOS DE PARTICIPACIÓN CON LAS ORGANIZACIONES SOCIALES</t>
  </si>
  <si>
    <t>LINA PAOLA LAGOS RUIZ</t>
  </si>
  <si>
    <t>JAIME ANDRES SALAZAR LADINO</t>
  </si>
  <si>
    <t>ANGIE PAOLA FONSECA FIGUEROA</t>
  </si>
  <si>
    <t>JUAN DAVID SERNA OCAMPO</t>
  </si>
  <si>
    <t>HELENA  BERMUDEZ ARCINIEGAS</t>
  </si>
  <si>
    <t>JUSSAN ALEXANDER FUKER FIGUEREDO</t>
  </si>
  <si>
    <t>SAMUEL DAVID QUICENO PEREZ</t>
  </si>
  <si>
    <t>MIGUEL ANDRES RAMIREZ ROA</t>
  </si>
  <si>
    <t>DIEGO ARMANDO HERNANDEZ ALONSO</t>
  </si>
  <si>
    <t>DANIELA ALEJANDRA FIGUEROA BLANCO</t>
  </si>
  <si>
    <t>ERIKA BEATRIZ CUBILLOS QUINTERO</t>
  </si>
  <si>
    <t>HARVEY LEONARDO MILLAN CELIS</t>
  </si>
  <si>
    <t>GERMAN HERNANDO FLORIAN PRADA</t>
  </si>
  <si>
    <t>PRESTAR SERVICIOS PROFESIONALES EN LA IMPLEMENTACIÓN DE INSTRUMENTOS DE PARTICIPACIÓN CIUDADANA EN EL MARCO DEL MODELO DE GOBIERNO ABIERTO</t>
  </si>
  <si>
    <t>PRESTAR SUS SERVICIOS PROFESIONALES PARA ASISTIR LOS PROCESOS DE PARTICIPACIÓN&lt;(&gt;,&lt;)&gt; GOBIERNO ABIERTO Y SEGUIMIENTO ESTRATÉGICO A POLÍTICAS DE PARTICIPACIÓN RELATIVAS A LAS COMPETENCIAS DEL GRUPO DE PARTICIPACIÓN DE LA SECRETARIA DE GOBIERNO</t>
  </si>
  <si>
    <t>PRESTAR SUS SERVICIOS PROFESIONALES PARA APOYAR LA ARTICULACIÓN INTERINSTITUCIONAL DE LA SECRETARIA DE GOBIERNO EN LO REFERENTE A LAS ESTRATEGIAS DE GOBIERNO ABIERTO Y DEMÁS INSTRUMENTOS A CARGO DEL EQUIPO DE PARTICIPACIÓN.</t>
  </si>
  <si>
    <t>PRESTAR LOS SERVICIOS DE APOYO A LA GESTIÓN EN LA SECRETARÍA DISTRITAL DE GOBIERNO EN LOS ASUNTOS RELACIONADOS CON LAS ESTRATEGIAS DE COMUNICACIONES DESDE EL DESPACHO EN CUMPLIMIENTO AL MANEJO EFECTIVO DE LA INFORMACIÓN</t>
  </si>
  <si>
    <t>PRESTAR SERVICIOS PROFESIONALES PARA LA PLANEACIÓN Y EJECUCIÓN DE PROYECTOS ASOCIADOS A PARTICIPACIÓN CIUDADANA DESDE LOS FONDOS DE DESARROLLO LOCAL, ASÍ COMO EL DESARROLLO DE MECANISMOS DE PARTICIPACIÓN LOCAL COMO LOS PRESUPUESTOS PARTICIPATIVOS</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</si>
  <si>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</si>
  <si>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EN EL DESARROLLO&lt;(&gt;,&lt;)&gt; SEGUIMIENTO Y ARTICULACIÓN REQUERIDOS PARA LA IMPLEMENTACIÓN DE LA POLÍTICA PÚBLICA DE PARTICIPACIÓN CIUDADANA INCIDENTE&lt;(&gt;,&lt;)&gt; ASÍ COMO LOS PLANES, PROGRAMAS Y ESTRATEGIAS EN MATERIA DE PARTICIPACIÓN CIUDADANA.</t>
  </si>
  <si>
    <t>PRESTACIÓN DE SERVICIOS PROFESIONALES ENFOCADOS EN LA FORMULACIÓN, GESTIÓN, SEGUIMIENTO Y SUPERVISIÓN DE LOS PROGRAMAS Y PROYECTOS QUE SE DESARROLLAN POR EL EQUIPO DE PARTICIPACIÓN</t>
  </si>
  <si>
    <t>PRESTAR SERVICIOS PROFESIONALES PARA IMPLEMENTAR MECANISMOS DE SEGUIMIENTO ESTRATÉGICO A LAS DIFERENTES INSTANCIAS DE PARTICIPACIÓN DISTRITAL EN EL MARCO DE LAS COMPETENCIAS DE LA SECRETARIA DE GOBIERNO</t>
  </si>
  <si>
    <t>PRESTACIÓN DE SERVICIOS PROFESIONALES PARA EL DESARROLLO DE INSTRUMENTOS DE PARTICIPACIÓN CIUDADANA&lt;(&gt;,&lt;)&gt; PROPENDIENDO POR EL CORRECTO FUNCIONAMIENTO Y ARTICULACIÓN DE LOS CONSEJOS LOCALES Y DISTRITAL DE JUVENTUD, DESDE LAS COMPETENCIAS DE LA SECRETARÍA DISTRITAL DE GOBIERNO</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</si>
  <si>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</si>
  <si>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</si>
  <si>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</si>
  <si>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</si>
  <si>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</si>
  <si>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PRESTACIÓN DE SERVICIOS PROFESIONALES ENFOCADOS EN EL ACOMPAÑAMIENTO Y SEGUIMIENTO TÉCNICO A LA PLANEACIÓN E IMPLEMENTACIÓN DE INSTRUMENTOS DE PARTICIPACIÓN CIUDADANA A NIVEL LOCAL, EN EL MARCO DE LAS COMPETENCIAS DE LA SECRETARÍA DISTRITAL DE GOBIERNO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</si>
  <si>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</si>
  <si>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PRESTAR SERVICIOS PROFESIONALES EN LA SUBSECRETARÍA PARA LA GOBERNABILIDAD Y LA GARANTÍA DE DERECHOS PARA APOYAR PROCESOS LOGÍSTICOS  Y ADMINISTRATIVOS DE LA SUBSECRETARÍA Y SUS DEPENDENCIAS ADSCRITAS.</t>
  </si>
  <si>
    <t>DIANA MARCELA BARBOSA HERNANDEZ</t>
  </si>
  <si>
    <t>PAOLA ANDREA GALVIS RODRIGUEZ</t>
  </si>
  <si>
    <t>REALIZAR LA ADICION Y PRORROGA NO.2 DEL CONTRATO 439 DE 2022 SUSCRITO ENTRE LA SECRETARIA DISTRITAL DE GOBIERNO Y RAUL ANDRES GUTIERREZ SANCHEZ CEDIDO A DIANA MARCELA BARBOSA HERNÁNDEZ</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</si>
  <si>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</si>
  <si>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</si>
  <si>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</si>
  <si>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ADRIANA MARIA ARIAS PINILLA</t>
  </si>
  <si>
    <t>JULIAN LEONARDO FUNEQUE CORREDOR</t>
  </si>
  <si>
    <t>DANIELA ANDREA CANO PEREZ</t>
  </si>
  <si>
    <t>LAURA PAOLA ORTEGON REYES</t>
  </si>
  <si>
    <t>ANDREA DEL PILAR CAMACHO ROZO</t>
  </si>
  <si>
    <t>JESSICA JOHANA ANGARITA VARGAS</t>
  </si>
  <si>
    <t>FEDERICO ALFREDO RAMIREZ CASTILLO</t>
  </si>
  <si>
    <t>LUIS FELIPE ZAMUDIO GONZALEZ</t>
  </si>
  <si>
    <t>LUIS EDUARDO VIANA FONTALVO</t>
  </si>
  <si>
    <t>ANDREA  TORRES ROA</t>
  </si>
  <si>
    <t>DAVID ALEJANDRO GUERRERO GUEVARA</t>
  </si>
  <si>
    <t>DAIHANA  GONZALEZ RESTREPO</t>
  </si>
  <si>
    <t>ALEJANDRA MARIA RODRIGUEZ SALAZAR</t>
  </si>
  <si>
    <t>ANGELA MARIA MALAGON VILLAMARIN</t>
  </si>
  <si>
    <t>JONATHAN FABIAN CASTRO SILVA</t>
  </si>
  <si>
    <t>KAREN JULIETH SANDOVAL CASALLAS</t>
  </si>
  <si>
    <t>JORGE LUIS SANCHEZ HERNANDEZ</t>
  </si>
  <si>
    <t>ADRIANA AMPARO PASTRAN BELTRAN</t>
  </si>
  <si>
    <t>ALEJANDRA  SIERRA MONSALVE</t>
  </si>
  <si>
    <t>ADRIANA CONSTANZA AHUMADA MALDONADO</t>
  </si>
  <si>
    <t>JENNYFER MARIA QUEVEDO RODRIGUEZ</t>
  </si>
  <si>
    <t>MAYRA ALEJANDRA PINZON ORTIZ</t>
  </si>
  <si>
    <t>STEFFI ROSBENISA ACEVEDO SANCHEZ</t>
  </si>
  <si>
    <t>WILMAR JOSE VALENCIA SUAREZ</t>
  </si>
  <si>
    <t>LEONARDO  MONTES GUTIERREZ</t>
  </si>
  <si>
    <t>GERMAN FELIPE LOPEZ MONTAÑA</t>
  </si>
  <si>
    <t>DANNA MARCELA CASTAÑO CASTELLANOS</t>
  </si>
  <si>
    <t>JULIAN ANDRES PRADA BETANCOURT</t>
  </si>
  <si>
    <t>GEIDY YURELSY VELANDIA CASTRO</t>
  </si>
  <si>
    <t>OSCAR FERNANDO PALACIOS DELGADO</t>
  </si>
  <si>
    <t>OMAR ANDRES ALVAREZ VILLALOBOS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</si>
  <si>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</si>
  <si>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</si>
  <si>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TÉCNICO A LA SUBSECRETARÍA DE GESTIÓN INSTITUCIONAL PARA LA IMPLEMENTACIÓN DE LA POLÍTICA PÚBLICA DISTRITAL DE ATENCIÓN A LA CIUDADANÍA.</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</si>
  <si>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</si>
  <si>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</si>
  <si>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</si>
  <si>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</si>
  <si>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TÉCNICOS OPERATIVOS PARA EL DESARROLLO Y LA IMPLEMENTACIÓN DE LAS ACTIVIDADES PROGRAMADAS EN EL MARCO DE LOS PLANES INSTITUCIONALES DE GESTIÓN DOCUMENTAL DE LA SECRETARÍA DISTRITAL DE GOBIERNO.</t>
  </si>
  <si>
    <t>PRESTAR LOS SERVICIOS DE APOYO A LA GESTIÓN EN EL CONTROL, SEGUIMIENTO Y COORDINACIÓN ADMINISTRATIVA DE LOS SERVICIOS A CARGO DE LA SECRETARIA DISTRITAL DE GOBIERNO</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</si>
  <si>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</si>
  <si>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</si>
  <si>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</si>
  <si>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APOYO A LA DIRECCIÓN ADMINISTRATIVA GARANTIZANDO EL ADECUADO FUNCIONAMIENTO DEL PARQUE AUTOMOTOR DEL NIVEL CENTRAL DE LA SECRETARIA DISTRITAL DE GOBIERNO</t>
  </si>
  <si>
    <t>PRESTAR LOS SERVICIOS PROFESIONALES ESPECIALIZADOS EN LA OFICINA ASESORA DE PLANEACIÓN, PARA COORDINAR EL FORTALECIMIENTO Y LA CONSOLIDACIÓN DE LA POLÍTICA MIPG DE GESTIÓN DEL CONOCIMIENTO Y LA INNOVACIÓN EN LA SECRETARÍA DISTRITAL DE GOBIERNO CON ÉNFASIS EN EL IMPLEMENTACIÓN DEL MODELO DE ANALÍTICA INSTITUCIONAL Y LA POLÍTICA ESTADÍSTICA.</t>
  </si>
  <si>
    <t>PRESTAR LOS SERVICIOS PROFESIONALES A LA DIRECCIÓN DE GESTIÓN DEL TALENTO HUMANO CON EL FIN DE BRINDAR APOYO JURÍDICO EN LOS PROCESOS A CARGO DE LA DIRECCIÓN</t>
  </si>
  <si>
    <t>PRESTAR LOS SERVICIOS PROFESIONALES A LA DIRECCIÓN ADMINISTRATIVA EN DESARROLLO DE LAS ACTIVIDADES DE SEGUIMIENTO&lt;(&gt;,&lt;)&gt; MONITOREO Y CONTROL EN EL CUMPLIMIENTO DE LOS PLANES, PROGRAMAS Y PROYECTOS DEL PROCESO DE GESTIÓN DOCUMENTAL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</si>
  <si>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</si>
  <si>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LAS ACTIVIDADES DE LOGÍSTICA Y PROTOCOLO EN LA SECRETARÍA DISTRITAL DE GOBIERNO</t>
  </si>
  <si>
    <t>PRESTAR LOS SERVICIOS DE APOYO A LA DIRECCIÓN ADMINISTRATIVA DE LA SECRETARÍA DISTRITAL DE GOBIERNO EN ASPECTOS TÉCNICOS Y ADMINISTRATIVOS RELACIONADO CON EL MANTENIMIENTO Y BUEN FUNCIONAMIENTO DE LA INFRAESTRUCTURA DE LOS PREDIOS A CARGO DE LA ENTIDAD</t>
  </si>
  <si>
    <t>PRESTAR LOS SERVICIOS PROFESIONALES AL DESPACHO DE LA SECRETARIA DE GOBIERNO CON EL FIN DE APOYAR JURÍDICAMENTE LOS TRÁMITES Y SERVICIOS PARA LA GESTIÓN REQUERIDOS</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</si>
  <si>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</si>
  <si>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</si>
  <si>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SERVICIOS PROFESIONALES ESPECIALIZADOS PARA ACOMPAÑAR A LA SUBSECRETARÍA DE GESTIÓN INSTITUCIONAL EN LA IMPLEMENTACIÓN Y SEGUIMIENTO DE LAS METAS ASOCIADAS A LOS PROYECTOS DE INVERSIÓN, Y AL MODELO INTEGRADO DE PLANEACIÓN Y GESTIÓN.</t>
  </si>
  <si>
    <t>PRESTAR SERVICIOS PROFESIONALES PARA BRINDAR SOPORTE Y ACOMPAÑAMIENTO JURÍDICO, LEGAL Y ADMINISTRATIVO EN LA DIRECCIÓN DE GESTIÓN DE TALENTO HUMANO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</si>
  <si>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</si>
  <si>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profesionales a la Secretaría Distrital de Gobierno para la gestión de las relaciones públicas y apoyar los trámites y servicios a cargo del Despacho del Secretario Distrital de Gobierno</t>
  </si>
  <si>
    <t>PRESTAR SERVICIOS TÉCNICOS A LA OFICINA DE CONTROL INTERNO PARA EL DESARROLLO DE LAS ACCIONES TÉCNICO- ADMINISTRATIVAS DEL SISTEMA DE CONTROL INTERNO DE LA ENTIDAD, DE ACUERDO CON LOS PROCESOS INSTITUCIONALES Y LA NORMATIVIDAD VIGENTE.</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</si>
  <si>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</si>
  <si>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SERVICIOS PROFESIONALES A LA SECRETARÍA DISTRITAL DE GOBIERNO EN EL DESARROLLO DE ESTUDIOS, EVALUACIONES DE POLÍTICAS PÚBLICAS, PROGRAMAS Y PROYECTOS, SEGÚN DEFINICIÓN INSTITUCIONAL.</t>
  </si>
  <si>
    <t>PRESTAR LOS SERVICIOS PROFESIONALES EN LA OFICINA ASESORA DE PLANEACIÓN EN EL LIDERAZGO TÉCNICO Y METODOLÓGICO PARA LAS HERRAMIENTAS DE PLANEACIÓN Y GESTIÓN DE LA ENTIDAD, ASÍ COMO LA IMPLEMENTACIÓN, SOSTENIBILIDAD Y MEJORA CONTINUA DE LAS DIMENSIONES Y POLÍTICAS QUE CONFORMAN EL MODELO INTEGRADO DE PLANEACIÓN Y GESTIÓN- MIPG</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</si>
  <si>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</si>
  <si>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</si>
  <si>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SUBSECRETARÍA DE GESTIÓN INSTITUCIONAL EN EL SEGUIMIENTO A LA PLANEACIÓN&lt;(&gt;,&lt;)&gt; ELABORACIÓN Y SEGUIMIENTO DE INDICADORES DE GESTIÓN, EN LO RELACIONADO A TEMAS ASOCIADOS A LA DEPENDENCIA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</si>
  <si>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</si>
  <si>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</si>
  <si>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ESPECIALIZADOS EN ASPECTOS JURÍDICOS Y NORMATIVOS QUE REQUIERA LA SUBSECRETARÍA DE GESTIÓN INSTITUCIONAL DENTRO DEL MARCO DE IMPLEMENTACIÓN DEL MODELO INTEGRAL DE PLANEACIÓN Y GESTIÓN INSTITUCIONAL Y SECTORIAL</t>
  </si>
  <si>
    <t>PRESTAR LOS SERVICIOS PROFESIONALES A LA SUBSECRETARÍA DE GESTIÓN INSTITUCIONAL PARA ADELANTAR LA IMPLEMENTACIÓN DE ESTRATEGIAS Y POLÍTICAS DE LA ENTIDAD, ASÍ COMO LA EJECUCIÓN DE PROYECTOS DE INVERSIÓN</t>
  </si>
  <si>
    <t>PRESTAR LOS SERVICIOS PROFESIONALES ESPECIALIZADOS PARA LA COORDINACIÓN OPERATIVA Y LA IMPLEMENTACIÓN DE PRODUCTOS PERIODÍSTICOS DE LA SECRETARÍA DISTRITAL DE GOBIERNO</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</si>
  <si>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</si>
  <si>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</si>
  <si>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APOYAR EL CUBRIMIENTO DE LAS ACTIVIDADES QUE SE DESARROLLEN EN LA SUBSECRETARÍA DE GOBERNABILIDAD</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</si>
  <si>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</si>
  <si>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</si>
  <si>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</si>
  <si>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PARA APOYAR A LA DIRECCIÓN ADMINISTRATIVA EN LAS ACTIVIDADES LOGÍSTICAS Y DEMAS QUE REQUIERA LA SECRETARIA DISTRITAL DE GOBIERNO</t>
  </si>
  <si>
    <t>PRESTAR SERVICIOS PROFESIONALES ESPECIALIZADOS EN LA SECRETARIA DISTRITAL DE GOBIERNO EN RELACIÓN CON EL CUMPLIMIENTO DE LOS PLANES DE MEJORAMIENTO Y SEGUIMIENTO DE ACCIONES Y TRÁMITE DE PAGO A PROVEEDORES A CARGO DE LA DIRECCIÓN</t>
  </si>
  <si>
    <t>PRESTAR SERVICIOS DE APOYO OPERATIVO EN LOS PROCESOS ARCHIVÍSTICOS SEGÚN NECESIDAD DEL SERVICIO EN LA SECRETARÍA DISTRITAL DE GOBIERNO.</t>
  </si>
  <si>
    <t>Prestar servicios de apoyo operativo en los Procesos Archivísticos según necesidad del servicio en la Secretaría Distrital de Gobierno.</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</si>
  <si>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</si>
  <si>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LOS SERVICIOS PROFESIONALES CON EL FIN DE ATENDER LAS ACTUACIONES ADMINISTRATIVAS, BRINDANDO SOPORTES EN LAS ESTRATEGIAS DE CONFLICTOS DE INTERESES QUE REQUIERAN POR PARTE DE LA DIRECCIÓN DE GESTIÓN DEL TALENTO HUMANO .</t>
  </si>
  <si>
    <t>PRESTAR LOS SERVICIOS PROFESIONALES EN LA EJECUCIÓN DE LOS LINEAMIENTOS PARA LAS FASES DE AGENDA PÚBLICA Y FORMULACIÓN DE LA POLÍTICA PÚBLICA DE LA POBLACIÓN AFRODESCENDIENTE Y PALENQUERA DE LA CIUDAD DE BOGOTÁ</t>
  </si>
  <si>
    <t>PRESTAR LOS SERVICIOS PROFESIONALES EN LA SECRETARIA DE GOBIERNO SOBRE LA EJECUCIÓN DE LINEAMIENTOS EN LA FORMULACIÓN, IMPLEMENTACIÓN, SEGUIMIENTO Y/O EVALUACIÓN DE LAS POLÍTICAS PÚBLICAS DE RESPONSABILIDAD DEL SECTOR GOBIERNO</t>
  </si>
  <si>
    <t>PRESTAR SERVICIOS PROFESIONALES PARA EL FORTALECIMIENTO DE LA POLÍTICA MIPG DE GESTIÓN DEL CONOCIMIENTO Y LA INNOVACIÓN EN LA SECRETARÍA DISTRITAL DE GOBIERNO.</t>
  </si>
  <si>
    <t>Prestar servicios de apoyo en el cargue, descargue y control de la documentación de la Secretaría Distrital de Gobierno.</t>
  </si>
  <si>
    <t>PRESTAR SERVICIOS PROFESIONALES A LA DIRECCIÓN DE GESTIÓN DEL TALENTO HUMANO EN LOS TEMAS RELACIONADOS CON LOS PROCESOS DEL SISTEMA DE GESTIÓN DE SEGURIDAD Y SALUD EN EL TRABAJO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</si>
  <si>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</si>
  <si>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A LA DIRECCIÓN DE GESTIÓN DEL TALENTO HUMANO CON EL FIN DE BRINDAR APOYO EN LOS PROCESOS A CARGO DE LA DIRECCIÓN</t>
  </si>
  <si>
    <t>PRESTAR SERVICIOS DE APOYO A LA GESTIÓN PARA REALIZAR LAS ESTRATEGIAS DIGITALES DANDO A CONOCER LOS PROGRAMAS Y PROYECTOS QUE ADELANTA LA SECRETARIA DISTRITAL DE GOBIERNO EN BENEFICIO DE LA CIUDADANÍA.</t>
  </si>
  <si>
    <t>PRESTAR SERVICIOS DE APOYO A LA GESTIÓN PARA LA REALIZACIÓN Y EDICIÓN DE LOS CONTENIDOS AUDIOVISUALES QUE SE REQUIEREN EN LA SECRETARÍA DISTRITAL DE GOBIERNO</t>
  </si>
  <si>
    <t>Prestar servicios de apoyo operativo en los Procesos Archivísticos según necesidad del servicio en la Secretaría Distrital de Gobierno</t>
  </si>
  <si>
    <t>PRESTAR SERVICIOS DE APOYO A LA GESTIÓN AL ALMACENISTA, PARA LA ORGANIZACIÓN Y SEGUMIENTO DE LAS ACTIVIDADES RELACIONADAS CON EL MANEJO Y CONTROL DE LOS BIENES DE LA SECRETARÍA DISTRITAL</t>
  </si>
  <si>
    <t>PRESTAR SERVICIOS DE APOYO TÉCNICO A LA DIRECCIÓN ADMINISTRATIVA EN LO RELACIONADO CON EL MANTENIMIENTO, ADECUACION&lt;(&gt;,&lt;)&gt; VERIFICACION DEL CORRECTO FUNCIONAMIENTO DE SU INFRAESTRUCTURA COMO DE LOS PREDIOS QUE ESTEN BAJO LA ADMINISTRACION DE LA SECRETARIA DISTRITAL DE GOBIERNO</t>
  </si>
  <si>
    <t>PRESTAR LOS SERVICIOS PROFESIONALES EN RELACIÓN CON LA REVISIÓN Y VALIDACIÓN DEL CUMPLIMIENTO DE LOS REQUISITOS PARA LA GESTIÓN DE PAGOS DE LOS CONTRATOS SUPERVISADOS POR LA DIRECCIÓN ADMINISTRATIVA DE LA SDG</t>
  </si>
  <si>
    <t>PRESTAR LOS SERVICIOS DE APOYO A LA GESTIÓN PARA EL MANEJO DEL APLICATIVO DE GESTIÓN DOCUMENTAL DEL NIVEL CENTRAL Y LOCALIDADES, ASÍ COMO EL APOYO EN LOS PLANES Y PROCESOS DE LA DIRECCIÓN ADMINISTRATIVA</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</si>
  <si>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</si>
  <si>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APOYAR A LAS DEPENDENCIAS DE LA SDG IMPLEMENTACIÓN DEL MODELO DE ANALÍTICA INSTITUCIONAL DE LA SECRETARÍA DISTRITAL DE GOBIERNO Y LA IMPLEMENTACIÓN DEL PLAN ESTADÍSTICO DISTRITAL.</t>
  </si>
  <si>
    <t>PRESTAR LOS SERVICIOS DE APOYO A LA DIRECCIÓN ADMINISTRATIVA EN EL LEVANTAMIENTO DE LA VERIFICACIÓN FÍSICA DE INVENTARIOS DE LOS BIENES DE LA SECRETARIA DISTRITAL DE GOBIERNO</t>
  </si>
  <si>
    <t>PRESTAR LOS SERVICIOS DE APOYO A LA GESTIÓN EN LA SECRETARIA DISTRITAL DE GOBIERNO EN EL PROCESO DE ALMACÉN E INVENTARIOS, CUMPLIENDO LA NORMATIVA VIGENTE</t>
  </si>
  <si>
    <t>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t>
  </si>
  <si>
    <t>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t>
  </si>
  <si>
    <t>PRESTAR LOS SERVICIOS PROFESIONALES PARA BRINDAR APOYO JURÍDICO EN LAS DIFERENTES ETAPAS DE LOS TRÁMITES DE LOS PROCESOS CONTRACTUALES Y ADMINISTRATIVOS DE LA DIRECCIÓN.</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</si>
  <si>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</si>
  <si>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PRESTAR LOS SERVICIOS PROFESIONALES PARA BRINDAR APOYO JURÍDICO EN LAS DIFERENTES ETAPAS DE LOS TRÁMITES DE LOS PROCESOS CONTRACTUALES Y ADMINISTRATIVOS DE LA DIRECCIÓN</t>
  </si>
  <si>
    <t>PRESTAR LOS SERVICIOS DE APOYO A LA GESTIÓN EN LA DIRECCIÓN EN LOS TRÁMITES NECESARIOS PARA LA ADECUADA GESTIÓN DE LA DEPENDENCIA.</t>
  </si>
  <si>
    <t>PRESTAR LOS SERVICIOS PROFESIONALES EN EL DESARROLLO DE LA GESTIÓN CONTRACTUAL Y LA REALIZACIÓN DE LAS ACTIVIDADES ADMINISTRATIVAS Y OPERATIVAS QUE SE REQUIERAN EN LA DIRECCIÓN</t>
  </si>
  <si>
    <t>PRESTAR LOS SERVICIOS DE APOYO A LA GESTIÓN EN LOS TRÁMITES ADMINISTRATIVOS QUE SE REQUIERAN PARA EL ADECUADO FUNCIONAMIENTO DE LA DIRECCIÓN.</t>
  </si>
  <si>
    <t>PRESTAR LOS SERVICIOS PROFESIONALES ESPECIALIZADOS PARA APOYAR EN LA ORIENTACIÓN Y REVISIÓN JURÍDICA Y CONTRACTUAL DE LOS ASUNTOS DE COMPETENCIA DE LA DIRECCIÓN</t>
  </si>
  <si>
    <t>PRESTAR LOS SERVICIOS PROFESIONALES ESPECIALIZADOS PARA EL DESARROLLO Y SEGUIMIENTO DE LAS GESTIONES DE CARÁCTER ADMINISTRATIVO Y CONTRACTUAL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</si>
  <si>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</si>
  <si>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PROFESIONALES PARA LA OFICINA DE ASUNTOS DISCIPLINARIOS EN LA ETAPA DE EVALUACIÓN, DESCONGESTIÓN Y TRAMITE DE LOS PROCESOS DISCIPLINARIOS Y/O QUEJAS QUE SE ENCUENTREN A CARGO DE LA OFICINA Y/O LOS QUE LE SEAN ASIGNADOS.</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</si>
  <si>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</si>
  <si>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PRESTAR SERVICIOS PROFESIONALES PARA APOYAR A LA SECRETARÍA DISTRITAL DE GOBIERNO, EN LA REVISIÓN, ORIENTACIÓN Y DIAGNÓSTICO DE LOS EXPEDIENTES DISCIPLINARIOS EN TEMAS FINANCIEROS QUE SE REQUIERAN.</t>
  </si>
  <si>
    <t>PRESTAR SERVICIOS PROFESIONALES COMO SOCIAL MEDIA Y COMMUNITY MANAGER DE LA SECRETARÍA DE GOBIERNO PARA PROMOVER LOS PROGRAMAS Y PROYECTOS DE LA ENTIDAD QUE BENEFICIAN A LA CIUDADANÍA</t>
  </si>
  <si>
    <t>PRESTAR LOS SERVICIOS PROFESIONALES ESPECIALIZADOS PARA APOYAR JURÍDICAMENTE LOS ASUNTOS DE COMPETENCIA DE LA DIRECCIÓN</t>
  </si>
  <si>
    <t>PRESTAR SERVICIOS PROFESIONALES PARA EL SEGUIMIENTO FINANCIERO, CONTABLE Y PRESUPUESTAL DE LOS PROCESOS Y PROYECTOS DE INVERSION A CARGO DE LA SECRETARIA DISTRITAL DE GOBIERNO</t>
  </si>
  <si>
    <t>PRESTAR SERVICIOS PROFESIONALES A LA DIRECCIÓN ADMINISTRATIVA EN LA IMPLEMENTACIÓN DE LAS METAS Y ACTIVIDADES PROGRAMADAS POR LA ENTIDAD EN CUMPLIMIENTO DEL MARCO NORMATIVO</t>
  </si>
  <si>
    <t>PRESTAR LOS SERVICIOS PROFESIONALES A LA DIRECCIÓN ADMINISTRATIVA EN RELACIÓN CON LA INFRAESTRUCTURA FÍSICA DE LOS PREDIOS A CARGO DE LA SECRETARIA DISTRITAL DE GOBIERNO.</t>
  </si>
  <si>
    <t>PRESTAR SERVICIOS PROFESIONALES PARA APOYAR Y ACOMPAÑAR EN LAS ETAPAS DE EVALUACIÓN, DESCONGESTIÓN Y TRAMITE DE LOS PROCESOS DE LA DIRECCIÓN Y QUE SE ENCUENTREN A CARGO DEL CONTRATISTA</t>
  </si>
  <si>
    <t>PRESTAR LOS SERVICIOS COMO EDITOR DE CONTENIDOS AUDIOVISUALES DE COMUNICACIÓN CON EL CIUDADANO PARA LOS PROCESOS DE PARTICIPACIÓN DE LA ENTIDAD</t>
  </si>
  <si>
    <t>REALIZAR EL OTRO SI MODIFICACTORIO Y ADICION DEL CONTRATO 39 DE 2023 SUSCRITO ENTRE LA SECRETARIA DISTRITAL DE GOBIERNO Y CRISTHIAN ALBERTO MATIZ GARZON</t>
  </si>
  <si>
    <t>39 2023</t>
  </si>
  <si>
    <t>Prestar servicios profesionales especializados para asesorar a la Subsecretaria de Gestión Local en el diseño, implementación y evaluación de planes&lt;(&gt;,&lt;)&gt; programas y proyectos que lidera la dependencia</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</si>
  <si>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</si>
  <si>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LOS SERVICIOS PROFESIONALES ESPECIALIZADOS A LA DIRECCIÓN PARA LA GESTIÓN DEL DESARROLLO LOCAL EN LA FORMULACIÓN, DESARROLLO E IMPLEMENTACIÓN LOS PROGRAMAS BOGOTÁ LOCAL</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</si>
  <si>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</si>
  <si>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</si>
  <si>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PRESTAR LOS SERVICIOS PROFESIONALES A LA DIRECCIÓN PARA LA GESTIÓN DEL DESARROLLO LOCAL EN EL ACOMPAÑAMIENTO Y ASISTENCIA TÉCNICA INTEGRAL EN EL MARCO DE LOS PROGRAMAS BOGOTÁ LOCAL</t>
  </si>
  <si>
    <t>PRESTAR LOS SERVICIOS PROFESIONALES A LA DIRECCIÓN PARA LA GESTIÓN DEL DESARROLLO LOCAL EN EL ACOMPAÑAMIENTO&lt;(&gt;,&lt;)&gt; SEGUIMIENTO Y ASISTENCIA TÉCNICA INTEGRAL EN EL MARCO DE LOS PROGRAMAS BOGOTÁ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</si>
  <si>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</si>
  <si>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</si>
  <si>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PRESTAR SERVICIOS TÉCNICOS A LA DIRECCIÓN PARA LA GESTIÓN DEL DESARROLLO LOCAL&lt;(&gt;,&lt;)&gt; EN EL ANÁLISIS Y MANEJO DE LA INFORMACIÓN EN MATERIA DE FORTALECIMIENTO DE LA CAPACIDAD INSTITUCIONAL DE LOS FONDOS DE DESARROLLO LOCAL - ALCALDÍAS LOCALES.</t>
  </si>
  <si>
    <t>PRESTAR LOS SERVICIOS TÉCNICOS EN LA DIRECCIÓN PARA LA GESTIÓN DEL DESARROLLO LOCAL EN EL APOYO EN LA INTERLOCUCIÓN Y COMUNICACIÓN CON LOS FONDOS DE DESARROLLO LOCAL - FDL Y LOS SECTORES</t>
  </si>
  <si>
    <t>Prestar servicios profesionales en la Subsecretaría de Gestión Local en el marco del fortalecimiento del Observatorio de Gestión Local a través de la puesta en marcha del Centro de Gobierno Local y sus componentes</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</si>
  <si>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</si>
  <si>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</si>
  <si>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</si>
  <si>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</si>
  <si>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</si>
  <si>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APOYANDO JURÍDICAMENTE LAS ACTIVIDADES DE ASISTENCIA TÉCNICA DE LOS PROYECTOS DE INVERSIÓN LOCAL QUE ADELANTAN LOS FONDOS DE DESARROLLO LOCAL - FDL.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</si>
  <si>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</si>
  <si>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</si>
  <si>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PROFESIONALES ESPECIALIZADOS DE ASESORÍA PARA EL SEGUIMIENTO Y APOYO DE LOS DIFERENTES PROCESOS CONTRACTUALES, EN EL MARCO DE LA ASISTENCIA TÉCNICA INTEGRAL DIRIGIDA A LOS FONDOS DE DESARROLLO LOCAL</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</si>
  <si>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</si>
  <si>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</si>
  <si>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LOS SERVICIOS PROFESIONALES ESPECIALIZADOS A LA DIRECCIÓN PARA LA GESTIÓN DEL DESARROLLO LOCAL - DGDL, EN LA ASISTENCIA TÉCNICA INTEGRAL DIRIGIDA A LOS FONDOS DE DESARROLLO LOCAL Y LOS PROCESOS DE PLANEACIÓN Y GOBERNANZA</t>
  </si>
  <si>
    <t>PRESTAR LOS SERVICIOS PROFEISONALES EN LA DIRECCIÓN PARA LA GESTIÓN DEL DESARROLLO LOCAL APOYANDO LOS PROCESOS QUE IMPACTEN Y MEJOREN LA GESTIÓN DE LOS FONDOS DE DESARROLLO LOCAL  FDL</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</si>
  <si>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</si>
  <si>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</si>
  <si>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DESARROLLANDO ASISTENCIA TÉCNICA A LOS FONDOS DE DESARROLLO LOCAL FDL, EN LAS TEMÁTICAS AMBIENTALES SEGÚN LAS LÍNEAS DE INVERSIÓN.</t>
  </si>
  <si>
    <t>PRESTAR LOS SERVICIOS PROFESIONALES A LA DIRECCIÓN PARA LA GESTIÓN DEL DESARROLLO LOCAL EN EL SEGUIMIENTO A LOS PROYECTOS DE INVERSIÓN LOCAL DE LOS FONDOS DE DESARROLLO LOCAL.</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</si>
  <si>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</si>
  <si>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A LA DIRECCIÓN PARA LA GESTIÓN DEL DESARROLLO LOCAL, EN EL APOYO Y SEGUIMIENTO CONTRACTUAL DE LOS PROYECTOS DE INVERSIÓN EN EL MARCO DE ASISTENCIA TÉCNICA INTEGRAL DIRIGIDA A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</si>
  <si>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</si>
  <si>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</si>
  <si>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</si>
  <si>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TIMANCO FEDERICO GREGORIO BAQUERO RUEDA</t>
  </si>
  <si>
    <t>JUAN DAVID CHAMUSERO MARIN</t>
  </si>
  <si>
    <t>ANA MARIA MOLINA MOSQUERA</t>
  </si>
  <si>
    <t>ISABEL CRISTINA CRUZ MOYA</t>
  </si>
  <si>
    <t>ANA CAROLINA BUCHELI OLMOS</t>
  </si>
  <si>
    <t>RESUMEN EJECUCIÓN DE GASTOS DE INVERSIÓN - VIGENCIA 2023</t>
  </si>
  <si>
    <t>SOLICITUD DE CDP PARA PAGO DE SERVICIOS PUBLICOS VIGENCIA 2023</t>
  </si>
  <si>
    <t>0000000006</t>
  </si>
  <si>
    <t>RECLASIFICION DE ARL A RIESGO IV Y V A LOS CONTRATISTAS DE ACUERDO ALMEMORANDO 20234200002563  CORRESPONDIENTE AL PROYECTO 7795</t>
  </si>
  <si>
    <t>RECLASIFICION DE ARL A RIESGO IV Y V A LOS CONTRATISTAS DE ACUERDO ALMEMORANDO 20231400008073 CORRESPONDIENTE ALPROYECTO 7795</t>
  </si>
  <si>
    <t>RECLASIFICION DE ARL A RIESGO IV Y V A LOS CONTRATISTAS DE ACUERDO ALMEMORANDO 20232000006073</t>
  </si>
  <si>
    <t>Prestar servicios profesionales a la Dirección para la Gestión Policivaen los requerimientos de esta en las etapas contractuales yposcontractuales de los contratos a su cargo y en el acompañamientoadministrativo y jurídico, en especial para las liquidaciones,liberaciones y requerimientos contractuales que sean definidos por ladirección</t>
  </si>
  <si>
    <t>0000000380</t>
  </si>
  <si>
    <t>0000000384</t>
  </si>
  <si>
    <t>0000000325</t>
  </si>
  <si>
    <t>0000000310</t>
  </si>
  <si>
    <t>RECLASIFICION DE ARL A RIESGO IV Y V A LOS CONTRATOSTAS DE ACUERDO ALMEMORANDO 20233000002263</t>
  </si>
  <si>
    <t>0000000171</t>
  </si>
  <si>
    <t>RECLASIFICION DE ARL A RIESGO IV Y V A LOS CONTRATISTAS DE ACUERDO ALMEMORANDO 20234200005243</t>
  </si>
  <si>
    <t>RECLASIFICION DE ARL A RIESGO IV Y V A LOS CONTRATISTAS DE ACUERDO ALMEMORANDO 20234200002563 CORRESPONDIENTE A LOSCONTRATOS 1548, 1549, 1550, 1551 Y 1552 DE 2022</t>
  </si>
  <si>
    <t>0000000246</t>
  </si>
  <si>
    <t>0000000247</t>
  </si>
  <si>
    <t>425</t>
  </si>
  <si>
    <t>424</t>
  </si>
  <si>
    <t>441</t>
  </si>
  <si>
    <t>454</t>
  </si>
  <si>
    <t>442</t>
  </si>
  <si>
    <t>423</t>
  </si>
  <si>
    <t>446</t>
  </si>
  <si>
    <t>453</t>
  </si>
  <si>
    <t>447</t>
  </si>
  <si>
    <t>458</t>
  </si>
  <si>
    <t>449</t>
  </si>
  <si>
    <t>418</t>
  </si>
  <si>
    <t>517</t>
  </si>
  <si>
    <t>474</t>
  </si>
  <si>
    <t>419</t>
  </si>
  <si>
    <t>479</t>
  </si>
  <si>
    <t>464</t>
  </si>
  <si>
    <t>482</t>
  </si>
  <si>
    <t>483</t>
  </si>
  <si>
    <t>487</t>
  </si>
  <si>
    <t>501</t>
  </si>
  <si>
    <t>490</t>
  </si>
  <si>
    <t>502</t>
  </si>
  <si>
    <t>478</t>
  </si>
  <si>
    <t>493</t>
  </si>
  <si>
    <t>480</t>
  </si>
  <si>
    <t>495</t>
  </si>
  <si>
    <t>489</t>
  </si>
  <si>
    <t>506</t>
  </si>
  <si>
    <t>486</t>
  </si>
  <si>
    <t>509</t>
  </si>
  <si>
    <t>522</t>
  </si>
  <si>
    <t>531</t>
  </si>
  <si>
    <t>511</t>
  </si>
  <si>
    <t>536</t>
  </si>
  <si>
    <t>467</t>
  </si>
  <si>
    <t>538</t>
  </si>
  <si>
    <t>469</t>
  </si>
  <si>
    <t>543</t>
  </si>
  <si>
    <t>521</t>
  </si>
  <si>
    <t>545</t>
  </si>
  <si>
    <t>546</t>
  </si>
  <si>
    <t>520</t>
  </si>
  <si>
    <t>548</t>
  </si>
  <si>
    <t>554</t>
  </si>
  <si>
    <t>549</t>
  </si>
  <si>
    <t>552</t>
  </si>
  <si>
    <t>553</t>
  </si>
  <si>
    <t>512</t>
  </si>
  <si>
    <t>563</t>
  </si>
  <si>
    <t>510</t>
  </si>
  <si>
    <t>564</t>
  </si>
  <si>
    <t>570</t>
  </si>
  <si>
    <t>578</t>
  </si>
  <si>
    <t>574</t>
  </si>
  <si>
    <t>535</t>
  </si>
  <si>
    <t>575</t>
  </si>
  <si>
    <t>494</t>
  </si>
  <si>
    <t>576</t>
  </si>
  <si>
    <t>529</t>
  </si>
  <si>
    <t>581</t>
  </si>
  <si>
    <t>539</t>
  </si>
  <si>
    <t>586</t>
  </si>
  <si>
    <t>542</t>
  </si>
  <si>
    <t>587</t>
  </si>
  <si>
    <t>589</t>
  </si>
  <si>
    <t>623</t>
  </si>
  <si>
    <t>590</t>
  </si>
  <si>
    <t>569</t>
  </si>
  <si>
    <t>591</t>
  </si>
  <si>
    <t>597</t>
  </si>
  <si>
    <t>598</t>
  </si>
  <si>
    <t>599</t>
  </si>
  <si>
    <t>611</t>
  </si>
  <si>
    <t>645</t>
  </si>
  <si>
    <t>612</t>
  </si>
  <si>
    <t>616</t>
  </si>
  <si>
    <t>614</t>
  </si>
  <si>
    <t>519</t>
  </si>
  <si>
    <t>619</t>
  </si>
  <si>
    <t>547</t>
  </si>
  <si>
    <t>625</t>
  </si>
  <si>
    <t>643</t>
  </si>
  <si>
    <t>668</t>
  </si>
  <si>
    <t>661</t>
  </si>
  <si>
    <t>646</t>
  </si>
  <si>
    <t>662</t>
  </si>
  <si>
    <t>566</t>
  </si>
  <si>
    <t>681</t>
  </si>
  <si>
    <t>669</t>
  </si>
  <si>
    <t>686</t>
  </si>
  <si>
    <t>647</t>
  </si>
  <si>
    <t>687</t>
  </si>
  <si>
    <t>652</t>
  </si>
  <si>
    <t>692</t>
  </si>
  <si>
    <t>677</t>
  </si>
  <si>
    <t>695</t>
  </si>
  <si>
    <t>582</t>
  </si>
  <si>
    <t>698</t>
  </si>
  <si>
    <t>690</t>
  </si>
  <si>
    <t>699</t>
  </si>
  <si>
    <t>678</t>
  </si>
  <si>
    <t>700</t>
  </si>
  <si>
    <t>705</t>
  </si>
  <si>
    <t>683</t>
  </si>
  <si>
    <t>709</t>
  </si>
  <si>
    <t>719</t>
  </si>
  <si>
    <t>720</t>
  </si>
  <si>
    <t>701</t>
  </si>
  <si>
    <t>722</t>
  </si>
  <si>
    <t>703</t>
  </si>
  <si>
    <t>724</t>
  </si>
  <si>
    <t>730</t>
  </si>
  <si>
    <t>734</t>
  </si>
  <si>
    <t>435</t>
  </si>
  <si>
    <t>432</t>
  </si>
  <si>
    <t>710953102-2</t>
  </si>
  <si>
    <t>710953102</t>
  </si>
  <si>
    <t>428</t>
  </si>
  <si>
    <t>434</t>
  </si>
  <si>
    <t>470</t>
  </si>
  <si>
    <t>492</t>
  </si>
  <si>
    <t>508</t>
  </si>
  <si>
    <t>10216796812</t>
  </si>
  <si>
    <t>711394094-4</t>
  </si>
  <si>
    <t>518</t>
  </si>
  <si>
    <t>515</t>
  </si>
  <si>
    <t>516</t>
  </si>
  <si>
    <t>528</t>
  </si>
  <si>
    <t>526</t>
  </si>
  <si>
    <t>525</t>
  </si>
  <si>
    <t>530</t>
  </si>
  <si>
    <t>524</t>
  </si>
  <si>
    <t>533</t>
  </si>
  <si>
    <t>540</t>
  </si>
  <si>
    <t>532</t>
  </si>
  <si>
    <t>712114417-1</t>
  </si>
  <si>
    <t>712114417</t>
  </si>
  <si>
    <t>12296597318</t>
  </si>
  <si>
    <t>10219011219</t>
  </si>
  <si>
    <t>562</t>
  </si>
  <si>
    <t>556</t>
  </si>
  <si>
    <t>571</t>
  </si>
  <si>
    <t>606</t>
  </si>
  <si>
    <t>607</t>
  </si>
  <si>
    <t>609</t>
  </si>
  <si>
    <t>602</t>
  </si>
  <si>
    <t>626</t>
  </si>
  <si>
    <t>551</t>
  </si>
  <si>
    <t>627</t>
  </si>
  <si>
    <t>631</t>
  </si>
  <si>
    <t>633</t>
  </si>
  <si>
    <t>714144893-0</t>
  </si>
  <si>
    <t>714144890</t>
  </si>
  <si>
    <t>648</t>
  </si>
  <si>
    <t>655</t>
  </si>
  <si>
    <t>Prestar servicios profesionales para la implementación y seguimiento de las acciones concertadas con la población negra, afrocolombiana, raizal de acuerdo con el artículo 66 del Plan Distrital de Desarrollo 2020-2024</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</si>
  <si>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</si>
  <si>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para la implementación y seguimiento de las acciones concertadas con la población gitana de acuerdo con el artículo 66 del Plan Distrital de Desarrollo 2020-2024</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</si>
  <si>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</si>
  <si>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PRESTAR SERVICIOS PROFESIONALES PARA ATENDER A LA CIUDADANÍA EN EL MARCO DE LA ESTRATEGIA DE ARTICULACIÓN ENTRE LO DISTRITAL Y LO LOCAL</t>
  </si>
  <si>
    <t>Prestar servicios profesionales para la operación de la Secretaria Técnica Distrital de Discapacidad, brindando la asistencia técnica y operativa requerida por el equipo técnico para la reformulación de la Política Pública de Discapacidad.</t>
  </si>
  <si>
    <t>SOLICITUD DE CDP PARA PAGO DE SERVICIOS PUBLICOS VIGENCIA 2023  PAGO DEL SERVICIO DE ENERGÍA DE LA CASA POSA POSÁ WIWA, ubicada en la Carrera 3 No. 10- 72, período facturado 258 de diciembre de 2022 al 26 de enero de 2023, según factura No. 710953102-2.</t>
  </si>
  <si>
    <t>SOLICITUD DE CDP PARA PAGO DE SERVICIOS PUBLICOS VIGENCIA 2023  PAGO DEL SERVICIO DE ASEO DE LA CASA POSA POSÁ WIWA, ubicada en la Carrera 3 No. 10- 72, período facturado 2 de diciembre de 2022 al 01 de enero de 2023, según factura No. 710953102.</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</si>
  <si>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</si>
  <si>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PARA LA CONSTRUCCIÓN Y PUESTA EN MARCHA DE LA ESTRATEGIA DE COMUNICACIÓN EN LA REFORMULACIÓN DE LA POLÍTICA PÚBLICA ÉTNICA.</t>
  </si>
  <si>
    <t>Prestar servicios de apoyo a la gestión para realizar las gestiones administrativas y de asistencia a la ciudadanía en los espacios de atención diferenciada para comunidad Gitana</t>
  </si>
  <si>
    <t>PRESTAR SERVICIOS DE APOYO EN LA GESTIÓN A LA DIRECCIÓN DE DERECHOS HUMANOS DE LA SECRETARIA DISTRITAL DE GOBIERNO EN LOS ASUNTOS JURÍDICOS Y LEGALES QUE REQUIERAN LOS PROCESOS MISIONALES Y ADMINISTRATIVOS QUE SE ADELANTAN EN LA DIRECCIÓN.</t>
  </si>
  <si>
    <t>PRESTAR SERVICIOS PROFESIONALES EN LA DIRECCIÓN DE DERECHOS HUMANOS PARA APOYAR EN LA FORMULACIÓN, AJUSTES Y CUMPLIMIENTO DEL PLAN DE TRABAJO DEL COMPONENTE DE PREVENCIÓN A VIOLACIÓN DE DERECHOS HUMANOS</t>
  </si>
  <si>
    <t>Prestar los servicios profesionales en la ejecución metodológica y de asistencia técnica para cumplir el ciclo de la política pública del Pueblo Étnico Rrom o Gitano en Bogotá.</t>
  </si>
  <si>
    <t>PRESTAR SERVICIOS PROFESIONALES EN LA DIRECCIÓN DE DERECHOS HUMANOS PARA APOYAR LA COORDINACIÓN DE LA IMPLEMENTACIÓN, SEGUIMIENTO Y REPORTE DEL PROGRAMA DISTRITAL DE EDUCACIÓN EN DERECHOS HUMANOS PARA LA PAZ Y RECONCILIACIÓN</t>
  </si>
  <si>
    <t>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</si>
  <si>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t>
  </si>
  <si>
    <t>Prestar servicios profesionales a la Secretaría de Gobierno para el desarrollo de las funciones de la Secretaría Técnica Distrital de Discapacidad y brindar asesoría técnica para el adecuado funcionamiento del Sistema Distrital de Discapacidad.</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</si>
  <si>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</si>
  <si>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</si>
  <si>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</si>
  <si>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SOLICITUD DE CDP PARA PAGO DE SERVICIOS PUBLICOS VIGENCIA 2023  Pago del servicio de acueducto y alcanctarillado del Centro de Orientación y Fortalecimiento Integral Afrobogotano (CONFIA), ubicado en la Carrera 3 No. 30 A Sur - 08&lt;(&gt;,&lt;)&gt; período facturado del 10 de diciembre de 2022 al 07 de enero de 2023, según factura No. 10216796812</t>
  </si>
  <si>
    <t>SOLICITUD DE CDP PARA PAGO DE SERVICIOS PUBLICOS VIGENCIA 2023  Pago del servicio de energía de e la Casa Gitana de los Derechos del Pueblo Rrom, ubicado en la Carrera 65A No. 5A – 35 LC2&lt;(&gt;,&lt;)&gt; período facturado del 30 de diciembre de 2022 al 30 de enero de 2023, según factura No. 711394094-4</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</si>
  <si>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</si>
  <si>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ESPECIALIZADOS EN LA DIRECCIÓN DE DERECHOS HUMANOS PARA APOYAR LA GESTIÓN TÉCNICA Y ADMINISTRATIVAS REQUERIDOS POR LA DIRECCIÓN</t>
  </si>
  <si>
    <t>Prestar los servicios profesionales para realizar la gestión técnica, para la formulación, reformulación e implementación de las políticas públicas étnicas.</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</si>
  <si>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</si>
  <si>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PRESTAR SERVICIOS PROFESIONALES EN LA DIRECCIÓN DE DERECHOS HUMANOS APOYANDO LA COORDINACIÓN DE ACTIVIDADES MISIONALES Y ESTRATÉGICAS A CARGO DE LA DIRECCIÓN Y SUS DEPENDENCIAS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</si>
  <si>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DEFENSORES Y DEFENSORAS DE DERECHOS HUMANOS, QUE DEMANDEN MEDIDAS DE PREVENCIÓN O PROTECCIÓN</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</si>
  <si>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</si>
  <si>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</si>
  <si>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PARA REALIZAR ACOMPAÑAMIENTO EN LA IMPLEMENTACIÓN Y SEGUIMIENTO DE LAS ACCIONES CONCERTADAS CON LA POBLACIÓN RAIZAL, NEGRA Y AFROCOLOMBIANA, DE ACUERDO CON EL ARTICULO 66 DEL PLAN DISTRITAL DE DESARROLLO 2020-2024</t>
  </si>
  <si>
    <t>PRESTAR SERVICIOS PROFESIONALES PARA REALIZAR LA GESTIÓN JURÍDICA PARA LA ATENCIÓN A LA CIUDADANÍA CON PERTENENCIA ÉTNICA.</t>
  </si>
  <si>
    <t>SOLICITUD DE CDP PARA PAGO DE SERVICIOS PUBLICOS VIGENCIA 2023  Pago de servicio de energía del Centro de Orientación y Fortalecimiento Integral Afrobogotano (CONFIA), ubicado en la Carrera 3 No. 30 A Sur – 06, período facturado del 02 de enero al 03 de febrero de 2023, según factura No. 712114417-1.</t>
  </si>
  <si>
    <t>SOLICITUD DE CDP PARA PAGO DE SERVICIOS PUBLICOS VIGENCIA 2023  Pago de servicio de aseo del Centro de Orientación y Fortalecimiento Integral Afrobogotano (CONFIA), ubicado en la Carrera 3 No. 30 A Sur – 06, período facturado del 13 de diciembre de 2022 al 13 de enero de 2023, según factura No. 712114417.</t>
  </si>
  <si>
    <t>SOLICITUD DE CDP PARA PAGO DE SERVICIOS PUBLICOS VIGENCIA 2023  Pago del servicio de acueducto y alcantarillado de la Casa del Pensamiento Indígena, , ubicada en la Calle 9 No. 9 – 60, la cual su pago está con cargo al Certificado de Disponibilidad Presupuestal (CDP) No. 309 – 2022, período facturado del 19 de noviembre de 2022 al 18 de enero de 2023; según factura No. 12296597318.</t>
  </si>
  <si>
    <t>SOLICITUD DE CDP PARA PAGO DE SERVICIOS PUBLICOS VIGENCIA 2023  Pago del servicio de acueducto y alcantarillado de la Casa Posa Wiwa, ubicado en la Carrera 3 No. 10 – 72, período facturado del 22 de noviembre de 2022 al 20 de enero de 2023, según factura No. 10219011219</t>
  </si>
  <si>
    <t>PRESTAR SERVICIOS PROFESIONALES PARA REALIZAR ACOMPAÑAMIENTO EN LA IMPLEMENTACIÓN Y SEGUIMIENTO DE LAS ACCIONES CONCERTADAS CON LA POBLACIÓN NEGRA Y AFROCOLOMBIANA, DE ACUERDO CON EL ARTICULO 66 DEL PLAN DISTRITAL DE DESARROLLO 2020-2024</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</si>
  <si>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</si>
  <si>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SERVICIOS PROFESIONALES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</si>
  <si>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</si>
  <si>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SERVICIOS PROFESIONALES PARA REALIZAR ACOMPAÑAMIENTO EN LA GESTIÓN DE LA REFORMULACIÓN Y FORTALECIMIENTO DE LA POLÍTICA PÚBLICA ÉTNICA</t>
  </si>
  <si>
    <t>Prestar los servicios profesionales para la atención a las comunidades y pueblos étnicos del Distrito a través de los Espacios de Atención Diferenciada&lt;(&gt;,&lt;)&gt; seguimiento a acciones afirmativas y la reformulación e implementación de las políticas públicas étnicas</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</si>
  <si>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</si>
  <si>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de apoyo a la gestión en temas relacionados con la población gitana en el seguimiento&lt;(&gt;,&lt;)&gt; implementación y fortalecimiento de los planes de acciones afirmativas para grupos étnicos y gestión interinstitucional de los mismos en concertación con las poblaciones étnicas</t>
  </si>
  <si>
    <t>PRESTAR SERVICIOS PROFESIONALES EN LA DIRECCIÓN DE DERECHOS HUMANOS PARA APOYAR EN LA FORMULACIÓN, AJUSTES Y CUMPLIMIENTO DEL PLAN DE TRABAJO DEL COMPONENTE DE PREVENCIÓN A VIOLACIÓN DE DERECHOS HUMANO</t>
  </si>
  <si>
    <t>PRESTAR SERVICIOS PROFESIONALES, PARA REALIZAR ACOMPAÑAMIENTO EN LA GESTIÓN DE LA REFORMULACIÓN DE LA POLÍTICA PÚBLICA ÉTNICA</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</si>
  <si>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REINCORPORACION Y REINTEGRACION A LA VIDA CIVIL,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</si>
  <si>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 ,&lt;)&gt; POBLACION EN PROCESO DE REINCORPORACION A LA VIDA CIVIL, REINTEGRACION, DEFENSORES Y DEFENSORAS DE DERECHOS HUMANOS, QUE DEMANDEN MEDIDAS DE PREVENCIÓN O PROTECCION</t>
  </si>
  <si>
    <t>PRESTAR SERVICIOS PROFESIONALES PARA LA GESTIÓN TÉCNICA REQUERIDA PARA LA IMPLEMENTACIÓN DEL PLAN DE VIDA DEL CABILDO INDÍGENA MHUYSQA DE BOSA CONCERTADO EN EL PROCESO DE CONSULTA PREVIA DEL PLAN PARCIAL EL EDÉN EL DESCANSO.</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</si>
  <si>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</si>
  <si>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EN LA DIRECCIÓN DE DERECHOS HUMANOS PARA IMPLEMENTAR LAS ACCIONES DE TERRITORIALIZACIÓN DEL SISTEMA DISTRITAL DE DERECHOS HUMANOS Y LAS ACCIONESESTRATÉGICAS DE LA DIRECCIÓN A PARTIR DE UN ENFOQUE TERRITORIAL Y POBLACIONAL</t>
  </si>
  <si>
    <t>SOLICITUD DE CDP PARA PAGO DE SERVICIOS PUBLICOS VIGENCIA 2023  Pago del servicio de energía de la Casa del Pensamiento Indígena, ubicada en la Calle 9 No. 9 – 60, período facturado del 23 de enero al 20 de febrero de 2023, según facturas No.  714144890-8   $ 4.460 714144893-0   $167.560 714144896-1   $ 64.170 714144885-9   $ 8.020 714144888-0   $ 40.110</t>
  </si>
  <si>
    <t>SOLICITUD DE CDP PARA PAGO DE SERVICIOS PUBLICOS VIGENCIA 2023  Pago del servicio de aseo de la Casa del Pensamiento Indígena, ubicada en la a Calle 9 No. 9 – 60&lt;(&gt;,&lt;)&gt;per+ódo facturado del 28 de diciembre de 2022 al 27 de enero de 2023, según facturas:  No.                       Valor  714144890                 $53.930 714144891                 $53.930 714144893                 $53.930 714144889                 $53.930 714144885                 $53.930 714144888                 $53.930 714144887                 $53.930 714144886                 $53.930 714144884                 $53.930</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</si>
  <si>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</si>
  <si>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EN LA DIRECCIÓN DE DERECHOS HUMANOS PARA APOYAR EL SEGUIMIENTO DE LA POLÍTICA PÚBLICA INTEGRAL DE DERECHOS HUMANOS&lt;(&gt;,&lt;)&gt;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</si>
  <si>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DE RIESGOS QUE AFECTEN DERECHOS A LA VIDA&lt;(&gt;,&lt;)&gt; INTEGRIDAD, LIBERTAD Y SEGURIDAD DE PERSONAS EN PROCESO DE REINTEGRACIÓN Y REINCORPORACIÓN A LA VIDA CIVIL,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</si>
  <si>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</si>
  <si>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KATHERIN  ALVAREZ ALONSO</t>
  </si>
  <si>
    <t>MARCUS ANTONY HOOKER MARTINEZ</t>
  </si>
  <si>
    <t>JORGE ANDRES RIAÑO LEON</t>
  </si>
  <si>
    <t>JUAN CAMILO PEÑA LIZARAZO</t>
  </si>
  <si>
    <t>ALBA LUCIA RENDON MADERO</t>
  </si>
  <si>
    <t>JOHANNA MARCELA RAMOS MARTINEZ</t>
  </si>
  <si>
    <t>JULIAN CAMILO GOMEZ FONTECHA</t>
  </si>
  <si>
    <t>GLEM HARLEY LOPEZ MURILLO</t>
  </si>
  <si>
    <t>MARTHA INES ALARCON CARRERA</t>
  </si>
  <si>
    <t>ADRIANA PATRICIA SANCHEZ SALGADO</t>
  </si>
  <si>
    <t>LUZ MARY MARTINEZ CORREA</t>
  </si>
  <si>
    <t>ESTEBAN BONCO LUGO PEREA</t>
  </si>
  <si>
    <t>JEFREY JAIR GOMEZ TOVAR</t>
  </si>
  <si>
    <t>JENNY PAOLA MORALES DUARTE</t>
  </si>
  <si>
    <t>SEBASTIAN CAMILO SILVA SUAREZ</t>
  </si>
  <si>
    <t>CLAUDIA ZULIMA DAVILA GOMEZ</t>
  </si>
  <si>
    <t>JULIAN ESTEBAN SANTAMARIA ARAGON</t>
  </si>
  <si>
    <t>VIVIANA CAROLINA MONTAÑA CARVAJAL</t>
  </si>
  <si>
    <t>LIGIA  PEÑUELA PEÑUELA</t>
  </si>
  <si>
    <t>FANNY LUCIA LOZADA SILVA</t>
  </si>
  <si>
    <t>KAREN JOHANNA HERRERA MURCIA</t>
  </si>
  <si>
    <t>JESSICA SARAI GOMEZ BLANCO</t>
  </si>
  <si>
    <t>MARIA ALEJANDRA TORRES SOLER</t>
  </si>
  <si>
    <t>DIEGO ALEJANDRO DIAZ RINCON</t>
  </si>
  <si>
    <t>FRANCISCO ALFONSO CORREA REY</t>
  </si>
  <si>
    <t>PABLO ANTONIO TUTA CUY</t>
  </si>
  <si>
    <t>CARMEN VANESSA RODRIGUEZ VALENTIERRA</t>
  </si>
  <si>
    <t>ANA DALILA GOMEZ BAOS</t>
  </si>
  <si>
    <t>DEISY YISEL SANTIAGO ANZOLA</t>
  </si>
  <si>
    <t>JHONATAN DAVID DIAZ JAIME</t>
  </si>
  <si>
    <t>YURY ANDREA SANCHEZ GALINDO</t>
  </si>
  <si>
    <t>SANDRA LUCIA ROJAS GARZON</t>
  </si>
  <si>
    <t>MERCY DAYANA CAMPAZ CAICEDO</t>
  </si>
  <si>
    <t>ANGELICA MARIA PRIETO ESCOBAR</t>
  </si>
  <si>
    <t>MABEL ROCIO SOCHA QUITIAN</t>
  </si>
  <si>
    <t>MARY SOFIA BERNAL MOSQUERA</t>
  </si>
  <si>
    <t>HENRY  CASTRO FLOREZ</t>
  </si>
  <si>
    <t>ALMA MARY VALOYES HURTADO</t>
  </si>
  <si>
    <t>NUBIA PATRICIA BALAGUERA LANCHEROS</t>
  </si>
  <si>
    <t>DIANA MARCELA RODRIGUEZ RAMIREZ</t>
  </si>
  <si>
    <t>LIDIA DIYANIRE CASTAÑEDA GUTIERREZ</t>
  </si>
  <si>
    <t>JUDY ASTRID MUÑOZ MELO</t>
  </si>
  <si>
    <t>ANDRES FELIPE GRANJA OREJUELA</t>
  </si>
  <si>
    <t>ANGELA MARIA MORENO SALAZAR</t>
  </si>
  <si>
    <t>CRISTHIAN CAMILO PRADA MUÑOZ</t>
  </si>
  <si>
    <t>DAVID EDUARDO GOMEZ BARRETO</t>
  </si>
  <si>
    <t>OSCAR ALEJANDRO ALVARADO VALENCIA</t>
  </si>
  <si>
    <t>MARIA DE JESUS BIOJO VALVERDE</t>
  </si>
  <si>
    <t>ANGYE JULIETH JIMENEZ CHACON</t>
  </si>
  <si>
    <t>JENNY CAROLINA CORTES CANTE</t>
  </si>
  <si>
    <t>ANDREA CATALINA TUNJO CHIGUASUQUE</t>
  </si>
  <si>
    <t>ANA MARIA CUADROS CASTRO</t>
  </si>
  <si>
    <t>NATALIA ELENA MARTINEZ GARCIA</t>
  </si>
  <si>
    <t>RICHARD STEVEN VIRVIESCAS REY</t>
  </si>
  <si>
    <t>MARIA DEL MAR ACEVEDO ESTRADA</t>
  </si>
  <si>
    <t>JUAN SEBASTIAN REYES PINILLA</t>
  </si>
  <si>
    <t>LEONARDO  RUIZ CORREDOR</t>
  </si>
  <si>
    <t>ROSA MARIA TALERO FRANCO</t>
  </si>
  <si>
    <t>448</t>
  </si>
  <si>
    <t>471</t>
  </si>
  <si>
    <t>436</t>
  </si>
  <si>
    <t>488</t>
  </si>
  <si>
    <t>499</t>
  </si>
  <si>
    <t>507</t>
  </si>
  <si>
    <t>472</t>
  </si>
  <si>
    <t>513</t>
  </si>
  <si>
    <t>514</t>
  </si>
  <si>
    <t>568</t>
  </si>
  <si>
    <t>523</t>
  </si>
  <si>
    <t>583</t>
  </si>
  <si>
    <t>618</t>
  </si>
  <si>
    <t>613</t>
  </si>
  <si>
    <t>584</t>
  </si>
  <si>
    <t>635</t>
  </si>
  <si>
    <t>650</t>
  </si>
  <si>
    <t>638</t>
  </si>
  <si>
    <t>641</t>
  </si>
  <si>
    <t>653</t>
  </si>
  <si>
    <t>654</t>
  </si>
  <si>
    <t>624</t>
  </si>
  <si>
    <t>691</t>
  </si>
  <si>
    <t>684</t>
  </si>
  <si>
    <t>721</t>
  </si>
  <si>
    <t>65221685</t>
  </si>
  <si>
    <t>457</t>
  </si>
  <si>
    <t>455</t>
  </si>
  <si>
    <t>456</t>
  </si>
  <si>
    <t>541</t>
  </si>
  <si>
    <t>573</t>
  </si>
  <si>
    <t>580</t>
  </si>
  <si>
    <t>565</t>
  </si>
  <si>
    <t>605</t>
  </si>
  <si>
    <t>Prestar servicios profesionales a la Dirección para la Gestión Policiva en los requerimientos de esta en las etapas contractuales y poscontractuales de los contratos a su cargo y en el acompañamiento administrativo y jurídico, en especial para las liquidaciones, liberaciones y requerimientos contractuales que sean definidos por la dirección</t>
  </si>
  <si>
    <t>RECLASIFICION DE ARL A RIESGO IV Y V A LOS CONTRATISTAS DE ACUERDO AL MEMORANDO 20231400008073 CORRESPONDIENTE AL PROYECTO 7795  PAGO PLANILLA 65221685, CORRESPONDIENTE A LOS APORTES DEL MES DE ENERO DE 2023.</t>
  </si>
  <si>
    <t>RECLASIFICION DE ARL A RIESGO IV Y V A LOS CONTRATISTAS DE ACUERDO AL MEMORANDO 20234200006073  PAGO PLANILLA 65221685, CORRESPONDIENTE A LOS APORTES DEL MES DE ENERO DE 2023.</t>
  </si>
  <si>
    <t>PRESTAR LOS SERVICIOS PROFESIONALES PARA APOYAR EL CUMPLIMIENTO DE LAS METAS Y ACTIVIDADES ADMINISTRATIVAS A CARGO DE LA DIRECCIÓN PARA LA GESTIÓN POLICIVA</t>
  </si>
  <si>
    <t>Pago de la autoliquidación de la nómina general de enero de 2023 (Planta de Inversión)</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</si>
  <si>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</si>
  <si>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brindar soporte jurídico en las acciones de Inspección, Vigilancia y control a establecimientos de comercio, así como en aquellas actividades que guarden relación con temas ambientales y de protección y bienestar animal.</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</si>
  <si>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</si>
  <si>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Pago de autoliquidación adicional por el pago de la bonificación anual proporcional al momento de su retiro a unos servidores públicos (Planta de Inversión)</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</si>
  <si>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</si>
  <si>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</si>
  <si>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</si>
  <si>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</si>
  <si>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</si>
  <si>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LOS SERVICIOS PROFESIONALES EN EL ACOMPAÑAMIENTO, DESARROLLO E IMPLEMENTACIÓN DE LA PREPRODUCCIÓN&lt;(&gt;,&lt;)&gt; PRODUCCIÓN Y POSPRODUCCIÓN EN EL COMPONENTE LOGÍSTICO Y SONORO, DE LOS EVENTOS Y ACTIVIDADES QUE ACOMPAÑE LA DIRECCIÓN</t>
  </si>
  <si>
    <t>Pago de las acreencias laborales del servidor público fallecido CÉSAR AUGUSTO MOYA MARTÍNEZ. (Planta de Inversión).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</si>
  <si>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</si>
  <si>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Pago de la nómina general de febrero 2023 (Planta de Inversión).</t>
  </si>
  <si>
    <t>Pago de cesantías a retirados en la nómina general de febrero 2023 (Planta de Inversión)</t>
  </si>
  <si>
    <t>Pago de la nómina adicional del retroactivo de 2023 en aplicación del Decreto No. 067 de 15 de febrero de 2023. (Planta de Inversión).</t>
  </si>
  <si>
    <t>MARCOS FIDEL HERNANDEZ VERGARA</t>
  </si>
  <si>
    <t>POSITIVA COMPAÑIA DE SEGUROS SA</t>
  </si>
  <si>
    <t>JOHANNA IVONNE MANJARRES RODRIGUEZ</t>
  </si>
  <si>
    <t>HECTOR ABDUL MUSTAFA PABON</t>
  </si>
  <si>
    <t>DIANA PAOLA CARDONA ORTEGON</t>
  </si>
  <si>
    <t>WILSON KILIAN PATIÑO HERNANDEZ</t>
  </si>
  <si>
    <t>EMILCE MARIA CARDENAS SOLANO</t>
  </si>
  <si>
    <t>SANDRA MILENA DURAN NIETO</t>
  </si>
  <si>
    <t>LAZARO  GUZMAN BOCANEGRA</t>
  </si>
  <si>
    <t>MICHAEL BRAYAN PINILLA COY</t>
  </si>
  <si>
    <t>JULIAN DAVID RUIZ SALGADO</t>
  </si>
  <si>
    <t>PAULA ANDREA MESA HUERFANO</t>
  </si>
  <si>
    <t>MARIA KAMILA ROJAS MUÑOZ</t>
  </si>
  <si>
    <t>LUIS GABRIEL MARQUEZ UMAÑA</t>
  </si>
  <si>
    <t>DIEGO FERNANDO BUSTOS OROZCO</t>
  </si>
  <si>
    <t>MARIA  MARTINEZ ORTIZ</t>
  </si>
  <si>
    <t>ARNOLD ANDRES CHARRY FIERRO</t>
  </si>
  <si>
    <t>420</t>
  </si>
  <si>
    <t>426</t>
  </si>
  <si>
    <t>427</t>
  </si>
  <si>
    <t>433</t>
  </si>
  <si>
    <t>430</t>
  </si>
  <si>
    <t>444</t>
  </si>
  <si>
    <t>451</t>
  </si>
  <si>
    <t>443</t>
  </si>
  <si>
    <t>461</t>
  </si>
  <si>
    <t>445</t>
  </si>
  <si>
    <t>450</t>
  </si>
  <si>
    <t>463</t>
  </si>
  <si>
    <t>452</t>
  </si>
  <si>
    <t>440</t>
  </si>
  <si>
    <t>459</t>
  </si>
  <si>
    <t>466</t>
  </si>
  <si>
    <t>475</t>
  </si>
  <si>
    <t>484</t>
  </si>
  <si>
    <t>485</t>
  </si>
  <si>
    <t>544</t>
  </si>
  <si>
    <t>503</t>
  </si>
  <si>
    <t>504</t>
  </si>
  <si>
    <t>505</t>
  </si>
  <si>
    <t>462</t>
  </si>
  <si>
    <t>534</t>
  </si>
  <si>
    <t>460</t>
  </si>
  <si>
    <t>555</t>
  </si>
  <si>
    <t>558</t>
  </si>
  <si>
    <t>559</t>
  </si>
  <si>
    <t>560</t>
  </si>
  <si>
    <t>561</t>
  </si>
  <si>
    <t>567</t>
  </si>
  <si>
    <t>596</t>
  </si>
  <si>
    <t>577</t>
  </si>
  <si>
    <t>594</t>
  </si>
  <si>
    <t>588</t>
  </si>
  <si>
    <t>595</t>
  </si>
  <si>
    <t>592</t>
  </si>
  <si>
    <t>593</t>
  </si>
  <si>
    <t>600</t>
  </si>
  <si>
    <t>601</t>
  </si>
  <si>
    <t>603</t>
  </si>
  <si>
    <t>621</t>
  </si>
  <si>
    <t>622</t>
  </si>
  <si>
    <t>636</t>
  </si>
  <si>
    <t>637</t>
  </si>
  <si>
    <t>642</t>
  </si>
  <si>
    <t>620</t>
  </si>
  <si>
    <t>634</t>
  </si>
  <si>
    <t>649</t>
  </si>
  <si>
    <t>660</t>
  </si>
  <si>
    <t>670</t>
  </si>
  <si>
    <t>657</t>
  </si>
  <si>
    <t>497</t>
  </si>
  <si>
    <t>665</t>
  </si>
  <si>
    <t>667</t>
  </si>
  <si>
    <t>671</t>
  </si>
  <si>
    <t>673</t>
  </si>
  <si>
    <t>675</t>
  </si>
  <si>
    <t>679</t>
  </si>
  <si>
    <t>694</t>
  </si>
  <si>
    <t>696</t>
  </si>
  <si>
    <t>706</t>
  </si>
  <si>
    <t>682</t>
  </si>
  <si>
    <t>708</t>
  </si>
  <si>
    <t>680</t>
  </si>
  <si>
    <t>732</t>
  </si>
  <si>
    <t>PRESTAR SERVICIOS PROFESIONALES EN LA DIRECCIÓN DE CONVIVENCIA Y DIÁLOGO SOCIAL PARA ACOMPAÑAR LA IMPLEMENTACIÓN Y SEGUIMIENTO DE LAS MESAS DE DIÁLOGO QUE SE GENEREN EN LOS DIFERENTES ESPACIOS DE CONFLICTIVIDAD</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</si>
  <si>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</si>
  <si>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JURÍDICOS PARA APOYAR LAS ACTIVIDADES RELACIONADAS CON LA GESTIÓN DE LA DIRECCIÓN DE CONVIVENCIA Y DIÁLOGO SOCIAL DE LA SECRETARIA DISTRITAL DE GOBIERNO</t>
  </si>
  <si>
    <t>RECLASIFICION DE ARL A RIESGO IV Y V A LOS CONTRATOSTAS DE ACUERDO AL MEMORANDO 20233000002263   PAGO PLANILLA 65221685, CORRESPONDIENTE A LOS APORTES DEL MES DE ENERO DE 2023.</t>
  </si>
  <si>
    <t>PRESTAR SERVICIOS PROFESIONALES ESPECIALIZADOS JURÍDICOS PARA LIDERAR TODOS LOS PROGRAMAS ADELANTADOS POR LA DIRECCIÓN DE CONVIVENCIA Y DIÁLOGO SOCIAL DE LA SECRETARIA DISTRITAL DE GOBIERNO</t>
  </si>
  <si>
    <t>PRESTAR SERVICIOS DE APOYO A LA GESTIÓN PARA LA DIRECCIÓN DE CONVIVENCIA Y DIÁLOGO SOCIAL EN LA IMPLEMENTACIÓN DEL PROGRAMA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</si>
  <si>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</si>
  <si>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</si>
  <si>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EN LA DIRECCIÓN DE CONVIVENCIA Y DIÁLOGO SOCIAL PARA FORTALECER LA CONVIVENCIA, LA CULTURA CIUDADANA Y LA GOBERNABILIDAD EN LA CIUDAD</t>
  </si>
  <si>
    <t>PRESTAR SERVICIOS DE APOYO A LA GESTIÓN EN LA DIRECCIÓN DE CONVIVENCIA Y DIÁLOGO SOCIAL PARA EL CORRECTO DESEMPEÑO MISIONAL EN LOS TEMAS RELACIONADOS CON LA CONVIVENCIA, EL DIÁLOGO SOCIAL Y LA PARTICIPACIÓN CIUDADANA</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</si>
  <si>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</si>
  <si>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SERVICIOS DE APOYO A LA GESTIÓN EN LA DIRECCIÓN DE CONVIVENCIA Y DIÁLOGO SOCIAL PARA ACOMPAÑAR LA IMPLEMENTACIÓN Y SEGUIMIENTO DE LAS MESAS DE DIÁLOGO QUE SE GENEREN EN LOS DIFERENTES ESPACIOS DE CONFLICTIVIDAD</t>
  </si>
  <si>
    <t>PRESTAR SERVICIOS PROFESIONALES EN EL MARCO DE LAS ACCIONES DE GESTIÓN POR ADELANTAR EN LA DIRECCIÓN DE CONVIVENCIA Y DIÁLOGO SOCIAL.</t>
  </si>
  <si>
    <t>PRESTAR SERVICIOS DE APOYO A LA GESTIÓN EN EL MARCO DE LAS ACCIONES Y REPORTES, NECESARIOS EN LA DIRECCIÓN DE CONVIVENCIA Y DIÁLOGO SOCIAL</t>
  </si>
  <si>
    <t>PRESTAR SERVICIOS DE APOYO A LA GESTIÓN PARA LA IMPLEMENTACIÓN DEL PROGRAMA GOLES EN PAZ 2.0 Y ASISTIR A LOS TEMAS DEL PROGRAMA DE DIÁLOGO SOCIAL, PROTESTA Y MOVILIZACIÓN SOCIAL</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</si>
  <si>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</si>
  <si>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</si>
  <si>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</si>
  <si>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</si>
  <si>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ADMINISTRACIÓN, CONFIGURACIÓN Y DESARROLLO DE LOS SERVICIOS NUEVOS Y EXISTENTES DEL OBSERVATORIO DE CONFLICTIVIDADES DE LA SUBSECRETARIA DE GOBERNABILIDAD DE LA ENTIDAD, IMPLEMENTADOS EN LA NUBE DE ORACLE (OCI, APEX, DATA VISUALIZER)</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</si>
  <si>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</si>
  <si>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t>
  </si>
  <si>
    <t>JENNY KAREN TATIANA ROCHA ORTIZ</t>
  </si>
  <si>
    <t>MERCY CAROLINA OSORIO CANTOR</t>
  </si>
  <si>
    <t>LUZ MERY MUÑOZ PALACIOS</t>
  </si>
  <si>
    <t>LINA PAOLA CELIS GUZMAN</t>
  </si>
  <si>
    <t>MELADY SOFIA GUERRERO CASTAÑEDA</t>
  </si>
  <si>
    <t>MARIA ESPERANZA RIAÑO GONZALEZ</t>
  </si>
  <si>
    <t>LEISON  MORENO MARTINEZ</t>
  </si>
  <si>
    <t>DIANA CAROLINA OROZCO PEREZ</t>
  </si>
  <si>
    <t>DIANA MARCELA RINCON ORTIZ</t>
  </si>
  <si>
    <t>DIEGO JAVIER RODRIGUEZ</t>
  </si>
  <si>
    <t>ANGIE NATALIA MEDINA LEON</t>
  </si>
  <si>
    <t>AURA MARIA ALBARRACIN COLORADO</t>
  </si>
  <si>
    <t>DIANA CAROLINA BARACALDO VELASQUEZ</t>
  </si>
  <si>
    <t>PABLO GERMAN BARON MARIN</t>
  </si>
  <si>
    <t>HECTOR MANUEL PAIBA ARDILA</t>
  </si>
  <si>
    <t>SAMUEL DAVID VARGAS CASAS</t>
  </si>
  <si>
    <t>JHON JAMES GIRON DIAZ</t>
  </si>
  <si>
    <t>CESAR AUGUSTO VARGAS POVEDA</t>
  </si>
  <si>
    <t>MOISES OLIVO ROJAS VEGA</t>
  </si>
  <si>
    <t>IVON ALEJANDRA GARAY PARRA</t>
  </si>
  <si>
    <t>LUIS DAVID AGUIRRE CUARTAS</t>
  </si>
  <si>
    <t>JORGE ELIECER CASTELLANOS RODRIGUEZ</t>
  </si>
  <si>
    <t>ERIC DAVID GARCIA ARIZA</t>
  </si>
  <si>
    <t>ERIKA ALEJANDRA LEON CLAROS</t>
  </si>
  <si>
    <t>VALENTINA  SANCHEZ ESTUPIÑAN</t>
  </si>
  <si>
    <t>YULI YERALDIN MURILLO COBA</t>
  </si>
  <si>
    <t>EDGAR HERNANDO SUAREZ VEGA</t>
  </si>
  <si>
    <t>JOHAN STEVEN CUADRADO LADINO</t>
  </si>
  <si>
    <t>JAIR MARCEL MAHECHA GARZON</t>
  </si>
  <si>
    <t>LILIAN YOLANDA LOPEZ RODRIGUEZ</t>
  </si>
  <si>
    <t>ENVER DUVAN VARGAS MURCIA</t>
  </si>
  <si>
    <t>MARIANA  CORREA MANTILLA</t>
  </si>
  <si>
    <t>LUCIA  REINA VILLAMIL</t>
  </si>
  <si>
    <t>ASTRID CAROLINA PEÑA NIÑO</t>
  </si>
  <si>
    <t>JORGE ALBERTO RODRIGUEZ CAMACHO</t>
  </si>
  <si>
    <t>MIGUEL EDUARDO PULIDO BONILLA</t>
  </si>
  <si>
    <t>WILSON FERNEY LEMUS JAQUE</t>
  </si>
  <si>
    <t>OSCAR FERNANDO CASTELBLANCO CALLEJAS</t>
  </si>
  <si>
    <t>MILLER  POLANIA ORTIZ</t>
  </si>
  <si>
    <t>DIANA MARCELA GUAYARA CASTILLO</t>
  </si>
  <si>
    <t>DAYANA  SALAZAR ELEJALDE</t>
  </si>
  <si>
    <t>DANIEL ALBERTO FRANCO ROJAS</t>
  </si>
  <si>
    <t>MARIA DEL PILAR BUITRAGO GOMEZ</t>
  </si>
  <si>
    <t>WILLIAM EDUARD CARVAJAL ANGARITA</t>
  </si>
  <si>
    <t>ANDRES FELIPE ALDANA PARDO</t>
  </si>
  <si>
    <t>RUBEN DARIO ESPINOSA BALLEN</t>
  </si>
  <si>
    <t>OSCAR FELIPE SANCHEZ ORJUELA</t>
  </si>
  <si>
    <t>OSCAR DAVID PATERNINA NEITA</t>
  </si>
  <si>
    <t>YUDY NATALIA CASAS RAMOS</t>
  </si>
  <si>
    <t>MARIO MANUEL MARTINEZ PADILLA</t>
  </si>
  <si>
    <t>EMILDA  SANCHEZ PALACIOS</t>
  </si>
  <si>
    <t>SERGIO GEOVANNY TOCANCIPA ARIZA</t>
  </si>
  <si>
    <t>ANYI YURLEY DIAZ QUINTERO</t>
  </si>
  <si>
    <t>JUAN PABLO CARVAJAL CASTRO</t>
  </si>
  <si>
    <t>WILLY ANDRES RODRIGUEZ MONTOYA</t>
  </si>
  <si>
    <t>MYRIAM ANDREA ORDOÑEZ PINZON</t>
  </si>
  <si>
    <t>MONICA  AREVALO BONILLA</t>
  </si>
  <si>
    <t>JUAN SEBASTIAN MUÑETON TAMAYO</t>
  </si>
  <si>
    <t>PAOLA ANDREA SANCHEZ BRAUSSIN</t>
  </si>
  <si>
    <t>DINA  MONTAÑA GUALTEROS</t>
  </si>
  <si>
    <t>ERIKA VANNESA ANDREA STEPHANIE ROMERO TABORDA</t>
  </si>
  <si>
    <t>LILIA CATALINA VARGAS DUANCA</t>
  </si>
  <si>
    <t>MAURICIO GUILLERMO AHUMADA CORTES</t>
  </si>
  <si>
    <t>NATALY  MORALES BERNAL</t>
  </si>
  <si>
    <t>SANTIAGO  BARRERO GONZALEZ</t>
  </si>
  <si>
    <t>MARIO ASDRUBAL RODRIGUEZ SANCHEZ</t>
  </si>
  <si>
    <t>IVONNE TATIANA NUÑEZ CHOCONTA</t>
  </si>
  <si>
    <t>EDGAR JHONNATAM BELEÑO GARCIA</t>
  </si>
  <si>
    <t>OMAR ALEJANDRO FONSECA OVIEDO</t>
  </si>
  <si>
    <t>WILMER ALEXIS VALENCIA CONTO</t>
  </si>
  <si>
    <t>DIEGO ALEJANDRO GARAVITO MORA</t>
  </si>
  <si>
    <t>ROBERTH  VARGAS PABON</t>
  </si>
  <si>
    <t>DIEGO GERARDO TAPIA LLANOS</t>
  </si>
  <si>
    <t>PAOLA ALEJANDRA SILVA RUIZ</t>
  </si>
  <si>
    <t>JHON JAIRO BUSTAMANTE BOBADILLA</t>
  </si>
  <si>
    <t>FRANCY ALIRIO AMAYA DIAZ</t>
  </si>
  <si>
    <t>CAMILO ANDRES VELEZ BUSTOS</t>
  </si>
  <si>
    <t>MARIA JAQUELINE LEAL LOAIZA</t>
  </si>
  <si>
    <t>PAOLA ANDREA MATTA BERNAL</t>
  </si>
  <si>
    <t>FREDY OSWALDO IMBACHI RONCANCIO</t>
  </si>
  <si>
    <t>JEFFREY DARIO GOMEZ GALVAN</t>
  </si>
  <si>
    <t>VIVIANA  VALENCIA CARDONA</t>
  </si>
  <si>
    <t>FABIAN ANDRES PEREZ URREGO</t>
  </si>
  <si>
    <t>GISSELLE TATIANA PERALTA MORALES</t>
  </si>
  <si>
    <t>INGRID NATALIA ALVARADO MAHECHA</t>
  </si>
  <si>
    <t>JOHAN ANDREY SUTA ESPINEL</t>
  </si>
  <si>
    <t>JOHAN MAURICIO AREVALO CEPEDA</t>
  </si>
  <si>
    <t>JHON JAIRO ARRIETA CORREA</t>
  </si>
  <si>
    <t>DIEGO MAURICIO HILARION NIÑO</t>
  </si>
  <si>
    <t>EDWIN FABIAN RODRIGUEZ APARICIO</t>
  </si>
  <si>
    <t>ANDERSON ALFREDO VENEGAS BERNAL</t>
  </si>
  <si>
    <t>SANDRA PATRICIA SANABRIA HERNANDEZ</t>
  </si>
  <si>
    <t>VIVIANA  MORENO MOLINA</t>
  </si>
  <si>
    <t>SAMIR  SAAB SALAZAR</t>
  </si>
  <si>
    <t>OMAR ANDRES MURILLO BEJARANO</t>
  </si>
  <si>
    <t>WILLIAM JAIR RODRIGUEZ CRUZ</t>
  </si>
  <si>
    <t>JUAN CAMILO ACOSTA REYES</t>
  </si>
  <si>
    <t>CAMILO ANDRES MORENO CHAPARRO</t>
  </si>
  <si>
    <t>GINA TATIANA SUAREZ DELGADILLO</t>
  </si>
  <si>
    <t>JUANA MARIA CAYCEDO LOPEZ</t>
  </si>
  <si>
    <t>DARWIN FARUTH HOYOS PALACIO</t>
  </si>
  <si>
    <t>JUAN SEBASTIAN CARDENAS GONZALEZ</t>
  </si>
  <si>
    <t>422</t>
  </si>
  <si>
    <t>468</t>
  </si>
  <si>
    <t>465</t>
  </si>
  <si>
    <t>477</t>
  </si>
  <si>
    <t>500</t>
  </si>
  <si>
    <t>496</t>
  </si>
  <si>
    <t>498</t>
  </si>
  <si>
    <t>537</t>
  </si>
  <si>
    <t>557</t>
  </si>
  <si>
    <t>550</t>
  </si>
  <si>
    <t>585</t>
  </si>
  <si>
    <t>615</t>
  </si>
  <si>
    <t>630</t>
  </si>
  <si>
    <t>617</t>
  </si>
  <si>
    <t>632</t>
  </si>
  <si>
    <t>651</t>
  </si>
  <si>
    <t>658</t>
  </si>
  <si>
    <t>663</t>
  </si>
  <si>
    <t>710</t>
  </si>
  <si>
    <t>729</t>
  </si>
  <si>
    <t>688</t>
  </si>
  <si>
    <t>733</t>
  </si>
  <si>
    <t>711</t>
  </si>
  <si>
    <t>Prestar servicios profesionales en la Subsecretaría para la Gobernabilidad y la Garantía de Derechos para apoyar la puesta en marcha  de los servicios&lt;(&gt;,&lt;)&gt; habilitadores y ciclo de innovación del Laboratorio de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</si>
  <si>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</si>
  <si>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SUBSECRETARIA PARA LA GOBERNABILIDAD Y LA GARANTÍA DE DERECHOS PARA LA IMPLEMENTACIÓN Y SEGUIMIENTO DE LOS PROYECTOS DEL LABORATORIO DE INNOVACIÓN</t>
  </si>
  <si>
    <t>Prestar servicios profesionales en la Subsecretaría para la Gobernabilidad y la Garantía de Derechos para apoyar y hacer seguimiento  en la formulación y reformulación de las políticas públicas a cargo de la SGGD.</t>
  </si>
  <si>
    <t>PRESTAR SERVICIOS PROFESIONALES PARA EL ACOMPAÑAMIENTO TÉCNICO A LA PLANEACIÓN, IMPLEMENTACIÓN Y SEGUIMIENTO A PROCESOS DE PARTICIPACIÓN CIUDADANA EN EL ÁMBITO LOCAL, EN EL MARCO DEL MODELO DE GOBIERNO ABIERTO</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</si>
  <si>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</si>
  <si>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especializados en la subsecretaría para la gobernabilidad y garantía de derechos para apoyar los temas jurídicos de la subsecretaría en el marco del modelo de gestión de la entidad.</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</si>
  <si>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</si>
  <si>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</si>
  <si>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DE APOYO A PROCESOS DE ACTIVACIÓN Y MOVILIZACIÓN CIUDADANA QUE PERMITAN LA APROPIACIÓN DE LA CIUDADANÍA ANTE LOS DIVERSOS INSTRUMENTOS&lt;(&gt;,&lt;)&gt; MECANISMOS E INSTANCIAS DE PARTICIPACIÓN EN EL MARCO DE LAS COMPETENCIAS DE LA SECRETARÍA DISTRITAL DE GOBIERNO</t>
  </si>
  <si>
    <t>PRESTACIÓN DE SERVICIOS JURÍDICOS EN LAS ACTIVIDADES DE PLANEACIÓN, SEGUIMIENTO ESTRATÉGICO Y ARTICULACIÓN DE LOS PROCESOS DE ACTIVACIÓN CIUDADANA, PARA LA APROPIACIÓN DE INSTRUMENTOS DE PARTICIPACIÓN POR PARTE DE LA CIUDADANÍA&lt;(&gt;,&lt;)&gt; DESDE LAS COMPETENCIAS DE LA SECRETARÍA DISTRITAL DE GOBIERNO</t>
  </si>
  <si>
    <t>PRESTAR LOS SERVICIOS DE APOYO A LAS ACCIONES DE DIFUSIÓN, SOCIALIZACIÓN Y COMUNICACIÓN DE ESTRATEGIAS DE PARTICIPACIÓN DE CARA A LA CIUDADANÍA, EN EL MARCO DE LAS ACCIONES DE PARTICIPACIÓN DIGITAL QUE LIDERA LA SECRETARÍA DISTRITAL DE GOBIERNO.</t>
  </si>
  <si>
    <t>ANDREY URIEL VERGARA SANCHEZ</t>
  </si>
  <si>
    <t>JOSE LUIS GARCIA ROJAS</t>
  </si>
  <si>
    <t>LINA MARCELA SANTIBAÑEZ ZAMUDIO</t>
  </si>
  <si>
    <t>FABIAN CAMILO FONSECA JIMENEZ</t>
  </si>
  <si>
    <t>SARA LUCIA CUERVO SUAREZ</t>
  </si>
  <si>
    <t>GABRIELA  RODRIGUEZ JIMENEZ</t>
  </si>
  <si>
    <t>SANDRA PATRICIA MENDOZA GRANJA</t>
  </si>
  <si>
    <t>LEONARDO  SANMIGUEL ROLDAN</t>
  </si>
  <si>
    <t>CARO DAVID CARO HERNANDEZ</t>
  </si>
  <si>
    <t>EDISSON DAVID HERNANDEZ RAMIREZ</t>
  </si>
  <si>
    <t>EDWIN GIOVANNY CASTILLO ROCHA</t>
  </si>
  <si>
    <t>ERIKA ESTEFANIA RODRIGUEZ VELOZA</t>
  </si>
  <si>
    <t>437</t>
  </si>
  <si>
    <t>604</t>
  </si>
  <si>
    <t>656</t>
  </si>
  <si>
    <t>417</t>
  </si>
  <si>
    <t>416</t>
  </si>
  <si>
    <t>629</t>
  </si>
  <si>
    <t>579</t>
  </si>
  <si>
    <t>628</t>
  </si>
  <si>
    <t>659</t>
  </si>
  <si>
    <t>676</t>
  </si>
  <si>
    <t>725</t>
  </si>
  <si>
    <t>714</t>
  </si>
  <si>
    <t>726</t>
  </si>
  <si>
    <t>727</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</si>
  <si>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</si>
  <si>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de apoyo a la gestión para la elaboración de los informes y/o documentos relacionados con el seguimiento a las sesiones convocadas por el Concejo de Bogotá, D.C., de acuerdo con los lineamientos que le establezca el Supervisor del contrato</t>
  </si>
  <si>
    <t>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t>
  </si>
  <si>
    <t>Prestar los servicios profesionales con Enlace de la Secretaría Distrital de Gobierno para el seguimiento a las sesiones, mesas de trabajo, foros&lt;(&gt;,&lt;)&gt; comisiones accidentales, audiencias públicas que convoque el Concejo de Bogotá, en materia de asuntos normativos, conforme a las metas del proyecto de inversión 7799 y las establecidas en el Plan Distrital de Desarrollo.</t>
  </si>
  <si>
    <t>Prestar los servicios profesionales especializados para orientar la realización de documentos, de acuerdo con las líneas de investigación del Observatorio de Asuntos Políticos, así como la revisión, ajuste y retroalimentación de los informes que se le asignen, conforme a lo establecido en la normatividad vigente y las directrices del Supervisor del contrato.</t>
  </si>
  <si>
    <t>Prestar los servicios profesionales para proyectar los documentos de análisis sobre el seguimiento de las sesiones realizadas por el Concejo de Bogotá&lt;(&gt;,&lt;)&gt; D.C., de conformidad con las metas establecidas en el Proyecto de Inversión 7799 y el Plan Distrital de Desarrollo</t>
  </si>
  <si>
    <t>Prestar los servicios profesionales para el trámite y seguimiento de las proposiciones y debates de control político que realice el Concejo de Bogotá, D.C.&lt;(&gt;,&lt;)&gt; de acuerdo con lo establecido en la normatividad vigente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</si>
  <si>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</si>
  <si>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t>
  </si>
  <si>
    <t>Prestar los servicios profesionales para la elaboración de documentos sobre el seguimiento a las sesiones, mesas de trabajo, foros, comisiones accidentales, audiencias públicas que convoque el Concejo de Bogotá, conforme a las metas del proyecto de inversión 7799 y las establecidas en el Plan Distrital de Desarrollo.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</si>
  <si>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</si>
  <si>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</si>
  <si>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</si>
  <si>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</si>
  <si>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</si>
  <si>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</si>
  <si>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</si>
  <si>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ANGIE STEFANI PIRAQUIVE BEJARANO</t>
  </si>
  <si>
    <t>ANA VALENTINA SANTANDER DE LUQUE</t>
  </si>
  <si>
    <t>ANDERSON JULIAN ACEVEDO HERREÑO</t>
  </si>
  <si>
    <t>MIRYAM IVETTE NARANJO MOLINA</t>
  </si>
  <si>
    <t>EDISON ALFONSO DIAZ BARAJAS</t>
  </si>
  <si>
    <t>LUIS FELIPE MURGUEITIO SICARD</t>
  </si>
  <si>
    <t>LAURA VALENTINA JARA SANCHEZ</t>
  </si>
  <si>
    <t>DIANA ALEXANDRA RINCON LOZANO</t>
  </si>
  <si>
    <t>SANTIAGO  VASQUEZ LOPEZ</t>
  </si>
  <si>
    <t>JESSICA ANDREA JIMENEZ POLANIA</t>
  </si>
  <si>
    <t>ORLANDO  NUMPAQUE GAMBASICA</t>
  </si>
  <si>
    <t>STEPHANIE GIRE ZAMORA GUZMAN</t>
  </si>
  <si>
    <t>JOSE ALEJANDRO SUAREZ RODRIGUEZ</t>
  </si>
  <si>
    <t>ALVARO  FORERO HERRERA</t>
  </si>
  <si>
    <t>CRISTHIAN ANDRES PARRADO RODRIGUEZ</t>
  </si>
  <si>
    <t>MARIA CAMILA ZAPATA CASTAÑO</t>
  </si>
  <si>
    <t>ANDREA YERALDIN MURCIA MARTIN</t>
  </si>
  <si>
    <t>LAURA NATALIA ACOSTA SAAVEDRA</t>
  </si>
  <si>
    <t>572</t>
  </si>
  <si>
    <t>476</t>
  </si>
  <si>
    <t>608</t>
  </si>
  <si>
    <t>666</t>
  </si>
  <si>
    <t>639</t>
  </si>
  <si>
    <t>640</t>
  </si>
  <si>
    <t>689</t>
  </si>
  <si>
    <t>693</t>
  </si>
  <si>
    <t>697</t>
  </si>
  <si>
    <t>702</t>
  </si>
  <si>
    <t>674</t>
  </si>
  <si>
    <t>728</t>
  </si>
  <si>
    <t>738</t>
  </si>
  <si>
    <t>739</t>
  </si>
  <si>
    <t>PRESTAR SERVICIOS PROFESIONALES COMO COMMUNITY MANAGER DE LA SECRETARÍA DE GOBIERNO PARA PROMOVER LOS PROGRAMAS Y PROYECTOS DE LA ENTIDAD QUE BENEFICIAN A LA CIUDADANÍA</t>
  </si>
  <si>
    <t>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</si>
  <si>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</si>
  <si>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COMO DESARROLLADOR WEB A LA SECRETARIA DISTRITAL DE GOBIERNO PARA EL DESARROLLO, MANTENIMIENTO, FORTALECIMIENTO E IMPLEMENTACIÓN DE PORTALES Y MICROSITIOS WEB DE LA ENTIDAD</t>
  </si>
  <si>
    <t>PRESTAR LOS SERVICIOS PROFESIONALES A LA DIRECCIÓN ADMINISTRATIVA DE LA SECRETARIA DISTRITAL DE GOBIERNO EN ASUNTOS JURÍDICOS Y CONTRACTUALES A CARGO DE LA DEPENDENCIA.</t>
  </si>
  <si>
    <t>PRESTAR LOS SERVICIOS PROFESIONALES A LA SECRETARIA DISTRITAL DE GOBIERNO COMO DESARROLLADOR WEB SENIOR PARA EL DESARROLLO, MANTENIMIENTO, FORTALECIMIENTO E IMPLEMENTACIÓN DE PORTALES Y MICROSITIOS WEB DE LA ENTIDAD</t>
  </si>
  <si>
    <t>PRESTAR SERVICIOS PROFESIONALES A LA SECRETARÍA DISTRITAL DE GOBIERNO EN TEMAS RELACIONADOS CON LA VISUALIZACIÓN DE DATOS PARA LA ANALÍTICA Y LA GESTIÓN ESTADÍSTICA DE LA ENTIDAD</t>
  </si>
  <si>
    <t>PRESTAR LOS SERVICIOS PROFESIONALES PARA REALIZAR LA GESTIÓN EN LA IMPLEMENTACIÓN DEL MODELO DE ANALÍTICA INSTITUCIONAL DE LA SECRETARÍA DISTRITAL DE GOBIERNO Y LA IMPLEMENTACIÓN DEL PLAN ESTADÍSTICO DISTRITAL</t>
  </si>
  <si>
    <t>BRINDAR APOYO A LA OFICINA ASESORA DE PLANEACIÓN EN EL DESARROLLO DE ACCIONES ESTABLECIDAS PARA EL SISTEMA DE GESTIÓN AMBIENTAL DE LA ENTIDAD.</t>
  </si>
  <si>
    <t>Prestación de servicios de apoyo a la gestión para soportar las soluciones basadas Power Platform en lo relacionado con la administración de la plataforma, creación, mantenimiento e integración de las soluciones y gestión de nuevos requerimientos así como con soluciones de administración para Office 365 y Directorio Activo de la entidad</t>
  </si>
  <si>
    <t>PRESTAR SERVICIOS PROFESIONALES A LA SECRETARÍA DISTRITAL DE GOBIERNO EN EL DESARROLLO DE ESTUDIOS Y EVALUACIONES DE PLANES, PROGRAMAS Y PROYECTOS</t>
  </si>
  <si>
    <t>PRESTAR LOS SERVICIOS PROFESIONALES EN LA OFICINA ASESORA DE PLANEACIÓN, COMO APOYO EN EL DISEÑO E IMPLEMENTACIÓN DE LAS HERRAMIENTAS QUE CONFORMAN LA GESTIÓN AMBIENTAL INSTITUCIONAL Y LA GESTIÓN DEL RIESGO Y CAMBIO CLIMÁTICO</t>
  </si>
  <si>
    <t>PRESTAR LOS SERVICIOS PROFESIONALES EN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</si>
  <si>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Dirección de Tecnologías e Información, para realizar las actividades de automatización de procesos, desarrollo&lt;(&gt;,&lt;)&gt; soporte y mantenimiento de sistemas de información.</t>
  </si>
  <si>
    <t>PRESTAR LOS SERVICIOS PROFESIONALES AL DESPACHO DE LA SECRETARIA DE GOBIERNO CON EL FIN DE APOYAR JURÍDICAMENTE LOS TRÁMITES Y SERVICIOS PARA LA GESTIÓN REQUERIDOS.</t>
  </si>
  <si>
    <t>Prestar servicios profesionales para hacer seguimiento a las gestiones administrativas, presupuestales, contables y económicas que, desde el punto de vista gerencial, que adelante Ia Dirección Financiera de La Secretaria de Gobierno</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</si>
  <si>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</si>
  <si>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</si>
  <si>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</si>
  <si>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</si>
  <si>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DE APOYO OPERATIVO EN LOS PROCESOS ARCHIVÍSTICOS SEGÚN NECESIDAD DEL SERVICIO EN LA SECRETARÍA DISTRITAL DE GOBIERNO</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</si>
  <si>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</si>
  <si>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</si>
  <si>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PRESTAR LOS SERVICIOS PROFESIONALES COMO DESARROLLARDOR WEB A LA SECRETARIA DISTRITAL DE GOBIERNO PARA EL DESARROLLO, MANTENIMIENTO, FORTALECIMIENTO E IMPLEMENTACIÓN DE PORTALES Y MICROSITIOS WEB DE LA ENTIDAD</t>
  </si>
  <si>
    <t>PRESTACIÓN DE SERVICIOS PROFESIONALES ESPECIALIZADOS PARA REALIZAR CONCEPTOS TÉCNICOS, DISEÑO, ADECUACIONES Y PROPUESTAS DE AJUSTES A LA INFRAESTRUCTURA FÍSICA A CARGO DE LA SECRETARIA DISTRITAL DE GOBIERNO</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</si>
  <si>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</si>
  <si>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PRESTAR SERVICIOS PROFESIONALES PARA LA SECRETARÍA DE GOBIERNO EN LA PROYECCIÓN, SEGUIMIENTO Y EJECUCIÓN DE LOS PROCESOS, PROCEDIMIENTOS, ACTIVIDADES CONTABLES, APOYO A LA CONSOLIDACIÓN Y REVISIÓN DEL BALANCE.</t>
  </si>
  <si>
    <t>PRESTACIÓN DE SERVICIOS PROFESIONALES COMO ABOGADO PARA REPRESENTAR JUDICIAL Y EXTRAJUDICIALMENTE A LA ENTIDAD, EN LOS PROCESOS QUE LE SEAN ASIGNADOS, ASÍ COMO EN LAS DEMÁS ACTUACIONES ADMINISTRATIVAS QUE SE REQUIERAN</t>
  </si>
  <si>
    <t>PRESTAR LOS SERVICIOS PROFESIONALES PARA EL ACOMPAÑAMIENTO METODOLÓGICO Y ESTADÍSTICO EN LA IMPLEMENTACIÓN DEL MODELO DE ANALÍTICA INSTITUCIONAL Y LA GESTIÓN ESTADÍSTICA DE LA SECRETARÍA DISTRITAL DE GOBIERNO.</t>
  </si>
  <si>
    <t>PRESTAR LOS SERVICIOS DE APOYO A LA GESTIÓN PARA LA IMPLEMENTACIÓN DE LAS HERRAMIENTAS DE GESTIÓN DOCUMENTAL</t>
  </si>
  <si>
    <t>PRESTAR SERVICIOS PROFESIONALES EN LOS PROCESOS DE ARTICULACIÓN ESTRATÉGICA DE LAS ACTIVIDADES PROPIAS DE LA MISIONALIDAD DE LA SECRETARÍA DISTRITAL DE GOBIERNO, PARA EL FORTALECIMIENTO DE ESTRATEGIAS Y ESPACIOS DIRIGIDOS A LA CIUDADANÍA.</t>
  </si>
  <si>
    <t>PRESTAR LOS SERVICIOS PROFESIONALES ESPECIALIZADOS A LA SECRETARÍA DISTRITAL DE GOBIERNO COMO DISEÑADOR UX/UI PARA LA IMPLEMENTACIÓN DE LA PRESENTACIÓN Y ESTILO DE LOS PORTALES Y MICROSITIOS DE LA ENTIDAD</t>
  </si>
  <si>
    <t>Prestar servicios profesionales a la Secretaría Distrital de Gobierno en el desarrollo de evaluaciones y mediciones de planes, programas, proyectos y políticas públicas, que conforman la agenda de evaluación de la entidad</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</si>
  <si>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</si>
  <si>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</si>
  <si>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FABIAN ANDRES FLOREZ RODRIGUEZ</t>
  </si>
  <si>
    <t>MIGUEL ANGEL JIMENEZ SANCHEZ</t>
  </si>
  <si>
    <t>WILLIAM ALEXANDER BARBOSA FUENTES</t>
  </si>
  <si>
    <t>DIEGO LEONARDO GARZON ARENAS</t>
  </si>
  <si>
    <t>AUGUSTO CESAR MOSCARELLA RIASCOS</t>
  </si>
  <si>
    <t>LUIS EDUARDO FLOREZ MENDEZ</t>
  </si>
  <si>
    <t>ANGELA PATRICIA MARTINEZ TIBABUZO</t>
  </si>
  <si>
    <t>ELIZABETH  ARIAS HERNANDEZ</t>
  </si>
  <si>
    <t>MARIA LILIANA HERNANDEZ ESCOBAR</t>
  </si>
  <si>
    <t>SEBASTIAN  ROMERO CORREDOR</t>
  </si>
  <si>
    <t>JAIR DAVID CALDERIN ROJAS</t>
  </si>
  <si>
    <t>NATALIA  MARTIN CUELLAR</t>
  </si>
  <si>
    <t>ANDRES FELIPE LEON BARRAGAN</t>
  </si>
  <si>
    <t>MARIA CAMILA TORRES ALMANZA</t>
  </si>
  <si>
    <t>WILLIAM  GONZALEZ BETANCOURT</t>
  </si>
  <si>
    <t>CESAR ANDRES ANDRADE OCAMPO</t>
  </si>
  <si>
    <t>SANDRA MILENA JIMENEZ GUERRERO</t>
  </si>
  <si>
    <t>PANAMERICANA LIBRERIA Y PAPELERIA S A</t>
  </si>
  <si>
    <t>RUBEN DAVID ESPINAL PARRA</t>
  </si>
  <si>
    <t>MILENA  CRUZ SANDOVAL</t>
  </si>
  <si>
    <t>MARIA MONICA CUESTA SIERRA</t>
  </si>
  <si>
    <t>YENY  YAÑEZ BOLIVAR</t>
  </si>
  <si>
    <t>YADIRA FERNANDA ARIAS ESPINOSA</t>
  </si>
  <si>
    <t>MAURICIO  BUITRAGO AGUDELO</t>
  </si>
  <si>
    <t>KAROL DAYANNA GUEVARA PARRA</t>
  </si>
  <si>
    <t>JOHN FREDY ALVAREZ CAMARGO</t>
  </si>
  <si>
    <t>BRENDA KATHERINE GARZON GOMEZ</t>
  </si>
  <si>
    <t>FRANCY JOHANNA BULLA RODRIGUEZ</t>
  </si>
  <si>
    <t>CAMILO EDMUNDO CRUZ SANCHEZ</t>
  </si>
  <si>
    <t>IRENE JOHANNA YATE FORERO</t>
  </si>
  <si>
    <t>YULY ANDREA NIVIAYO CASTRO</t>
  </si>
  <si>
    <t>JOSE EDUARDO LUCERO CASTRO</t>
  </si>
  <si>
    <t>LORENA ALEJANDRA WILCHES GONZALEZ</t>
  </si>
  <si>
    <t>DAVID FELIPE LAVERDE MOLINA</t>
  </si>
  <si>
    <t>JUANITA ESTEPHANIA BARRERO ROMERO</t>
  </si>
  <si>
    <t>JOHANN ALEXANDER GARZON ARENAS</t>
  </si>
  <si>
    <t>JOSE EMILIO LEMUS MESA</t>
  </si>
  <si>
    <t>MARIA ELENA CANCELADA GONZALEZ</t>
  </si>
  <si>
    <t>WILLINGTON JAIR ABRIL CARVAJAL</t>
  </si>
  <si>
    <t>LUZ HIDELA HERNANDEZ PARRADO</t>
  </si>
  <si>
    <t>610</t>
  </si>
  <si>
    <t>685</t>
  </si>
  <si>
    <t>ARDIKARY  ARIZA BUITRAGO</t>
  </si>
  <si>
    <t>YULIET STEFFANIA RODRIGUEZ CABEZAS</t>
  </si>
  <si>
    <t>ANGIE XIOMARA NIÑO RODRIGUEZ</t>
  </si>
  <si>
    <t>LEONARDO  ROJAS ACEVEDO</t>
  </si>
  <si>
    <t>EVELY KATHERINE AFANADOR REY</t>
  </si>
  <si>
    <t>ISABEL  MONTENEGRO JUNCO</t>
  </si>
  <si>
    <t>SANDRA PATRICIA VARGAS MEDINA</t>
  </si>
  <si>
    <t>ANDREA CATALINA LEON QUINTERO</t>
  </si>
  <si>
    <t>LUIS CARLOS CASTILLO PEREZ</t>
  </si>
  <si>
    <t>VIVIANA ANDREA MORENO RODRIGUEZ</t>
  </si>
  <si>
    <t>JENNIFER  TORRES SANCHEZ</t>
  </si>
  <si>
    <t>RAFAEL GUSTAVO CARREÑO CURIEL</t>
  </si>
  <si>
    <t>MATILDE MARIA DAZA DE OROZCO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</si>
  <si>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</si>
  <si>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</si>
  <si>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</si>
  <si>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A LA DIRECCIÓN PARA LA GESTIÓN DEL DESARROLLO LOCAL EN EL ACOMPAÑAMIENTO A LOS PROGRAMAS BOGOTÁ LOCAL ENFOCADOS EN EL FORTALECIMIENTO EN MATERIA AMBIENTAL, SOSTENIBILIDAD Y RURALIDAD.</t>
  </si>
  <si>
    <t>PRESTAR LOS SERVICIOS PROFESIONALES PARA BRINDAR ASISTENCIA JURÍDICA EN MATERIA DE PETICIONES Y CONTROL POLITICO</t>
  </si>
  <si>
    <t>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t>
  </si>
  <si>
    <t>Prestar los servicios profesionales en la Dirección para la gestión del desarrollo local, apoyando jurídicamente las actividades de asistencia técnica integral a los fondos de desarrollo local.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</si>
  <si>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</si>
  <si>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</si>
  <si>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LOS SERVICIOS PROFESIONALES APOYANDO A LA DIRECCIÓN PARA LA GESTIÓN DEL DESARROLLO LOCAL - DGDL, EN LAS ACTIVIDADES DE ASISTENCIA TÉCNICA PARA LA EJECUCIÓN DE LOS PROYECTOS DE INVERSIÓN LOCAL QUE ADELANTAN LOS FONDOS DE DESARROLLO LOCAL - FDL.</t>
  </si>
  <si>
    <t>RECLASIFICION DE ARL A RIESGO IV Y V A LOS CONTRATISTAS DE ACUERDO ALMEMORANDO 20234200006073</t>
  </si>
  <si>
    <t>0000000528</t>
  </si>
  <si>
    <t>RECLASIFICION DE ARL A RIESGO IV Y V A LOS CONTRATISTAS DE ACUERDO ALMEMORANDO 20231400008073 CORRESPONDIENTE AL PROYECTO 7800</t>
  </si>
  <si>
    <t>0000000715</t>
  </si>
  <si>
    <t>713</t>
  </si>
  <si>
    <t>745</t>
  </si>
  <si>
    <t>712</t>
  </si>
  <si>
    <t>746</t>
  </si>
  <si>
    <t>747</t>
  </si>
  <si>
    <t>704</t>
  </si>
  <si>
    <t>755</t>
  </si>
  <si>
    <t>744</t>
  </si>
  <si>
    <t>756</t>
  </si>
  <si>
    <t>766</t>
  </si>
  <si>
    <t>759</t>
  </si>
  <si>
    <t>781</t>
  </si>
  <si>
    <t>750</t>
  </si>
  <si>
    <t>787</t>
  </si>
  <si>
    <t>799</t>
  </si>
  <si>
    <t>801</t>
  </si>
  <si>
    <t>802</t>
  </si>
  <si>
    <t>803</t>
  </si>
  <si>
    <t>775</t>
  </si>
  <si>
    <t>814</t>
  </si>
  <si>
    <t>820</t>
  </si>
  <si>
    <t>797</t>
  </si>
  <si>
    <t>826</t>
  </si>
  <si>
    <t>837</t>
  </si>
  <si>
    <t>839</t>
  </si>
  <si>
    <t>840</t>
  </si>
  <si>
    <t>846</t>
  </si>
  <si>
    <t>773</t>
  </si>
  <si>
    <t>848</t>
  </si>
  <si>
    <t>800</t>
  </si>
  <si>
    <t>855</t>
  </si>
  <si>
    <t>788</t>
  </si>
  <si>
    <t>856</t>
  </si>
  <si>
    <t>811</t>
  </si>
  <si>
    <t>863</t>
  </si>
  <si>
    <t>804</t>
  </si>
  <si>
    <t>866</t>
  </si>
  <si>
    <t>818</t>
  </si>
  <si>
    <t>880</t>
  </si>
  <si>
    <t>890</t>
  </si>
  <si>
    <t>891</t>
  </si>
  <si>
    <t>831</t>
  </si>
  <si>
    <t>894</t>
  </si>
  <si>
    <t>714699676-2</t>
  </si>
  <si>
    <t>714699676</t>
  </si>
  <si>
    <t>715139155-2</t>
  </si>
  <si>
    <t>715862363-8</t>
  </si>
  <si>
    <t>715862363</t>
  </si>
  <si>
    <t>736</t>
  </si>
  <si>
    <t>737</t>
  </si>
  <si>
    <t>748</t>
  </si>
  <si>
    <t>752</t>
  </si>
  <si>
    <t>754</t>
  </si>
  <si>
    <t>71904843-8</t>
  </si>
  <si>
    <t>717904843</t>
  </si>
  <si>
    <t>779</t>
  </si>
  <si>
    <t>DANIEL MAURICIO GARCIA LAMUS</t>
  </si>
  <si>
    <t>JUAN PABLO CABRERA CIFUENTES</t>
  </si>
  <si>
    <t>HELBERT CAMILO MEDRANO CARDENAS</t>
  </si>
  <si>
    <t>XIOMARA LISETH QUINO SANDOVAL</t>
  </si>
  <si>
    <t>RICARDO  NEUTA NEUTA</t>
  </si>
  <si>
    <t>EDWARD ALFREDO AREVALO NEUTA</t>
  </si>
  <si>
    <t>KELY ESTHER CONSUEGRA MENDEZ</t>
  </si>
  <si>
    <t>LUZ ADRIANA BARBOSA BAUTISTA</t>
  </si>
  <si>
    <t>ANGELA JOHANA PATIÑO QUIROGA</t>
  </si>
  <si>
    <t>LIMPIEZA METROPOLITANA S A E S P Y PODRA UTILIZAR LA SIGLA LIME S A E S P</t>
  </si>
  <si>
    <t>MARIA NELSY CHIGUASUQUE NEUTA</t>
  </si>
  <si>
    <t>SANDRA MILENA COBOS ANGULO</t>
  </si>
  <si>
    <t>JAVIER EDUARDO GARIBELLO FRADE</t>
  </si>
  <si>
    <t>JOHANA CATHERINE SUAREZ MACHADO</t>
  </si>
  <si>
    <t>WILLIAM VENTURA PADILLA GONZALEZ</t>
  </si>
  <si>
    <t>ELKIN MAURICIO BARBOSA SANTANA</t>
  </si>
  <si>
    <t>FABIAN ANDRES TUNJO COBOS</t>
  </si>
  <si>
    <t>GUISELA ESPERANZA ROJAS URREGO</t>
  </si>
  <si>
    <t>DAVID FELIPE HENAO NEUTA</t>
  </si>
  <si>
    <t>CRISTIAN ANDRES LOPEZ PARDO</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</si>
  <si>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LIDERESAS&lt;(&gt;,&lt;)&gt; POBLACION EN PROCESO DE REINCORPORACION Y REINTEGRACION A LA VIDA CIVIL, DEFENSORES Y DEFENSORAS DE DERECHOS HUMANOS, QUE DEMANDEN MEDIDAS DE PREVENCIÓN O PROTECCIÓN.</t>
  </si>
  <si>
    <t>PRESTAR SERVICIOS DE APOYO PARA EL LEVANTAMIENTO TÉCNICO DE INVENTARIOS DOCUMENTALES EN LOS ARCHIVOS DE LA DIRECCIÓN DE DERECHOS HUMANOS</t>
  </si>
  <si>
    <t>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</si>
  <si>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</si>
  <si>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A LA DIRECCIÓN DE DERECHOS HUMANOS DE LA SECRETARIA DISTRITAL DE GOBIERNO EN LOS ASUNTOS JURÍDICOS Y LEGALES QUE REQUIERAN LOS PROCESOS MISIONALES Y ADMINISTRATIVOS QUE SE ADELANTAN EN LA DIRECCIÓN</t>
  </si>
  <si>
    <t>Prestar los servicios profesionales en la ejecución metodológica y de asistencia técnica para cumplir el ciclo de la política pública para los pueblos indígenas en Bogotá</t>
  </si>
  <si>
    <t>SOLICITUD DE CDP PARA PAGO DE SERVICIOS PUBLICOS VIGENCIA 2023  Pago del servicio de Acueducto y Alcantarillado de la Casa POSÁ WIWA, ubicado en la Carrera 3 No. 10- 72, período facturado del 26 de enero al 23 de febrero de 2023, según factura No. 714699676-2</t>
  </si>
  <si>
    <t>SOLICITUD DE CDP PARA PAGO DE SERVICIOS PUBLICOS VIGENCIA 2023  Pago del servicio de Aseo de la Casa POSÁ WIWA, ubicada en la Carrera 3 No. 10- 72, período facturado del 02 de enero al 01 de febrero de 2023, según factura No. 714699676</t>
  </si>
  <si>
    <t>SOLICITUD DE CDP PARA PAGO DE SERVICIOS PUBLICOS VIGENCIA 2023  Pago del servicio de Energía de la Casa Gitana de los Derechos del Pueblo Rrom, ubicad en la Carrera 65A No. 5A – 35 LC2, período facturado del 30 de enero al 27 de febrero de 2023, según factura No. 715139155-2</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</si>
  <si>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</si>
  <si>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SOLICITUD DE CDP PARA PAGO DE SERVICIOS PUBLICOS VIGENCIA 2023  Pago del servicio de recolección de desechos, de la Casa a Gitana de los Derechos del Pueblo Rrom, ubicada en la Carrera 65A No. 5A – 35 LC2, período facturado del 26 de noviembre de 2022 al 17 de enero de 2023, según factura No. 411786719.</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</si>
  <si>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</si>
  <si>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</si>
  <si>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SERVICIOS PUBLICOS VIGENCIA 2023  Pago del servicio de energía de Confía, ubicado en la en la Carrera 3 No. 30 A Sur - 06&lt;(&gt;,&lt;)&gt; período facturado del 03 de febrero al 03 de marzo de 2023, según factura No, 715862363-8</t>
  </si>
  <si>
    <t>SOLICITUD DE CDP PARA PAGO DE SERVICIOS PUBLICOS VIGENCIA 2023  Pago del servicio de aseo de Confía, ubicado en la en la Carrera 3 No. 30 A Sur - 06, período facturado del 13 de enero al 12 de febrero de 2023, según factura No, 715862363.</t>
  </si>
  <si>
    <t>PRESTAR SERVICIOS PROFESIONALES PARA EL FORTALECIMIENTO EN EL PROCESO DE CONSULTA PREVIA DEL PLAN PARCIAL EL EDÉN EL DESCANSO DE LA META DEL PLAN DE VIDA DE LA COMUNIDAD INDÍGENA MUISCA DE BOSA PARA LAS LINEAS DE GOBIERNO, JUSTICIA Y MEMORIA.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</si>
  <si>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</si>
  <si>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FORTALECIMIENTO EN EL PROCESO DE CONSULTA PREVIA DEL PLAN PARCIAL EL EDÉN EL DESCANSO DE LA META DEL PLAN DE VIDA DE LA COMUNIDAD INDÍGENA MUISCA DE BOSA PARA LAS LINEAS DE GOBIERNO, JUSTICIA Y MEMORIA.</t>
  </si>
  <si>
    <t>PRESTAR SERVICIOS PROFESIONALES, PARA REALIZAR ACOMPAÑAMIENTO EN LA GESTIÓN DE LA REFORMULACIÓN DE LA POLÍTICA PÚBLICA ÉTNICA EN EL PLAN DE VIDA MUISCA</t>
  </si>
  <si>
    <t>SOLICITUD DE CDP PARA PAGO DE SERVICIOS PUBLICOS VIGENCIA 2023  PAGO DEL SERVICIO DE ANERGÍA DE LA CASA DEL PENSAMIENTO INDIGENA, UBICADA EN LA Calle 9 No. 9 – 60,PERÍODO DE FACTURACIÓN 28/01/2023 AL 27/02/2023, SEGÚN FACTURAS No:  717904843-8      $ 2.730 717904846-0      174.720 717904849-1       59.150 717904838-9        4.550 717904841-3       74.620</t>
  </si>
  <si>
    <t>SOLICITUD DE CDP PARA PAGO DE SERVICIOS PUBLICOS VIGENCIA 2023  PAGO DEL SERVICIO DE ASEO DE LA CASA DEL PENSAMIENTO INDIGENA, UBICADA EN LA Calle 9 No. 9 – 60,PERÍODO DE FACTURACIÓN 28/01/2023 AL 27/02/2023, SEGÚN FACTURAS No:  717904843          50.540 717904844          50.540 717904846          50.540 717904842          50.540 717904838          50.540 717904841          50.540 717904840          50.540 717904839          50.540 717904837          50.540</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</si>
  <si>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</si>
  <si>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762</t>
  </si>
  <si>
    <t>780</t>
  </si>
  <si>
    <t>793</t>
  </si>
  <si>
    <t>795</t>
  </si>
  <si>
    <t>798</t>
  </si>
  <si>
    <t>791</t>
  </si>
  <si>
    <t>810</t>
  </si>
  <si>
    <t>821</t>
  </si>
  <si>
    <t>749</t>
  </si>
  <si>
    <t>849</t>
  </si>
  <si>
    <t>857</t>
  </si>
  <si>
    <t>825</t>
  </si>
  <si>
    <t>858</t>
  </si>
  <si>
    <t>859</t>
  </si>
  <si>
    <t>860</t>
  </si>
  <si>
    <t>861</t>
  </si>
  <si>
    <t>834</t>
  </si>
  <si>
    <t>867</t>
  </si>
  <si>
    <t>838</t>
  </si>
  <si>
    <t>886</t>
  </si>
  <si>
    <t>892</t>
  </si>
  <si>
    <t>833</t>
  </si>
  <si>
    <t>895</t>
  </si>
  <si>
    <t>66104352</t>
  </si>
  <si>
    <t>707</t>
  </si>
  <si>
    <t>741</t>
  </si>
  <si>
    <t>742</t>
  </si>
  <si>
    <t>743</t>
  </si>
  <si>
    <t>772</t>
  </si>
  <si>
    <t>774</t>
  </si>
  <si>
    <t>778</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</si>
  <si>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</si>
  <si>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Subsecretaría de Gestión Local para el fortalecimiento del modelo de gestión policiva a través del apoyo en la formulación y seguimiento de herramientas de política pública</t>
  </si>
  <si>
    <t>Prestar los servicios profesionales para apoyar a la Dirección para la Gestión Policiva en las actividades relacionadas con las instancias de coordinación&lt;(&gt;,&lt;)&gt; la sustanciación del proceso sancionatorio de delegados y demás labores administrativas jurídicas y administrativas de la Dirección.</t>
  </si>
  <si>
    <t>RECLASIFICION DE ARL A RIESGO IV Y V A LOS CONTRATISTAS DE ACUERDO AL MEMORANDO 20231400008073 CORRESPONDIENTE AL PROYECTO 7795  Pago de la planilla 66104352, correspondiente a los aportes de la ARL, del mes de febrero de 2023.</t>
  </si>
  <si>
    <t>RECLASIFICION DE ARL A RIESGO IV Y V A LOS CONTRATISTAS DE ACUERDO AL MEMORANDO 20234200006073  Pago de la planilla 66104352, correspondiente a los aportes de la ARL, del mes de febrero de 2023.</t>
  </si>
  <si>
    <t>Pago de la autoliquidación de la nómina de febrero de 2023. (Planta de Inversión).</t>
  </si>
  <si>
    <t>Pago de aportes por la proporcionalidad de Bonificación Anual al momento del retiro de unos funcionarios. (Planta de Inversión).</t>
  </si>
  <si>
    <t>PRESTAR EL SERVICIO DE ALQUILER DE IMPRESORAS CON SUMINISTROS PARA LA SECRETARIA DISTRITAL DE GOBIERNO</t>
  </si>
  <si>
    <t>Pago de la nómina general de marzo 2023. (Planta de Inversión).</t>
  </si>
  <si>
    <t>Pago de cesantías a funcionarios retirados en el mes de febrero de 2023. (Planta de Inversión).</t>
  </si>
  <si>
    <t>Pago de intereses complementarios a las cesantías de la nómina de marzo de 2023. (Planta de Inversión).</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</si>
  <si>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</si>
  <si>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Fobtibón&lt;(&gt;,&lt;)&gt; Engativa, Barrios Unidos, Teusaquillo, Candelaria.</t>
  </si>
  <si>
    <t>Prestar los servicios profesionales para apoyar las actividades relacionadas con la gestión y los asuntos jurídicos y administrativos de la Dirección para la Gestión Policiva.</t>
  </si>
  <si>
    <t>NATHALIE XIMENA CARRILLO AVILA</t>
  </si>
  <si>
    <t>LIZETH PAOLA TORRES REYES</t>
  </si>
  <si>
    <t>DEISY PAOLA VASQUEZ MOJICA</t>
  </si>
  <si>
    <t>OMAR JOSE OSORIO VILLABON</t>
  </si>
  <si>
    <t>SUMIMAS S A S</t>
  </si>
  <si>
    <t>ANGIEE LIZETH AVILA PEREZ</t>
  </si>
  <si>
    <t>DAVID ANTONIO RODRIGUEZ PULIDO</t>
  </si>
  <si>
    <t>JULIANA CAMILA SAENZ GARCIA</t>
  </si>
  <si>
    <t>JORGE ALEXANDER CAICEDO RIVERA</t>
  </si>
  <si>
    <t>DIANA CAROLINA MARTINEZ GONZALEZ</t>
  </si>
  <si>
    <t>GLORIA STELLA PAEZ MURCIA</t>
  </si>
  <si>
    <t>GUILLERMO ANDRES MURILLO HOYOS</t>
  </si>
  <si>
    <t>716</t>
  </si>
  <si>
    <t>723</t>
  </si>
  <si>
    <t>751</t>
  </si>
  <si>
    <t>767</t>
  </si>
  <si>
    <t>757</t>
  </si>
  <si>
    <t>768</t>
  </si>
  <si>
    <t>771</t>
  </si>
  <si>
    <t>776</t>
  </si>
  <si>
    <t>777</t>
  </si>
  <si>
    <t>758</t>
  </si>
  <si>
    <t>783</t>
  </si>
  <si>
    <t>763</t>
  </si>
  <si>
    <t>786</t>
  </si>
  <si>
    <t>789</t>
  </si>
  <si>
    <t>792</t>
  </si>
  <si>
    <t>770</t>
  </si>
  <si>
    <t>796</t>
  </si>
  <si>
    <t>807</t>
  </si>
  <si>
    <t>816</t>
  </si>
  <si>
    <t>785</t>
  </si>
  <si>
    <t>822</t>
  </si>
  <si>
    <t>824</t>
  </si>
  <si>
    <t>835</t>
  </si>
  <si>
    <t>847</t>
  </si>
  <si>
    <t>850</t>
  </si>
  <si>
    <t>809</t>
  </si>
  <si>
    <t>876</t>
  </si>
  <si>
    <t>881</t>
  </si>
  <si>
    <t>889</t>
  </si>
  <si>
    <t>664</t>
  </si>
  <si>
    <t>718</t>
  </si>
  <si>
    <t>731</t>
  </si>
  <si>
    <t>66564901</t>
  </si>
  <si>
    <t>JOSE FLORENTINO CARRILLO PINEDA</t>
  </si>
  <si>
    <t>GUSTAVO ADOLFO GALINDEZ OLARTE</t>
  </si>
  <si>
    <t>EVELYN JOHANNA SILVA SANCHEZ</t>
  </si>
  <si>
    <t>MARCO FIDEL PEDROZA HUERTAS</t>
  </si>
  <si>
    <t>JOHN ALEXANDER SOLANO CAICEDO</t>
  </si>
  <si>
    <t>ANGIE NATALIA AGUIRRE SEPULVEDA</t>
  </si>
  <si>
    <t>SANTIAGO IGNACIO OSPINA RICO</t>
  </si>
  <si>
    <t>OLGA LUCIA MENDIETA DIAZ</t>
  </si>
  <si>
    <t>DANIEL FELIPE ARIZA GONZALEZ</t>
  </si>
  <si>
    <t>ALEXANDRA  CAMACHO MARIN</t>
  </si>
  <si>
    <t>OLKIN  BAQUERO MIELES</t>
  </si>
  <si>
    <t>BRAYDA LIZETH SANDOVAL FAJARDO</t>
  </si>
  <si>
    <t>WILSON YESID ROA COBA</t>
  </si>
  <si>
    <t>CARMEN ELENA BONILLA MORENO</t>
  </si>
  <si>
    <t>DIANA CAROLINA QUIROGA ARIAS</t>
  </si>
  <si>
    <t>DIEGO ALEXANDER GUTIERREZ BALLEN</t>
  </si>
  <si>
    <t>JOSE NICOLAS REYES GARCIA</t>
  </si>
  <si>
    <t>CLAUDIA PAOLA MARTINEZ RODRIGUEZ</t>
  </si>
  <si>
    <t>LAURA VANESA ROSAS ROZO</t>
  </si>
  <si>
    <t>HEIDY NATALIE GARCIA GONZALEZ</t>
  </si>
  <si>
    <t>DIANA MARCELA SIERRA TORRALBA</t>
  </si>
  <si>
    <t>ANDRES DAVID PEÑARETE LUGO</t>
  </si>
  <si>
    <t>DIEGO ALEXANDER GONZALEZ GOMEZ</t>
  </si>
  <si>
    <t>DIEGO ANDRES VILLARREAL DELGADO</t>
  </si>
  <si>
    <t>DANIEL FELIPE RODRIGUEZ HERNANDEZ</t>
  </si>
  <si>
    <t>RAFAEL GEOVANNY GARCIA MENDEZ</t>
  </si>
  <si>
    <t>DANIEL ANDRES TORRES SANCHEZ</t>
  </si>
  <si>
    <t>DARIO FERNANDO BELTRAN GARCIA</t>
  </si>
  <si>
    <t>YAIRA ALEJANDRA FAJARDO GONZALEZ</t>
  </si>
  <si>
    <t>LAURA CATALINA ALVAREZ MOSQUERA</t>
  </si>
  <si>
    <t>MIGUEL LEONARDO MOLINA ALVARADO</t>
  </si>
  <si>
    <t>LENNIS ISABEL ESCORCIA CANO</t>
  </si>
  <si>
    <t>MARCELA DEL PILAR MENDEZ SOLANILLA</t>
  </si>
  <si>
    <t>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t>
  </si>
  <si>
    <t>RECLASIFICION DE ARL A RIESGO IV Y V A LOS CONTRATISTAS DE ACUERDO AL MEMORANDO 20233000002263  Pago de la planilla 66104352, correspondiente a los aportes de la ARL, del mes de febrero de 2023.</t>
  </si>
  <si>
    <t>PRESTAR LOS SERVICIOS PROFESIONALES PARA LA RECOLECCIÓN, SISTEMATIZACIÓN, CONSOLIDACIÓN Y REDACCIÓN DE LAS MEMORIAS DEL PROGRAMA GOLES EN PAZ 2.0</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</si>
  <si>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</si>
  <si>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APOYO A LA GESTIÓN PARA LA DIRECCIÓN DE CONVIVENCIA Y DIÁLOGO SOCIAL EN LA EJECUCIÓN DE LA ESTRATEGIA DE CULTURA CIUDADANA FOMENTANDO ESPACIOS DE PARTICIPACIÓN CON LAS ORGANIZACIONES SOCIALES.</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</si>
  <si>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</si>
  <si>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RECLASIFICION DE ARL A RIESGO IV Y V A LOS CONTRATOSTAS DE ACUERDO AL MEMORANDO 20233000002263  PAGO DE LA PLANILLLA 66564901, PAGO DE LOS APORTES DEL MES DE FEBRERO DE 2023</t>
  </si>
  <si>
    <t>805</t>
  </si>
  <si>
    <t>817</t>
  </si>
  <si>
    <t>841</t>
  </si>
  <si>
    <t>808</t>
  </si>
  <si>
    <t>851</t>
  </si>
  <si>
    <t>872</t>
  </si>
  <si>
    <t>875</t>
  </si>
  <si>
    <t>877</t>
  </si>
  <si>
    <t>897</t>
  </si>
  <si>
    <t>902</t>
  </si>
  <si>
    <t>715</t>
  </si>
  <si>
    <t>717</t>
  </si>
  <si>
    <t>765</t>
  </si>
  <si>
    <t>LIZETH  PALACIOS RUEDA</t>
  </si>
  <si>
    <t>YEINER  GARCIA MARIN</t>
  </si>
  <si>
    <t>JORGE ANDRES AGUDELO PEREZ</t>
  </si>
  <si>
    <t>ERIKA MERCEDES GOMEZ RIVERA</t>
  </si>
  <si>
    <t>DIANA PATRICIA ARENAS BLANCO</t>
  </si>
  <si>
    <t>MARIA DEL CARMEN PRIETO CLAVIJO</t>
  </si>
  <si>
    <t>ANDREA  RODAS QUICENO</t>
  </si>
  <si>
    <t>LEONOR  GUATIBONZA VALDERRAMA</t>
  </si>
  <si>
    <t>DIANA CAROLINA BELLO MILLAN</t>
  </si>
  <si>
    <t>FELIPE  GONZALEZ MORALES</t>
  </si>
  <si>
    <t>PRESTACIÓN DE SERVICIOS PROFESIONALES PARA ASISTIR LOS PROCESOS DE PARTICIPACIÓN, GOBIERNO ABIERTO Y SEGUIMIENTO ESTRATÉGICO A POLÍTICAS DE PARTICIPACIÓN RELATIVAS A LAS COMPETENCIAS DEL GRUPO DE PARTICIPACIÓN DE LA SECRETARIA DE GOBIERNO</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</si>
  <si>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</si>
  <si>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t>
  </si>
  <si>
    <t>PRESTAR SERVICIOS PROFESIONALES EN LA SUBSECRETARÍA PARA LA GOBERNABILIDAD Y GARANTÍA DE DERECHOS PARA EL ACOMPAÑAMIENTO JURÍDICO REQUERIDO EN LOS PROCESOS MISIONALES.</t>
  </si>
  <si>
    <t>Prestar servicios profesionales especializados en la Subsecretaría para la Gobernabilidad y la Garantía de Derechos para apoyar la coordinación y desarrollo de proyectos del Laboratorio de Innovación de la SDG.</t>
  </si>
  <si>
    <t>PRESTAR SERVICIO DE APOYO A ACCIONES DE CARÁCTER ADMINISTRATIVO&lt;(&gt;,&lt;)&gt; OPERATIVO Y DE GESTIÓN DE INFORMACIÓN BRINDANDO UN SOPORTE ADECUADO EN TODAS LAS ACTIVIDADES OPERATIVAS DE IMPLEMENTACIÓN DE PROYECTOS Y ESTRATEGIAS DE PARTICIPACIÓN CIUDADANA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</si>
  <si>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</si>
  <si>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PRESTACIÓN DE SERVICIOS PROFESIONALES PARA EL SEGUIMIENTO AL CUMPLIMIENTO Y EJECUCIÓN DE LOS PLANES, PROGRAMAS Y PROYECTOS ASOCIADOS A LOS PROCESOS DE PARTICIPACIÓN CIUDADANA EN EL MARCO DE LA ESTRATEGIA DE GOBIERNO ABIERTO.</t>
  </si>
  <si>
    <t>PRESTACIÓN DE SERVICIOS PROFESIONALES PARA ASISTIR DESDE EL COMPONENTE JURÍDICO LOS PROCESOS DE PLANEACIÓN&lt;(&gt;,&lt;)&gt; SEGUIMIENTO ESTRATÉGICO Y ARTICULACIÓN PARA EL FOMENTO DE LOS MECANISMOS DE PARTICIPACIÓN CIUDADANA EN EL MARCO DE LAS COMPETENCIAS DE LA SECRETARIA DE GOBIERNO</t>
  </si>
  <si>
    <t>PRESTAR SERVICIOS PROFESIONALES ESPECIALIZADOS EN LA IMPLEMENTACIÓN DE INSTRUMENTOS DE PARTICIPACIÓN CIUDADANA COMO PRESUPUESTOS PARTICIPATIVOS EN EL MARCO DEL MODELO DE GOBIERNO ABIERTO</t>
  </si>
  <si>
    <t>760</t>
  </si>
  <si>
    <t>761</t>
  </si>
  <si>
    <t>764</t>
  </si>
  <si>
    <t>740</t>
  </si>
  <si>
    <t>815</t>
  </si>
  <si>
    <t>865</t>
  </si>
  <si>
    <t>896</t>
  </si>
  <si>
    <t>OLGA VICTORIA RUBIO CORTES</t>
  </si>
  <si>
    <t>ALEXANDER  PRIETO MONCALEANO</t>
  </si>
  <si>
    <t>LEIDY VIVIANA ATUESTA MATEUS</t>
  </si>
  <si>
    <t>MAYCOL STIVEN MARTINEZ OSPINA</t>
  </si>
  <si>
    <t>PEDRO JOSE ARDILA TELLEZ</t>
  </si>
  <si>
    <t>JUAN CAMILO ESPAÑA VERA</t>
  </si>
  <si>
    <t>DIANA FERNANDA STEFANIA DIAZ PERDOMO</t>
  </si>
  <si>
    <t>NANCY ALEJANDRA PRADA ANAYA</t>
  </si>
  <si>
    <t>LUDY ANDREA BURGOS CORREDOR</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</si>
  <si>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</si>
  <si>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</si>
  <si>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los asuntos relacionados con el Congreso de la República, de acuerdo con lo establecido en la normatividad vigente y los procedimientos que tiene adoptados la Dirección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</si>
  <si>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</si>
  <si>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</si>
  <si>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</si>
  <si>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t>
  </si>
  <si>
    <t>753</t>
  </si>
  <si>
    <t>782</t>
  </si>
  <si>
    <t>784</t>
  </si>
  <si>
    <t>794</t>
  </si>
  <si>
    <t>806</t>
  </si>
  <si>
    <t>769</t>
  </si>
  <si>
    <t>819</t>
  </si>
  <si>
    <t>823</t>
  </si>
  <si>
    <t>836</t>
  </si>
  <si>
    <t>864</t>
  </si>
  <si>
    <t>813</t>
  </si>
  <si>
    <t>871</t>
  </si>
  <si>
    <t>873</t>
  </si>
  <si>
    <t>830</t>
  </si>
  <si>
    <t>874</t>
  </si>
  <si>
    <t>878</t>
  </si>
  <si>
    <t>829</t>
  </si>
  <si>
    <t>882</t>
  </si>
  <si>
    <t>883</t>
  </si>
  <si>
    <t>843</t>
  </si>
  <si>
    <t>885</t>
  </si>
  <si>
    <t>887</t>
  </si>
  <si>
    <t>888</t>
  </si>
  <si>
    <t>672</t>
  </si>
  <si>
    <t>PAULA ANDREA GRANADA RODRIGUEZ</t>
  </si>
  <si>
    <t>DEISY CAROLINA LIZARAZO GOMEZ</t>
  </si>
  <si>
    <t>LEWIS ENRIQUE POLO ESPINOSA</t>
  </si>
  <si>
    <t>OMAR FERNANDO GARCIA BATTE</t>
  </si>
  <si>
    <t>VALERIA ALEJANDRA POVEDA GUTIERREZ</t>
  </si>
  <si>
    <t>CLAUDIA VICTORIA RODRIGUEZ SANDOVAL</t>
  </si>
  <si>
    <t>ANA CAROLINA PIRACON SANDOVAL</t>
  </si>
  <si>
    <t>DIEGO ANDRES SOLORZANO LASSO</t>
  </si>
  <si>
    <t>CESAR LEANDRO PENAGOS VILLARRAGA</t>
  </si>
  <si>
    <t>SANDRA MILENA GOMEZ TOVAR</t>
  </si>
  <si>
    <t>GERARDO LEON MANCERA PARADA</t>
  </si>
  <si>
    <t>NESTOR EDUARDO PARRA RODRIGUEZ</t>
  </si>
  <si>
    <t>MARIA BERNARDA MELO QUIROGA</t>
  </si>
  <si>
    <t>RODRIGO  SALAZAR PRIETO</t>
  </si>
  <si>
    <t>ANA MARIA PEÑUELA POLO</t>
  </si>
  <si>
    <t>LUIS ERNESTO SIERRA QUINTERO</t>
  </si>
  <si>
    <t>KENNY ROLANDO QUINTERO CEPEDA</t>
  </si>
  <si>
    <t>SANDRA LILIANA BARON BECERRA</t>
  </si>
  <si>
    <t>MARIA PAULA NIETO RODRIGUEZ</t>
  </si>
  <si>
    <t>MANUELA  GOMEZ AVENDAÑO</t>
  </si>
  <si>
    <t>CAMILO ANDRES ANGARITA MOLINA</t>
  </si>
  <si>
    <t>CAROLINA  ANAYA FLOREZ</t>
  </si>
  <si>
    <t>LUIS CAMILO RINCON JIMENEZ</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</si>
  <si>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</si>
  <si>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servicios profesionales a la Secretaría Distrital de Gobierno en el desarrollo de evaluaciones y mediciones de planes, programas, proyectos y políticas públicas, que conforman la agenda de evaluación de la entidad.</t>
  </si>
  <si>
    <t>Adquirir licencias del software Adobe Creative Cloud for Teams para la Oficina de Comunicaciones de la Secretaría Distrital de Gobierno</t>
  </si>
  <si>
    <t>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</si>
  <si>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</si>
  <si>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</si>
  <si>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RECLASIFICION DE ARL A RIESGO IV Y V A LOS CONTRATISTAS DE ACUERDO AL MEMORANDO 20234200002563 CORRESPONDIENTE A LOS CONTRATOS 1548, 1549, 1550, 1551 Y 1552 DE 2022  Pago de la planilla 66104352, correspondiente a los aportes de la ARL, del mes de febrero de 2023.</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</si>
  <si>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</si>
  <si>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PROYECCIÓN, SEGUIMIENTO Y EJECUCIÓN DE LOS PROCESOS, PROCEDIMIENTOS Y ACTIVIDADES PROPIAS DE LA DIRECCIÓN FINANCIERA</t>
  </si>
  <si>
    <t>Prestar servicios profesionales en aspectos jurídicos y normativos que requieran los procesos misionales y administrativos que se adelantan en la Secretaría Distrital de Gobierno.</t>
  </si>
  <si>
    <t>Prestar los servicios profesionales a la Secretaría Distrital de Gobierno para la gestión de recursos técnicos y financieros de cooperación internacional y de la banca multilateral para facilitar el desarrollo de los proyectos estratégicos de la entidad</t>
  </si>
  <si>
    <t>PRESTAR LOS SERVICIOS PROFESIONALES AL DESPACHO DE LA SECRETARIA DE GOBIERNO EN LA ATENCIÓN, SEGUIMIENTO Y GESTIÓN INTERNA DE LAS RESPUESTAS INSTITUCIONALES A LAS SOLICITUDES Y REQUERIMIENTOS PROVENIENTES DE LOS DIFERENTES ACTORES DEL SECTOR, AUTORIDADES O INSTITUCIONES DE OTROS SECTORES, ASÍ COMO EL APOYO A TRÁMITES Y SERVICIOS PARA LA GESTIÓN REQUERIDOS</t>
  </si>
  <si>
    <t>PRESTAR LOS SERVICIOS PROFESIONALES EN EL DESARROLLO DE LA GESTIÓN CONTRACTUAL Y LA REALIZACIÓN DE LAS ACTIVIDADES ADMINISTRATIVAS Y OPERATIVAS QUE SE REQUIERAN EN LA DIRECCIÓN.</t>
  </si>
  <si>
    <t>Prestar los servicios profesionales para la instalación, actualización, administración, y monitoreo del hardware y software de servidores físicos y virtuales de la Secretaría Distrital de Gobierno.</t>
  </si>
  <si>
    <t>PRESTAR SERVICIOS PROFESIONALES PARA EL DESARROLLO DE LAS FASES DEL MODELO DE ANALÍTICA INSTITUCIONAL Y LA GESTIÓN ESTADÍSTICA DE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</si>
  <si>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</si>
  <si>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</si>
  <si>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</si>
  <si>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879</t>
  </si>
  <si>
    <t>904</t>
  </si>
  <si>
    <t>Prestar servicios profesionales en la subsecretaría de gestión local para la visualización, diseño y demás actividades relacionadas con el centro de gobierno local especialmente las relacionadas con temas financieros</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</si>
  <si>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</si>
  <si>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prestación de servicios profesionales en el seguimiento y reporte de la ejecución presupuestal de los fondos de desarrollo local en el marco de la asistencia técnica integral que presta la Dirección para la Gestión del Desarrollo Local.</t>
  </si>
  <si>
    <t>Prestar servicios profesionales en la Subsecretaría de Gestión Local para brindar asistencia jurídica en el fortalecimiento del modelo de gestión transparente, incluyente, participativo y colaborativo local.</t>
  </si>
  <si>
    <t>JOSE PATRICIO LIZCA ALVAREZ</t>
  </si>
  <si>
    <t>NASHLY  PEINADO MALAGON</t>
  </si>
  <si>
    <t>OMAR ALBEIRO HERNANDEZ ARIZA</t>
  </si>
  <si>
    <t>KAROL JHOANA AYALA FORERO</t>
  </si>
  <si>
    <t>854</t>
  </si>
  <si>
    <t>909</t>
  </si>
  <si>
    <t>910</t>
  </si>
  <si>
    <t>916</t>
  </si>
  <si>
    <t>926</t>
  </si>
  <si>
    <t>929</t>
  </si>
  <si>
    <t>943</t>
  </si>
  <si>
    <t>944</t>
  </si>
  <si>
    <t>869</t>
  </si>
  <si>
    <t>961</t>
  </si>
  <si>
    <t>969</t>
  </si>
  <si>
    <t>975</t>
  </si>
  <si>
    <t>978</t>
  </si>
  <si>
    <t>980</t>
  </si>
  <si>
    <t>907</t>
  </si>
  <si>
    <t>986</t>
  </si>
  <si>
    <t>1021</t>
  </si>
  <si>
    <t>1022</t>
  </si>
  <si>
    <t>7184583704</t>
  </si>
  <si>
    <t>719621173-9</t>
  </si>
  <si>
    <t>719621173</t>
  </si>
  <si>
    <t>1247</t>
  </si>
  <si>
    <t>12999847416</t>
  </si>
  <si>
    <t>13673303916</t>
  </si>
  <si>
    <t>721660782-9</t>
  </si>
  <si>
    <t>721660770</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</si>
  <si>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</si>
  <si>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</si>
  <si>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SOLICITUD DE CDP PARA PAGO DE SERVICIOS PUBLICOS VIGENCIA 2023  Pago del servicio de energía del Centro de Orientación y Fortalecimiento Integral Afrobogotano (CONFIA), ubicado en la Carrera 3 No. 30 A Sur – 06, período facturado del 03 de marzo al 03 de abril de 2023, según factura No. 719621173-9.,,</t>
  </si>
  <si>
    <t>SOLICITUD DE CDP PARA PAGO DE SERVICIOS PUBLICOS VIGENCIA 2023  Pago del servicio de aseo del Centro de Orientación y Fortalecimiento Integral Afrobogotano (CONFIA), ubicado en la Carrera 3 No. 30 A Sur – 06, período facturado del 03 de marzo al 03 de abril de 2023, según factura No. 719621173.,,</t>
  </si>
  <si>
    <t>REALIZAR LA ADICIÓN Y PRORROGA DEL CONTRATO No. 1247 DE 2022 SUSCRITO POR LA SECRETARÍA DISTRITAL DE GOBIERNO Y CONSORCIO TRANSPORTE SG</t>
  </si>
  <si>
    <t>REALIZAR LA ADICIÓN Y OTRO SÍ DEL CONTRATO No. 1465 DE 2022 SUSCRITO POR LA SECRETARÍA DISTRITAL DE GOBIERNO Y EL INSTITUTO COLOMBIANO DE CREDITO EDUCATIVO Y ESTUDIOS TECNICOS EN EL EXTERIOR "MARIANO OSPINA PEREZ "- ICETEX</t>
  </si>
  <si>
    <t>SOLICITUD DE CDP PARA PAGO DE SERVICIOS PUBLICOS VIGENCIA 2023  PAGO DEL SERVICIO DE ACUEDUCTO Y ALCANTARILLADO DE LA CASA DEL PENSAMIENTO INDIGANA UBICADA EN LA CALLE 9 NO. 9-60, PERÍODO FACTURADO DEL 19 DE ENERO AL 18 DE MARZO DE 2023, SEGÚN FACTURA No. 12999847416.</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</si>
  <si>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</si>
  <si>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SOLICITUD DE CDP PARA PAGO DE SERVICIOS PUBLICOS VIGENCIA 2023  Pago del servicio de acueducto y alcantarillado de la Casa Posa Wiwa, ubicada en la Cra 3 No. 10-72, período facturado del 21 de enero al 21 de marzo de 2023, según factura No. 13673303916</t>
  </si>
  <si>
    <t>SOLICITUD DE CDP PARA PAGO DE SERVICIOS PUBLICOS VIGENCIA 2023  Pago del servicio de energía de la Casa del Pensamiento Indígena, ubicada en la Calle 9 No. 9-60 AP 700, período facturado del 21 de marzo al 20 de abril de 2023, según facturas No.  721660776-2   $21.360 721660779-4   $188.250 721660782-9   $59.660 721660771-6   $4.660 721660774-8   $75.500</t>
  </si>
  <si>
    <t>SOLICITUD DE CDP PARA PAGO DE SERVICIOS PUBLICOS VIGENCIA 2023  Pago del servicio de aseo de la Casa del Pensamiento Indígena, ubicada en la Calle 9 No. 9-60 AP 700, período facturado del 26 de febrero al 27 de marzo de 2023, según facturas No.  721660776   $55.670 721660777   $55.630 721660779   $55.670 721660775   $55.670 721660771   $55.670 721660774   $55.670 721660773   $55.630 721660772   $55.630 721660770   $55.630</t>
  </si>
  <si>
    <t>CRISTIAN CAMILO CHIGUASUQUE GONZALEZ</t>
  </si>
  <si>
    <t>DIANA PAOLA BARRERO TORRES</t>
  </si>
  <si>
    <t>MARIA CAROLINA ARIZA CARDOZO</t>
  </si>
  <si>
    <t>CONSORCIO TRANSPORTES SG</t>
  </si>
  <si>
    <t>EMPRESA DE ACUEDUCTO Y ALCANTARILLADO DE BOGOTA E.S.P.</t>
  </si>
  <si>
    <t>INSTITUTO COLOMBIANO DE CREDITO EDUCATIVO Y CREDITOS EN EL EXTERIOR ICETEX</t>
  </si>
  <si>
    <t>EMPRESA DE TELECOMUNICACIONES DE BOGOTÁ S.A. E.S.P. - ETB S.A. ESP</t>
  </si>
  <si>
    <t>PABLO YESID LOPEZ LOPEZ</t>
  </si>
  <si>
    <t>906</t>
  </si>
  <si>
    <t>832</t>
  </si>
  <si>
    <t>912</t>
  </si>
  <si>
    <t>922</t>
  </si>
  <si>
    <t>934</t>
  </si>
  <si>
    <t>936</t>
  </si>
  <si>
    <t>949</t>
  </si>
  <si>
    <t>908</t>
  </si>
  <si>
    <t>968</t>
  </si>
  <si>
    <t>1019</t>
  </si>
  <si>
    <t>66862300</t>
  </si>
  <si>
    <t>828</t>
  </si>
  <si>
    <t>CARLOS ALFONSO PARRA MALAVER</t>
  </si>
  <si>
    <t>KATHERINNE ALEXANDRA RIAÑO OVALLE</t>
  </si>
  <si>
    <t>PAULA LORENA MORALES OCHOA</t>
  </si>
  <si>
    <t>ANGELICA MARIA CHACON SALCEDO</t>
  </si>
  <si>
    <t>Prestar servicios profesionales en la Subsecretaría de Gestión Local para brindar asistencia jurídica en el fortalecimiento del modelo de gestión policiva</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</si>
  <si>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</si>
  <si>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RECLASIFICION DE ARL A RIESGO IV Y V A LOS CONTRATISTAS DE ACUERDO AL MEMORANDO 20234200006073</t>
  </si>
  <si>
    <t>Pago de la autoliquidación adicional de marzo de 2023 por el ingreso de unos funcionarios con posterioridad al cierre de la nómina (Planta de Inversión).</t>
  </si>
  <si>
    <t>Pago de la autoliquidación de la nómina general de marzo de 2023. (Planta de Inversión).</t>
  </si>
  <si>
    <t>Prestar servicios profesionales en la Subsecretaría de Gestión Local para brindar asistencia jurídica para la implementación del modelo de gestión policiva.</t>
  </si>
  <si>
    <t>Pago de la nómina general de abril (Planta de Inversión)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</si>
  <si>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</si>
  <si>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914</t>
  </si>
  <si>
    <t>919</t>
  </si>
  <si>
    <t>923</t>
  </si>
  <si>
    <t>937</t>
  </si>
  <si>
    <t>862</t>
  </si>
  <si>
    <t>938</t>
  </si>
  <si>
    <t>939</t>
  </si>
  <si>
    <t>940</t>
  </si>
  <si>
    <t>942</t>
  </si>
  <si>
    <t>870</t>
  </si>
  <si>
    <t>948</t>
  </si>
  <si>
    <t>950</t>
  </si>
  <si>
    <t>951</t>
  </si>
  <si>
    <t>953</t>
  </si>
  <si>
    <t>954</t>
  </si>
  <si>
    <t>957</t>
  </si>
  <si>
    <t>958</t>
  </si>
  <si>
    <t>960</t>
  </si>
  <si>
    <t>970</t>
  </si>
  <si>
    <t>971</t>
  </si>
  <si>
    <t>972</t>
  </si>
  <si>
    <t>900</t>
  </si>
  <si>
    <t>973</t>
  </si>
  <si>
    <t>984</t>
  </si>
  <si>
    <t>911</t>
  </si>
  <si>
    <t>985</t>
  </si>
  <si>
    <t>1018</t>
  </si>
  <si>
    <t>WILSON JAVIER VERA PRIETO</t>
  </si>
  <si>
    <t>JUAN NICOLAS CAMERO LARA</t>
  </si>
  <si>
    <t>YULY MAYERLY REYES GARCIA</t>
  </si>
  <si>
    <t>CARLOS ARTURO DIAZ CASTIBLANCO</t>
  </si>
  <si>
    <t>MARCELA DEL PILAR MENDEZ VEGA</t>
  </si>
  <si>
    <t>EDGAR ENRIQUE BERMUDEZ DE AVILA</t>
  </si>
  <si>
    <t>YIMAR ARLEY CASALLAS GARZON</t>
  </si>
  <si>
    <t>JOHAN STEVEN FUQUEN PARRA</t>
  </si>
  <si>
    <t>MARIO ALBERTO AYA ABRIL</t>
  </si>
  <si>
    <t>DUDLEY JOHANNA PALACIOS GARCIA</t>
  </si>
  <si>
    <t>NELLY ANGELICA BERNAL FRANKY</t>
  </si>
  <si>
    <t>CRISTIAN ANDRES ARAGON TIQUE</t>
  </si>
  <si>
    <t>CAMILA ANDREA BUSTOS OCAMPO</t>
  </si>
  <si>
    <t>PAOLA ANDREA PEDRAZA BERNAL</t>
  </si>
  <si>
    <t>ANDRES FERNANDO MEJIA MARIN</t>
  </si>
  <si>
    <t>JESUS SANTIAGO BOBADILLA AMAYA</t>
  </si>
  <si>
    <t>ROSA ANGELICA GARCIA LOPEZ</t>
  </si>
  <si>
    <t>JAIR ALFONSO SANZA BAYONA</t>
  </si>
  <si>
    <t>FRANCIA HELENA QUINTERO QUINTERO</t>
  </si>
  <si>
    <t>CAMILO ANDRES PEÑA ALVAREZ</t>
  </si>
  <si>
    <t>DIANA KATHERIN VARGAS CASTRO</t>
  </si>
  <si>
    <t>ADRIANA KATERINE MEDINA BELTRAN</t>
  </si>
  <si>
    <t>SHARON MILENA CASTILLO GIRALDO</t>
  </si>
  <si>
    <t>CINTIA  BLANDON PEREA</t>
  </si>
  <si>
    <t>RECLASIFICION DE ARL A RIESGO IV Y V A LOS CONTRATOSTAS DE ACUERDO AL MEMORANDO 20233000002263  Pago de los aportes del mes de marzo de 2023, según planilla No. 66862300</t>
  </si>
  <si>
    <t>790</t>
  </si>
  <si>
    <t>812</t>
  </si>
  <si>
    <t>947</t>
  </si>
  <si>
    <t>956</t>
  </si>
  <si>
    <t>884</t>
  </si>
  <si>
    <t>987</t>
  </si>
  <si>
    <t>MIGUEL ANEIDER RODRIGUEZ SANDOVAL</t>
  </si>
  <si>
    <t>VALENTINA  BAUTISTA GRIJALBA</t>
  </si>
  <si>
    <t>LUIS EDUARDO GOMEZ NARVAEZ</t>
  </si>
  <si>
    <t>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t>
  </si>
  <si>
    <t>Prestar servicios profesionales para el fortalecimiento de la gestión jurídica y contractual de la secretaría distrital de gobierno en el marco del modelo de gestión de la entidad y de los procesos de participación digital e innovación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</si>
  <si>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</si>
  <si>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915</t>
  </si>
  <si>
    <t>941</t>
  </si>
  <si>
    <t>MANUEL EXCEHOMO CHAVERRA CORDOBA</t>
  </si>
  <si>
    <t>MARIA DEL PILAR PERILLA SILVA</t>
  </si>
  <si>
    <t>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t>
  </si>
  <si>
    <t>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t>
  </si>
  <si>
    <t>913</t>
  </si>
  <si>
    <t>918</t>
  </si>
  <si>
    <t>920</t>
  </si>
  <si>
    <t>921</t>
  </si>
  <si>
    <t>1020</t>
  </si>
  <si>
    <t>QUALITY WATER SERVICE COLOMBIA SAS</t>
  </si>
  <si>
    <t>MEDIA TECHNOLOGY WORLD SAS</t>
  </si>
  <si>
    <t>JUANA CATALINA QUINTERO NAVARRO</t>
  </si>
  <si>
    <t>ALQUILAR DISPENSADORES DE AGUA PARA LA SECRETARÍA DISTRITAL DE GOBIERNO COMO ESTRATEGIA PARA REDUCIR LOS PLÁSTICOS DE UN SOLO USO</t>
  </si>
  <si>
    <t>Prestar los servicios de monitoreo de medios y redes sociales de la información noticiosa o editorial de la Secretaría Distrital de Gobierno, publicada en medios de comunicación masivos y especializados</t>
  </si>
  <si>
    <t>RECLASIFICION DE ARL A RIESGO IV Y V A LOS CONTRATISTAS DE ACUERDO AL MEMORANDO 20231400008073 CORRESPONDIENTE AL PROYECTO 7800  Pago de los aportes del mes de marzo de 2023, según planilla No. 66862300</t>
  </si>
  <si>
    <t>RECLASIFICION DE ARL A RIESGO IV Y V A LOS CONTRATISTAS DE ACUERDO AL MEMORANDO 20234200002563 CORRESPONDIENTE A LOS CONTRATOS 1548, 1549, 1550, 1551 Y 1552 DE 2022  Pago de los aportes del mes de marzo de 2023, según planilla No. 66862300</t>
  </si>
  <si>
    <t>905</t>
  </si>
  <si>
    <t>917</t>
  </si>
  <si>
    <t>945</t>
  </si>
  <si>
    <t>893</t>
  </si>
  <si>
    <t>946</t>
  </si>
  <si>
    <t>899</t>
  </si>
  <si>
    <t>959</t>
  </si>
  <si>
    <t>983</t>
  </si>
  <si>
    <t>NATHALIA ANDREA VASQUEZ ORJUELA</t>
  </si>
  <si>
    <t>ANDREA DEL PILAR GUTIERREZ PARRA</t>
  </si>
  <si>
    <t>PAULA DANIELA RUBIO PENA</t>
  </si>
  <si>
    <t>JACQUELINE  FRIEDE VILLAROEL</t>
  </si>
  <si>
    <t>GEIMY KATHERINE URREGO DIAZ</t>
  </si>
  <si>
    <t>GUSTAVO ALBERTO FORERO RAMIREZ</t>
  </si>
  <si>
    <t>Prestar los servicios profesionales en la Subsecretaría de Gestión Local para brindar asistencia jurídica en la implementación del modelo de gestión transparente, incluyente, participativo y colaborativo local</t>
  </si>
  <si>
    <t>Prestar servicios de apoyo a la gestión en la Subsecretaría de Gestión Local para el seguimiento contractual que se realiza en el marco de las competencias de la dependencia</t>
  </si>
  <si>
    <t>PRESTAR LOS SERVICIOS PROFESIONALES A LA DIRECCIÓN PARA LA GESTIÓN DEL DESARROLLO LOCAL, EN LA ELABORACIÓN&lt;(&gt;,&lt;)&gt; IMPLEMENTACIÓN Y SEGUIMIENTO DE ACCIONES DE PARTICIPACIÓN Y GOBERNANZA EN LAS ALCALDÍAS LOCALES.</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</si>
  <si>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</si>
  <si>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</si>
  <si>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</si>
  <si>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827</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</si>
  <si>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</si>
  <si>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0000000918</t>
  </si>
  <si>
    <t>1031</t>
  </si>
  <si>
    <t>1032</t>
  </si>
  <si>
    <t>935</t>
  </si>
  <si>
    <t>1053</t>
  </si>
  <si>
    <t>1057</t>
  </si>
  <si>
    <t>1058</t>
  </si>
  <si>
    <t>995</t>
  </si>
  <si>
    <t>1098</t>
  </si>
  <si>
    <t>722218291-9</t>
  </si>
  <si>
    <t>722218291</t>
  </si>
  <si>
    <t>842</t>
  </si>
  <si>
    <t>723383772-4</t>
  </si>
  <si>
    <t>723383772</t>
  </si>
  <si>
    <t>SOLICITUD DE CDP PARA PAGO DE SERVICIOS PUBLICOS VIGENCIA 2023  Pago del servicio de energía de la a CASA POSÁ WIWA, ubicado en la Carrera 3 No. 10- 72, período facturado del 24 de marzo al 25 de abril de 2023, según factura No. 722218291-9</t>
  </si>
  <si>
    <t>SOLICITUD DE CDP PARA PAGO DE SERVICIOS PUBLICOS VIGENCIA 2023  Pago del servicio de aseo de la a CASA POSÁ WIWA, ubicado en la Carrera 3 No. 10- 72, período facturado del 02 de marzo al 01 de abril de 2023, según factura No. 722218291</t>
  </si>
  <si>
    <t>PRESTAR SERVICIOS DE APOYO A LA GESTIÓN, PARA ADELANTAR LABORES ADMINISTRATIVAS, DE GESTIÓN DOCUMENTAL Y ATENCIÓN DE LA DEPENDENCIA.</t>
  </si>
  <si>
    <t>SOLICITUD DE CDP PARA PAGO DE SERVICIOS PUBLICOS VIGENCIA 2023  Pago del servicio de energía, del Centro de Orientación y Fortalecimiento Integral Afrogobotano (CONFIA), ubicado en la Cra 3 No. 30 A sur -06, periodo facturado del 03 de abril al 04 de mayo de 2023, según factura No. 723383772-4</t>
  </si>
  <si>
    <t>SOLICITUD DE CDP PARA PAGO DE SERVICIOS PUBLICOS VIGENCIA 2023  Pago del servicio de aseo, del Centro de Orientación y Fortalecimiento Integral Afrogobotano (CONFIA), ubicado en la Cra 3 No. 30 A sur -06, periodo facturado del 13 de marzo al 17 de abril de 2023, según factura No. 723383772.</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</si>
  <si>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POBLACIÓN EN PROCESO DE REINTEGRACIÓN Y REINCORPORACIÓN A LA VIDA CIVIL, DEFENSORES Y DEFENSORAS DE DERECHOS HUMANOS, QUE DEMANDEN MEDIDAS DE PREVENCIÓN O PROTECCIÓN.</t>
  </si>
  <si>
    <t>YOLVANA DE JESUS ROMERO PUSHAINA</t>
  </si>
  <si>
    <t>ANDREA PAOLA RODRIGUEZ NIETO</t>
  </si>
  <si>
    <t>MAYO</t>
  </si>
  <si>
    <t>1033</t>
  </si>
  <si>
    <t>1036</t>
  </si>
  <si>
    <t>1038</t>
  </si>
  <si>
    <t>1042</t>
  </si>
  <si>
    <t>1045</t>
  </si>
  <si>
    <t>1061</t>
  </si>
  <si>
    <t>1000</t>
  </si>
  <si>
    <t>1066</t>
  </si>
  <si>
    <t>1001</t>
  </si>
  <si>
    <t>1067</t>
  </si>
  <si>
    <t>1002</t>
  </si>
  <si>
    <t>1068</t>
  </si>
  <si>
    <t>955</t>
  </si>
  <si>
    <t>1078</t>
  </si>
  <si>
    <t>1081</t>
  </si>
  <si>
    <t>1082</t>
  </si>
  <si>
    <t>976</t>
  </si>
  <si>
    <t>1083</t>
  </si>
  <si>
    <t>1084</t>
  </si>
  <si>
    <t>1085</t>
  </si>
  <si>
    <t>1086</t>
  </si>
  <si>
    <t>1087</t>
  </si>
  <si>
    <t>964</t>
  </si>
  <si>
    <t>1088</t>
  </si>
  <si>
    <t>1089</t>
  </si>
  <si>
    <t>965</t>
  </si>
  <si>
    <t>1091</t>
  </si>
  <si>
    <t>1092</t>
  </si>
  <si>
    <t>952</t>
  </si>
  <si>
    <t>1093</t>
  </si>
  <si>
    <t>1095</t>
  </si>
  <si>
    <t>962</t>
  </si>
  <si>
    <t>1096</t>
  </si>
  <si>
    <t>1097</t>
  </si>
  <si>
    <t>963</t>
  </si>
  <si>
    <t>1099</t>
  </si>
  <si>
    <t>1100</t>
  </si>
  <si>
    <t>1101</t>
  </si>
  <si>
    <t>974</t>
  </si>
  <si>
    <t>1102</t>
  </si>
  <si>
    <t>1103</t>
  </si>
  <si>
    <t>928</t>
  </si>
  <si>
    <t>1104</t>
  </si>
  <si>
    <t>1107</t>
  </si>
  <si>
    <t>1111</t>
  </si>
  <si>
    <t>994</t>
  </si>
  <si>
    <t>1112</t>
  </si>
  <si>
    <t>1113</t>
  </si>
  <si>
    <t>997</t>
  </si>
  <si>
    <t>1114</t>
  </si>
  <si>
    <t>992</t>
  </si>
  <si>
    <t>1116</t>
  </si>
  <si>
    <t>979</t>
  </si>
  <si>
    <t>1117</t>
  </si>
  <si>
    <t>996</t>
  </si>
  <si>
    <t>1119</t>
  </si>
  <si>
    <t>988</t>
  </si>
  <si>
    <t>1120</t>
  </si>
  <si>
    <t>1004</t>
  </si>
  <si>
    <t>1124</t>
  </si>
  <si>
    <t>966</t>
  </si>
  <si>
    <t>1126</t>
  </si>
  <si>
    <t>977</t>
  </si>
  <si>
    <t>1127</t>
  </si>
  <si>
    <t>1006</t>
  </si>
  <si>
    <t>1132</t>
  </si>
  <si>
    <t>1003</t>
  </si>
  <si>
    <t>1134</t>
  </si>
  <si>
    <t>1011</t>
  </si>
  <si>
    <t>1731</t>
  </si>
  <si>
    <t>67663367</t>
  </si>
  <si>
    <t>868</t>
  </si>
  <si>
    <t>852</t>
  </si>
  <si>
    <t>853</t>
  </si>
  <si>
    <t>898</t>
  </si>
  <si>
    <t>Pago de la autoliquidación de la nómina del retroactivo (enero-febrero) de 2023.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</si>
  <si>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</si>
  <si>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Pago de planilla de corrección de autoliquidación a unos funcionarios retirados y a quienes ya se les había practicado la autoliquidación en enero, pero por el incremento salarial se debe hacer este ajuste. (Planta de Inversión).</t>
  </si>
  <si>
    <t>RECLASIFICION DE ARL A RIESGO IV Y V A LOS CONTRATISTAS DE ACUERDO AL MEMORANDO 20234200006073  Pago de la planilla 67663367, correspondiente a los aportes del mes de abril de 2023</t>
  </si>
  <si>
    <t>Pago de la autoliquidación de la nómina general de abril de 2023. (Planta de Inversión).</t>
  </si>
  <si>
    <t>PRESTACIÓN DE SERVICIOS PROFESIONALES ESPECIALIZADOS PARA LA RESPUESTA OPORTUNA Y DE FONDO DE LOS REQUERIMIENTOS DE CONTROL POLÍTICO ASIGNADOS A LA DEPENDENCIA.</t>
  </si>
  <si>
    <t>Pago de cesantías a funcionarios retirados. (Planta de Inversión).</t>
  </si>
  <si>
    <t>Pago de la nómina general de mayo de 2023. (Planta de Inversión)</t>
  </si>
  <si>
    <t>Pago de prestaciones sociales por retiro de la servidora pública JESSICA TATIANA ROMERO POVEDA.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</si>
  <si>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Metrología Legal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</si>
  <si>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</si>
  <si>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en la dirección para la gestión policiva, mediante el apoyo a las acciones de inspección, vigilancia y control a la minería&lt;(&gt;,&lt;)&gt;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</si>
  <si>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</si>
  <si>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</si>
  <si>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</si>
  <si>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</si>
  <si>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</si>
  <si>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ADELANTAR LAS ACCIONES RELACIONADAS CON EL SISTREMA INTEGRADO DE GESTIÓN "MATIZ" Y EL MODELO INTEGRADO DE PLANEACIÓN Y GESTIÓN</t>
  </si>
  <si>
    <t>Prestar los servicios profesionales a la Dirección para la Gestión Policiva, para brindar soporte técnico, mantenimiento y realizar la administración de los sistemas de información, bases de datos y repositorios de la DGP.</t>
  </si>
  <si>
    <t>Prestar servicios profesionales en la Subsecretaría de Gestión Local para el acompañamiento de los planes, programas y estrategias que favorezcan la convivencia en la ciudad.</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</si>
  <si>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</si>
  <si>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</si>
  <si>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a la dirección para la gestión policiva de la Secretaría Distrital de Gobierno, apoyando el plan estratégico de descongestión a partir de la capacitación y soporte técnico en sitio a los usuarios del aplicativo institucional si actua en las alcaldías locales en lo que respecta con actuaciones administrativas</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</si>
  <si>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t>
  </si>
  <si>
    <t>Prestar los servicios profesionales para la organización del archivo y los procedimientos de gestión documental.</t>
  </si>
  <si>
    <t>Prestar los servicios profesionales apoyando los procesos asignados a la Dirección relacionados con las autoridades de policía a cargo de la Secretaría Distrital de Gobierno</t>
  </si>
  <si>
    <t>Prestar los servicios profesionales a la dirección para la gestión policiva con la finalidad de formular e implementar estrategias artísticas en el marco de la estrategia juntos confiamos más que permita la prevención de comportamientos contrarios a la convivencia. desde el enfoque pedagógico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</si>
  <si>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</si>
  <si>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SERVICIOS PROFESIONALES EN LA SUBSECRETARÍA DE GESTIÓN LOCAL PARA APOYAR LA COORDINACIÓN PARA EL ACOMPAÑAMIENTO DE LOS PLANES, PROGRAMAS Y ESTRATEGIAS QUE FAVOREZCAN LA CONVIVENCIA EN LA CIUDAD.</t>
  </si>
  <si>
    <t>Prestar los servicios profesionales a la dirección para la gestión policiva, acompañando el programa especial de descongestión, en el marco de la implementación de la ley 2116, de las actuaciones administrativas de las alcaldías locales y las temáticas de urbanismo que sean competencia de la dirección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</si>
  <si>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</si>
  <si>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</si>
  <si>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</si>
  <si>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</si>
  <si>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</si>
  <si>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</si>
  <si>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</si>
  <si>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DESARROLLAR LAS ACCIONES DE PLANEACIÓN, CONSOLIDACIÓN, EJECUCIÓN Y SEGUIMIENTO ADELANTADAS POR LA DIRECCIÓN PARA LA GESTIÓN POLICIVA EN CUMPLIMIENTO DE LOS PLANES, PROGRAMAS&lt;(&gt;,&lt;)&gt; PROYECTOS Y METAS.</t>
  </si>
  <si>
    <t>PRESTAR LOS SERVICIOS PROFESIONALES PARA ACOMPAÑAR A LA DIRECCIÓN PARA LA GESTIÓN POLICIVA EN EL DIAGNOSTICO Y DESARROLLO DE LAS ACTIVIDADES QUE EN MATERIA DE GESTIÓN DOCUMENTAL SE DEBAN ADELANTAR DE ACUERDO A LOS LINEAMIENTOS INSTITUCIONALES Y NORMAS APLICABLES.</t>
  </si>
  <si>
    <t>Prestar los servicios técnicos para la organización y trámite de la gestión administrativa, contable y documental propios de la Dirección para la Gestión Policiva</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</si>
  <si>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</si>
  <si>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</si>
  <si>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</si>
  <si>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DIANA CAROLINA AVILA CRUZ</t>
  </si>
  <si>
    <t>GISELLE CONSUELO CAMARGO RONCANCIO</t>
  </si>
  <si>
    <t>DEIBY LEONARDO URIBE ROLON</t>
  </si>
  <si>
    <t>DIANA CAROLINA LEON VALERO</t>
  </si>
  <si>
    <t>SONIA MAYERLY RODRIGUEZ TORRES</t>
  </si>
  <si>
    <t>MAURICIO  HERNANDEZ CACERES</t>
  </si>
  <si>
    <t>JAIME ALEJANDRO CARDENAS SENA</t>
  </si>
  <si>
    <t>MARIA JOSE BARRERA RANGEL</t>
  </si>
  <si>
    <t>MARY LUZ RODRIGUEZ CALDERON</t>
  </si>
  <si>
    <t>JAVIER DARIO TUBERQUIA MARTINEZ</t>
  </si>
  <si>
    <t>MILENA ANTONIA DUARTE PRIETO</t>
  </si>
  <si>
    <t>JONATHAN WILMER LANDINEZ ROJAS</t>
  </si>
  <si>
    <t>DIANA MILENA JIMENEZ MORENO</t>
  </si>
  <si>
    <t>JENNY PAOLA LAGOS DIAZ</t>
  </si>
  <si>
    <t>PAULA YINETH CUERVO DELGADO</t>
  </si>
  <si>
    <t>BELLI ROSA VELANDIA CONTRERAS</t>
  </si>
  <si>
    <t>ANGELICA MARIA ALFONSO ALFONSO</t>
  </si>
  <si>
    <t>JOHN WILSON CANO AVILA</t>
  </si>
  <si>
    <t>CARLOS ANDRES CORREDOR CAIPA</t>
  </si>
  <si>
    <t>JORGE ELIECER RODRIGUEZ BERNAL</t>
  </si>
  <si>
    <t>ROSA HELENA RAMIREZ VARGAS</t>
  </si>
  <si>
    <t>WILLIAM ORLANDO CONTRERAS ALFONSO</t>
  </si>
  <si>
    <t>EDGAR JAIME MARTINEZ RODRIGUEZ</t>
  </si>
  <si>
    <t>GUIOVANA  RODRIGUEZ MUÑOZ</t>
  </si>
  <si>
    <t>ELBA BRIDGETH PEREZ CUBILLOS</t>
  </si>
  <si>
    <t>ANDREA PATRICIA AGUDELO MONJE</t>
  </si>
  <si>
    <t>CLAUDIA PATRICIA GOMEZ ORTIZ</t>
  </si>
  <si>
    <t>ADRIANA MARIBETH FEDULLO RUMBO</t>
  </si>
  <si>
    <t>CARLOS EDUARDO CASTILLO VANEGAS</t>
  </si>
  <si>
    <t>CARLOS CAMILO HERNANDEZ BRITO</t>
  </si>
  <si>
    <t>GABRIEL ALEJANDRO GONZALEZ DIAZ</t>
  </si>
  <si>
    <t>ABRAHAM ANTONIO MELO POVEDA</t>
  </si>
  <si>
    <t>ANDREA MARCELA RODRIGUEZ ARANGO</t>
  </si>
  <si>
    <t>ANDRES MAURICIO MARTINEZ MONTOYA</t>
  </si>
  <si>
    <t>HECTOR AUGUSTO CARREÑO</t>
  </si>
  <si>
    <t>CAMILO ERNESTO PORTILLA ARIAS</t>
  </si>
  <si>
    <t>LUIS FERNANDO BETANCOURT MAYA</t>
  </si>
  <si>
    <t>CAROLINA  VELANDIA FLOREZ</t>
  </si>
  <si>
    <t>CESAR AUGUSTO POSSO PORRAS</t>
  </si>
  <si>
    <t>1028</t>
  </si>
  <si>
    <t>1037</t>
  </si>
  <si>
    <t>1039</t>
  </si>
  <si>
    <t>1055</t>
  </si>
  <si>
    <t>1008</t>
  </si>
  <si>
    <t>1133</t>
  </si>
  <si>
    <t>PRESTAR SERVICIOS PROFESIONALES A LA DIRECCIÓN DE CONVIVENCIA Y DIÁLOGO SOCIAL, PARA BRINDAR APOYO EN LA ARTICULACIÓN DEL PROGRAMA DE DIÁLOGO SOCIAL EN TORNO A LA CONVIVENCIA CIUDADANA, EL DIÁLOGO SOCIAL Y LAS PROTESTAS SOCIALES</t>
  </si>
  <si>
    <t>RECLASIFICION DE ARL A RIESGO IV Y V A LOS CONTRATOSTAS DE ACUERDO AL MEMORANDO 20233000002263  Pago de la planilla 67663367 correspondiente a los aportes del mes de abril de 2023.</t>
  </si>
  <si>
    <t>STEFANY ALEJANDRA ANTONIO FRANCO</t>
  </si>
  <si>
    <t>ANDREA MAYERLY ROMERO RODRIGUEZ</t>
  </si>
  <si>
    <t>JHOAN SEBASTIAN NAIZAQUE ALFONSO</t>
  </si>
  <si>
    <t>844</t>
  </si>
  <si>
    <t>903</t>
  </si>
  <si>
    <t>1030</t>
  </si>
  <si>
    <t>1040</t>
  </si>
  <si>
    <t>1041</t>
  </si>
  <si>
    <t>1047</t>
  </si>
  <si>
    <t>967</t>
  </si>
  <si>
    <t>1054</t>
  </si>
  <si>
    <t>1059</t>
  </si>
  <si>
    <t>1060</t>
  </si>
  <si>
    <t>1062</t>
  </si>
  <si>
    <t>1072</t>
  </si>
  <si>
    <t>999</t>
  </si>
  <si>
    <t>1077</t>
  </si>
  <si>
    <t>998</t>
  </si>
  <si>
    <t>1079</t>
  </si>
  <si>
    <t>1080</t>
  </si>
  <si>
    <t>1090</t>
  </si>
  <si>
    <t>930</t>
  </si>
  <si>
    <t>1094</t>
  </si>
  <si>
    <t>982</t>
  </si>
  <si>
    <t>1121</t>
  </si>
  <si>
    <t>1122</t>
  </si>
  <si>
    <t>1123</t>
  </si>
  <si>
    <t>1130</t>
  </si>
  <si>
    <t>1016</t>
  </si>
  <si>
    <t>1131</t>
  </si>
  <si>
    <t>1015</t>
  </si>
  <si>
    <t>1730</t>
  </si>
  <si>
    <t>845</t>
  </si>
  <si>
    <t>PRESTAR SERVICIOS PROFESIONALES PARA IMPULSAR Y APOYAR LAS DIFERENTES ACTIVIDADES QUE SE REALIZAN EN LA SECRETARIA DISTRITAL DE GOBIERNO.</t>
  </si>
  <si>
    <t>RECLASIFICION DE ARL A RIESGO IV Y V A LOS CONTRATISTAS DE ACUERDO AL MEMORANDO 20231400008073 CORRESPONDIENTE AL PROYECTO 7800  Pago de la planilla 67663367, correspondiente a los aportes del mes de abril de 2023</t>
  </si>
  <si>
    <t>RECLASIFICION DE ARL A RIESGO IV Y V A LOS CONTRATISTAS DE ACUERDO AL MEMORANDO 20234200002563 CORRESPONDIENTE A LOS CONTRATOS 1548, 1549, 1550, 1551 Y 1552 DE 2022  Pago de la planilla 67663367, correspondiente a los aportes del mes de abril de 2023</t>
  </si>
  <si>
    <t>PRESTAR LOS SERVICIOS PROFESIONALES BRINDANDO APOYO Y SOPORTE EN LOS PROCESOS CONTABLES, TECNICOS Y ADMINISTRATIVOS DE LA SECRETARÍA DISTRITAL DE GOBIERNO.</t>
  </si>
  <si>
    <t>Prestar servicios profesionales asesorando a la Secretaría distrital de gobierno en temas estratégicos asociados al cumplimiento de las metas programadas en la vigencia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</si>
  <si>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</si>
  <si>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PARA EL SEGUIMIENTO FINANCIERO, CONTABLE Y PRESUPUESTAL DE LOS PROCESOS Y PROYECTOS DE INVERSIÓN A CARGO DE LA SECRETARIA DISTRITAL DE GOBIERNO</t>
  </si>
  <si>
    <t>PRESTAR SERVICIOS DE APOYO A LA GESTIÓN DE LA GRABACIÓN Y EDICIÓN DE LOS CONTENIDOS AUDIOVISUALES QUE SE REQUIEREN EN LA SECRETARÍA DISTRITAL DE GOBIERNO</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</si>
  <si>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</si>
  <si>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APOYAR LA REALIZACIÓN Y EDICIÓN DE LOS CONTENIDOS AUDIOVISUALES QUE SE REQUIEREN EN LA SECRETARÍA DISTRITAL DE GOBIERNO</t>
  </si>
  <si>
    <t>PRESTAR LOS SERVICIOS PROFESIONALES PARA EL DISEÑO Y PRODUCCIÓN DE PIEZAS GRÁFICAS Y AUDIOVISUALES PARA LAS PLATAFORMAS DIGITALES Y DEMÁS MEDIOS INTERNOS Y EXTERNOS DE LA ENTIDAD</t>
  </si>
  <si>
    <t>Prestar servicios profesionales especializados al Despacho del Secretario de Gobierno para apoyar la articulación interinstitucional y el seguimiento de los programas, proyectos y metas estratégicas de la administración Distrital, que le sean asignados.</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</si>
  <si>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</si>
  <si>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EN LA PARTE JURÍDICA A LA SECRETARÍA DISTRITAL DE GOBIERNO CON EL FIN DE BRINDAR APOYO EN TODOS LOS PROCESOS A SU CARGO.</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</si>
  <si>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</si>
  <si>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PROFESIONALES PARA LA EJECUCIÓN DE LAS DIFERENTES ACTIVIDADES REALIZADAS EN EL MARCO DEL PLAN INSTITUCIONAL DE CAPACITACIÓN Y DEL PLAN DE BIENESTAR E INCENTIVOS DE LA DIRECCIÓN.</t>
  </si>
  <si>
    <t>ANDREA NATALY GALEANO CIPAGAUTA</t>
  </si>
  <si>
    <t>ANDREA PAOLA FIGUEROA MALDONADO</t>
  </si>
  <si>
    <t>LEIDY TATIANA RESTREPO IDARRAGA</t>
  </si>
  <si>
    <t>BLANCA INES CASTELLANOS MORALES</t>
  </si>
  <si>
    <t>TEDDY ISMAEL PIÑEREZ CASADO</t>
  </si>
  <si>
    <t>ANDRES CAMILO MOYANO DUARTE</t>
  </si>
  <si>
    <t>LEIDY MARCELA ROJAS ESPITIA</t>
  </si>
  <si>
    <t>JUAN PABLO LEON RUEDA</t>
  </si>
  <si>
    <t>MARCELA  AVILA ANDRADE</t>
  </si>
  <si>
    <t>MARIA ALEJANDRA SALINAS GOMEZ</t>
  </si>
  <si>
    <t>MANUEL ALEXANDER BEJARANO SALGADO</t>
  </si>
  <si>
    <t>GUILLERMO ARTURO PINILLA FARIAS</t>
  </si>
  <si>
    <t>JOBANY JAVIER JORGE SILVA</t>
  </si>
  <si>
    <t>ALEXI  CONTRERAS CARVAJAL</t>
  </si>
  <si>
    <t>MARIA ISABEL DIAZ RIVERA</t>
  </si>
  <si>
    <t>EDWIN RICARDO RODRIGUEZ ROJAS</t>
  </si>
  <si>
    <t>1029</t>
  </si>
  <si>
    <t>DIEGO EDINSON ROLDAN SOLANO</t>
  </si>
  <si>
    <t>PRESTAR LOS SERVICIOS PROFESIONALES EN LA DIRECCIÓN PARA LA GESTIÓN DEL DESARROLLO LOCAL, APOYANDO TÉCNICAMENTE LA ASISTENCIA TÉCNICA Y SEGUIMIENTO A LA INVERSIÓN LOCAL DE LOS FONDOS DE DESARROLLO LOCAL - FDL</t>
  </si>
  <si>
    <t>0000000262</t>
  </si>
  <si>
    <t>0000000201</t>
  </si>
  <si>
    <t>0000000489</t>
  </si>
  <si>
    <t>PRESTAR LOS SERVICIOS PROFESIONALES PARA APOYAR LA EJECUCIÓN YSEGUIMIENTO DE LOS PROCESOS MISIONALES, PROYECTO DEINVERSIÓN, TRAZADOR PRESUPUESTAL Y,APLICACIÓN DEL CICLO DE POLÍTICASPÚBLICAS CON ENFOQUE DIFERENCIAL</t>
  </si>
  <si>
    <t>PRESTAR LOS SERVICIOS PROFESIONALES PARA APOYAR LA COORDINACIÓN,GESTIÓN, PLANIFICACIÓN, IMPLEMENTACIÓN YDESARROLLO DE LAS ACTIVIDADES CONDUCENTES A LA ORGANIZACIÓN,ARTICULACIÓN Y COORDINACIÓN DE ACCIONES DISTRITALES PARA LA PROTECCIÓNDE LAS COSTUMBRES, TRADICIONES Y CULTURA DE LAS COMUNIDADES ÉTNICASRESIDENTES EN BOGOTÁ.</t>
  </si>
  <si>
    <t>PRESTAR SERVICIOS PROFESIONALES EN LA DIRECCIÓN DE DERECHOS HUMANOS PARAAPOYAR EN LA FORMULACIÓN, AJUSTES YCUMPLIMIENTO DEL PLAN DE TRABAJO DEL COMPONENTE DE PREVENCIÓN AVIOLACIÓN DE DERECHOS HUMANOS</t>
  </si>
  <si>
    <t>PRESTACIÓN DE SERVICIOS PROFESIONALES ESPECIALIZADOS PARA LA RESPUESTAOPORTUNA Y DE FONDO DE LOS REQUERIMIENTOS DE CONTROL POLÍTICO ASIGNADOSA LA DEPENDENCIA.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</si>
  <si>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</si>
  <si>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</si>
  <si>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</si>
  <si>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</si>
  <si>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</si>
  <si>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</si>
  <si>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</si>
  <si>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</si>
  <si>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</si>
  <si>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0000000954</t>
  </si>
  <si>
    <t>0000001020</t>
  </si>
  <si>
    <t>0000000993</t>
  </si>
  <si>
    <t>0000001012</t>
  </si>
  <si>
    <t>0000001021</t>
  </si>
  <si>
    <t>0000001005</t>
  </si>
  <si>
    <t>0000001022</t>
  </si>
  <si>
    <t>0000001009</t>
  </si>
  <si>
    <t>0000001023</t>
  </si>
  <si>
    <t>0000001025</t>
  </si>
  <si>
    <t>PRESTAR SERVICIOS DE APOYO A LA GESTIÓN EN TODAS LAS ACTIVIDADESADMINISTRATIVAS DE LA SECRETARÍA DISTRITAL DE GOBIERNO.</t>
  </si>
  <si>
    <t>PRESTAR SERVICIOS DE APOYO OPERATIVO EN LOS PROCESOS ARCHIVÍSTICOS SEGÚNNECESIDAD DEL SERVICIO EN LA SECRETARÍA DISTRITAL DE GOBIERNO</t>
  </si>
  <si>
    <t>Prestar servicios profesionales para la implementación de acciones quecontribuyan a la evaluación independiente del Sistema de Control Internode laSecretaria Distrital de Gobierno, de acuerdo con los procesosinstitucionales y la normatividad vigente.</t>
  </si>
  <si>
    <t>Prestar los servicios profesionales a la dirección de gestión de talentohumano con el fin de apoyar el desarrollo organizacional de la entidaden materia debienestar, capacitación y seguridad en el trabajo</t>
  </si>
  <si>
    <t>RENOVAR LA PRESTACIÓN DE LOS SERVICIOS DE NUBE PÚBLICA IV MICROSOFTAZURE PARA GARANTIZAR CONTINUIDAD YDISPONIBILIDAD DE LOS SERVICIOS QUE SE OFRECEN DESDE LA DIRECCIÓN DETECNOLOGÍAS E INFORMACIÓN DE LA SECRETARÍA DISTRITAL DE GOBIERNO DEBOGOTÁ</t>
  </si>
  <si>
    <t>0000001007</t>
  </si>
  <si>
    <t>0000000969</t>
  </si>
  <si>
    <t>0000000929</t>
  </si>
  <si>
    <t>0000001024</t>
  </si>
  <si>
    <t>0000000987</t>
  </si>
  <si>
    <t>PRESTAR LOS SERVICIOS PROFESIONALES A LA DIRECCIÓN PARA LA GESTIÓN DELDESARROLLO LOCAL, EN LA ELABORACIÓN&lt;(&gt;,&lt;)&gt; IMPLEMENTACIÓN Y SEGUIMIENTODE ACCIONES DE PARTICIPACIÓN Y GOBERNANZA EN LAS ALCALDÍAS LOCALES</t>
  </si>
  <si>
    <t>0000001013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</si>
</sst>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07">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2" xfId="0" applyFont="1" applyFill="1" applyBorder="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8"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0" fontId="44" fillId="0" borderId="20" xfId="263" applyFont="1" applyBorder="1" applyAlignment="1">
      <alignment vertical="top"/>
    </xf>
    <xf numFmtId="0" fontId="21" fillId="24" borderId="0" xfId="0" applyFont="1" applyFill="1" applyAlignment="1">
      <alignment horizontal="center" vertical="center"/>
    </xf>
    <xf numFmtId="0" fontId="25" fillId="24" borderId="0" xfId="0" applyFont="1" applyFill="1" applyAlignment="1">
      <alignment horizontal="center" vertical="center"/>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2" xfId="0" applyFont="1" applyFill="1" applyBorder="1" applyAlignment="1">
      <alignment horizontal="left"/>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25" fillId="57" borderId="12" xfId="0" applyFont="1" applyFill="1" applyBorder="1" applyAlignment="1">
      <alignment horizontal="left"/>
    </xf>
    <xf numFmtId="0" fontId="25" fillId="57" borderId="0" xfId="0" applyFont="1" applyFill="1" applyAlignment="1">
      <alignment horizontal="left"/>
    </xf>
    <xf numFmtId="3" fontId="43" fillId="0" borderId="0" xfId="0" applyNumberFormat="1" applyFont="1" applyAlignment="1">
      <alignment horizontal="right" vertical="top"/>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216"/>
  <sheetViews>
    <sheetView tabSelected="1" topLeftCell="A60" workbookViewId="0">
      <selection activeCell="E179" sqref="E179"/>
    </sheetView>
  </sheetViews>
  <sheetFormatPr baseColWidth="10" defaultRowHeight="15" x14ac:dyDescent="0.25"/>
  <cols>
    <col min="1" max="1" width="15.140625" style="3" customWidth="1"/>
    <col min="2" max="2" width="17.28515625" style="145" customWidth="1"/>
    <col min="3" max="4" width="14.7109375" style="3" customWidth="1"/>
    <col min="5" max="5" width="15.7109375" style="205" customWidth="1"/>
    <col min="6" max="6" width="14.7109375" style="205" customWidth="1"/>
    <col min="7" max="8" width="15.7109375" style="205" customWidth="1"/>
    <col min="9" max="10" width="15.7109375" style="3" customWidth="1"/>
    <col min="11" max="11" width="15.7109375" style="27" customWidth="1"/>
    <col min="12" max="16384" width="11.42578125" style="3"/>
  </cols>
  <sheetData>
    <row r="1" spans="1:11" ht="12.75" customHeight="1" x14ac:dyDescent="0.25">
      <c r="A1" s="1" t="s">
        <v>35</v>
      </c>
      <c r="B1" s="140"/>
      <c r="C1" s="1"/>
      <c r="D1" s="1"/>
      <c r="E1" s="186"/>
      <c r="F1" s="187"/>
      <c r="G1" s="186"/>
      <c r="H1" s="186"/>
      <c r="I1" s="2"/>
      <c r="J1" s="2"/>
    </row>
    <row r="2" spans="1:11" ht="12.75" customHeight="1" x14ac:dyDescent="0.25">
      <c r="A2" s="2"/>
      <c r="B2" s="141"/>
      <c r="C2" s="2"/>
      <c r="D2" s="2"/>
      <c r="E2" s="186"/>
      <c r="F2" s="186"/>
      <c r="G2" s="186"/>
      <c r="H2" s="186"/>
      <c r="I2" s="2"/>
      <c r="J2" s="2"/>
      <c r="K2" s="167"/>
    </row>
    <row r="3" spans="1:11" ht="15" customHeight="1" x14ac:dyDescent="0.25">
      <c r="A3" s="275" t="s">
        <v>124</v>
      </c>
      <c r="B3" s="275"/>
      <c r="C3" s="275"/>
      <c r="D3" s="275"/>
      <c r="E3" s="275"/>
      <c r="F3" s="275"/>
      <c r="G3" s="275"/>
      <c r="H3" s="275"/>
      <c r="I3" s="275"/>
      <c r="J3" s="275"/>
      <c r="K3" s="168" t="s">
        <v>2540</v>
      </c>
    </row>
    <row r="4" spans="1:11" ht="12.75" customHeight="1" x14ac:dyDescent="0.25">
      <c r="A4" s="4"/>
      <c r="B4" s="142"/>
      <c r="C4" s="4"/>
      <c r="D4" s="4"/>
      <c r="E4" s="188"/>
      <c r="F4" s="188"/>
      <c r="G4" s="188"/>
      <c r="H4" s="188"/>
      <c r="I4" s="4"/>
      <c r="J4" s="4"/>
      <c r="K4" s="169"/>
    </row>
    <row r="5" spans="1:11" x14ac:dyDescent="0.25">
      <c r="A5" s="278" t="s">
        <v>5</v>
      </c>
      <c r="B5" s="283" t="s">
        <v>26</v>
      </c>
      <c r="C5" s="31"/>
      <c r="D5" s="278" t="s">
        <v>17</v>
      </c>
      <c r="E5" s="280" t="s">
        <v>16</v>
      </c>
      <c r="F5" s="281"/>
      <c r="G5" s="281"/>
      <c r="H5" s="282"/>
      <c r="I5" s="278" t="s">
        <v>7</v>
      </c>
      <c r="J5" s="285" t="s">
        <v>21</v>
      </c>
      <c r="K5" s="286"/>
    </row>
    <row r="6" spans="1:11" ht="26.25" customHeight="1" x14ac:dyDescent="0.25">
      <c r="A6" s="279"/>
      <c r="B6" s="284"/>
      <c r="C6" s="32"/>
      <c r="D6" s="279"/>
      <c r="E6" s="280" t="s">
        <v>2</v>
      </c>
      <c r="F6" s="281"/>
      <c r="G6" s="281"/>
      <c r="H6" s="282"/>
      <c r="I6" s="279"/>
      <c r="J6" s="287"/>
      <c r="K6" s="288"/>
    </row>
    <row r="7" spans="1:11" ht="16.5" customHeight="1" x14ac:dyDescent="0.25">
      <c r="A7" s="231">
        <v>44929</v>
      </c>
      <c r="B7" s="230"/>
      <c r="C7" s="183"/>
      <c r="D7" s="236" t="s">
        <v>1223</v>
      </c>
      <c r="E7" s="199" t="s">
        <v>1222</v>
      </c>
      <c r="F7" s="219"/>
      <c r="G7" s="219"/>
      <c r="H7" s="220"/>
      <c r="I7" s="238">
        <v>500000</v>
      </c>
      <c r="J7" s="184"/>
      <c r="K7" s="183"/>
    </row>
    <row r="8" spans="1:11" ht="18.75" customHeight="1" x14ac:dyDescent="0.25">
      <c r="A8" s="231">
        <v>44929</v>
      </c>
      <c r="B8" s="230"/>
      <c r="C8" s="183"/>
      <c r="D8" s="236" t="s">
        <v>1223</v>
      </c>
      <c r="E8" s="199" t="s">
        <v>1222</v>
      </c>
      <c r="F8" s="219"/>
      <c r="G8" s="219"/>
      <c r="H8" s="220"/>
      <c r="I8" s="238">
        <v>634356</v>
      </c>
      <c r="J8" s="184"/>
      <c r="K8" s="183"/>
    </row>
    <row r="9" spans="1:11" ht="10.5" customHeight="1" x14ac:dyDescent="0.25">
      <c r="A9" s="231">
        <v>44929</v>
      </c>
      <c r="B9" s="230"/>
      <c r="C9" s="183"/>
      <c r="D9" s="236" t="s">
        <v>1223</v>
      </c>
      <c r="E9" s="199" t="s">
        <v>1222</v>
      </c>
      <c r="F9" s="219"/>
      <c r="G9" s="219"/>
      <c r="H9" s="220"/>
      <c r="I9" s="238">
        <v>4186760</v>
      </c>
      <c r="J9" s="184"/>
      <c r="K9" s="183"/>
    </row>
    <row r="10" spans="1:11" ht="17.25" customHeight="1" x14ac:dyDescent="0.25">
      <c r="A10" s="231">
        <v>44929</v>
      </c>
      <c r="B10" s="230"/>
      <c r="C10" s="183"/>
      <c r="D10" s="236" t="s">
        <v>1223</v>
      </c>
      <c r="E10" s="199" t="s">
        <v>1222</v>
      </c>
      <c r="F10" s="219"/>
      <c r="G10" s="219"/>
      <c r="H10" s="220"/>
      <c r="I10" s="238">
        <v>5203580</v>
      </c>
      <c r="J10" s="184"/>
      <c r="K10" s="183"/>
    </row>
    <row r="11" spans="1:11" ht="15.75" customHeight="1" x14ac:dyDescent="0.25">
      <c r="A11" s="231">
        <v>44941</v>
      </c>
      <c r="B11" s="230"/>
      <c r="C11" s="183"/>
      <c r="D11" s="236" t="s">
        <v>2774</v>
      </c>
      <c r="E11" s="199" t="s">
        <v>2777</v>
      </c>
      <c r="F11" s="219"/>
      <c r="G11" s="219"/>
      <c r="H11" s="220"/>
      <c r="I11" s="238">
        <v>21833334</v>
      </c>
      <c r="J11" s="184"/>
      <c r="K11" s="183"/>
    </row>
    <row r="12" spans="1:11" ht="15.75" customHeight="1" x14ac:dyDescent="0.25">
      <c r="A12" s="231">
        <v>45044</v>
      </c>
      <c r="B12" s="230"/>
      <c r="C12" s="183"/>
      <c r="D12" s="237" t="s">
        <v>2518</v>
      </c>
      <c r="E12" s="199" t="s">
        <v>2517</v>
      </c>
      <c r="F12" s="219"/>
      <c r="G12" s="219"/>
      <c r="H12" s="220"/>
      <c r="I12" s="238">
        <v>30000000</v>
      </c>
      <c r="J12" s="184"/>
      <c r="K12" s="183"/>
    </row>
    <row r="13" spans="1:11" ht="15.75" customHeight="1" x14ac:dyDescent="0.25">
      <c r="A13" s="231">
        <v>44937</v>
      </c>
      <c r="B13" s="230"/>
      <c r="C13" s="183"/>
      <c r="D13" s="237" t="s">
        <v>2775</v>
      </c>
      <c r="E13" s="199" t="s">
        <v>2778</v>
      </c>
      <c r="F13" s="219"/>
      <c r="G13" s="219"/>
      <c r="H13" s="220"/>
      <c r="I13" s="238">
        <v>39550000</v>
      </c>
      <c r="J13" s="184"/>
      <c r="K13" s="183"/>
    </row>
    <row r="14" spans="1:11" ht="15.75" customHeight="1" x14ac:dyDescent="0.25">
      <c r="A14" s="231">
        <v>45044</v>
      </c>
      <c r="B14" s="230"/>
      <c r="C14" s="183"/>
      <c r="D14" s="237" t="s">
        <v>2518</v>
      </c>
      <c r="E14" s="199" t="s">
        <v>2517</v>
      </c>
      <c r="F14" s="219"/>
      <c r="G14" s="219"/>
      <c r="H14" s="220"/>
      <c r="I14" s="238">
        <v>40000000</v>
      </c>
      <c r="J14" s="184"/>
      <c r="K14" s="183"/>
    </row>
    <row r="15" spans="1:11" ht="15.75" customHeight="1" x14ac:dyDescent="0.25">
      <c r="A15" s="231">
        <v>44959</v>
      </c>
      <c r="B15" s="230"/>
      <c r="C15" s="183"/>
      <c r="D15" s="237" t="s">
        <v>2776</v>
      </c>
      <c r="E15" s="199" t="s">
        <v>2779</v>
      </c>
      <c r="F15" s="219"/>
      <c r="G15" s="219"/>
      <c r="H15" s="220"/>
      <c r="I15" s="238">
        <v>42276679</v>
      </c>
      <c r="J15" s="184"/>
      <c r="K15" s="183"/>
    </row>
    <row r="16" spans="1:11" ht="15.75" customHeight="1" x14ac:dyDescent="0.25">
      <c r="A16" s="231">
        <v>45044</v>
      </c>
      <c r="B16" s="230"/>
      <c r="C16" s="183"/>
      <c r="D16" s="237" t="s">
        <v>2518</v>
      </c>
      <c r="E16" s="199" t="s">
        <v>2517</v>
      </c>
      <c r="F16" s="219"/>
      <c r="G16" s="219"/>
      <c r="H16" s="220"/>
      <c r="I16" s="238">
        <v>50000000</v>
      </c>
      <c r="J16" s="184"/>
      <c r="K16" s="183"/>
    </row>
    <row r="17" spans="1:11" ht="15.75" customHeight="1" x14ac:dyDescent="0.25">
      <c r="A17" s="231">
        <v>45044</v>
      </c>
      <c r="B17" s="230"/>
      <c r="C17" s="183"/>
      <c r="D17" s="237" t="s">
        <v>2518</v>
      </c>
      <c r="E17" s="199" t="s">
        <v>2517</v>
      </c>
      <c r="F17" s="219"/>
      <c r="G17" s="219"/>
      <c r="H17" s="220"/>
      <c r="I17" s="238">
        <v>75000000</v>
      </c>
      <c r="J17" s="184"/>
      <c r="K17" s="183"/>
    </row>
    <row r="18" spans="1:11" ht="15.75" customHeight="1" x14ac:dyDescent="0.25">
      <c r="A18" s="231">
        <v>45044</v>
      </c>
      <c r="B18" s="230"/>
      <c r="C18" s="183"/>
      <c r="D18" s="237" t="s">
        <v>2518</v>
      </c>
      <c r="E18" s="199" t="s">
        <v>2517</v>
      </c>
      <c r="F18" s="219"/>
      <c r="G18" s="219"/>
      <c r="H18" s="220"/>
      <c r="I18" s="238">
        <v>150000000</v>
      </c>
      <c r="J18" s="184"/>
      <c r="K18" s="183"/>
    </row>
    <row r="19" spans="1:11" ht="15.75" customHeight="1" x14ac:dyDescent="0.25">
      <c r="A19" s="231">
        <v>45044</v>
      </c>
      <c r="B19" s="230"/>
      <c r="C19" s="183"/>
      <c r="D19" s="237" t="s">
        <v>2518</v>
      </c>
      <c r="E19" s="199" t="s">
        <v>2517</v>
      </c>
      <c r="F19" s="219"/>
      <c r="G19" s="219"/>
      <c r="H19" s="220"/>
      <c r="I19" s="238">
        <v>250000000</v>
      </c>
      <c r="J19" s="184"/>
      <c r="K19" s="183"/>
    </row>
    <row r="20" spans="1:11" x14ac:dyDescent="0.25">
      <c r="A20" s="15"/>
      <c r="B20" s="143"/>
      <c r="C20" s="16"/>
      <c r="D20" s="16"/>
      <c r="E20" s="192"/>
      <c r="F20" s="192"/>
      <c r="G20" s="276" t="s">
        <v>19</v>
      </c>
      <c r="H20" s="277"/>
      <c r="I20" s="17">
        <f>SUM(I7:I19)</f>
        <v>709184709</v>
      </c>
      <c r="J20" s="18"/>
      <c r="K20" s="170"/>
    </row>
    <row r="21" spans="1:11" x14ac:dyDescent="0.25">
      <c r="A21" s="278" t="s">
        <v>5</v>
      </c>
      <c r="B21" s="135" t="s">
        <v>13</v>
      </c>
      <c r="C21" s="33" t="s">
        <v>20</v>
      </c>
      <c r="D21" s="22" t="s">
        <v>20</v>
      </c>
      <c r="E21" s="280" t="s">
        <v>15</v>
      </c>
      <c r="F21" s="281"/>
      <c r="G21" s="281"/>
      <c r="H21" s="282"/>
      <c r="I21" s="278" t="s">
        <v>7</v>
      </c>
      <c r="J21" s="278" t="s">
        <v>6</v>
      </c>
      <c r="K21" s="171" t="s">
        <v>0</v>
      </c>
    </row>
    <row r="22" spans="1:11" x14ac:dyDescent="0.25">
      <c r="A22" s="279"/>
      <c r="B22" s="136" t="s">
        <v>14</v>
      </c>
      <c r="C22" s="34" t="s">
        <v>11</v>
      </c>
      <c r="D22" s="34" t="s">
        <v>10</v>
      </c>
      <c r="E22" s="280" t="s">
        <v>2</v>
      </c>
      <c r="F22" s="282"/>
      <c r="G22" s="280" t="s">
        <v>8</v>
      </c>
      <c r="H22" s="282"/>
      <c r="I22" s="279"/>
      <c r="J22" s="279"/>
      <c r="K22" s="172" t="s">
        <v>1</v>
      </c>
    </row>
    <row r="23" spans="1:11" ht="12.75" customHeight="1" x14ac:dyDescent="0.25">
      <c r="A23" s="23">
        <v>44928</v>
      </c>
      <c r="B23" s="228" t="s">
        <v>914</v>
      </c>
      <c r="C23" s="64" t="s">
        <v>841</v>
      </c>
      <c r="D23" s="64" t="s">
        <v>841</v>
      </c>
      <c r="E23" s="193" t="s">
        <v>864</v>
      </c>
      <c r="F23" s="186"/>
      <c r="G23" s="97" t="s">
        <v>361</v>
      </c>
      <c r="H23" s="194"/>
      <c r="I23" s="225">
        <v>440548000</v>
      </c>
      <c r="J23" s="226">
        <v>0</v>
      </c>
      <c r="K23" s="91">
        <f>+I23-J23</f>
        <v>440548000</v>
      </c>
    </row>
    <row r="24" spans="1:11" x14ac:dyDescent="0.25">
      <c r="A24" s="23">
        <v>44928</v>
      </c>
      <c r="B24" s="229" t="s">
        <v>915</v>
      </c>
      <c r="C24" s="65" t="s">
        <v>842</v>
      </c>
      <c r="D24" s="65" t="s">
        <v>842</v>
      </c>
      <c r="E24" s="193" t="s">
        <v>865</v>
      </c>
      <c r="F24" s="195"/>
      <c r="G24" s="98" t="s">
        <v>856</v>
      </c>
      <c r="H24" s="196"/>
      <c r="I24" s="225">
        <v>1212157000</v>
      </c>
      <c r="J24" s="227">
        <v>1212157000</v>
      </c>
      <c r="K24" s="91">
        <f t="shared" ref="K24:K178" si="0">+I24-J24</f>
        <v>0</v>
      </c>
    </row>
    <row r="25" spans="1:11" x14ac:dyDescent="0.25">
      <c r="A25" s="23">
        <v>44929</v>
      </c>
      <c r="B25" s="229" t="s">
        <v>916</v>
      </c>
      <c r="C25" s="65" t="s">
        <v>283</v>
      </c>
      <c r="D25" s="65" t="s">
        <v>283</v>
      </c>
      <c r="E25" s="193" t="s">
        <v>866</v>
      </c>
      <c r="F25" s="195"/>
      <c r="G25" s="98" t="s">
        <v>140</v>
      </c>
      <c r="H25" s="196"/>
      <c r="I25" s="225">
        <v>253360</v>
      </c>
      <c r="J25" s="227">
        <v>253360</v>
      </c>
      <c r="K25" s="91">
        <f t="shared" si="0"/>
        <v>0</v>
      </c>
    </row>
    <row r="26" spans="1:11" x14ac:dyDescent="0.25">
      <c r="A26" s="23">
        <v>44929</v>
      </c>
      <c r="B26" s="229" t="s">
        <v>917</v>
      </c>
      <c r="C26" s="65" t="s">
        <v>283</v>
      </c>
      <c r="D26" s="65" t="s">
        <v>747</v>
      </c>
      <c r="E26" s="193" t="s">
        <v>867</v>
      </c>
      <c r="F26" s="195"/>
      <c r="G26" s="98" t="s">
        <v>43</v>
      </c>
      <c r="H26" s="196"/>
      <c r="I26" s="225">
        <v>475830</v>
      </c>
      <c r="J26" s="227">
        <v>475830</v>
      </c>
      <c r="K26" s="91">
        <f t="shared" si="0"/>
        <v>0</v>
      </c>
    </row>
    <row r="27" spans="1:11" x14ac:dyDescent="0.25">
      <c r="A27" s="146">
        <v>44930</v>
      </c>
      <c r="B27" s="229" t="s">
        <v>918</v>
      </c>
      <c r="C27" s="26" t="s">
        <v>283</v>
      </c>
      <c r="D27" s="26" t="s">
        <v>549</v>
      </c>
      <c r="E27" s="197" t="s">
        <v>868</v>
      </c>
      <c r="F27" s="195"/>
      <c r="G27" s="98" t="s">
        <v>43</v>
      </c>
      <c r="H27" s="198"/>
      <c r="I27" s="225">
        <v>14250</v>
      </c>
      <c r="J27" s="227">
        <v>14250</v>
      </c>
      <c r="K27" s="91">
        <f t="shared" si="0"/>
        <v>0</v>
      </c>
    </row>
    <row r="28" spans="1:11" x14ac:dyDescent="0.25">
      <c r="A28" s="146">
        <v>44930</v>
      </c>
      <c r="B28" s="229" t="s">
        <v>919</v>
      </c>
      <c r="C28" s="26" t="s">
        <v>283</v>
      </c>
      <c r="D28" s="26" t="s">
        <v>334</v>
      </c>
      <c r="E28" s="99" t="s">
        <v>869</v>
      </c>
      <c r="F28" s="195"/>
      <c r="G28" s="98" t="s">
        <v>140</v>
      </c>
      <c r="H28" s="198"/>
      <c r="I28" s="222">
        <v>270970</v>
      </c>
      <c r="J28" s="227">
        <v>270970</v>
      </c>
      <c r="K28" s="91">
        <f t="shared" si="0"/>
        <v>0</v>
      </c>
    </row>
    <row r="29" spans="1:11" x14ac:dyDescent="0.25">
      <c r="A29" s="146">
        <v>44938</v>
      </c>
      <c r="B29" s="229" t="s">
        <v>592</v>
      </c>
      <c r="C29" s="26" t="s">
        <v>558</v>
      </c>
      <c r="D29" s="26" t="s">
        <v>588</v>
      </c>
      <c r="E29" s="99" t="s">
        <v>870</v>
      </c>
      <c r="F29" s="195"/>
      <c r="G29" s="98" t="s">
        <v>448</v>
      </c>
      <c r="H29" s="198"/>
      <c r="I29" s="166">
        <f>73500000-39550000</f>
        <v>33950000</v>
      </c>
      <c r="J29" s="227">
        <v>33950000</v>
      </c>
      <c r="K29" s="91">
        <f t="shared" si="0"/>
        <v>0</v>
      </c>
    </row>
    <row r="30" spans="1:11" x14ac:dyDescent="0.25">
      <c r="A30" s="146">
        <v>44939</v>
      </c>
      <c r="B30" s="229" t="s">
        <v>650</v>
      </c>
      <c r="C30" s="26" t="s">
        <v>484</v>
      </c>
      <c r="D30" s="26" t="s">
        <v>522</v>
      </c>
      <c r="E30" s="99" t="s">
        <v>871</v>
      </c>
      <c r="F30" s="195"/>
      <c r="G30" s="98" t="s">
        <v>427</v>
      </c>
      <c r="H30" s="198"/>
      <c r="I30" s="166">
        <v>22449000</v>
      </c>
      <c r="J30" s="227">
        <v>11545200</v>
      </c>
      <c r="K30" s="91">
        <f t="shared" si="0"/>
        <v>10903800</v>
      </c>
    </row>
    <row r="31" spans="1:11" x14ac:dyDescent="0.25">
      <c r="A31" s="146">
        <v>44939</v>
      </c>
      <c r="B31" s="229" t="s">
        <v>724</v>
      </c>
      <c r="C31" s="26" t="s">
        <v>706</v>
      </c>
      <c r="D31" s="26" t="s">
        <v>648</v>
      </c>
      <c r="E31" s="99" t="s">
        <v>872</v>
      </c>
      <c r="F31" s="195"/>
      <c r="G31" s="98" t="s">
        <v>857</v>
      </c>
      <c r="H31" s="198"/>
      <c r="I31" s="166">
        <v>43680000</v>
      </c>
      <c r="J31" s="227">
        <v>22464000</v>
      </c>
      <c r="K31" s="91">
        <f t="shared" si="0"/>
        <v>21216000</v>
      </c>
    </row>
    <row r="32" spans="1:11" x14ac:dyDescent="0.25">
      <c r="A32" s="146">
        <v>44939</v>
      </c>
      <c r="B32" s="229" t="s">
        <v>725</v>
      </c>
      <c r="C32" s="26" t="s">
        <v>652</v>
      </c>
      <c r="D32" s="26" t="s">
        <v>636</v>
      </c>
      <c r="E32" s="99" t="s">
        <v>873</v>
      </c>
      <c r="F32" s="195"/>
      <c r="G32" s="98" t="s">
        <v>446</v>
      </c>
      <c r="H32" s="198"/>
      <c r="I32" s="166">
        <v>49000000</v>
      </c>
      <c r="J32" s="227">
        <v>25200000</v>
      </c>
      <c r="K32" s="91">
        <f t="shared" si="0"/>
        <v>23800000</v>
      </c>
    </row>
    <row r="33" spans="1:11" x14ac:dyDescent="0.25">
      <c r="A33" s="146">
        <v>44939</v>
      </c>
      <c r="B33" s="229" t="s">
        <v>920</v>
      </c>
      <c r="C33" s="26" t="s">
        <v>283</v>
      </c>
      <c r="D33" s="26" t="s">
        <v>777</v>
      </c>
      <c r="E33" s="99" t="s">
        <v>874</v>
      </c>
      <c r="F33" s="195"/>
      <c r="G33" s="98" t="s">
        <v>140</v>
      </c>
      <c r="H33" s="198"/>
      <c r="I33" s="166">
        <v>152560</v>
      </c>
      <c r="J33" s="227">
        <v>152560</v>
      </c>
      <c r="K33" s="91">
        <f t="shared" si="0"/>
        <v>0</v>
      </c>
    </row>
    <row r="34" spans="1:11" x14ac:dyDescent="0.25">
      <c r="A34" s="146">
        <v>44939</v>
      </c>
      <c r="B34" s="229" t="s">
        <v>921</v>
      </c>
      <c r="C34" s="26" t="s">
        <v>283</v>
      </c>
      <c r="D34" s="26" t="s">
        <v>583</v>
      </c>
      <c r="E34" s="99" t="s">
        <v>875</v>
      </c>
      <c r="F34" s="195"/>
      <c r="G34" s="98" t="s">
        <v>43</v>
      </c>
      <c r="H34" s="198"/>
      <c r="I34" s="166">
        <v>34010</v>
      </c>
      <c r="J34" s="227">
        <v>34010</v>
      </c>
      <c r="K34" s="91">
        <f t="shared" si="0"/>
        <v>0</v>
      </c>
    </row>
    <row r="35" spans="1:11" x14ac:dyDescent="0.25">
      <c r="A35" s="146">
        <v>44941</v>
      </c>
      <c r="B35" s="229" t="s">
        <v>727</v>
      </c>
      <c r="C35" s="26" t="s">
        <v>626</v>
      </c>
      <c r="D35" s="26" t="s">
        <v>562</v>
      </c>
      <c r="E35" s="99" t="s">
        <v>876</v>
      </c>
      <c r="F35" s="195"/>
      <c r="G35" s="98" t="s">
        <v>858</v>
      </c>
      <c r="H35" s="198"/>
      <c r="I35" s="166">
        <v>35000000</v>
      </c>
      <c r="J35" s="227">
        <v>17166667</v>
      </c>
      <c r="K35" s="91">
        <f t="shared" si="0"/>
        <v>17833333</v>
      </c>
    </row>
    <row r="36" spans="1:11" x14ac:dyDescent="0.25">
      <c r="A36" s="146">
        <v>44941</v>
      </c>
      <c r="B36" s="229" t="s">
        <v>480</v>
      </c>
      <c r="C36" s="26" t="s">
        <v>758</v>
      </c>
      <c r="D36" s="26" t="s">
        <v>581</v>
      </c>
      <c r="E36" s="99" t="s">
        <v>877</v>
      </c>
      <c r="F36" s="195"/>
      <c r="G36" s="98" t="s">
        <v>252</v>
      </c>
      <c r="H36" s="198"/>
      <c r="I36" s="166">
        <v>38500000</v>
      </c>
      <c r="J36" s="227">
        <v>19250000</v>
      </c>
      <c r="K36" s="91">
        <f t="shared" si="0"/>
        <v>19250000</v>
      </c>
    </row>
    <row r="37" spans="1:11" x14ac:dyDescent="0.25">
      <c r="A37" s="146">
        <v>44941</v>
      </c>
      <c r="B37" s="229" t="s">
        <v>582</v>
      </c>
      <c r="C37" s="26" t="s">
        <v>731</v>
      </c>
      <c r="D37" s="26" t="s">
        <v>625</v>
      </c>
      <c r="E37" s="99" t="s">
        <v>878</v>
      </c>
      <c r="F37" s="195"/>
      <c r="G37" s="98" t="s">
        <v>449</v>
      </c>
      <c r="H37" s="198"/>
      <c r="I37" s="166">
        <v>45500000</v>
      </c>
      <c r="J37" s="227">
        <v>22533333</v>
      </c>
      <c r="K37" s="91">
        <f t="shared" si="0"/>
        <v>22966667</v>
      </c>
    </row>
    <row r="38" spans="1:11" x14ac:dyDescent="0.25">
      <c r="A38" s="146">
        <v>44941</v>
      </c>
      <c r="B38" s="229" t="s">
        <v>777</v>
      </c>
      <c r="C38" s="26" t="s">
        <v>668</v>
      </c>
      <c r="D38" s="26" t="s">
        <v>626</v>
      </c>
      <c r="E38" s="99" t="s">
        <v>879</v>
      </c>
      <c r="F38" s="195"/>
      <c r="G38" s="98" t="s">
        <v>454</v>
      </c>
      <c r="H38" s="198"/>
      <c r="I38" s="166">
        <v>49000000</v>
      </c>
      <c r="J38" s="227">
        <v>24500000</v>
      </c>
      <c r="K38" s="91">
        <f t="shared" si="0"/>
        <v>24500000</v>
      </c>
    </row>
    <row r="39" spans="1:11" x14ac:dyDescent="0.25">
      <c r="A39" s="146">
        <v>44941</v>
      </c>
      <c r="B39" s="229" t="s">
        <v>583</v>
      </c>
      <c r="C39" s="26" t="s">
        <v>598</v>
      </c>
      <c r="D39" s="26" t="s">
        <v>558</v>
      </c>
      <c r="E39" s="99" t="s">
        <v>880</v>
      </c>
      <c r="F39" s="195"/>
      <c r="G39" s="98" t="s">
        <v>255</v>
      </c>
      <c r="H39" s="198"/>
      <c r="I39" s="166">
        <v>49000000</v>
      </c>
      <c r="J39" s="227">
        <v>24500000</v>
      </c>
      <c r="K39" s="91">
        <f t="shared" si="0"/>
        <v>24500000</v>
      </c>
    </row>
    <row r="40" spans="1:11" x14ac:dyDescent="0.25">
      <c r="A40" s="146">
        <v>44941</v>
      </c>
      <c r="B40" s="229" t="s">
        <v>759</v>
      </c>
      <c r="C40" s="26" t="s">
        <v>596</v>
      </c>
      <c r="D40" s="26" t="s">
        <v>758</v>
      </c>
      <c r="E40" s="99" t="s">
        <v>881</v>
      </c>
      <c r="F40" s="195"/>
      <c r="G40" s="98" t="s">
        <v>59</v>
      </c>
      <c r="H40" s="198"/>
      <c r="I40" s="166">
        <v>66266667</v>
      </c>
      <c r="J40" s="227">
        <v>24850000</v>
      </c>
      <c r="K40" s="91">
        <f t="shared" si="0"/>
        <v>41416667</v>
      </c>
    </row>
    <row r="41" spans="1:11" x14ac:dyDescent="0.25">
      <c r="A41" s="146">
        <v>44941</v>
      </c>
      <c r="B41" s="229" t="s">
        <v>558</v>
      </c>
      <c r="C41" s="26" t="s">
        <v>716</v>
      </c>
      <c r="D41" s="26" t="s">
        <v>731</v>
      </c>
      <c r="E41" s="99" t="s">
        <v>882</v>
      </c>
      <c r="F41" s="195"/>
      <c r="G41" s="98" t="s">
        <v>453</v>
      </c>
      <c r="H41" s="198"/>
      <c r="I41" s="166">
        <v>31598000</v>
      </c>
      <c r="J41" s="227">
        <v>15799000</v>
      </c>
      <c r="K41" s="91">
        <f t="shared" si="0"/>
        <v>15799000</v>
      </c>
    </row>
    <row r="42" spans="1:11" x14ac:dyDescent="0.25">
      <c r="A42" s="146">
        <v>44942</v>
      </c>
      <c r="B42" s="229" t="s">
        <v>524</v>
      </c>
      <c r="C42" s="26" t="s">
        <v>313</v>
      </c>
      <c r="D42" s="26" t="s">
        <v>651</v>
      </c>
      <c r="E42" s="99" t="s">
        <v>883</v>
      </c>
      <c r="F42" s="195"/>
      <c r="G42" s="98" t="s">
        <v>406</v>
      </c>
      <c r="H42" s="198"/>
      <c r="I42" s="166">
        <v>35000000</v>
      </c>
      <c r="J42" s="227">
        <v>17333333</v>
      </c>
      <c r="K42" s="91">
        <f t="shared" si="0"/>
        <v>17666667</v>
      </c>
    </row>
    <row r="43" spans="1:11" x14ac:dyDescent="0.25">
      <c r="A43" s="146">
        <v>44942</v>
      </c>
      <c r="B43" s="229" t="s">
        <v>652</v>
      </c>
      <c r="C43" s="26" t="s">
        <v>825</v>
      </c>
      <c r="D43" s="26" t="s">
        <v>822</v>
      </c>
      <c r="E43" s="99" t="s">
        <v>884</v>
      </c>
      <c r="F43" s="195"/>
      <c r="G43" s="98" t="s">
        <v>79</v>
      </c>
      <c r="H43" s="198"/>
      <c r="I43" s="166">
        <v>36400000</v>
      </c>
      <c r="J43" s="227">
        <v>18200000</v>
      </c>
      <c r="K43" s="91">
        <f t="shared" si="0"/>
        <v>18200000</v>
      </c>
    </row>
    <row r="44" spans="1:11" x14ac:dyDescent="0.25">
      <c r="A44" s="146">
        <v>44943</v>
      </c>
      <c r="B44" s="229" t="s">
        <v>758</v>
      </c>
      <c r="C44" s="26" t="s">
        <v>530</v>
      </c>
      <c r="D44" s="26" t="s">
        <v>782</v>
      </c>
      <c r="E44" s="99" t="s">
        <v>885</v>
      </c>
      <c r="F44" s="195"/>
      <c r="G44" s="98" t="s">
        <v>686</v>
      </c>
      <c r="H44" s="198"/>
      <c r="I44" s="166">
        <v>42000000</v>
      </c>
      <c r="J44" s="227">
        <v>14800000</v>
      </c>
      <c r="K44" s="91">
        <f t="shared" si="0"/>
        <v>27200000</v>
      </c>
    </row>
    <row r="45" spans="1:11" x14ac:dyDescent="0.25">
      <c r="A45" s="146">
        <v>44943</v>
      </c>
      <c r="B45" s="229" t="s">
        <v>733</v>
      </c>
      <c r="C45" s="26" t="s">
        <v>728</v>
      </c>
      <c r="D45" s="26" t="s">
        <v>655</v>
      </c>
      <c r="E45" s="99" t="s">
        <v>886</v>
      </c>
      <c r="F45" s="195"/>
      <c r="G45" s="98" t="s">
        <v>445</v>
      </c>
      <c r="H45" s="198"/>
      <c r="I45" s="166">
        <f>35000000-21833334</f>
        <v>13166666</v>
      </c>
      <c r="J45" s="227">
        <v>13166666</v>
      </c>
      <c r="K45" s="91">
        <f t="shared" si="0"/>
        <v>0</v>
      </c>
    </row>
    <row r="46" spans="1:11" x14ac:dyDescent="0.25">
      <c r="A46" s="146">
        <v>44944</v>
      </c>
      <c r="B46" s="229" t="s">
        <v>659</v>
      </c>
      <c r="C46" s="26" t="s">
        <v>597</v>
      </c>
      <c r="D46" s="26" t="s">
        <v>664</v>
      </c>
      <c r="E46" s="99" t="s">
        <v>887</v>
      </c>
      <c r="F46" s="195"/>
      <c r="G46" s="98" t="s">
        <v>859</v>
      </c>
      <c r="H46" s="198"/>
      <c r="I46" s="166">
        <f>31598000-25278400</f>
        <v>6319600</v>
      </c>
      <c r="J46" s="227">
        <v>6319600</v>
      </c>
      <c r="K46" s="91">
        <f t="shared" si="0"/>
        <v>0</v>
      </c>
    </row>
    <row r="47" spans="1:11" x14ac:dyDescent="0.25">
      <c r="A47" s="146">
        <v>44944</v>
      </c>
      <c r="B47" s="229" t="s">
        <v>665</v>
      </c>
      <c r="C47" s="26" t="s">
        <v>774</v>
      </c>
      <c r="D47" s="26" t="s">
        <v>597</v>
      </c>
      <c r="E47" s="99" t="s">
        <v>888</v>
      </c>
      <c r="F47" s="195"/>
      <c r="G47" s="98" t="s">
        <v>430</v>
      </c>
      <c r="H47" s="198"/>
      <c r="I47" s="166">
        <v>36225000</v>
      </c>
      <c r="J47" s="227">
        <v>17595000</v>
      </c>
      <c r="K47" s="91">
        <f t="shared" si="0"/>
        <v>18630000</v>
      </c>
    </row>
    <row r="48" spans="1:11" x14ac:dyDescent="0.25">
      <c r="A48" s="146">
        <v>44944</v>
      </c>
      <c r="B48" s="229" t="s">
        <v>714</v>
      </c>
      <c r="C48" s="26" t="s">
        <v>494</v>
      </c>
      <c r="D48" s="26" t="s">
        <v>528</v>
      </c>
      <c r="E48" s="99" t="s">
        <v>889</v>
      </c>
      <c r="F48" s="195"/>
      <c r="G48" s="98" t="s">
        <v>388</v>
      </c>
      <c r="H48" s="198"/>
      <c r="I48" s="166">
        <v>36225000</v>
      </c>
      <c r="J48" s="227">
        <v>17422500</v>
      </c>
      <c r="K48" s="91">
        <f t="shared" si="0"/>
        <v>18802500</v>
      </c>
    </row>
    <row r="49" spans="1:11" x14ac:dyDescent="0.25">
      <c r="A49" s="146">
        <v>44944</v>
      </c>
      <c r="B49" s="229" t="s">
        <v>434</v>
      </c>
      <c r="C49" s="26" t="s">
        <v>779</v>
      </c>
      <c r="D49" s="26" t="s">
        <v>304</v>
      </c>
      <c r="E49" s="99" t="s">
        <v>890</v>
      </c>
      <c r="F49" s="195"/>
      <c r="G49" s="98" t="s">
        <v>363</v>
      </c>
      <c r="H49" s="198"/>
      <c r="I49" s="166">
        <v>39900000</v>
      </c>
      <c r="J49" s="227">
        <v>19190000</v>
      </c>
      <c r="K49" s="91">
        <f t="shared" si="0"/>
        <v>20710000</v>
      </c>
    </row>
    <row r="50" spans="1:11" x14ac:dyDescent="0.25">
      <c r="A50" s="146">
        <v>44945</v>
      </c>
      <c r="B50" s="229" t="s">
        <v>922</v>
      </c>
      <c r="C50" s="26" t="s">
        <v>283</v>
      </c>
      <c r="D50" s="26" t="s">
        <v>741</v>
      </c>
      <c r="E50" s="99" t="s">
        <v>891</v>
      </c>
      <c r="F50" s="195"/>
      <c r="G50" s="98" t="s">
        <v>140</v>
      </c>
      <c r="H50" s="198"/>
      <c r="I50" s="166">
        <v>384780</v>
      </c>
      <c r="J50" s="227">
        <v>384780</v>
      </c>
      <c r="K50" s="91">
        <f t="shared" si="0"/>
        <v>0</v>
      </c>
    </row>
    <row r="51" spans="1:11" x14ac:dyDescent="0.25">
      <c r="A51" s="146">
        <v>44945</v>
      </c>
      <c r="B51" s="229" t="s">
        <v>586</v>
      </c>
      <c r="C51" s="26" t="s">
        <v>787</v>
      </c>
      <c r="D51" s="26" t="s">
        <v>178</v>
      </c>
      <c r="E51" s="99" t="s">
        <v>892</v>
      </c>
      <c r="F51" s="195"/>
      <c r="G51" s="98" t="s">
        <v>426</v>
      </c>
      <c r="H51" s="198"/>
      <c r="I51" s="166">
        <v>32643072</v>
      </c>
      <c r="J51" s="227">
        <v>15233434</v>
      </c>
      <c r="K51" s="91">
        <f t="shared" si="0"/>
        <v>17409638</v>
      </c>
    </row>
    <row r="52" spans="1:11" x14ac:dyDescent="0.25">
      <c r="A52" s="146">
        <v>44945</v>
      </c>
      <c r="B52" s="229" t="s">
        <v>203</v>
      </c>
      <c r="C52" s="26" t="s">
        <v>609</v>
      </c>
      <c r="D52" s="26" t="s">
        <v>475</v>
      </c>
      <c r="E52" s="99" t="s">
        <v>893</v>
      </c>
      <c r="F52" s="195"/>
      <c r="G52" s="98" t="s">
        <v>63</v>
      </c>
      <c r="H52" s="198"/>
      <c r="I52" s="166">
        <v>49000000</v>
      </c>
      <c r="J52" s="227">
        <v>23800000</v>
      </c>
      <c r="K52" s="91">
        <f t="shared" si="0"/>
        <v>25200000</v>
      </c>
    </row>
    <row r="53" spans="1:11" x14ac:dyDescent="0.25">
      <c r="A53" s="146">
        <v>44946</v>
      </c>
      <c r="B53" s="229" t="s">
        <v>529</v>
      </c>
      <c r="C53" s="26" t="s">
        <v>528</v>
      </c>
      <c r="D53" s="26" t="s">
        <v>465</v>
      </c>
      <c r="E53" s="99" t="s">
        <v>894</v>
      </c>
      <c r="F53" s="195"/>
      <c r="G53" s="98" t="s">
        <v>429</v>
      </c>
      <c r="H53" s="198"/>
      <c r="I53" s="166">
        <v>36225000</v>
      </c>
      <c r="J53" s="227">
        <v>16732500</v>
      </c>
      <c r="K53" s="91">
        <f t="shared" si="0"/>
        <v>19492500</v>
      </c>
    </row>
    <row r="54" spans="1:11" x14ac:dyDescent="0.25">
      <c r="A54" s="146">
        <v>44946</v>
      </c>
      <c r="B54" s="229" t="s">
        <v>737</v>
      </c>
      <c r="C54" s="26" t="s">
        <v>736</v>
      </c>
      <c r="D54" s="26" t="s">
        <v>506</v>
      </c>
      <c r="E54" s="99" t="s">
        <v>895</v>
      </c>
      <c r="F54" s="195"/>
      <c r="G54" s="98" t="s">
        <v>860</v>
      </c>
      <c r="H54" s="198"/>
      <c r="I54" s="166">
        <v>37600000</v>
      </c>
      <c r="J54" s="227">
        <v>15823333</v>
      </c>
      <c r="K54" s="91">
        <f t="shared" si="0"/>
        <v>21776667</v>
      </c>
    </row>
    <row r="55" spans="1:11" x14ac:dyDescent="0.25">
      <c r="A55" s="146">
        <v>44946</v>
      </c>
      <c r="B55" s="229" t="s">
        <v>827</v>
      </c>
      <c r="C55" s="26" t="s">
        <v>669</v>
      </c>
      <c r="D55" s="26" t="s">
        <v>505</v>
      </c>
      <c r="E55" s="99" t="s">
        <v>896</v>
      </c>
      <c r="F55" s="195"/>
      <c r="G55" s="98" t="s">
        <v>149</v>
      </c>
      <c r="H55" s="198"/>
      <c r="I55" s="166">
        <v>45200000</v>
      </c>
      <c r="J55" s="227">
        <v>19021666</v>
      </c>
      <c r="K55" s="91">
        <f t="shared" si="0"/>
        <v>26178334</v>
      </c>
    </row>
    <row r="56" spans="1:11" x14ac:dyDescent="0.25">
      <c r="A56" s="146">
        <v>44946</v>
      </c>
      <c r="B56" s="229" t="s">
        <v>730</v>
      </c>
      <c r="C56" s="26" t="s">
        <v>179</v>
      </c>
      <c r="D56" s="26" t="s">
        <v>775</v>
      </c>
      <c r="E56" s="99" t="s">
        <v>895</v>
      </c>
      <c r="F56" s="195"/>
      <c r="G56" s="98" t="s">
        <v>236</v>
      </c>
      <c r="H56" s="198"/>
      <c r="I56" s="166">
        <v>45200000</v>
      </c>
      <c r="J56" s="227">
        <v>18456667</v>
      </c>
      <c r="K56" s="91">
        <f t="shared" si="0"/>
        <v>26743333</v>
      </c>
    </row>
    <row r="57" spans="1:11" x14ac:dyDescent="0.25">
      <c r="A57" s="146">
        <v>44946</v>
      </c>
      <c r="B57" s="229" t="s">
        <v>615</v>
      </c>
      <c r="C57" s="26" t="s">
        <v>836</v>
      </c>
      <c r="D57" s="26" t="s">
        <v>834</v>
      </c>
      <c r="E57" s="99" t="s">
        <v>896</v>
      </c>
      <c r="F57" s="195"/>
      <c r="G57" s="98" t="s">
        <v>165</v>
      </c>
      <c r="H57" s="198"/>
      <c r="I57" s="166">
        <v>45200000</v>
      </c>
      <c r="J57" s="227">
        <v>19021666</v>
      </c>
      <c r="K57" s="91">
        <f t="shared" si="0"/>
        <v>26178334</v>
      </c>
    </row>
    <row r="58" spans="1:11" x14ac:dyDescent="0.25">
      <c r="A58" s="146">
        <v>44946</v>
      </c>
      <c r="B58" s="229" t="s">
        <v>496</v>
      </c>
      <c r="C58" s="26" t="s">
        <v>479</v>
      </c>
      <c r="D58" s="26" t="s">
        <v>497</v>
      </c>
      <c r="E58" s="99" t="s">
        <v>897</v>
      </c>
      <c r="F58" s="195"/>
      <c r="G58" s="98" t="s">
        <v>450</v>
      </c>
      <c r="H58" s="198"/>
      <c r="I58" s="166">
        <v>42000000</v>
      </c>
      <c r="J58" s="227">
        <v>19600000</v>
      </c>
      <c r="K58" s="91">
        <f t="shared" si="0"/>
        <v>22400000</v>
      </c>
    </row>
    <row r="59" spans="1:11" x14ac:dyDescent="0.25">
      <c r="A59" s="146">
        <v>44946</v>
      </c>
      <c r="B59" s="229" t="s">
        <v>620</v>
      </c>
      <c r="C59" s="26" t="s">
        <v>671</v>
      </c>
      <c r="D59" s="26" t="s">
        <v>302</v>
      </c>
      <c r="E59" s="99" t="s">
        <v>898</v>
      </c>
      <c r="F59" s="195"/>
      <c r="G59" s="98" t="s">
        <v>61</v>
      </c>
      <c r="H59" s="198"/>
      <c r="I59" s="166">
        <v>52715520</v>
      </c>
      <c r="J59" s="227">
        <v>19133781</v>
      </c>
      <c r="K59" s="91">
        <f t="shared" si="0"/>
        <v>33581739</v>
      </c>
    </row>
    <row r="60" spans="1:11" x14ac:dyDescent="0.25">
      <c r="A60" s="146">
        <v>44946</v>
      </c>
      <c r="B60" s="229" t="s">
        <v>600</v>
      </c>
      <c r="C60" s="26" t="s">
        <v>260</v>
      </c>
      <c r="D60" s="26" t="s">
        <v>739</v>
      </c>
      <c r="E60" s="99" t="s">
        <v>535</v>
      </c>
      <c r="F60" s="195"/>
      <c r="G60" s="98" t="s">
        <v>354</v>
      </c>
      <c r="H60" s="198"/>
      <c r="I60" s="166">
        <v>150326000</v>
      </c>
      <c r="J60" s="227">
        <v>57397200</v>
      </c>
      <c r="K60" s="91">
        <f t="shared" si="0"/>
        <v>92928800</v>
      </c>
    </row>
    <row r="61" spans="1:11" x14ac:dyDescent="0.25">
      <c r="A61" s="146">
        <v>44949</v>
      </c>
      <c r="B61" s="229" t="s">
        <v>319</v>
      </c>
      <c r="C61" s="26" t="s">
        <v>631</v>
      </c>
      <c r="D61" s="26" t="s">
        <v>627</v>
      </c>
      <c r="E61" s="99" t="s">
        <v>899</v>
      </c>
      <c r="F61" s="195"/>
      <c r="G61" s="98" t="s">
        <v>251</v>
      </c>
      <c r="H61" s="198"/>
      <c r="I61" s="166">
        <v>63000000</v>
      </c>
      <c r="J61" s="227">
        <v>22633333</v>
      </c>
      <c r="K61" s="91">
        <f t="shared" si="0"/>
        <v>40366667</v>
      </c>
    </row>
    <row r="62" spans="1:11" x14ac:dyDescent="0.25">
      <c r="A62" s="146">
        <v>44949</v>
      </c>
      <c r="B62" s="229" t="s">
        <v>832</v>
      </c>
      <c r="C62" s="26" t="s">
        <v>487</v>
      </c>
      <c r="D62" s="26" t="s">
        <v>840</v>
      </c>
      <c r="E62" s="99" t="s">
        <v>536</v>
      </c>
      <c r="F62" s="195"/>
      <c r="G62" s="98" t="s">
        <v>447</v>
      </c>
      <c r="H62" s="198"/>
      <c r="I62" s="166">
        <v>66420640</v>
      </c>
      <c r="J62" s="227">
        <v>24354235</v>
      </c>
      <c r="K62" s="91">
        <f t="shared" si="0"/>
        <v>42066405</v>
      </c>
    </row>
    <row r="63" spans="1:11" x14ac:dyDescent="0.25">
      <c r="A63" s="146">
        <v>44950</v>
      </c>
      <c r="B63" s="229" t="s">
        <v>532</v>
      </c>
      <c r="C63" s="26" t="s">
        <v>491</v>
      </c>
      <c r="D63" s="26" t="s">
        <v>742</v>
      </c>
      <c r="E63" s="99" t="s">
        <v>534</v>
      </c>
      <c r="F63" s="195"/>
      <c r="G63" s="98" t="s">
        <v>390</v>
      </c>
      <c r="H63" s="198"/>
      <c r="I63" s="166">
        <v>56940081</v>
      </c>
      <c r="J63" s="227">
        <v>19842756</v>
      </c>
      <c r="K63" s="91">
        <f t="shared" si="0"/>
        <v>37097325</v>
      </c>
    </row>
    <row r="64" spans="1:11" x14ac:dyDescent="0.25">
      <c r="A64" s="146">
        <v>44950</v>
      </c>
      <c r="B64" s="229" t="s">
        <v>330</v>
      </c>
      <c r="C64" s="26" t="s">
        <v>764</v>
      </c>
      <c r="D64" s="26" t="s">
        <v>493</v>
      </c>
      <c r="E64" s="99" t="s">
        <v>900</v>
      </c>
      <c r="F64" s="195"/>
      <c r="G64" s="98" t="s">
        <v>451</v>
      </c>
      <c r="H64" s="198"/>
      <c r="I64" s="166">
        <v>35000000</v>
      </c>
      <c r="J64" s="227">
        <v>16166667</v>
      </c>
      <c r="K64" s="91">
        <f t="shared" si="0"/>
        <v>18833333</v>
      </c>
    </row>
    <row r="65" spans="1:11" x14ac:dyDescent="0.25">
      <c r="A65" s="146">
        <v>44951</v>
      </c>
      <c r="B65" s="229" t="s">
        <v>312</v>
      </c>
      <c r="C65" s="26" t="s">
        <v>738</v>
      </c>
      <c r="D65" s="26" t="s">
        <v>631</v>
      </c>
      <c r="E65" s="99" t="s">
        <v>537</v>
      </c>
      <c r="F65" s="195"/>
      <c r="G65" s="98" t="s">
        <v>861</v>
      </c>
      <c r="H65" s="198"/>
      <c r="I65" s="166">
        <v>46575000</v>
      </c>
      <c r="J65" s="227">
        <v>16560000</v>
      </c>
      <c r="K65" s="91">
        <f t="shared" si="0"/>
        <v>30015000</v>
      </c>
    </row>
    <row r="66" spans="1:11" x14ac:dyDescent="0.25">
      <c r="A66" s="146">
        <v>44951</v>
      </c>
      <c r="B66" s="229" t="s">
        <v>739</v>
      </c>
      <c r="C66" s="26" t="s">
        <v>739</v>
      </c>
      <c r="D66" s="26" t="s">
        <v>262</v>
      </c>
      <c r="E66" s="99" t="s">
        <v>901</v>
      </c>
      <c r="F66" s="195"/>
      <c r="G66" s="98" t="s">
        <v>362</v>
      </c>
      <c r="H66" s="198"/>
      <c r="I66" s="166">
        <v>24219000</v>
      </c>
      <c r="J66" s="227">
        <v>8162700</v>
      </c>
      <c r="K66" s="91">
        <f t="shared" si="0"/>
        <v>16056300</v>
      </c>
    </row>
    <row r="67" spans="1:11" x14ac:dyDescent="0.25">
      <c r="A67" s="146">
        <v>44951</v>
      </c>
      <c r="B67" s="229" t="s">
        <v>785</v>
      </c>
      <c r="C67" s="26" t="s">
        <v>739</v>
      </c>
      <c r="D67" s="26" t="s">
        <v>663</v>
      </c>
      <c r="E67" s="99" t="s">
        <v>901</v>
      </c>
      <c r="F67" s="195"/>
      <c r="G67" s="98" t="s">
        <v>862</v>
      </c>
      <c r="H67" s="198"/>
      <c r="I67" s="166">
        <v>24219000</v>
      </c>
      <c r="J67" s="227">
        <v>8521500</v>
      </c>
      <c r="K67" s="91">
        <f t="shared" si="0"/>
        <v>15697500</v>
      </c>
    </row>
    <row r="68" spans="1:11" x14ac:dyDescent="0.25">
      <c r="A68" s="146">
        <v>44953</v>
      </c>
      <c r="B68" s="229" t="s">
        <v>662</v>
      </c>
      <c r="C68" s="26" t="s">
        <v>262</v>
      </c>
      <c r="D68" s="26" t="s">
        <v>289</v>
      </c>
      <c r="E68" s="99" t="s">
        <v>902</v>
      </c>
      <c r="F68" s="195"/>
      <c r="G68" s="98" t="s">
        <v>253</v>
      </c>
      <c r="H68" s="198"/>
      <c r="I68" s="166">
        <v>33600000</v>
      </c>
      <c r="J68" s="227">
        <v>15040000</v>
      </c>
      <c r="K68" s="91">
        <f t="shared" si="0"/>
        <v>18560000</v>
      </c>
    </row>
    <row r="69" spans="1:11" x14ac:dyDescent="0.25">
      <c r="A69" s="146">
        <v>44953</v>
      </c>
      <c r="B69" s="229" t="s">
        <v>923</v>
      </c>
      <c r="C69" s="26" t="s">
        <v>283</v>
      </c>
      <c r="D69" s="26" t="s">
        <v>331</v>
      </c>
      <c r="E69" s="99" t="s">
        <v>903</v>
      </c>
      <c r="F69" s="195"/>
      <c r="G69" s="98" t="s">
        <v>140</v>
      </c>
      <c r="H69" s="198"/>
      <c r="I69" s="166">
        <v>282470</v>
      </c>
      <c r="J69" s="227">
        <v>282470</v>
      </c>
      <c r="K69" s="91">
        <f t="shared" si="0"/>
        <v>0</v>
      </c>
    </row>
    <row r="70" spans="1:11" x14ac:dyDescent="0.25">
      <c r="A70" s="146">
        <v>44953</v>
      </c>
      <c r="B70" s="229" t="s">
        <v>924</v>
      </c>
      <c r="C70" s="26" t="s">
        <v>283</v>
      </c>
      <c r="D70" s="26" t="s">
        <v>605</v>
      </c>
      <c r="E70" s="99" t="s">
        <v>904</v>
      </c>
      <c r="F70" s="195"/>
      <c r="G70" s="98" t="s">
        <v>43</v>
      </c>
      <c r="H70" s="198"/>
      <c r="I70">
        <v>453690</v>
      </c>
      <c r="J70" s="227">
        <v>453690</v>
      </c>
      <c r="K70" s="91">
        <f t="shared" si="0"/>
        <v>0</v>
      </c>
    </row>
    <row r="71" spans="1:11" x14ac:dyDescent="0.25">
      <c r="A71" s="146">
        <v>44953</v>
      </c>
      <c r="B71" s="229" t="s">
        <v>829</v>
      </c>
      <c r="C71" s="26" t="s">
        <v>635</v>
      </c>
      <c r="D71" s="26" t="s">
        <v>633</v>
      </c>
      <c r="E71" s="99" t="s">
        <v>905</v>
      </c>
      <c r="F71" s="195"/>
      <c r="G71" s="98" t="s">
        <v>348</v>
      </c>
      <c r="H71" s="198"/>
      <c r="I71">
        <v>20281800</v>
      </c>
      <c r="J71" s="227">
        <v>8788780</v>
      </c>
      <c r="K71" s="91">
        <f t="shared" si="0"/>
        <v>11493020</v>
      </c>
    </row>
    <row r="72" spans="1:11" x14ac:dyDescent="0.25">
      <c r="A72" s="146">
        <v>44956</v>
      </c>
      <c r="B72" s="229" t="s">
        <v>627</v>
      </c>
      <c r="C72" s="26" t="s">
        <v>286</v>
      </c>
      <c r="D72" s="26" t="s">
        <v>286</v>
      </c>
      <c r="E72" s="99" t="s">
        <v>906</v>
      </c>
      <c r="F72" s="195"/>
      <c r="G72" s="98" t="s">
        <v>452</v>
      </c>
      <c r="H72" s="198"/>
      <c r="I72">
        <v>42923520</v>
      </c>
      <c r="J72" s="227">
        <v>14307840</v>
      </c>
      <c r="K72" s="91">
        <f t="shared" si="0"/>
        <v>28615680</v>
      </c>
    </row>
    <row r="73" spans="1:11" x14ac:dyDescent="0.25">
      <c r="A73" s="146">
        <v>44956</v>
      </c>
      <c r="B73" s="229" t="s">
        <v>840</v>
      </c>
      <c r="C73" s="26" t="s">
        <v>273</v>
      </c>
      <c r="D73" s="26" t="s">
        <v>844</v>
      </c>
      <c r="E73" s="99" t="s">
        <v>907</v>
      </c>
      <c r="F73" s="195"/>
      <c r="G73" s="98" t="s">
        <v>389</v>
      </c>
      <c r="H73" s="198"/>
      <c r="I73">
        <v>35000000</v>
      </c>
      <c r="J73" s="227">
        <v>15166667</v>
      </c>
      <c r="K73" s="91">
        <f t="shared" si="0"/>
        <v>19833333</v>
      </c>
    </row>
    <row r="74" spans="1:11" x14ac:dyDescent="0.25">
      <c r="A74" s="146">
        <v>44956</v>
      </c>
      <c r="B74" s="229" t="s">
        <v>260</v>
      </c>
      <c r="C74" s="26" t="s">
        <v>329</v>
      </c>
      <c r="D74" s="26" t="s">
        <v>320</v>
      </c>
      <c r="E74" s="99" t="s">
        <v>908</v>
      </c>
      <c r="F74" s="195"/>
      <c r="G74" s="98" t="s">
        <v>58</v>
      </c>
      <c r="H74" s="198"/>
      <c r="I74">
        <v>23109632</v>
      </c>
      <c r="J74" s="227">
        <v>10014174</v>
      </c>
      <c r="K74" s="91">
        <f t="shared" si="0"/>
        <v>13095458</v>
      </c>
    </row>
    <row r="75" spans="1:11" x14ac:dyDescent="0.25">
      <c r="A75" s="146">
        <v>44956</v>
      </c>
      <c r="B75" s="229" t="s">
        <v>487</v>
      </c>
      <c r="C75" s="26" t="s">
        <v>503</v>
      </c>
      <c r="D75" s="26" t="s">
        <v>503</v>
      </c>
      <c r="E75" s="99" t="s">
        <v>909</v>
      </c>
      <c r="F75" s="195"/>
      <c r="G75" s="98" t="s">
        <v>863</v>
      </c>
      <c r="H75" s="198"/>
      <c r="I75">
        <v>54000000</v>
      </c>
      <c r="J75" s="227">
        <v>18200000</v>
      </c>
      <c r="K75" s="91">
        <f t="shared" si="0"/>
        <v>35800000</v>
      </c>
    </row>
    <row r="76" spans="1:11" x14ac:dyDescent="0.25">
      <c r="A76" s="146">
        <v>44956</v>
      </c>
      <c r="B76" s="229" t="s">
        <v>628</v>
      </c>
      <c r="C76" s="26" t="s">
        <v>272</v>
      </c>
      <c r="D76" s="26" t="s">
        <v>314</v>
      </c>
      <c r="E76" s="197" t="s">
        <v>910</v>
      </c>
      <c r="F76" s="195"/>
      <c r="G76" s="98" t="s">
        <v>254</v>
      </c>
      <c r="H76" s="198"/>
      <c r="I76" s="225">
        <v>31598000</v>
      </c>
      <c r="J76" s="227">
        <v>13692467</v>
      </c>
      <c r="K76" s="91">
        <f t="shared" si="0"/>
        <v>17905533</v>
      </c>
    </row>
    <row r="77" spans="1:11" x14ac:dyDescent="0.25">
      <c r="A77" s="146">
        <v>44956</v>
      </c>
      <c r="B77" s="229" t="s">
        <v>925</v>
      </c>
      <c r="C77" s="26" t="s">
        <v>283</v>
      </c>
      <c r="D77" s="26" t="s">
        <v>270</v>
      </c>
      <c r="E77" s="197" t="s">
        <v>911</v>
      </c>
      <c r="F77" s="195"/>
      <c r="G77" s="98" t="s">
        <v>42</v>
      </c>
      <c r="H77" s="198"/>
      <c r="I77" s="225">
        <v>187720</v>
      </c>
      <c r="J77" s="227">
        <v>187720</v>
      </c>
      <c r="K77" s="91">
        <f t="shared" si="0"/>
        <v>0</v>
      </c>
    </row>
    <row r="78" spans="1:11" x14ac:dyDescent="0.25">
      <c r="A78" s="146">
        <v>44957</v>
      </c>
      <c r="B78" s="229" t="s">
        <v>262</v>
      </c>
      <c r="C78" s="26" t="s">
        <v>308</v>
      </c>
      <c r="D78" s="26" t="s">
        <v>274</v>
      </c>
      <c r="E78" s="197" t="s">
        <v>912</v>
      </c>
      <c r="F78" s="195"/>
      <c r="G78" s="98" t="s">
        <v>405</v>
      </c>
      <c r="H78" s="198"/>
      <c r="I78" s="225">
        <v>35000000</v>
      </c>
      <c r="J78" s="227">
        <v>15000000</v>
      </c>
      <c r="K78" s="91">
        <f t="shared" si="0"/>
        <v>20000000</v>
      </c>
    </row>
    <row r="79" spans="1:11" x14ac:dyDescent="0.25">
      <c r="A79" s="146">
        <v>44957</v>
      </c>
      <c r="B79" s="229" t="s">
        <v>441</v>
      </c>
      <c r="C79" s="26" t="s">
        <v>318</v>
      </c>
      <c r="D79" s="26" t="s">
        <v>328</v>
      </c>
      <c r="E79" s="197" t="s">
        <v>913</v>
      </c>
      <c r="F79" s="195"/>
      <c r="G79" s="98" t="s">
        <v>332</v>
      </c>
      <c r="H79" s="198"/>
      <c r="I79" s="225">
        <v>24371019</v>
      </c>
      <c r="J79" s="227">
        <v>8033410</v>
      </c>
      <c r="K79" s="91">
        <f t="shared" si="0"/>
        <v>16337609</v>
      </c>
    </row>
    <row r="80" spans="1:11" x14ac:dyDescent="0.25">
      <c r="A80" s="146">
        <v>44958</v>
      </c>
      <c r="B80" s="229" t="s">
        <v>616</v>
      </c>
      <c r="C80" s="26" t="s">
        <v>317</v>
      </c>
      <c r="D80" s="26" t="s">
        <v>1238</v>
      </c>
      <c r="E80" s="197" t="s">
        <v>896</v>
      </c>
      <c r="F80" s="195"/>
      <c r="G80" s="98" t="s">
        <v>1452</v>
      </c>
      <c r="H80" s="198"/>
      <c r="I80" s="225">
        <v>45200000</v>
      </c>
      <c r="J80" s="227">
        <v>16950000</v>
      </c>
      <c r="K80" s="91">
        <f t="shared" si="0"/>
        <v>28250000</v>
      </c>
    </row>
    <row r="81" spans="1:11" x14ac:dyDescent="0.25">
      <c r="A81" s="146">
        <v>44959</v>
      </c>
      <c r="B81" s="229" t="s">
        <v>844</v>
      </c>
      <c r="C81" s="26" t="s">
        <v>1239</v>
      </c>
      <c r="D81" s="26" t="s">
        <v>213</v>
      </c>
      <c r="E81" s="197" t="s">
        <v>1394</v>
      </c>
      <c r="F81" s="195"/>
      <c r="G81" s="98" t="s">
        <v>1453</v>
      </c>
      <c r="H81" s="198"/>
      <c r="I81" s="225">
        <v>52715520</v>
      </c>
      <c r="J81" s="227">
        <v>17376597</v>
      </c>
      <c r="K81" s="91">
        <f t="shared" si="0"/>
        <v>35338923</v>
      </c>
    </row>
    <row r="82" spans="1:11" x14ac:dyDescent="0.25">
      <c r="A82" s="146">
        <v>44959</v>
      </c>
      <c r="B82" s="229" t="s">
        <v>274</v>
      </c>
      <c r="C82" s="26" t="s">
        <v>288</v>
      </c>
      <c r="D82" s="26" t="s">
        <v>1240</v>
      </c>
      <c r="E82" s="197" t="s">
        <v>896</v>
      </c>
      <c r="F82" s="195"/>
      <c r="G82" s="98" t="s">
        <v>1454</v>
      </c>
      <c r="H82" s="198"/>
      <c r="I82" s="225">
        <v>45200000</v>
      </c>
      <c r="J82" s="227">
        <v>16573333</v>
      </c>
      <c r="K82" s="91">
        <f t="shared" si="0"/>
        <v>28626667</v>
      </c>
    </row>
    <row r="83" spans="1:11" x14ac:dyDescent="0.25">
      <c r="A83" s="146">
        <v>44959</v>
      </c>
      <c r="B83" s="229" t="s">
        <v>308</v>
      </c>
      <c r="C83" s="26" t="s">
        <v>1241</v>
      </c>
      <c r="D83" s="26" t="s">
        <v>1242</v>
      </c>
      <c r="E83" s="197" t="s">
        <v>1395</v>
      </c>
      <c r="F83" s="195"/>
      <c r="G83" s="98" t="s">
        <v>1455</v>
      </c>
      <c r="H83" s="198"/>
      <c r="I83" s="225">
        <v>45200000</v>
      </c>
      <c r="J83" s="227">
        <v>16008333</v>
      </c>
      <c r="K83" s="91">
        <f t="shared" si="0"/>
        <v>29191667</v>
      </c>
    </row>
    <row r="84" spans="1:11" x14ac:dyDescent="0.25">
      <c r="A84" s="146">
        <v>44959</v>
      </c>
      <c r="B84" s="229" t="s">
        <v>317</v>
      </c>
      <c r="C84" s="26" t="s">
        <v>1243</v>
      </c>
      <c r="D84" s="26" t="s">
        <v>1244</v>
      </c>
      <c r="E84" s="197" t="s">
        <v>1396</v>
      </c>
      <c r="F84" s="195"/>
      <c r="G84" s="98" t="s">
        <v>173</v>
      </c>
      <c r="H84" s="198"/>
      <c r="I84" s="225">
        <v>52715520</v>
      </c>
      <c r="J84" s="227">
        <v>17376597</v>
      </c>
      <c r="K84" s="91">
        <f t="shared" si="0"/>
        <v>35338923</v>
      </c>
    </row>
    <row r="85" spans="1:11" x14ac:dyDescent="0.25">
      <c r="A85" s="146">
        <v>44959</v>
      </c>
      <c r="B85" s="229" t="s">
        <v>318</v>
      </c>
      <c r="C85" s="26" t="s">
        <v>1245</v>
      </c>
      <c r="D85" s="26" t="s">
        <v>1246</v>
      </c>
      <c r="E85" s="197" t="s">
        <v>1395</v>
      </c>
      <c r="F85" s="195"/>
      <c r="G85" s="98" t="s">
        <v>1456</v>
      </c>
      <c r="H85" s="198"/>
      <c r="I85" s="225">
        <v>45200000</v>
      </c>
      <c r="J85" s="227">
        <v>16761667</v>
      </c>
      <c r="K85" s="91">
        <f t="shared" si="0"/>
        <v>28438333</v>
      </c>
    </row>
    <row r="86" spans="1:11" x14ac:dyDescent="0.25">
      <c r="A86" s="146">
        <v>44959</v>
      </c>
      <c r="B86" s="229" t="s">
        <v>329</v>
      </c>
      <c r="C86" s="26" t="s">
        <v>1247</v>
      </c>
      <c r="D86" s="26" t="s">
        <v>1248</v>
      </c>
      <c r="E86" s="197" t="s">
        <v>1397</v>
      </c>
      <c r="F86" s="195"/>
      <c r="G86" s="98" t="s">
        <v>1457</v>
      </c>
      <c r="H86" s="198"/>
      <c r="I86" s="225">
        <v>18630000</v>
      </c>
      <c r="J86" s="227">
        <v>18423000</v>
      </c>
      <c r="K86" s="91">
        <f t="shared" si="0"/>
        <v>207000</v>
      </c>
    </row>
    <row r="87" spans="1:11" x14ac:dyDescent="0.25">
      <c r="A87" s="146">
        <v>44959</v>
      </c>
      <c r="B87" s="229" t="s">
        <v>329</v>
      </c>
      <c r="C87" s="26" t="s">
        <v>1247</v>
      </c>
      <c r="D87" s="26" t="s">
        <v>1248</v>
      </c>
      <c r="E87" s="197" t="s">
        <v>1397</v>
      </c>
      <c r="F87" s="195"/>
      <c r="G87" s="98" t="s">
        <v>1457</v>
      </c>
      <c r="H87" s="198"/>
      <c r="I87" s="225">
        <v>18630000</v>
      </c>
      <c r="J87" s="227">
        <v>0</v>
      </c>
      <c r="K87" s="91">
        <f t="shared" si="0"/>
        <v>18630000</v>
      </c>
    </row>
    <row r="88" spans="1:11" x14ac:dyDescent="0.25">
      <c r="A88" s="146">
        <v>44960</v>
      </c>
      <c r="B88" s="229" t="s">
        <v>276</v>
      </c>
      <c r="C88" s="26" t="s">
        <v>1249</v>
      </c>
      <c r="D88" s="26" t="s">
        <v>1241</v>
      </c>
      <c r="E88" s="197" t="s">
        <v>895</v>
      </c>
      <c r="F88" s="195"/>
      <c r="G88" s="98" t="s">
        <v>1458</v>
      </c>
      <c r="H88" s="198"/>
      <c r="I88" s="225">
        <v>38080000</v>
      </c>
      <c r="J88" s="227">
        <v>13962667</v>
      </c>
      <c r="K88" s="91">
        <f t="shared" si="0"/>
        <v>24117333</v>
      </c>
    </row>
    <row r="89" spans="1:11" x14ac:dyDescent="0.25">
      <c r="A89" s="146">
        <v>44963</v>
      </c>
      <c r="B89" s="229" t="s">
        <v>1352</v>
      </c>
      <c r="C89" s="26" t="s">
        <v>1250</v>
      </c>
      <c r="D89" s="26" t="s">
        <v>1251</v>
      </c>
      <c r="E89" s="197" t="s">
        <v>1398</v>
      </c>
      <c r="F89" s="195"/>
      <c r="G89" s="98" t="s">
        <v>1459</v>
      </c>
      <c r="H89" s="198"/>
      <c r="I89" s="225">
        <v>35000000</v>
      </c>
      <c r="J89" s="227">
        <v>14166667</v>
      </c>
      <c r="K89" s="91">
        <f t="shared" si="0"/>
        <v>20833333</v>
      </c>
    </row>
    <row r="90" spans="1:11" x14ac:dyDescent="0.25">
      <c r="A90" s="146">
        <v>44963</v>
      </c>
      <c r="B90" s="229" t="s">
        <v>1353</v>
      </c>
      <c r="C90" s="26" t="s">
        <v>1252</v>
      </c>
      <c r="D90" s="26" t="s">
        <v>1253</v>
      </c>
      <c r="E90" s="197" t="s">
        <v>896</v>
      </c>
      <c r="F90" s="195"/>
      <c r="G90" s="98" t="s">
        <v>1460</v>
      </c>
      <c r="H90" s="198"/>
      <c r="I90" s="225">
        <v>45200000</v>
      </c>
      <c r="J90" s="227">
        <v>15631667</v>
      </c>
      <c r="K90" s="91">
        <f t="shared" si="0"/>
        <v>29568333</v>
      </c>
    </row>
    <row r="91" spans="1:11" x14ac:dyDescent="0.25">
      <c r="A91" s="146">
        <v>44963</v>
      </c>
      <c r="B91" s="229" t="s">
        <v>213</v>
      </c>
      <c r="C91" s="26" t="s">
        <v>1254</v>
      </c>
      <c r="D91" s="26" t="s">
        <v>169</v>
      </c>
      <c r="E91" s="197" t="s">
        <v>1399</v>
      </c>
      <c r="F91" s="195"/>
      <c r="G91" s="98" t="s">
        <v>1461</v>
      </c>
      <c r="H91" s="198"/>
      <c r="I91" s="225">
        <v>55890000</v>
      </c>
      <c r="J91" s="227">
        <v>17388000</v>
      </c>
      <c r="K91" s="91">
        <f t="shared" si="0"/>
        <v>38502000</v>
      </c>
    </row>
    <row r="92" spans="1:11" x14ac:dyDescent="0.25">
      <c r="A92" s="146">
        <v>44963</v>
      </c>
      <c r="B92" s="229" t="s">
        <v>1354</v>
      </c>
      <c r="C92" s="26" t="s">
        <v>283</v>
      </c>
      <c r="D92" s="26" t="s">
        <v>1255</v>
      </c>
      <c r="E92" s="197" t="s">
        <v>1400</v>
      </c>
      <c r="F92" s="195"/>
      <c r="G92" s="98" t="s">
        <v>140</v>
      </c>
      <c r="H92" s="198"/>
      <c r="I92" s="225">
        <v>264680</v>
      </c>
      <c r="J92" s="227">
        <v>264680</v>
      </c>
      <c r="K92" s="91">
        <f t="shared" si="0"/>
        <v>0</v>
      </c>
    </row>
    <row r="93" spans="1:11" x14ac:dyDescent="0.25">
      <c r="A93" s="146">
        <v>44963</v>
      </c>
      <c r="B93" s="229" t="s">
        <v>1355</v>
      </c>
      <c r="C93" s="26" t="s">
        <v>283</v>
      </c>
      <c r="D93" s="26" t="s">
        <v>1256</v>
      </c>
      <c r="E93" s="197" t="s">
        <v>1401</v>
      </c>
      <c r="F93" s="195"/>
      <c r="G93" s="98" t="s">
        <v>43</v>
      </c>
      <c r="H93" s="198"/>
      <c r="I93" s="225">
        <v>14460</v>
      </c>
      <c r="J93" s="227">
        <v>14460</v>
      </c>
      <c r="K93" s="91">
        <f t="shared" si="0"/>
        <v>0</v>
      </c>
    </row>
    <row r="94" spans="1:11" x14ac:dyDescent="0.25">
      <c r="A94" s="146">
        <v>44963</v>
      </c>
      <c r="B94" s="229" t="s">
        <v>259</v>
      </c>
      <c r="C94" s="26" t="s">
        <v>1253</v>
      </c>
      <c r="D94" s="26" t="s">
        <v>1257</v>
      </c>
      <c r="E94" s="197" t="s">
        <v>1402</v>
      </c>
      <c r="F94" s="195"/>
      <c r="G94" s="98" t="s">
        <v>1462</v>
      </c>
      <c r="H94" s="198"/>
      <c r="I94" s="225">
        <v>31598000</v>
      </c>
      <c r="J94" s="227">
        <v>12789667</v>
      </c>
      <c r="K94" s="91">
        <f t="shared" si="0"/>
        <v>18808333</v>
      </c>
    </row>
    <row r="95" spans="1:11" x14ac:dyDescent="0.25">
      <c r="A95" s="146">
        <v>44963</v>
      </c>
      <c r="B95" s="229" t="s">
        <v>1356</v>
      </c>
      <c r="C95" s="26" t="s">
        <v>1258</v>
      </c>
      <c r="D95" s="26" t="s">
        <v>1259</v>
      </c>
      <c r="E95" s="197" t="s">
        <v>1403</v>
      </c>
      <c r="F95" s="195"/>
      <c r="G95" s="98" t="s">
        <v>1463</v>
      </c>
      <c r="H95" s="198"/>
      <c r="I95" s="225">
        <v>42000000</v>
      </c>
      <c r="J95" s="227">
        <v>17000000</v>
      </c>
      <c r="K95" s="91">
        <f t="shared" si="0"/>
        <v>25000000</v>
      </c>
    </row>
    <row r="96" spans="1:11" x14ac:dyDescent="0.25">
      <c r="A96" s="146">
        <v>44963</v>
      </c>
      <c r="B96" s="229" t="s">
        <v>1244</v>
      </c>
      <c r="C96" s="26" t="s">
        <v>1260</v>
      </c>
      <c r="D96" s="26" t="s">
        <v>220</v>
      </c>
      <c r="E96" s="197" t="s">
        <v>1404</v>
      </c>
      <c r="F96" s="195"/>
      <c r="G96" s="98" t="s">
        <v>1464</v>
      </c>
      <c r="H96" s="198"/>
      <c r="I96" s="225">
        <v>17500000</v>
      </c>
      <c r="J96" s="227">
        <v>7083333</v>
      </c>
      <c r="K96" s="91">
        <f t="shared" si="0"/>
        <v>10416667</v>
      </c>
    </row>
    <row r="97" spans="1:11" x14ac:dyDescent="0.25">
      <c r="A97" s="146">
        <v>44963</v>
      </c>
      <c r="B97" s="229" t="s">
        <v>275</v>
      </c>
      <c r="C97" s="26" t="s">
        <v>1261</v>
      </c>
      <c r="D97" s="26" t="s">
        <v>1262</v>
      </c>
      <c r="E97" s="197" t="s">
        <v>1402</v>
      </c>
      <c r="F97" s="195"/>
      <c r="G97" s="98" t="s">
        <v>1465</v>
      </c>
      <c r="H97" s="198"/>
      <c r="I97" s="225">
        <v>31598000</v>
      </c>
      <c r="J97" s="227">
        <v>12789667</v>
      </c>
      <c r="K97" s="91">
        <f t="shared" si="0"/>
        <v>18808333</v>
      </c>
    </row>
    <row r="98" spans="1:11" x14ac:dyDescent="0.25">
      <c r="A98" s="146">
        <v>44963</v>
      </c>
      <c r="B98" s="229" t="s">
        <v>1357</v>
      </c>
      <c r="C98" s="26" t="s">
        <v>1263</v>
      </c>
      <c r="D98" s="26" t="s">
        <v>1264</v>
      </c>
      <c r="E98" s="197" t="s">
        <v>1405</v>
      </c>
      <c r="F98" s="195"/>
      <c r="G98" s="98" t="s">
        <v>1466</v>
      </c>
      <c r="H98" s="198"/>
      <c r="I98" s="225">
        <v>21000000</v>
      </c>
      <c r="J98" s="227">
        <v>8400000</v>
      </c>
      <c r="K98" s="91">
        <f t="shared" si="0"/>
        <v>12600000</v>
      </c>
    </row>
    <row r="99" spans="1:11" x14ac:dyDescent="0.25">
      <c r="A99" s="146">
        <v>44964</v>
      </c>
      <c r="B99" s="229" t="s">
        <v>1245</v>
      </c>
      <c r="C99" s="26" t="s">
        <v>1265</v>
      </c>
      <c r="D99" s="26" t="s">
        <v>1266</v>
      </c>
      <c r="E99" s="197" t="s">
        <v>1406</v>
      </c>
      <c r="F99" s="195"/>
      <c r="G99" s="98" t="s">
        <v>1467</v>
      </c>
      <c r="H99" s="198"/>
      <c r="I99" s="225">
        <f>47476485-42276679</f>
        <v>5199806</v>
      </c>
      <c r="J99" s="227">
        <v>5199806</v>
      </c>
      <c r="K99" s="91">
        <f t="shared" si="0"/>
        <v>0</v>
      </c>
    </row>
    <row r="100" spans="1:11" x14ac:dyDescent="0.25">
      <c r="A100" s="146">
        <v>44964</v>
      </c>
      <c r="B100" s="229" t="s">
        <v>1358</v>
      </c>
      <c r="C100" s="26" t="s">
        <v>1267</v>
      </c>
      <c r="D100" s="26" t="s">
        <v>1268</v>
      </c>
      <c r="E100" s="197" t="s">
        <v>1407</v>
      </c>
      <c r="F100" s="195"/>
      <c r="G100" s="98" t="s">
        <v>1468</v>
      </c>
      <c r="H100" s="198"/>
      <c r="I100" s="225">
        <v>43470000</v>
      </c>
      <c r="J100" s="227">
        <v>17181000</v>
      </c>
      <c r="K100" s="91">
        <f t="shared" si="0"/>
        <v>26289000</v>
      </c>
    </row>
    <row r="101" spans="1:11" x14ac:dyDescent="0.25">
      <c r="A101" s="146">
        <v>44965</v>
      </c>
      <c r="B101" s="229" t="s">
        <v>1359</v>
      </c>
      <c r="C101" s="26" t="s">
        <v>1269</v>
      </c>
      <c r="D101" s="26" t="s">
        <v>1270</v>
      </c>
      <c r="E101" s="197" t="s">
        <v>1408</v>
      </c>
      <c r="F101" s="195"/>
      <c r="G101" s="98" t="s">
        <v>1469</v>
      </c>
      <c r="H101" s="198"/>
      <c r="I101" s="225">
        <v>47476485</v>
      </c>
      <c r="J101" s="227">
        <v>18764516</v>
      </c>
      <c r="K101" s="91">
        <f t="shared" si="0"/>
        <v>28711969</v>
      </c>
    </row>
    <row r="102" spans="1:11" x14ac:dyDescent="0.25">
      <c r="A102" s="146">
        <v>44965</v>
      </c>
      <c r="B102" s="229" t="s">
        <v>1259</v>
      </c>
      <c r="C102" s="26" t="s">
        <v>1271</v>
      </c>
      <c r="D102" s="26" t="s">
        <v>1272</v>
      </c>
      <c r="E102" s="197" t="s">
        <v>1409</v>
      </c>
      <c r="F102" s="195"/>
      <c r="G102" s="98" t="s">
        <v>1470</v>
      </c>
      <c r="H102" s="198"/>
      <c r="I102" s="225">
        <v>32643072</v>
      </c>
      <c r="J102" s="227">
        <v>12901786</v>
      </c>
      <c r="K102" s="91">
        <f t="shared" si="0"/>
        <v>19741286</v>
      </c>
    </row>
    <row r="103" spans="1:11" x14ac:dyDescent="0.25">
      <c r="A103" s="146">
        <v>44965</v>
      </c>
      <c r="B103" s="229" t="s">
        <v>169</v>
      </c>
      <c r="C103" s="26" t="s">
        <v>1273</v>
      </c>
      <c r="D103" s="26" t="s">
        <v>1274</v>
      </c>
      <c r="E103" s="197" t="s">
        <v>1410</v>
      </c>
      <c r="F103" s="195"/>
      <c r="G103" s="98" t="s">
        <v>1471</v>
      </c>
      <c r="H103" s="198"/>
      <c r="I103" s="225">
        <v>63000000</v>
      </c>
      <c r="J103" s="227">
        <v>18900000</v>
      </c>
      <c r="K103" s="91">
        <f t="shared" si="0"/>
        <v>44100000</v>
      </c>
    </row>
    <row r="104" spans="1:11" x14ac:dyDescent="0.25">
      <c r="A104" s="146">
        <v>44965</v>
      </c>
      <c r="B104" s="229" t="s">
        <v>1257</v>
      </c>
      <c r="C104" s="26" t="s">
        <v>1275</v>
      </c>
      <c r="D104" s="26" t="s">
        <v>1276</v>
      </c>
      <c r="E104" s="197" t="s">
        <v>1411</v>
      </c>
      <c r="F104" s="195"/>
      <c r="G104" s="98" t="s">
        <v>1472</v>
      </c>
      <c r="H104" s="198"/>
      <c r="I104" s="225">
        <v>40626000</v>
      </c>
      <c r="J104" s="227">
        <v>11435467</v>
      </c>
      <c r="K104" s="91">
        <f t="shared" si="0"/>
        <v>29190533</v>
      </c>
    </row>
    <row r="105" spans="1:11" x14ac:dyDescent="0.25">
      <c r="A105" s="146">
        <v>44965</v>
      </c>
      <c r="B105" s="229" t="s">
        <v>1256</v>
      </c>
      <c r="C105" s="26" t="s">
        <v>1277</v>
      </c>
      <c r="D105" s="26" t="s">
        <v>1278</v>
      </c>
      <c r="E105" s="197" t="s">
        <v>1402</v>
      </c>
      <c r="F105" s="195"/>
      <c r="G105" s="98" t="s">
        <v>1473</v>
      </c>
      <c r="H105" s="198"/>
      <c r="I105" s="225">
        <v>31598000</v>
      </c>
      <c r="J105" s="227">
        <v>12187800</v>
      </c>
      <c r="K105" s="91">
        <f t="shared" si="0"/>
        <v>19410200</v>
      </c>
    </row>
    <row r="106" spans="1:11" x14ac:dyDescent="0.25">
      <c r="A106" s="146">
        <v>44965</v>
      </c>
      <c r="B106" s="229" t="s">
        <v>1360</v>
      </c>
      <c r="C106" s="26" t="s">
        <v>1272</v>
      </c>
      <c r="D106" s="26" t="s">
        <v>1279</v>
      </c>
      <c r="E106" s="197" t="s">
        <v>1412</v>
      </c>
      <c r="F106" s="195"/>
      <c r="G106" s="98" t="s">
        <v>1474</v>
      </c>
      <c r="H106" s="198"/>
      <c r="I106" s="225">
        <v>24000000</v>
      </c>
      <c r="J106" s="227">
        <v>8100000</v>
      </c>
      <c r="K106" s="91">
        <f t="shared" si="0"/>
        <v>15900000</v>
      </c>
    </row>
    <row r="107" spans="1:11" x14ac:dyDescent="0.25">
      <c r="A107" s="146">
        <v>44965</v>
      </c>
      <c r="B107" s="229" t="s">
        <v>1268</v>
      </c>
      <c r="C107" s="26" t="s">
        <v>1280</v>
      </c>
      <c r="D107" s="26" t="s">
        <v>1281</v>
      </c>
      <c r="E107" s="197" t="s">
        <v>1413</v>
      </c>
      <c r="F107" s="195"/>
      <c r="G107" s="98" t="s">
        <v>1475</v>
      </c>
      <c r="H107" s="198"/>
      <c r="I107" s="225">
        <v>31598000</v>
      </c>
      <c r="J107" s="227">
        <v>12338267</v>
      </c>
      <c r="K107" s="91">
        <f t="shared" si="0"/>
        <v>19259733</v>
      </c>
    </row>
    <row r="108" spans="1:11" x14ac:dyDescent="0.25">
      <c r="A108" s="146">
        <v>44965</v>
      </c>
      <c r="B108" s="229" t="s">
        <v>1271</v>
      </c>
      <c r="C108" s="26" t="s">
        <v>1282</v>
      </c>
      <c r="D108" s="26" t="s">
        <v>1283</v>
      </c>
      <c r="E108" s="197" t="s">
        <v>1414</v>
      </c>
      <c r="F108" s="195"/>
      <c r="G108" s="98" t="s">
        <v>1476</v>
      </c>
      <c r="H108" s="198"/>
      <c r="I108" s="225">
        <v>21816000</v>
      </c>
      <c r="J108" s="227">
        <v>7362900</v>
      </c>
      <c r="K108" s="91">
        <f t="shared" si="0"/>
        <v>14453100</v>
      </c>
    </row>
    <row r="109" spans="1:11" x14ac:dyDescent="0.25">
      <c r="A109" s="146">
        <v>44966</v>
      </c>
      <c r="B109" s="229" t="s">
        <v>1361</v>
      </c>
      <c r="C109" s="26" t="s">
        <v>283</v>
      </c>
      <c r="D109" s="26" t="s">
        <v>1284</v>
      </c>
      <c r="E109" s="197" t="s">
        <v>1415</v>
      </c>
      <c r="F109" s="195"/>
      <c r="G109" s="98" t="s">
        <v>42</v>
      </c>
      <c r="H109" s="198"/>
      <c r="I109" s="225">
        <v>22640</v>
      </c>
      <c r="J109" s="227">
        <v>22640</v>
      </c>
      <c r="K109" s="91">
        <f t="shared" si="0"/>
        <v>0</v>
      </c>
    </row>
    <row r="110" spans="1:11" x14ac:dyDescent="0.25">
      <c r="A110" s="146">
        <v>44966</v>
      </c>
      <c r="B110" s="229" t="s">
        <v>1362</v>
      </c>
      <c r="C110" s="26" t="s">
        <v>283</v>
      </c>
      <c r="D110" s="26" t="s">
        <v>1285</v>
      </c>
      <c r="E110" s="197" t="s">
        <v>1416</v>
      </c>
      <c r="F110" s="195"/>
      <c r="G110" s="98" t="s">
        <v>140</v>
      </c>
      <c r="H110" s="198"/>
      <c r="I110" s="225">
        <v>339950</v>
      </c>
      <c r="J110" s="227">
        <v>339950</v>
      </c>
      <c r="K110" s="91">
        <f t="shared" si="0"/>
        <v>0</v>
      </c>
    </row>
    <row r="111" spans="1:11" x14ac:dyDescent="0.25">
      <c r="A111" s="146">
        <v>44966</v>
      </c>
      <c r="B111" s="229" t="s">
        <v>1363</v>
      </c>
      <c r="C111" s="26" t="s">
        <v>1286</v>
      </c>
      <c r="D111" s="26" t="s">
        <v>1287</v>
      </c>
      <c r="E111" s="197" t="s">
        <v>1417</v>
      </c>
      <c r="F111" s="195"/>
      <c r="G111" s="98" t="s">
        <v>1477</v>
      </c>
      <c r="H111" s="198"/>
      <c r="I111" s="225">
        <v>18800000</v>
      </c>
      <c r="J111" s="227">
        <v>6345000</v>
      </c>
      <c r="K111" s="91">
        <f t="shared" si="0"/>
        <v>12455000</v>
      </c>
    </row>
    <row r="112" spans="1:11" x14ac:dyDescent="0.25">
      <c r="A112" s="146">
        <v>44966</v>
      </c>
      <c r="B112" s="229" t="s">
        <v>1364</v>
      </c>
      <c r="C112" s="26" t="s">
        <v>1288</v>
      </c>
      <c r="D112" s="26" t="s">
        <v>1289</v>
      </c>
      <c r="E112" s="197" t="s">
        <v>1418</v>
      </c>
      <c r="F112" s="195"/>
      <c r="G112" s="98" t="s">
        <v>1478</v>
      </c>
      <c r="H112" s="198"/>
      <c r="I112" s="225">
        <v>56000000</v>
      </c>
      <c r="J112" s="227">
        <v>21600000</v>
      </c>
      <c r="K112" s="91">
        <f t="shared" si="0"/>
        <v>34400000</v>
      </c>
    </row>
    <row r="113" spans="1:11" x14ac:dyDescent="0.25">
      <c r="A113" s="146">
        <v>44966</v>
      </c>
      <c r="B113" s="229" t="s">
        <v>1365</v>
      </c>
      <c r="C113" s="26" t="s">
        <v>1274</v>
      </c>
      <c r="D113" s="26" t="s">
        <v>1290</v>
      </c>
      <c r="E113" s="197" t="s">
        <v>1419</v>
      </c>
      <c r="F113" s="195"/>
      <c r="G113" s="98" t="s">
        <v>1479</v>
      </c>
      <c r="H113" s="198"/>
      <c r="I113" s="225">
        <v>49000000</v>
      </c>
      <c r="J113" s="227">
        <v>18900000</v>
      </c>
      <c r="K113" s="91">
        <f t="shared" si="0"/>
        <v>30100000</v>
      </c>
    </row>
    <row r="114" spans="1:11" x14ac:dyDescent="0.25">
      <c r="A114" s="146">
        <v>44967</v>
      </c>
      <c r="B114" s="229" t="s">
        <v>1366</v>
      </c>
      <c r="C114" s="26" t="s">
        <v>1291</v>
      </c>
      <c r="D114" s="26" t="s">
        <v>1292</v>
      </c>
      <c r="E114" s="197" t="s">
        <v>1420</v>
      </c>
      <c r="F114" s="195"/>
      <c r="G114" s="98" t="s">
        <v>1480</v>
      </c>
      <c r="H114" s="198"/>
      <c r="I114" s="225">
        <v>32200000</v>
      </c>
      <c r="J114" s="227">
        <v>11960000</v>
      </c>
      <c r="K114" s="91">
        <f t="shared" si="0"/>
        <v>20240000</v>
      </c>
    </row>
    <row r="115" spans="1:11" x14ac:dyDescent="0.25">
      <c r="A115" s="146">
        <v>44967</v>
      </c>
      <c r="B115" s="229" t="s">
        <v>1367</v>
      </c>
      <c r="C115" s="26" t="s">
        <v>1293</v>
      </c>
      <c r="D115" s="26" t="s">
        <v>1294</v>
      </c>
      <c r="E115" s="197" t="s">
        <v>1421</v>
      </c>
      <c r="F115" s="195"/>
      <c r="G115" s="98" t="s">
        <v>1481</v>
      </c>
      <c r="H115" s="198"/>
      <c r="I115" s="225">
        <v>47600000</v>
      </c>
      <c r="J115" s="227">
        <v>18360000</v>
      </c>
      <c r="K115" s="91">
        <f t="shared" si="0"/>
        <v>29240000</v>
      </c>
    </row>
    <row r="116" spans="1:11" x14ac:dyDescent="0.25">
      <c r="A116" s="146">
        <v>44967</v>
      </c>
      <c r="B116" s="229" t="s">
        <v>1288</v>
      </c>
      <c r="C116" s="26" t="s">
        <v>1295</v>
      </c>
      <c r="D116" s="26" t="s">
        <v>1296</v>
      </c>
      <c r="E116" s="197" t="s">
        <v>887</v>
      </c>
      <c r="F116" s="195"/>
      <c r="G116" s="98" t="s">
        <v>1482</v>
      </c>
      <c r="H116" s="198"/>
      <c r="I116" s="225">
        <v>32643072</v>
      </c>
      <c r="J116" s="227">
        <v>12590899</v>
      </c>
      <c r="K116" s="91">
        <f t="shared" si="0"/>
        <v>20052173</v>
      </c>
    </row>
    <row r="117" spans="1:11" x14ac:dyDescent="0.25">
      <c r="A117" s="146">
        <v>44967</v>
      </c>
      <c r="B117" s="229" t="s">
        <v>1368</v>
      </c>
      <c r="C117" s="26" t="s">
        <v>1297</v>
      </c>
      <c r="D117" s="26" t="s">
        <v>1298</v>
      </c>
      <c r="E117" s="197" t="s">
        <v>1422</v>
      </c>
      <c r="F117" s="195"/>
      <c r="G117" s="98" t="s">
        <v>1483</v>
      </c>
      <c r="H117" s="198"/>
      <c r="I117" s="225">
        <v>37094400</v>
      </c>
      <c r="J117" s="227">
        <v>14307840</v>
      </c>
      <c r="K117" s="91">
        <f t="shared" si="0"/>
        <v>22786560</v>
      </c>
    </row>
    <row r="118" spans="1:11" x14ac:dyDescent="0.25">
      <c r="A118" s="146">
        <v>44967</v>
      </c>
      <c r="B118" s="229" t="s">
        <v>1369</v>
      </c>
      <c r="C118" s="26" t="s">
        <v>1299</v>
      </c>
      <c r="D118" s="26" t="s">
        <v>1300</v>
      </c>
      <c r="E118" s="197" t="s">
        <v>1423</v>
      </c>
      <c r="F118" s="195"/>
      <c r="G118" s="98" t="s">
        <v>1484</v>
      </c>
      <c r="H118" s="198"/>
      <c r="I118" s="225">
        <v>42000000</v>
      </c>
      <c r="J118" s="227">
        <v>11000000</v>
      </c>
      <c r="K118" s="91">
        <f t="shared" si="0"/>
        <v>31000000</v>
      </c>
    </row>
    <row r="119" spans="1:11" x14ac:dyDescent="0.25">
      <c r="A119" s="146">
        <v>44967</v>
      </c>
      <c r="B119" s="229" t="s">
        <v>1370</v>
      </c>
      <c r="C119" s="26" t="s">
        <v>1301</v>
      </c>
      <c r="D119" s="26" t="s">
        <v>1302</v>
      </c>
      <c r="E119" s="197" t="s">
        <v>1424</v>
      </c>
      <c r="F119" s="195"/>
      <c r="G119" s="98" t="s">
        <v>1485</v>
      </c>
      <c r="H119" s="198"/>
      <c r="I119" s="225">
        <v>31598000</v>
      </c>
      <c r="J119" s="227">
        <v>11736400</v>
      </c>
      <c r="K119" s="91">
        <f t="shared" si="0"/>
        <v>19861600</v>
      </c>
    </row>
    <row r="120" spans="1:11" x14ac:dyDescent="0.25">
      <c r="A120" s="146">
        <v>44967</v>
      </c>
      <c r="B120" s="229" t="s">
        <v>1371</v>
      </c>
      <c r="C120" s="26" t="s">
        <v>1289</v>
      </c>
      <c r="D120" s="26" t="s">
        <v>1303</v>
      </c>
      <c r="E120" s="197" t="s">
        <v>1412</v>
      </c>
      <c r="F120" s="195"/>
      <c r="G120" s="98" t="s">
        <v>1486</v>
      </c>
      <c r="H120" s="198"/>
      <c r="I120" s="225">
        <v>18800000</v>
      </c>
      <c r="J120" s="227">
        <v>5875000</v>
      </c>
      <c r="K120" s="91">
        <f t="shared" si="0"/>
        <v>12925000</v>
      </c>
    </row>
    <row r="121" spans="1:11" x14ac:dyDescent="0.25">
      <c r="A121" s="146">
        <v>44967</v>
      </c>
      <c r="B121" s="229" t="s">
        <v>1372</v>
      </c>
      <c r="C121" s="26" t="s">
        <v>1304</v>
      </c>
      <c r="D121" s="26" t="s">
        <v>1305</v>
      </c>
      <c r="E121" s="197" t="s">
        <v>1425</v>
      </c>
      <c r="F121" s="195"/>
      <c r="G121" s="98" t="s">
        <v>1487</v>
      </c>
      <c r="H121" s="198"/>
      <c r="I121" s="225">
        <v>27084000</v>
      </c>
      <c r="J121" s="227">
        <v>11736400</v>
      </c>
      <c r="K121" s="91">
        <f t="shared" si="0"/>
        <v>15347600</v>
      </c>
    </row>
    <row r="122" spans="1:11" x14ac:dyDescent="0.25">
      <c r="A122" s="146">
        <v>44967</v>
      </c>
      <c r="B122" s="229" t="s">
        <v>1373</v>
      </c>
      <c r="C122" s="26" t="s">
        <v>1306</v>
      </c>
      <c r="D122" s="26" t="s">
        <v>1307</v>
      </c>
      <c r="E122" s="197" t="s">
        <v>1426</v>
      </c>
      <c r="F122" s="195"/>
      <c r="G122" s="98" t="s">
        <v>1488</v>
      </c>
      <c r="H122" s="198"/>
      <c r="I122" s="225">
        <v>31200000</v>
      </c>
      <c r="J122" s="227">
        <v>16224000</v>
      </c>
      <c r="K122" s="91">
        <f t="shared" si="0"/>
        <v>14976000</v>
      </c>
    </row>
    <row r="123" spans="1:11" x14ac:dyDescent="0.25">
      <c r="A123" s="146">
        <v>44970</v>
      </c>
      <c r="B123" s="229" t="s">
        <v>1374</v>
      </c>
      <c r="C123" s="26" t="s">
        <v>283</v>
      </c>
      <c r="D123" s="26" t="s">
        <v>1308</v>
      </c>
      <c r="E123" s="197" t="s">
        <v>1427</v>
      </c>
      <c r="F123" s="195"/>
      <c r="G123" s="98" t="s">
        <v>140</v>
      </c>
      <c r="H123" s="198"/>
      <c r="I123" s="225">
        <v>182950</v>
      </c>
      <c r="J123" s="227">
        <v>182950</v>
      </c>
      <c r="K123" s="91">
        <f t="shared" si="0"/>
        <v>0</v>
      </c>
    </row>
    <row r="124" spans="1:11" x14ac:dyDescent="0.25">
      <c r="A124" s="146">
        <v>44970</v>
      </c>
      <c r="B124" s="229" t="s">
        <v>1375</v>
      </c>
      <c r="C124" s="26" t="s">
        <v>283</v>
      </c>
      <c r="D124" s="26" t="s">
        <v>1309</v>
      </c>
      <c r="E124" s="197" t="s">
        <v>1428</v>
      </c>
      <c r="F124" s="195"/>
      <c r="G124" s="98" t="s">
        <v>43</v>
      </c>
      <c r="H124" s="198"/>
      <c r="I124" s="225">
        <v>35310</v>
      </c>
      <c r="J124" s="227">
        <v>35310</v>
      </c>
      <c r="K124" s="91">
        <f t="shared" si="0"/>
        <v>0</v>
      </c>
    </row>
    <row r="125" spans="1:11" x14ac:dyDescent="0.25">
      <c r="A125" s="146">
        <v>44970</v>
      </c>
      <c r="B125" s="229" t="s">
        <v>1376</v>
      </c>
      <c r="C125" s="26" t="s">
        <v>283</v>
      </c>
      <c r="D125" s="26" t="s">
        <v>1310</v>
      </c>
      <c r="E125" s="197" t="s">
        <v>1429</v>
      </c>
      <c r="F125" s="195"/>
      <c r="G125" s="98" t="s">
        <v>42</v>
      </c>
      <c r="H125" s="198"/>
      <c r="I125" s="225">
        <v>244620</v>
      </c>
      <c r="J125" s="227">
        <v>244620</v>
      </c>
      <c r="K125" s="91">
        <f t="shared" si="0"/>
        <v>0</v>
      </c>
    </row>
    <row r="126" spans="1:11" x14ac:dyDescent="0.25">
      <c r="A126" s="146">
        <v>44971</v>
      </c>
      <c r="B126" s="229" t="s">
        <v>1377</v>
      </c>
      <c r="C126" s="26" t="s">
        <v>283</v>
      </c>
      <c r="D126" s="26" t="s">
        <v>1311</v>
      </c>
      <c r="E126" s="197" t="s">
        <v>1430</v>
      </c>
      <c r="F126" s="195"/>
      <c r="G126" s="98" t="s">
        <v>42</v>
      </c>
      <c r="H126" s="198"/>
      <c r="I126" s="225">
        <v>25596</v>
      </c>
      <c r="J126" s="227">
        <v>25596</v>
      </c>
      <c r="K126" s="91">
        <f t="shared" si="0"/>
        <v>0</v>
      </c>
    </row>
    <row r="127" spans="1:11" x14ac:dyDescent="0.25">
      <c r="A127" s="146">
        <v>44971</v>
      </c>
      <c r="B127" s="229" t="s">
        <v>1325</v>
      </c>
      <c r="C127" s="26" t="s">
        <v>1312</v>
      </c>
      <c r="D127" s="26" t="s">
        <v>1313</v>
      </c>
      <c r="E127" s="197" t="s">
        <v>1431</v>
      </c>
      <c r="F127" s="195"/>
      <c r="G127" s="98" t="s">
        <v>1489</v>
      </c>
      <c r="H127" s="198"/>
      <c r="I127" s="225">
        <v>33000000</v>
      </c>
      <c r="J127" s="227">
        <v>14116667</v>
      </c>
      <c r="K127" s="91">
        <f t="shared" si="0"/>
        <v>18883333</v>
      </c>
    </row>
    <row r="128" spans="1:11" x14ac:dyDescent="0.25">
      <c r="A128" s="146">
        <v>44971</v>
      </c>
      <c r="B128" s="229" t="s">
        <v>1378</v>
      </c>
      <c r="C128" s="26" t="s">
        <v>1314</v>
      </c>
      <c r="D128" s="26" t="s">
        <v>1315</v>
      </c>
      <c r="E128" s="197" t="s">
        <v>537</v>
      </c>
      <c r="F128" s="195"/>
      <c r="G128" s="98" t="s">
        <v>1490</v>
      </c>
      <c r="H128" s="198"/>
      <c r="I128" s="225">
        <v>46575000</v>
      </c>
      <c r="J128" s="227">
        <v>13282500</v>
      </c>
      <c r="K128" s="91">
        <f t="shared" si="0"/>
        <v>33292500</v>
      </c>
    </row>
    <row r="129" spans="1:11" x14ac:dyDescent="0.25">
      <c r="A129" s="146">
        <v>44971</v>
      </c>
      <c r="B129" s="229" t="s">
        <v>1379</v>
      </c>
      <c r="C129" s="26" t="s">
        <v>1316</v>
      </c>
      <c r="D129" s="26" t="s">
        <v>1317</v>
      </c>
      <c r="E129" s="197" t="s">
        <v>1432</v>
      </c>
      <c r="F129" s="195"/>
      <c r="G129" s="98" t="s">
        <v>1491</v>
      </c>
      <c r="H129" s="198"/>
      <c r="I129" s="225">
        <v>44513280</v>
      </c>
      <c r="J129" s="227">
        <v>16321536</v>
      </c>
      <c r="K129" s="91">
        <f t="shared" si="0"/>
        <v>28191744</v>
      </c>
    </row>
    <row r="130" spans="1:11" x14ac:dyDescent="0.25">
      <c r="A130" s="146">
        <v>44971</v>
      </c>
      <c r="B130" s="229" t="s">
        <v>1380</v>
      </c>
      <c r="C130" s="26" t="s">
        <v>1318</v>
      </c>
      <c r="D130" s="26" t="s">
        <v>1319</v>
      </c>
      <c r="E130" s="197" t="s">
        <v>1433</v>
      </c>
      <c r="F130" s="195"/>
      <c r="G130" s="98" t="s">
        <v>1492</v>
      </c>
      <c r="H130" s="198"/>
      <c r="I130" s="225">
        <v>31598000</v>
      </c>
      <c r="J130" s="227">
        <v>11134533</v>
      </c>
      <c r="K130" s="91">
        <f t="shared" si="0"/>
        <v>20463467</v>
      </c>
    </row>
    <row r="131" spans="1:11" x14ac:dyDescent="0.25">
      <c r="A131" s="146">
        <v>44972</v>
      </c>
      <c r="B131" s="229" t="s">
        <v>1306</v>
      </c>
      <c r="C131" s="26" t="s">
        <v>1279</v>
      </c>
      <c r="D131" s="26" t="s">
        <v>1320</v>
      </c>
      <c r="E131" s="197" t="s">
        <v>1434</v>
      </c>
      <c r="F131" s="195"/>
      <c r="G131" s="98" t="s">
        <v>1493</v>
      </c>
      <c r="H131" s="198"/>
      <c r="I131" s="225">
        <v>31598000</v>
      </c>
      <c r="J131" s="227">
        <v>11134533</v>
      </c>
      <c r="K131" s="91">
        <f t="shared" si="0"/>
        <v>20463467</v>
      </c>
    </row>
    <row r="132" spans="1:11" x14ac:dyDescent="0.25">
      <c r="A132" s="146">
        <v>44972</v>
      </c>
      <c r="B132" s="229" t="s">
        <v>1381</v>
      </c>
      <c r="C132" s="26" t="s">
        <v>1321</v>
      </c>
      <c r="D132" s="26" t="s">
        <v>1322</v>
      </c>
      <c r="E132" s="197" t="s">
        <v>1435</v>
      </c>
      <c r="F132" s="195"/>
      <c r="G132" s="98" t="s">
        <v>1494</v>
      </c>
      <c r="H132" s="198"/>
      <c r="I132" s="225">
        <v>36139530</v>
      </c>
      <c r="J132" s="227">
        <v>12218603</v>
      </c>
      <c r="K132" s="91">
        <f t="shared" si="0"/>
        <v>23920927</v>
      </c>
    </row>
    <row r="133" spans="1:11" x14ac:dyDescent="0.25">
      <c r="A133" s="146">
        <v>44972</v>
      </c>
      <c r="B133" s="229" t="s">
        <v>1382</v>
      </c>
      <c r="C133" s="26" t="s">
        <v>1323</v>
      </c>
      <c r="D133" s="26" t="s">
        <v>1324</v>
      </c>
      <c r="E133" s="197" t="s">
        <v>1436</v>
      </c>
      <c r="F133" s="195"/>
      <c r="G133" s="98" t="s">
        <v>1495</v>
      </c>
      <c r="H133" s="198"/>
      <c r="I133" s="225">
        <v>31748080</v>
      </c>
      <c r="J133" s="227">
        <v>11338600</v>
      </c>
      <c r="K133" s="91">
        <f t="shared" si="0"/>
        <v>20409480</v>
      </c>
    </row>
    <row r="134" spans="1:11" x14ac:dyDescent="0.25">
      <c r="A134" s="146">
        <v>44974</v>
      </c>
      <c r="B134" s="229" t="s">
        <v>1311</v>
      </c>
      <c r="C134" s="26" t="s">
        <v>1325</v>
      </c>
      <c r="D134" s="26" t="s">
        <v>1326</v>
      </c>
      <c r="E134" s="197" t="s">
        <v>1437</v>
      </c>
      <c r="F134" s="195"/>
      <c r="G134" s="98" t="s">
        <v>1496</v>
      </c>
      <c r="H134" s="198"/>
      <c r="I134" s="225">
        <v>28000000</v>
      </c>
      <c r="J134" s="227">
        <v>9866666</v>
      </c>
      <c r="K134" s="91">
        <f t="shared" si="0"/>
        <v>18133334</v>
      </c>
    </row>
    <row r="135" spans="1:11" x14ac:dyDescent="0.25">
      <c r="A135" s="146">
        <v>44974</v>
      </c>
      <c r="B135" s="229" t="s">
        <v>1383</v>
      </c>
      <c r="C135" s="26" t="s">
        <v>1327</v>
      </c>
      <c r="D135" s="26" t="s">
        <v>1328</v>
      </c>
      <c r="E135" s="197" t="s">
        <v>1438</v>
      </c>
      <c r="F135" s="195"/>
      <c r="G135" s="98" t="s">
        <v>1497</v>
      </c>
      <c r="H135" s="198"/>
      <c r="I135" s="225">
        <v>26076600</v>
      </c>
      <c r="J135" s="227">
        <v>5794800</v>
      </c>
      <c r="K135" s="91">
        <f t="shared" si="0"/>
        <v>20281800</v>
      </c>
    </row>
    <row r="136" spans="1:11" x14ac:dyDescent="0.25">
      <c r="A136" s="146">
        <v>44974</v>
      </c>
      <c r="B136" s="229" t="s">
        <v>1315</v>
      </c>
      <c r="C136" s="26" t="s">
        <v>1329</v>
      </c>
      <c r="D136" s="26" t="s">
        <v>1330</v>
      </c>
      <c r="E136" s="197" t="s">
        <v>1439</v>
      </c>
      <c r="F136" s="195"/>
      <c r="G136" s="98" t="s">
        <v>1498</v>
      </c>
      <c r="H136" s="198"/>
      <c r="I136" s="225">
        <v>49000000</v>
      </c>
      <c r="J136" s="227">
        <v>9566667</v>
      </c>
      <c r="K136" s="91">
        <f t="shared" si="0"/>
        <v>39433333</v>
      </c>
    </row>
    <row r="137" spans="1:11" x14ac:dyDescent="0.25">
      <c r="A137" s="146">
        <v>44974</v>
      </c>
      <c r="B137" s="229" t="s">
        <v>1384</v>
      </c>
      <c r="C137" s="26" t="s">
        <v>1331</v>
      </c>
      <c r="D137" s="26" t="s">
        <v>1332</v>
      </c>
      <c r="E137" s="197" t="s">
        <v>1440</v>
      </c>
      <c r="F137" s="195"/>
      <c r="G137" s="98" t="s">
        <v>1499</v>
      </c>
      <c r="H137" s="198"/>
      <c r="I137" s="225">
        <v>35000000</v>
      </c>
      <c r="J137" s="227">
        <v>12333333</v>
      </c>
      <c r="K137" s="91">
        <f t="shared" si="0"/>
        <v>22666667</v>
      </c>
    </row>
    <row r="138" spans="1:11" x14ac:dyDescent="0.25">
      <c r="A138" s="146">
        <v>44977</v>
      </c>
      <c r="B138" s="229" t="s">
        <v>1385</v>
      </c>
      <c r="C138" s="26" t="s">
        <v>1333</v>
      </c>
      <c r="D138" s="26" t="s">
        <v>1334</v>
      </c>
      <c r="E138" s="197" t="s">
        <v>1441</v>
      </c>
      <c r="F138" s="195"/>
      <c r="G138" s="98" t="s">
        <v>1500</v>
      </c>
      <c r="H138" s="198"/>
      <c r="I138" s="225">
        <v>31598000</v>
      </c>
      <c r="J138" s="227">
        <v>10532667</v>
      </c>
      <c r="K138" s="91">
        <f t="shared" si="0"/>
        <v>21065333</v>
      </c>
    </row>
    <row r="139" spans="1:11" x14ac:dyDescent="0.25">
      <c r="A139" s="146">
        <v>44977</v>
      </c>
      <c r="B139" s="229" t="s">
        <v>1386</v>
      </c>
      <c r="C139" s="26" t="s">
        <v>1335</v>
      </c>
      <c r="D139" s="26" t="s">
        <v>1336</v>
      </c>
      <c r="E139" s="197" t="s">
        <v>1442</v>
      </c>
      <c r="F139" s="195"/>
      <c r="G139" s="98" t="s">
        <v>1501</v>
      </c>
      <c r="H139" s="198"/>
      <c r="I139" s="225">
        <v>32602500</v>
      </c>
      <c r="J139" s="227">
        <v>6365250</v>
      </c>
      <c r="K139" s="91">
        <f t="shared" si="0"/>
        <v>26237250</v>
      </c>
    </row>
    <row r="140" spans="1:11" x14ac:dyDescent="0.25">
      <c r="A140" s="146">
        <v>44977</v>
      </c>
      <c r="B140" s="229" t="s">
        <v>1387</v>
      </c>
      <c r="C140" s="26" t="s">
        <v>1337</v>
      </c>
      <c r="D140" s="26" t="s">
        <v>1338</v>
      </c>
      <c r="E140" s="197" t="s">
        <v>1443</v>
      </c>
      <c r="F140" s="195"/>
      <c r="G140" s="98" t="s">
        <v>1502</v>
      </c>
      <c r="H140" s="198"/>
      <c r="I140" s="225">
        <v>45000000</v>
      </c>
      <c r="J140" s="227">
        <v>11833333</v>
      </c>
      <c r="K140" s="91">
        <f t="shared" si="0"/>
        <v>33166667</v>
      </c>
    </row>
    <row r="141" spans="1:11" x14ac:dyDescent="0.25">
      <c r="A141" s="146">
        <v>44978</v>
      </c>
      <c r="B141" s="229" t="s">
        <v>1319</v>
      </c>
      <c r="C141" s="26" t="s">
        <v>1339</v>
      </c>
      <c r="D141" s="26" t="s">
        <v>1340</v>
      </c>
      <c r="E141" s="197" t="s">
        <v>1444</v>
      </c>
      <c r="F141" s="195"/>
      <c r="G141" s="98" t="s">
        <v>1503</v>
      </c>
      <c r="H141" s="198"/>
      <c r="I141" s="225">
        <v>35000000</v>
      </c>
      <c r="J141" s="227">
        <v>11666667</v>
      </c>
      <c r="K141" s="91">
        <f t="shared" si="0"/>
        <v>23333333</v>
      </c>
    </row>
    <row r="142" spans="1:11" x14ac:dyDescent="0.25">
      <c r="A142" s="146">
        <v>44978</v>
      </c>
      <c r="B142" s="229" t="s">
        <v>1388</v>
      </c>
      <c r="C142" s="26" t="s">
        <v>1326</v>
      </c>
      <c r="D142" s="26" t="s">
        <v>1341</v>
      </c>
      <c r="E142" s="197" t="s">
        <v>1420</v>
      </c>
      <c r="F142" s="195"/>
      <c r="G142" s="98" t="s">
        <v>1504</v>
      </c>
      <c r="H142" s="198"/>
      <c r="I142" s="225">
        <v>31598000</v>
      </c>
      <c r="J142" s="227">
        <v>10382200</v>
      </c>
      <c r="K142" s="91">
        <f t="shared" si="0"/>
        <v>21215800</v>
      </c>
    </row>
    <row r="143" spans="1:11" x14ac:dyDescent="0.25">
      <c r="A143" s="146">
        <v>44979</v>
      </c>
      <c r="B143" s="229" t="s">
        <v>1389</v>
      </c>
      <c r="C143" s="26" t="s">
        <v>1342</v>
      </c>
      <c r="D143" s="26" t="s">
        <v>1343</v>
      </c>
      <c r="E143" s="197" t="s">
        <v>1445</v>
      </c>
      <c r="F143" s="195"/>
      <c r="G143" s="98" t="s">
        <v>1505</v>
      </c>
      <c r="H143" s="198"/>
      <c r="I143" s="225">
        <v>31598000</v>
      </c>
      <c r="J143" s="227">
        <v>10382200</v>
      </c>
      <c r="K143" s="91">
        <f t="shared" si="0"/>
        <v>21215800</v>
      </c>
    </row>
    <row r="144" spans="1:11" x14ac:dyDescent="0.25">
      <c r="A144" s="146">
        <v>44981</v>
      </c>
      <c r="B144" s="229" t="s">
        <v>1390</v>
      </c>
      <c r="C144" s="26" t="s">
        <v>283</v>
      </c>
      <c r="D144" s="26" t="s">
        <v>1344</v>
      </c>
      <c r="E144" s="197" t="s">
        <v>1446</v>
      </c>
      <c r="F144" s="195"/>
      <c r="G144" s="98" t="s">
        <v>140</v>
      </c>
      <c r="H144" s="198"/>
      <c r="I144" s="225">
        <v>284320</v>
      </c>
      <c r="J144" s="227">
        <v>284320</v>
      </c>
      <c r="K144" s="91">
        <f t="shared" si="0"/>
        <v>0</v>
      </c>
    </row>
    <row r="145" spans="1:11" x14ac:dyDescent="0.25">
      <c r="A145" s="146">
        <v>44981</v>
      </c>
      <c r="B145" s="229" t="s">
        <v>1391</v>
      </c>
      <c r="C145" s="26" t="s">
        <v>283</v>
      </c>
      <c r="D145" s="26" t="s">
        <v>1345</v>
      </c>
      <c r="E145" s="197" t="s">
        <v>1447</v>
      </c>
      <c r="F145" s="195"/>
      <c r="G145" s="98" t="s">
        <v>43</v>
      </c>
      <c r="H145" s="198"/>
      <c r="I145" s="225">
        <v>485370</v>
      </c>
      <c r="J145" s="227">
        <v>485370</v>
      </c>
      <c r="K145" s="91">
        <f t="shared" si="0"/>
        <v>0</v>
      </c>
    </row>
    <row r="146" spans="1:11" x14ac:dyDescent="0.25">
      <c r="A146" s="146">
        <v>44981</v>
      </c>
      <c r="B146" s="229" t="s">
        <v>1392</v>
      </c>
      <c r="C146" s="26" t="s">
        <v>1346</v>
      </c>
      <c r="D146" s="26" t="s">
        <v>1347</v>
      </c>
      <c r="E146" s="197" t="s">
        <v>1448</v>
      </c>
      <c r="F146" s="195"/>
      <c r="G146" s="98" t="s">
        <v>1506</v>
      </c>
      <c r="H146" s="198"/>
      <c r="I146" s="225">
        <v>31598000</v>
      </c>
      <c r="J146" s="227">
        <v>9629867</v>
      </c>
      <c r="K146" s="91">
        <f t="shared" si="0"/>
        <v>21968133</v>
      </c>
    </row>
    <row r="147" spans="1:11" x14ac:dyDescent="0.25">
      <c r="A147" s="146">
        <v>44981</v>
      </c>
      <c r="B147" s="229" t="s">
        <v>1329</v>
      </c>
      <c r="C147" s="26" t="s">
        <v>1348</v>
      </c>
      <c r="D147" s="26" t="s">
        <v>1349</v>
      </c>
      <c r="E147" s="197" t="s">
        <v>1449</v>
      </c>
      <c r="F147" s="195"/>
      <c r="G147" s="98" t="s">
        <v>1507</v>
      </c>
      <c r="H147" s="198"/>
      <c r="I147" s="225">
        <v>43470000</v>
      </c>
      <c r="J147" s="227">
        <v>13041000</v>
      </c>
      <c r="K147" s="91">
        <f t="shared" si="0"/>
        <v>30429000</v>
      </c>
    </row>
    <row r="148" spans="1:11" x14ac:dyDescent="0.25">
      <c r="A148" s="146">
        <v>44984</v>
      </c>
      <c r="B148" s="229" t="s">
        <v>1312</v>
      </c>
      <c r="C148" s="26" t="s">
        <v>1340</v>
      </c>
      <c r="D148" s="26" t="s">
        <v>1350</v>
      </c>
      <c r="E148" s="197" t="s">
        <v>1450</v>
      </c>
      <c r="F148" s="195"/>
      <c r="G148" s="98" t="s">
        <v>1508</v>
      </c>
      <c r="H148" s="198"/>
      <c r="I148" s="225">
        <v>35000000</v>
      </c>
      <c r="J148" s="227">
        <v>10500000</v>
      </c>
      <c r="K148" s="91">
        <f t="shared" si="0"/>
        <v>24500000</v>
      </c>
    </row>
    <row r="149" spans="1:11" x14ac:dyDescent="0.25">
      <c r="A149" s="146">
        <v>44985</v>
      </c>
      <c r="B149" s="229" t="s">
        <v>1393</v>
      </c>
      <c r="C149" s="26" t="s">
        <v>1338</v>
      </c>
      <c r="D149" s="26" t="s">
        <v>1351</v>
      </c>
      <c r="E149" s="197" t="s">
        <v>1451</v>
      </c>
      <c r="F149" s="195"/>
      <c r="G149" s="98" t="s">
        <v>1509</v>
      </c>
      <c r="H149" s="198"/>
      <c r="I149" s="225">
        <v>31598000</v>
      </c>
      <c r="J149" s="227">
        <v>0</v>
      </c>
      <c r="K149" s="91">
        <f t="shared" si="0"/>
        <v>31598000</v>
      </c>
    </row>
    <row r="150" spans="1:11" x14ac:dyDescent="0.25">
      <c r="A150" s="146">
        <v>44986</v>
      </c>
      <c r="B150" s="229" t="s">
        <v>1789</v>
      </c>
      <c r="C150" s="26" t="s">
        <v>1986</v>
      </c>
      <c r="D150" s="26" t="s">
        <v>1987</v>
      </c>
      <c r="E150" s="197" t="s">
        <v>2062</v>
      </c>
      <c r="F150" s="195"/>
      <c r="G150" s="98" t="s">
        <v>2042</v>
      </c>
      <c r="H150" s="198"/>
      <c r="I150" s="225">
        <v>42000000</v>
      </c>
      <c r="J150" s="227">
        <v>12000000</v>
      </c>
      <c r="K150" s="91">
        <f t="shared" si="0"/>
        <v>30000000</v>
      </c>
    </row>
    <row r="151" spans="1:11" x14ac:dyDescent="0.25">
      <c r="A151" s="146">
        <v>44986</v>
      </c>
      <c r="B151" s="229" t="s">
        <v>1871</v>
      </c>
      <c r="C151" s="26" t="s">
        <v>1988</v>
      </c>
      <c r="D151" s="26" t="s">
        <v>1989</v>
      </c>
      <c r="E151" s="197" t="s">
        <v>2063</v>
      </c>
      <c r="F151" s="195"/>
      <c r="G151" s="98" t="s">
        <v>2043</v>
      </c>
      <c r="H151" s="198"/>
      <c r="I151" s="225">
        <v>13167000</v>
      </c>
      <c r="J151" s="227">
        <v>3636600</v>
      </c>
      <c r="K151" s="91">
        <f t="shared" si="0"/>
        <v>9530400</v>
      </c>
    </row>
    <row r="152" spans="1:11" x14ac:dyDescent="0.25">
      <c r="A152" s="146">
        <v>44986</v>
      </c>
      <c r="B152" s="229" t="s">
        <v>1321</v>
      </c>
      <c r="C152" s="26" t="s">
        <v>1643</v>
      </c>
      <c r="D152" s="26" t="s">
        <v>1990</v>
      </c>
      <c r="E152" s="197" t="s">
        <v>1424</v>
      </c>
      <c r="F152" s="195"/>
      <c r="G152" s="98" t="s">
        <v>2044</v>
      </c>
      <c r="H152" s="198"/>
      <c r="I152" s="225">
        <v>31598000</v>
      </c>
      <c r="J152" s="227">
        <v>8877533</v>
      </c>
      <c r="K152" s="91">
        <f t="shared" si="0"/>
        <v>22720467</v>
      </c>
    </row>
    <row r="153" spans="1:11" x14ac:dyDescent="0.25">
      <c r="A153" s="146">
        <v>44987</v>
      </c>
      <c r="B153" s="229" t="s">
        <v>1327</v>
      </c>
      <c r="C153" s="26" t="s">
        <v>1991</v>
      </c>
      <c r="D153" s="26" t="s">
        <v>1992</v>
      </c>
      <c r="E153" s="197" t="s">
        <v>887</v>
      </c>
      <c r="F153" s="195"/>
      <c r="G153" s="98" t="s">
        <v>2045</v>
      </c>
      <c r="H153" s="198"/>
      <c r="I153" s="225">
        <v>31598000</v>
      </c>
      <c r="J153" s="227">
        <v>8877533</v>
      </c>
      <c r="K153" s="91">
        <f t="shared" si="0"/>
        <v>22720467</v>
      </c>
    </row>
    <row r="154" spans="1:11" x14ac:dyDescent="0.25">
      <c r="A154" s="146">
        <v>44987</v>
      </c>
      <c r="B154" s="229" t="s">
        <v>1878</v>
      </c>
      <c r="C154" s="26" t="s">
        <v>1993</v>
      </c>
      <c r="D154" s="26" t="s">
        <v>1994</v>
      </c>
      <c r="E154" s="197" t="s">
        <v>2064</v>
      </c>
      <c r="F154" s="195"/>
      <c r="G154" s="98" t="s">
        <v>2046</v>
      </c>
      <c r="H154" s="198"/>
      <c r="I154" s="225">
        <v>40818960</v>
      </c>
      <c r="J154" s="227">
        <v>8314973</v>
      </c>
      <c r="K154" s="91">
        <f t="shared" si="0"/>
        <v>32503987</v>
      </c>
    </row>
    <row r="155" spans="1:11" x14ac:dyDescent="0.25">
      <c r="A155" s="146">
        <v>44988</v>
      </c>
      <c r="B155" s="229" t="s">
        <v>1646</v>
      </c>
      <c r="C155" s="26" t="s">
        <v>1831</v>
      </c>
      <c r="D155" s="26" t="s">
        <v>1995</v>
      </c>
      <c r="E155" s="197" t="s">
        <v>2065</v>
      </c>
      <c r="F155" s="195"/>
      <c r="G155" s="98" t="s">
        <v>2047</v>
      </c>
      <c r="H155" s="198"/>
      <c r="I155" s="225">
        <v>14000000</v>
      </c>
      <c r="J155" s="227">
        <v>3866667</v>
      </c>
      <c r="K155" s="91">
        <f t="shared" si="0"/>
        <v>10133333</v>
      </c>
    </row>
    <row r="156" spans="1:11" x14ac:dyDescent="0.25">
      <c r="A156" s="146">
        <v>44991</v>
      </c>
      <c r="B156" s="229" t="s">
        <v>1338</v>
      </c>
      <c r="C156" s="26" t="s">
        <v>1996</v>
      </c>
      <c r="D156" s="26" t="s">
        <v>1997</v>
      </c>
      <c r="E156" s="197" t="s">
        <v>1445</v>
      </c>
      <c r="F156" s="195"/>
      <c r="G156" s="98" t="s">
        <v>2048</v>
      </c>
      <c r="H156" s="198"/>
      <c r="I156" s="225">
        <v>35000000</v>
      </c>
      <c r="J156" s="227">
        <v>8666667</v>
      </c>
      <c r="K156" s="91">
        <f t="shared" si="0"/>
        <v>26333333</v>
      </c>
    </row>
    <row r="157" spans="1:11" x14ac:dyDescent="0.25">
      <c r="A157" s="146">
        <v>44991</v>
      </c>
      <c r="B157" s="229" t="s">
        <v>1877</v>
      </c>
      <c r="C157" s="26" t="s">
        <v>1998</v>
      </c>
      <c r="D157" s="26" t="s">
        <v>1999</v>
      </c>
      <c r="E157" s="197" t="s">
        <v>2066</v>
      </c>
      <c r="F157" s="195"/>
      <c r="G157" s="98" t="s">
        <v>363</v>
      </c>
      <c r="H157" s="198"/>
      <c r="I157" s="225">
        <v>35000000</v>
      </c>
      <c r="J157" s="227">
        <v>9166667</v>
      </c>
      <c r="K157" s="91">
        <f t="shared" si="0"/>
        <v>25833333</v>
      </c>
    </row>
    <row r="158" spans="1:11" x14ac:dyDescent="0.25">
      <c r="A158" s="146">
        <v>44992</v>
      </c>
      <c r="B158" s="229" t="s">
        <v>1645</v>
      </c>
      <c r="C158" s="26" t="s">
        <v>226</v>
      </c>
      <c r="D158" s="26" t="s">
        <v>2000</v>
      </c>
      <c r="E158" s="197" t="s">
        <v>2067</v>
      </c>
      <c r="F158" s="195"/>
      <c r="G158" s="98" t="s">
        <v>2049</v>
      </c>
      <c r="H158" s="198"/>
      <c r="I158" s="225">
        <v>43470000</v>
      </c>
      <c r="J158" s="227">
        <v>10764000</v>
      </c>
      <c r="K158" s="91">
        <f t="shared" si="0"/>
        <v>32706000</v>
      </c>
    </row>
    <row r="159" spans="1:11" x14ac:dyDescent="0.25">
      <c r="A159" s="146">
        <v>44992</v>
      </c>
      <c r="B159" s="229" t="s">
        <v>2029</v>
      </c>
      <c r="C159" s="26" t="s">
        <v>283</v>
      </c>
      <c r="D159" s="26" t="s">
        <v>2001</v>
      </c>
      <c r="E159" s="197" t="s">
        <v>2068</v>
      </c>
      <c r="F159" s="195"/>
      <c r="G159" s="98" t="s">
        <v>140</v>
      </c>
      <c r="H159" s="198"/>
      <c r="I159" s="225">
        <v>254010</v>
      </c>
      <c r="J159" s="227">
        <v>254010</v>
      </c>
      <c r="K159" s="91">
        <f t="shared" si="0"/>
        <v>0</v>
      </c>
    </row>
    <row r="160" spans="1:11" x14ac:dyDescent="0.25">
      <c r="A160" s="146">
        <v>44992</v>
      </c>
      <c r="B160" s="229" t="s">
        <v>2030</v>
      </c>
      <c r="C160" s="26" t="s">
        <v>283</v>
      </c>
      <c r="D160" s="26" t="s">
        <v>2002</v>
      </c>
      <c r="E160" s="197" t="s">
        <v>2069</v>
      </c>
      <c r="F160" s="195"/>
      <c r="G160" s="98" t="s">
        <v>43</v>
      </c>
      <c r="H160" s="198"/>
      <c r="I160" s="225">
        <v>14820</v>
      </c>
      <c r="J160" s="227">
        <v>14820</v>
      </c>
      <c r="K160" s="91">
        <f t="shared" si="0"/>
        <v>0</v>
      </c>
    </row>
    <row r="161" spans="1:11" x14ac:dyDescent="0.25">
      <c r="A161" s="146">
        <v>44992</v>
      </c>
      <c r="B161" s="229" t="s">
        <v>2031</v>
      </c>
      <c r="C161" s="26" t="s">
        <v>283</v>
      </c>
      <c r="D161" s="26" t="s">
        <v>2003</v>
      </c>
      <c r="E161" s="197" t="s">
        <v>2070</v>
      </c>
      <c r="F161" s="195"/>
      <c r="G161" s="98" t="s">
        <v>140</v>
      </c>
      <c r="H161" s="198"/>
      <c r="I161" s="225">
        <v>248130</v>
      </c>
      <c r="J161" s="227">
        <v>248130</v>
      </c>
      <c r="K161" s="91">
        <f t="shared" si="0"/>
        <v>0</v>
      </c>
    </row>
    <row r="162" spans="1:11" x14ac:dyDescent="0.25">
      <c r="A162" s="146">
        <v>44993</v>
      </c>
      <c r="B162" s="229" t="s">
        <v>1988</v>
      </c>
      <c r="C162" s="26" t="s">
        <v>2004</v>
      </c>
      <c r="D162" s="26" t="s">
        <v>2005</v>
      </c>
      <c r="E162" s="197" t="s">
        <v>2071</v>
      </c>
      <c r="F162" s="195"/>
      <c r="G162" s="98" t="s">
        <v>2050</v>
      </c>
      <c r="H162" s="198"/>
      <c r="I162" s="225">
        <v>31598000</v>
      </c>
      <c r="J162" s="227">
        <v>3310267</v>
      </c>
      <c r="K162" s="91">
        <f t="shared" si="0"/>
        <v>28287733</v>
      </c>
    </row>
    <row r="163" spans="1:11" x14ac:dyDescent="0.25">
      <c r="A163" s="146">
        <v>44994</v>
      </c>
      <c r="B163" s="229" t="s">
        <v>925</v>
      </c>
      <c r="C163" s="26" t="s">
        <v>283</v>
      </c>
      <c r="D163" s="26" t="s">
        <v>2006</v>
      </c>
      <c r="E163" s="197" t="s">
        <v>2072</v>
      </c>
      <c r="F163" s="195"/>
      <c r="G163" s="98" t="s">
        <v>2051</v>
      </c>
      <c r="H163" s="198"/>
      <c r="I163" s="225">
        <v>1159340</v>
      </c>
      <c r="J163" s="227">
        <v>1159340</v>
      </c>
      <c r="K163" s="91">
        <f t="shared" si="0"/>
        <v>0</v>
      </c>
    </row>
    <row r="164" spans="1:11" x14ac:dyDescent="0.25">
      <c r="A164" s="146">
        <v>44998</v>
      </c>
      <c r="B164" s="229" t="s">
        <v>1350</v>
      </c>
      <c r="C164" s="26" t="s">
        <v>2007</v>
      </c>
      <c r="D164" s="26" t="s">
        <v>2008</v>
      </c>
      <c r="E164" s="197" t="s">
        <v>2073</v>
      </c>
      <c r="F164" s="195"/>
      <c r="G164" s="98" t="s">
        <v>2052</v>
      </c>
      <c r="H164" s="198"/>
      <c r="I164" s="225">
        <v>14000000</v>
      </c>
      <c r="J164" s="227">
        <v>3200000</v>
      </c>
      <c r="K164" s="91">
        <f t="shared" si="0"/>
        <v>10800000</v>
      </c>
    </row>
    <row r="165" spans="1:11" x14ac:dyDescent="0.25">
      <c r="A165" s="146">
        <v>44999</v>
      </c>
      <c r="B165" s="229" t="s">
        <v>1647</v>
      </c>
      <c r="C165" s="26" t="s">
        <v>2003</v>
      </c>
      <c r="D165" s="26" t="s">
        <v>2009</v>
      </c>
      <c r="E165" s="197" t="s">
        <v>2074</v>
      </c>
      <c r="F165" s="195"/>
      <c r="G165" s="98" t="s">
        <v>2053</v>
      </c>
      <c r="H165" s="198"/>
      <c r="I165" s="225">
        <v>45000000</v>
      </c>
      <c r="J165" s="227">
        <v>7833333</v>
      </c>
      <c r="K165" s="91">
        <f t="shared" si="0"/>
        <v>37166667</v>
      </c>
    </row>
    <row r="166" spans="1:11" x14ac:dyDescent="0.25">
      <c r="A166" s="146">
        <v>44999</v>
      </c>
      <c r="B166" s="229" t="s">
        <v>2032</v>
      </c>
      <c r="C166" s="26" t="s">
        <v>283</v>
      </c>
      <c r="D166" s="26" t="s">
        <v>2010</v>
      </c>
      <c r="E166" s="197" t="s">
        <v>2075</v>
      </c>
      <c r="F166" s="195"/>
      <c r="G166" s="98" t="s">
        <v>140</v>
      </c>
      <c r="H166" s="198"/>
      <c r="I166" s="225">
        <v>216980</v>
      </c>
      <c r="J166" s="227">
        <v>216980</v>
      </c>
      <c r="K166" s="91">
        <f t="shared" si="0"/>
        <v>0</v>
      </c>
    </row>
    <row r="167" spans="1:11" x14ac:dyDescent="0.25">
      <c r="A167" s="146">
        <v>44999</v>
      </c>
      <c r="B167" s="229" t="s">
        <v>2033</v>
      </c>
      <c r="C167" s="26" t="s">
        <v>283</v>
      </c>
      <c r="D167" s="26" t="s">
        <v>2011</v>
      </c>
      <c r="E167" s="197" t="s">
        <v>2076</v>
      </c>
      <c r="F167" s="195"/>
      <c r="G167" s="98" t="s">
        <v>43</v>
      </c>
      <c r="H167" s="198"/>
      <c r="I167" s="225">
        <v>38970</v>
      </c>
      <c r="J167" s="227">
        <v>38970</v>
      </c>
      <c r="K167" s="91">
        <f t="shared" si="0"/>
        <v>0</v>
      </c>
    </row>
    <row r="168" spans="1:11" x14ac:dyDescent="0.25">
      <c r="A168" s="146">
        <v>45001</v>
      </c>
      <c r="B168" s="229" t="s">
        <v>2034</v>
      </c>
      <c r="C168" s="26" t="s">
        <v>2002</v>
      </c>
      <c r="D168" s="26" t="s">
        <v>2012</v>
      </c>
      <c r="E168" s="197" t="s">
        <v>2077</v>
      </c>
      <c r="F168" s="195"/>
      <c r="G168" s="98" t="s">
        <v>2054</v>
      </c>
      <c r="H168" s="198"/>
      <c r="I168" s="225">
        <v>31748080</v>
      </c>
      <c r="J168" s="227">
        <v>6047253</v>
      </c>
      <c r="K168" s="91">
        <f t="shared" si="0"/>
        <v>25700827</v>
      </c>
    </row>
    <row r="169" spans="1:11" x14ac:dyDescent="0.25">
      <c r="A169" s="146">
        <v>45001</v>
      </c>
      <c r="B169" s="229" t="s">
        <v>2035</v>
      </c>
      <c r="C169" s="26" t="s">
        <v>2013</v>
      </c>
      <c r="D169" s="26" t="s">
        <v>2014</v>
      </c>
      <c r="E169" s="197" t="s">
        <v>2078</v>
      </c>
      <c r="F169" s="195"/>
      <c r="G169" s="98" t="s">
        <v>2055</v>
      </c>
      <c r="H169" s="198"/>
      <c r="I169" s="225">
        <v>27084000</v>
      </c>
      <c r="J169" s="227">
        <v>6771000</v>
      </c>
      <c r="K169" s="91">
        <f t="shared" si="0"/>
        <v>20313000</v>
      </c>
    </row>
    <row r="170" spans="1:11" x14ac:dyDescent="0.25">
      <c r="A170" s="146">
        <v>45002</v>
      </c>
      <c r="B170" s="229" t="s">
        <v>1993</v>
      </c>
      <c r="C170" s="26" t="s">
        <v>2015</v>
      </c>
      <c r="D170" s="26" t="s">
        <v>2016</v>
      </c>
      <c r="E170" s="197" t="s">
        <v>1433</v>
      </c>
      <c r="F170" s="195"/>
      <c r="G170" s="98" t="s">
        <v>2056</v>
      </c>
      <c r="H170" s="198"/>
      <c r="I170" s="225">
        <v>31598000</v>
      </c>
      <c r="J170" s="227">
        <v>6018667</v>
      </c>
      <c r="K170" s="91">
        <f t="shared" si="0"/>
        <v>25579333</v>
      </c>
    </row>
    <row r="171" spans="1:11" x14ac:dyDescent="0.25">
      <c r="A171" s="146">
        <v>45002</v>
      </c>
      <c r="B171" s="229" t="s">
        <v>1881</v>
      </c>
      <c r="C171" s="26" t="s">
        <v>2017</v>
      </c>
      <c r="D171" s="26" t="s">
        <v>2018</v>
      </c>
      <c r="E171" s="197" t="s">
        <v>1444</v>
      </c>
      <c r="F171" s="195"/>
      <c r="G171" s="98" t="s">
        <v>2057</v>
      </c>
      <c r="H171" s="198"/>
      <c r="I171" s="225">
        <v>31598000</v>
      </c>
      <c r="J171" s="227">
        <v>6018667</v>
      </c>
      <c r="K171" s="91">
        <f t="shared" si="0"/>
        <v>25579333</v>
      </c>
    </row>
    <row r="172" spans="1:11" x14ac:dyDescent="0.25">
      <c r="A172" s="146">
        <v>45006</v>
      </c>
      <c r="B172" s="229" t="s">
        <v>2036</v>
      </c>
      <c r="C172" s="26" t="s">
        <v>2019</v>
      </c>
      <c r="D172" s="26" t="s">
        <v>2020</v>
      </c>
      <c r="E172" s="197" t="s">
        <v>2079</v>
      </c>
      <c r="F172" s="195"/>
      <c r="G172" s="98" t="s">
        <v>2058</v>
      </c>
      <c r="H172" s="198"/>
      <c r="I172" s="225">
        <v>31748080</v>
      </c>
      <c r="J172" s="227">
        <v>6047253</v>
      </c>
      <c r="K172" s="91">
        <f t="shared" si="0"/>
        <v>25700827</v>
      </c>
    </row>
    <row r="173" spans="1:11" x14ac:dyDescent="0.25">
      <c r="A173" s="146">
        <v>45006</v>
      </c>
      <c r="B173" s="229" t="s">
        <v>2037</v>
      </c>
      <c r="C173" s="26" t="s">
        <v>2021</v>
      </c>
      <c r="D173" s="26" t="s">
        <v>2022</v>
      </c>
      <c r="E173" s="197" t="s">
        <v>901</v>
      </c>
      <c r="F173" s="195"/>
      <c r="G173" s="98" t="s">
        <v>2059</v>
      </c>
      <c r="H173" s="198"/>
      <c r="I173" s="225">
        <v>13455000</v>
      </c>
      <c r="J173" s="227">
        <v>3498300</v>
      </c>
      <c r="K173" s="91">
        <f t="shared" si="0"/>
        <v>9956700</v>
      </c>
    </row>
    <row r="174" spans="1:11" x14ac:dyDescent="0.25">
      <c r="A174" s="146">
        <v>45009</v>
      </c>
      <c r="B174" s="229" t="s">
        <v>2038</v>
      </c>
      <c r="C174" s="26" t="s">
        <v>2023</v>
      </c>
      <c r="D174" s="26" t="s">
        <v>2024</v>
      </c>
      <c r="E174" s="197" t="s">
        <v>2080</v>
      </c>
      <c r="F174" s="195"/>
      <c r="G174" s="98" t="s">
        <v>2060</v>
      </c>
      <c r="H174" s="198"/>
      <c r="I174" s="225">
        <v>31748080</v>
      </c>
      <c r="J174" s="227">
        <v>5593709</v>
      </c>
      <c r="K174" s="91">
        <f t="shared" si="0"/>
        <v>26154371</v>
      </c>
    </row>
    <row r="175" spans="1:11" x14ac:dyDescent="0.25">
      <c r="A175" s="146">
        <v>45012</v>
      </c>
      <c r="B175" s="229" t="s">
        <v>2039</v>
      </c>
      <c r="C175" s="26" t="s">
        <v>283</v>
      </c>
      <c r="D175" s="26" t="s">
        <v>2025</v>
      </c>
      <c r="E175" s="197" t="s">
        <v>2081</v>
      </c>
      <c r="F175" s="195"/>
      <c r="G175" s="98" t="s">
        <v>140</v>
      </c>
      <c r="H175" s="198"/>
      <c r="I175" s="225">
        <v>315770</v>
      </c>
      <c r="J175" s="227">
        <v>315770</v>
      </c>
      <c r="K175" s="91">
        <f t="shared" si="0"/>
        <v>0</v>
      </c>
    </row>
    <row r="176" spans="1:11" x14ac:dyDescent="0.25">
      <c r="A176" s="146">
        <v>45012</v>
      </c>
      <c r="B176" s="229" t="s">
        <v>2040</v>
      </c>
      <c r="C176" s="26" t="s">
        <v>283</v>
      </c>
      <c r="D176" s="26" t="s">
        <v>2026</v>
      </c>
      <c r="E176" s="197" t="s">
        <v>2082</v>
      </c>
      <c r="F176" s="195"/>
      <c r="G176" s="98" t="s">
        <v>43</v>
      </c>
      <c r="H176" s="198"/>
      <c r="I176" s="225">
        <v>454860</v>
      </c>
      <c r="J176" s="227">
        <v>454860</v>
      </c>
      <c r="K176" s="91">
        <f t="shared" si="0"/>
        <v>0</v>
      </c>
    </row>
    <row r="177" spans="1:11" x14ac:dyDescent="0.25">
      <c r="A177" s="146">
        <v>45014</v>
      </c>
      <c r="B177" s="229" t="s">
        <v>2041</v>
      </c>
      <c r="C177" s="26" t="s">
        <v>2027</v>
      </c>
      <c r="D177" s="26" t="s">
        <v>2028</v>
      </c>
      <c r="E177" s="197" t="s">
        <v>2083</v>
      </c>
      <c r="F177" s="195"/>
      <c r="G177" s="98" t="s">
        <v>2061</v>
      </c>
      <c r="H177" s="198"/>
      <c r="I177" s="225">
        <v>18200000</v>
      </c>
      <c r="J177" s="227">
        <v>0</v>
      </c>
      <c r="K177" s="91">
        <f t="shared" si="0"/>
        <v>18200000</v>
      </c>
    </row>
    <row r="178" spans="1:11" x14ac:dyDescent="0.25">
      <c r="A178" s="146">
        <v>45019</v>
      </c>
      <c r="B178" s="229" t="s">
        <v>2273</v>
      </c>
      <c r="C178" s="26" t="s">
        <v>2345</v>
      </c>
      <c r="D178" s="148" t="s">
        <v>2346</v>
      </c>
      <c r="E178" s="197" t="s">
        <v>2371</v>
      </c>
      <c r="F178" s="195"/>
      <c r="G178" s="98" t="s">
        <v>2382</v>
      </c>
      <c r="H178" s="198"/>
      <c r="I178" s="225">
        <v>40545000</v>
      </c>
      <c r="J178" s="227">
        <v>4204667</v>
      </c>
      <c r="K178" s="91">
        <f t="shared" si="0"/>
        <v>36340333</v>
      </c>
    </row>
    <row r="179" spans="1:11" x14ac:dyDescent="0.25">
      <c r="A179" s="146">
        <v>45019</v>
      </c>
      <c r="B179" s="229" t="s">
        <v>2155</v>
      </c>
      <c r="C179" s="26" t="s">
        <v>2020</v>
      </c>
      <c r="D179" s="148" t="s">
        <v>2347</v>
      </c>
      <c r="E179" s="197" t="s">
        <v>2372</v>
      </c>
      <c r="F179" s="195"/>
      <c r="G179" s="98" t="s">
        <v>2383</v>
      </c>
      <c r="H179" s="198"/>
      <c r="I179" s="225">
        <v>35000000</v>
      </c>
      <c r="J179" s="227">
        <v>4666667</v>
      </c>
      <c r="K179" s="91">
        <f t="shared" ref="K179:K205" si="1">+I179-J179</f>
        <v>30333333</v>
      </c>
    </row>
    <row r="180" spans="1:11" x14ac:dyDescent="0.25">
      <c r="A180" s="146">
        <v>45020</v>
      </c>
      <c r="B180" s="229" t="s">
        <v>2151</v>
      </c>
      <c r="C180" s="26" t="s">
        <v>2276</v>
      </c>
      <c r="D180" s="148" t="s">
        <v>2348</v>
      </c>
      <c r="E180" s="197" t="s">
        <v>1445</v>
      </c>
      <c r="F180" s="195"/>
      <c r="G180" s="98" t="s">
        <v>2384</v>
      </c>
      <c r="H180" s="198"/>
      <c r="I180" s="225">
        <v>31598000</v>
      </c>
      <c r="J180" s="227">
        <v>0</v>
      </c>
      <c r="K180" s="91">
        <f t="shared" si="1"/>
        <v>31598000</v>
      </c>
    </row>
    <row r="181" spans="1:11" x14ac:dyDescent="0.25">
      <c r="A181" s="146">
        <v>45026</v>
      </c>
      <c r="B181" s="229" t="s">
        <v>2363</v>
      </c>
      <c r="C181" s="26" t="s">
        <v>283</v>
      </c>
      <c r="D181" s="148" t="s">
        <v>2349</v>
      </c>
      <c r="E181" s="197" t="s">
        <v>1222</v>
      </c>
      <c r="F181" s="195"/>
      <c r="G181" s="98" t="s">
        <v>43</v>
      </c>
      <c r="H181" s="198"/>
      <c r="I181" s="225">
        <v>15320</v>
      </c>
      <c r="J181" s="227">
        <v>15320</v>
      </c>
      <c r="K181" s="91">
        <f t="shared" si="1"/>
        <v>0</v>
      </c>
    </row>
    <row r="182" spans="1:11" x14ac:dyDescent="0.25">
      <c r="A182" s="146">
        <v>45026</v>
      </c>
      <c r="B182" s="229" t="s">
        <v>2363</v>
      </c>
      <c r="C182" s="26" t="s">
        <v>283</v>
      </c>
      <c r="D182" s="148" t="s">
        <v>2350</v>
      </c>
      <c r="E182" s="197" t="s">
        <v>1222</v>
      </c>
      <c r="F182" s="195"/>
      <c r="G182" s="98" t="s">
        <v>140</v>
      </c>
      <c r="H182" s="198"/>
      <c r="I182" s="225">
        <v>264740</v>
      </c>
      <c r="J182" s="227">
        <v>264740</v>
      </c>
      <c r="K182" s="91">
        <f t="shared" si="1"/>
        <v>0</v>
      </c>
    </row>
    <row r="183" spans="1:11" x14ac:dyDescent="0.25">
      <c r="A183" s="146">
        <v>45029</v>
      </c>
      <c r="B183" s="229" t="s">
        <v>2364</v>
      </c>
      <c r="C183" s="26" t="s">
        <v>283</v>
      </c>
      <c r="D183" s="148" t="s">
        <v>2351</v>
      </c>
      <c r="E183" s="197" t="s">
        <v>2373</v>
      </c>
      <c r="F183" s="195"/>
      <c r="G183" s="98" t="s">
        <v>140</v>
      </c>
      <c r="H183" s="198"/>
      <c r="I183" s="225">
        <v>272910</v>
      </c>
      <c r="J183" s="227">
        <v>272910</v>
      </c>
      <c r="K183" s="91">
        <f t="shared" si="1"/>
        <v>0</v>
      </c>
    </row>
    <row r="184" spans="1:11" x14ac:dyDescent="0.25">
      <c r="A184" s="146">
        <v>45029</v>
      </c>
      <c r="B184" s="229" t="s">
        <v>2365</v>
      </c>
      <c r="C184" s="26" t="s">
        <v>283</v>
      </c>
      <c r="D184" s="148" t="s">
        <v>2352</v>
      </c>
      <c r="E184" s="197" t="s">
        <v>2374</v>
      </c>
      <c r="F184" s="195"/>
      <c r="G184" s="98" t="s">
        <v>43</v>
      </c>
      <c r="H184" s="198"/>
      <c r="I184" s="225">
        <v>38120</v>
      </c>
      <c r="J184" s="227">
        <v>38120</v>
      </c>
      <c r="K184" s="91">
        <f t="shared" si="1"/>
        <v>0</v>
      </c>
    </row>
    <row r="185" spans="1:11" x14ac:dyDescent="0.25">
      <c r="A185" s="146">
        <v>45034</v>
      </c>
      <c r="B185" s="229" t="s">
        <v>2366</v>
      </c>
      <c r="C185" s="26" t="s">
        <v>2353</v>
      </c>
      <c r="D185" s="148" t="s">
        <v>2354</v>
      </c>
      <c r="E185" s="197" t="s">
        <v>2375</v>
      </c>
      <c r="F185" s="195"/>
      <c r="G185" s="98" t="s">
        <v>2385</v>
      </c>
      <c r="H185" s="198"/>
      <c r="I185" s="225">
        <v>40000000</v>
      </c>
      <c r="J185" s="227">
        <v>3634483</v>
      </c>
      <c r="K185" s="91">
        <f t="shared" si="1"/>
        <v>36365517</v>
      </c>
    </row>
    <row r="186" spans="1:11" x14ac:dyDescent="0.25">
      <c r="A186" s="146">
        <v>45035</v>
      </c>
      <c r="B186" s="229" t="s">
        <v>915</v>
      </c>
      <c r="C186" s="26" t="s">
        <v>2091</v>
      </c>
      <c r="D186" s="148" t="s">
        <v>2355</v>
      </c>
      <c r="E186" s="197" t="s">
        <v>2376</v>
      </c>
      <c r="F186" s="195"/>
      <c r="G186" s="98" t="s">
        <v>2387</v>
      </c>
      <c r="H186" s="198"/>
      <c r="I186" s="225">
        <v>112682082</v>
      </c>
      <c r="J186" s="227">
        <v>112682082</v>
      </c>
      <c r="K186" s="91">
        <f t="shared" si="1"/>
        <v>0</v>
      </c>
    </row>
    <row r="187" spans="1:11" x14ac:dyDescent="0.25">
      <c r="A187" s="146">
        <v>45036</v>
      </c>
      <c r="B187" s="229" t="s">
        <v>2367</v>
      </c>
      <c r="C187" s="26" t="s">
        <v>283</v>
      </c>
      <c r="D187" s="148" t="s">
        <v>2356</v>
      </c>
      <c r="E187" s="197" t="s">
        <v>2377</v>
      </c>
      <c r="F187" s="195"/>
      <c r="G187" s="98" t="s">
        <v>2386</v>
      </c>
      <c r="H187" s="198"/>
      <c r="I187" s="225">
        <v>357050</v>
      </c>
      <c r="J187" s="227">
        <v>357050</v>
      </c>
      <c r="K187" s="91">
        <f t="shared" si="1"/>
        <v>0</v>
      </c>
    </row>
    <row r="188" spans="1:11" x14ac:dyDescent="0.25">
      <c r="A188" s="146">
        <v>45036</v>
      </c>
      <c r="B188" s="229" t="s">
        <v>2161</v>
      </c>
      <c r="C188" s="26" t="s">
        <v>2101</v>
      </c>
      <c r="D188" s="148" t="s">
        <v>2357</v>
      </c>
      <c r="E188" s="197" t="s">
        <v>2378</v>
      </c>
      <c r="F188" s="195"/>
      <c r="G188" s="98" t="s">
        <v>2388</v>
      </c>
      <c r="H188" s="198"/>
      <c r="I188" s="225">
        <v>85000000</v>
      </c>
      <c r="J188" s="227">
        <v>0</v>
      </c>
      <c r="K188" s="91">
        <f t="shared" si="1"/>
        <v>85000000</v>
      </c>
    </row>
    <row r="189" spans="1:11" x14ac:dyDescent="0.25">
      <c r="A189" s="146">
        <v>45037</v>
      </c>
      <c r="B189" s="229" t="s">
        <v>2368</v>
      </c>
      <c r="C189" s="26" t="s">
        <v>283</v>
      </c>
      <c r="D189" s="148" t="s">
        <v>2358</v>
      </c>
      <c r="E189" s="197" t="s">
        <v>2379</v>
      </c>
      <c r="F189" s="195"/>
      <c r="G189" s="98" t="s">
        <v>2386</v>
      </c>
      <c r="H189" s="198"/>
      <c r="I189" s="225">
        <v>28018</v>
      </c>
      <c r="J189" s="227">
        <v>28018</v>
      </c>
      <c r="K189" s="91">
        <f t="shared" si="1"/>
        <v>0</v>
      </c>
    </row>
    <row r="190" spans="1:11" x14ac:dyDescent="0.25">
      <c r="A190" s="146">
        <v>45040</v>
      </c>
      <c r="B190" s="229" t="s">
        <v>2008</v>
      </c>
      <c r="C190" s="26" t="s">
        <v>2359</v>
      </c>
      <c r="D190" s="148" t="s">
        <v>2360</v>
      </c>
      <c r="E190" s="197" t="s">
        <v>2078</v>
      </c>
      <c r="F190" s="195"/>
      <c r="G190" s="98" t="s">
        <v>2389</v>
      </c>
      <c r="H190" s="198"/>
      <c r="I190" s="225">
        <v>31598000</v>
      </c>
      <c r="J190" s="227">
        <v>0</v>
      </c>
      <c r="K190" s="91">
        <f t="shared" si="1"/>
        <v>31598000</v>
      </c>
    </row>
    <row r="191" spans="1:11" x14ac:dyDescent="0.25">
      <c r="A191" s="146">
        <v>45043</v>
      </c>
      <c r="B191" s="229" t="s">
        <v>2369</v>
      </c>
      <c r="C191" s="26" t="s">
        <v>283</v>
      </c>
      <c r="D191" s="148" t="s">
        <v>2361</v>
      </c>
      <c r="E191" s="197" t="s">
        <v>2380</v>
      </c>
      <c r="F191" s="195"/>
      <c r="G191" s="98" t="s">
        <v>140</v>
      </c>
      <c r="H191" s="198"/>
      <c r="I191" s="225">
        <v>349430</v>
      </c>
      <c r="J191" s="227">
        <v>349430</v>
      </c>
      <c r="K191" s="91">
        <f t="shared" si="1"/>
        <v>0</v>
      </c>
    </row>
    <row r="192" spans="1:11" x14ac:dyDescent="0.25">
      <c r="A192" s="146">
        <v>45043</v>
      </c>
      <c r="B192" s="229" t="s">
        <v>2370</v>
      </c>
      <c r="C192" s="26" t="s">
        <v>283</v>
      </c>
      <c r="D192" s="148" t="s">
        <v>2362</v>
      </c>
      <c r="E192" s="197" t="s">
        <v>2381</v>
      </c>
      <c r="F192" s="195"/>
      <c r="G192" s="98" t="s">
        <v>43</v>
      </c>
      <c r="H192" s="198"/>
      <c r="I192" s="225">
        <v>500830</v>
      </c>
      <c r="J192" s="227">
        <v>500830</v>
      </c>
      <c r="K192" s="91">
        <f t="shared" si="1"/>
        <v>0</v>
      </c>
    </row>
    <row r="193" spans="1:11" x14ac:dyDescent="0.25">
      <c r="A193" s="146">
        <v>45050</v>
      </c>
      <c r="B193" s="229" t="s">
        <v>2527</v>
      </c>
      <c r="C193" s="26" t="s">
        <v>283</v>
      </c>
      <c r="D193" s="148" t="s">
        <v>2519</v>
      </c>
      <c r="E193" s="197" t="s">
        <v>2532</v>
      </c>
      <c r="F193" s="195"/>
      <c r="G193" s="98" t="s">
        <v>140</v>
      </c>
      <c r="H193" s="198"/>
      <c r="I193" s="225">
        <v>308110</v>
      </c>
      <c r="J193" s="227">
        <v>308110</v>
      </c>
      <c r="K193" s="91">
        <f t="shared" si="1"/>
        <v>0</v>
      </c>
    </row>
    <row r="194" spans="1:11" x14ac:dyDescent="0.25">
      <c r="A194" s="146">
        <v>45050</v>
      </c>
      <c r="B194" s="229" t="s">
        <v>2528</v>
      </c>
      <c r="C194" s="26" t="s">
        <v>283</v>
      </c>
      <c r="D194" s="148" t="s">
        <v>2520</v>
      </c>
      <c r="E194" s="197" t="s">
        <v>2533</v>
      </c>
      <c r="F194" s="195"/>
      <c r="G194" s="98" t="s">
        <v>43</v>
      </c>
      <c r="H194" s="198"/>
      <c r="I194" s="225">
        <v>21420</v>
      </c>
      <c r="J194" s="227">
        <v>21420</v>
      </c>
      <c r="K194" s="91">
        <f t="shared" si="1"/>
        <v>0</v>
      </c>
    </row>
    <row r="195" spans="1:11" x14ac:dyDescent="0.25">
      <c r="A195" s="146">
        <v>45057</v>
      </c>
      <c r="B195" s="229" t="s">
        <v>2529</v>
      </c>
      <c r="C195" s="26" t="s">
        <v>2521</v>
      </c>
      <c r="D195" s="148" t="s">
        <v>2522</v>
      </c>
      <c r="E195" s="197" t="s">
        <v>2534</v>
      </c>
      <c r="F195" s="195"/>
      <c r="G195" s="98" t="s">
        <v>2538</v>
      </c>
      <c r="H195" s="198"/>
      <c r="I195" s="225">
        <v>16422000</v>
      </c>
      <c r="J195" s="227">
        <v>0</v>
      </c>
      <c r="K195" s="91">
        <f t="shared" si="1"/>
        <v>16422000</v>
      </c>
    </row>
    <row r="196" spans="1:11" x14ac:dyDescent="0.25">
      <c r="A196" s="146">
        <v>45061</v>
      </c>
      <c r="B196" s="229" t="s">
        <v>2530</v>
      </c>
      <c r="C196" s="26" t="s">
        <v>283</v>
      </c>
      <c r="D196" s="148" t="s">
        <v>2523</v>
      </c>
      <c r="E196" s="197" t="s">
        <v>2535</v>
      </c>
      <c r="F196" s="195"/>
      <c r="G196" s="98" t="s">
        <v>140</v>
      </c>
      <c r="H196" s="198"/>
      <c r="I196" s="225">
        <v>150300</v>
      </c>
      <c r="J196" s="227">
        <v>150300</v>
      </c>
      <c r="K196" s="91">
        <f t="shared" si="1"/>
        <v>0</v>
      </c>
    </row>
    <row r="197" spans="1:11" x14ac:dyDescent="0.25">
      <c r="A197" s="146">
        <v>45061</v>
      </c>
      <c r="B197" s="229" t="s">
        <v>2531</v>
      </c>
      <c r="C197" s="26" t="s">
        <v>283</v>
      </c>
      <c r="D197" s="148" t="s">
        <v>2524</v>
      </c>
      <c r="E197" s="197" t="s">
        <v>2536</v>
      </c>
      <c r="F197" s="195"/>
      <c r="G197" s="98" t="s">
        <v>43</v>
      </c>
      <c r="H197" s="198"/>
      <c r="I197" s="225">
        <v>56640</v>
      </c>
      <c r="J197" s="227">
        <v>56640</v>
      </c>
      <c r="K197" s="91">
        <f t="shared" si="1"/>
        <v>0</v>
      </c>
    </row>
    <row r="198" spans="1:11" x14ac:dyDescent="0.25">
      <c r="A198" s="146">
        <v>45070</v>
      </c>
      <c r="B198" s="229" t="s">
        <v>2281</v>
      </c>
      <c r="C198" s="26" t="s">
        <v>2525</v>
      </c>
      <c r="D198" s="148" t="s">
        <v>2526</v>
      </c>
      <c r="E198" s="197" t="s">
        <v>2537</v>
      </c>
      <c r="F198" s="195"/>
      <c r="G198" s="98" t="s">
        <v>2539</v>
      </c>
      <c r="H198" s="198"/>
      <c r="I198" s="225">
        <v>27084000</v>
      </c>
      <c r="J198" s="227">
        <v>0</v>
      </c>
      <c r="K198" s="91">
        <f t="shared" si="1"/>
        <v>27084000</v>
      </c>
    </row>
    <row r="199" spans="1:11" x14ac:dyDescent="0.25">
      <c r="A199" s="146"/>
      <c r="B199" s="229"/>
      <c r="C199" s="26"/>
      <c r="D199" s="148"/>
      <c r="E199" s="197"/>
      <c r="F199" s="195"/>
      <c r="G199" s="98"/>
      <c r="H199" s="198"/>
      <c r="I199" s="225"/>
      <c r="J199" s="227"/>
      <c r="K199" s="91">
        <f t="shared" si="1"/>
        <v>0</v>
      </c>
    </row>
    <row r="200" spans="1:11" x14ac:dyDescent="0.25">
      <c r="A200" s="146"/>
      <c r="B200" s="229"/>
      <c r="C200" s="26"/>
      <c r="D200" s="148"/>
      <c r="E200" s="197"/>
      <c r="F200" s="195"/>
      <c r="G200" s="98"/>
      <c r="H200" s="198"/>
      <c r="I200" s="225"/>
      <c r="J200" s="227"/>
      <c r="K200" s="91">
        <f t="shared" si="1"/>
        <v>0</v>
      </c>
    </row>
    <row r="201" spans="1:11" x14ac:dyDescent="0.25">
      <c r="A201" s="146"/>
      <c r="B201" s="229"/>
      <c r="C201" s="26"/>
      <c r="D201" s="148"/>
      <c r="E201" s="197"/>
      <c r="F201" s="195"/>
      <c r="G201" s="98"/>
      <c r="H201" s="198"/>
      <c r="I201" s="225"/>
      <c r="J201" s="227"/>
      <c r="K201" s="91">
        <f t="shared" si="1"/>
        <v>0</v>
      </c>
    </row>
    <row r="202" spans="1:11" x14ac:dyDescent="0.25">
      <c r="A202" s="146"/>
      <c r="B202" s="229"/>
      <c r="C202" s="26"/>
      <c r="D202" s="148"/>
      <c r="E202" s="197"/>
      <c r="F202" s="195"/>
      <c r="G202" s="98"/>
      <c r="H202" s="198"/>
      <c r="I202" s="225"/>
      <c r="J202" s="227"/>
      <c r="K202" s="91">
        <f t="shared" si="1"/>
        <v>0</v>
      </c>
    </row>
    <row r="203" spans="1:11" x14ac:dyDescent="0.25">
      <c r="A203" s="146"/>
      <c r="B203" s="229"/>
      <c r="C203" s="26"/>
      <c r="D203" s="148"/>
      <c r="E203" s="197"/>
      <c r="F203" s="195"/>
      <c r="G203" s="98"/>
      <c r="H203" s="198"/>
      <c r="I203" s="225"/>
      <c r="J203" s="227"/>
      <c r="K203" s="91">
        <f t="shared" si="1"/>
        <v>0</v>
      </c>
    </row>
    <row r="204" spans="1:11" x14ac:dyDescent="0.25">
      <c r="A204" s="146"/>
      <c r="B204" s="229"/>
      <c r="C204" s="26"/>
      <c r="D204" s="148"/>
      <c r="E204" s="197"/>
      <c r="F204" s="195"/>
      <c r="G204" s="98"/>
      <c r="H204" s="198"/>
      <c r="I204" s="225"/>
      <c r="J204" s="227"/>
      <c r="K204" s="91">
        <f t="shared" si="1"/>
        <v>0</v>
      </c>
    </row>
    <row r="205" spans="1:11" ht="15" customHeight="1" x14ac:dyDescent="0.25">
      <c r="A205" s="146"/>
      <c r="B205" s="137"/>
      <c r="C205" s="26"/>
      <c r="D205" s="148"/>
      <c r="E205" s="197"/>
      <c r="F205" s="195"/>
      <c r="G205" s="162"/>
      <c r="H205" s="198"/>
      <c r="I205" s="24"/>
      <c r="J205" s="24"/>
      <c r="K205" s="91">
        <f t="shared" si="1"/>
        <v>0</v>
      </c>
    </row>
    <row r="206" spans="1:11" ht="15" customHeight="1" x14ac:dyDescent="0.25">
      <c r="A206" s="146"/>
      <c r="B206" s="137"/>
      <c r="C206" s="26"/>
      <c r="D206" s="148"/>
      <c r="E206" s="197"/>
      <c r="F206" s="195"/>
      <c r="G206" s="162"/>
      <c r="H206" s="198"/>
      <c r="I206" s="24"/>
      <c r="J206" s="24"/>
      <c r="K206" s="91"/>
    </row>
    <row r="207" spans="1:11" ht="15" customHeight="1" x14ac:dyDescent="0.25">
      <c r="A207" s="146"/>
      <c r="B207" s="137"/>
      <c r="C207" s="26"/>
      <c r="D207" s="148"/>
      <c r="E207" s="197"/>
      <c r="F207" s="195"/>
      <c r="G207" s="162"/>
      <c r="H207" s="198"/>
      <c r="I207" s="24"/>
      <c r="J207" s="24"/>
      <c r="K207" s="91"/>
    </row>
    <row r="208" spans="1:11" ht="15" customHeight="1" x14ac:dyDescent="0.25">
      <c r="A208" s="146"/>
      <c r="B208" s="137"/>
      <c r="C208" s="26"/>
      <c r="D208" s="148"/>
      <c r="E208" s="197"/>
      <c r="F208" s="195"/>
      <c r="G208" s="162"/>
      <c r="H208" s="198"/>
      <c r="I208" s="24"/>
      <c r="J208" s="24"/>
      <c r="K208" s="91"/>
    </row>
    <row r="209" spans="1:11" x14ac:dyDescent="0.25">
      <c r="A209" s="15"/>
      <c r="B209" s="143"/>
      <c r="C209" s="16"/>
      <c r="D209" s="16"/>
      <c r="E209" s="192"/>
      <c r="F209" s="192"/>
      <c r="G209" s="276" t="s">
        <v>19</v>
      </c>
      <c r="H209" s="277"/>
      <c r="I209" s="29">
        <f>SUM(I23:I208)</f>
        <v>6687200668</v>
      </c>
      <c r="J209" s="29">
        <f>SUM(J23:J208)</f>
        <v>3044949265</v>
      </c>
      <c r="K209" s="173">
        <f>SUM(K23:K208)</f>
        <v>3642251403</v>
      </c>
    </row>
    <row r="210" spans="1:11" ht="12.75" customHeight="1" x14ac:dyDescent="0.25">
      <c r="A210" s="15"/>
      <c r="B210" s="143"/>
      <c r="C210" s="16"/>
      <c r="D210" s="16"/>
      <c r="E210" s="192"/>
      <c r="F210" s="200"/>
      <c r="G210" s="192"/>
      <c r="H210" s="192"/>
      <c r="I210" s="20"/>
      <c r="J210" s="20"/>
      <c r="K210" s="174"/>
    </row>
    <row r="211" spans="1:11" ht="24.95" customHeight="1" x14ac:dyDescent="0.25">
      <c r="A211" s="70" t="s">
        <v>38</v>
      </c>
      <c r="B211" s="138" t="s">
        <v>40</v>
      </c>
      <c r="C211" s="70" t="s">
        <v>41</v>
      </c>
      <c r="D211" s="72" t="s">
        <v>39</v>
      </c>
      <c r="E211" s="201" t="s">
        <v>15</v>
      </c>
      <c r="F211" s="201" t="s">
        <v>34</v>
      </c>
      <c r="G211" s="201" t="s">
        <v>16</v>
      </c>
      <c r="H211" s="201" t="s">
        <v>22</v>
      </c>
      <c r="I211" s="70" t="s">
        <v>12</v>
      </c>
      <c r="J211" s="70" t="s">
        <v>23</v>
      </c>
      <c r="K211" s="175" t="s">
        <v>4</v>
      </c>
    </row>
    <row r="212" spans="1:11" ht="24.95" customHeight="1" x14ac:dyDescent="0.25">
      <c r="A212" s="73">
        <v>9443210000</v>
      </c>
      <c r="B212" s="144">
        <v>0</v>
      </c>
      <c r="C212" s="73">
        <v>0</v>
      </c>
      <c r="D212" s="74">
        <f>+A212+B212-C212</f>
        <v>9443210000</v>
      </c>
      <c r="E212" s="202">
        <f>+I209</f>
        <v>6687200668</v>
      </c>
      <c r="F212" s="203">
        <f>+E212/D212</f>
        <v>0.70814910057067459</v>
      </c>
      <c r="G212" s="202">
        <f>+I20</f>
        <v>709184709</v>
      </c>
      <c r="H212" s="202">
        <f>+D212-E212-G212</f>
        <v>2046824623</v>
      </c>
      <c r="I212" s="74">
        <f>+J209</f>
        <v>3044949265</v>
      </c>
      <c r="J212" s="75">
        <f>+I212/D212</f>
        <v>0.32244853868546819</v>
      </c>
      <c r="K212" s="176">
        <f>+K209</f>
        <v>3642251403</v>
      </c>
    </row>
    <row r="213" spans="1:11" x14ac:dyDescent="0.25">
      <c r="A213" s="76">
        <v>1</v>
      </c>
      <c r="B213" s="139">
        <v>2</v>
      </c>
      <c r="C213" s="76">
        <v>3</v>
      </c>
      <c r="D213" s="76" t="s">
        <v>3</v>
      </c>
      <c r="E213" s="204">
        <v>5</v>
      </c>
      <c r="F213" s="204" t="s">
        <v>18</v>
      </c>
      <c r="G213" s="204">
        <v>7</v>
      </c>
      <c r="H213" s="204" t="s">
        <v>9</v>
      </c>
      <c r="I213" s="76">
        <v>9</v>
      </c>
      <c r="J213" s="76" t="s">
        <v>24</v>
      </c>
      <c r="K213" s="177" t="s">
        <v>25</v>
      </c>
    </row>
    <row r="216" spans="1:11" x14ac:dyDescent="0.25">
      <c r="I216" s="63"/>
    </row>
  </sheetData>
  <mergeCells count="16">
    <mergeCell ref="A3:J3"/>
    <mergeCell ref="G209:H209"/>
    <mergeCell ref="G20:H20"/>
    <mergeCell ref="A21:A22"/>
    <mergeCell ref="E21:H21"/>
    <mergeCell ref="I21:I22"/>
    <mergeCell ref="J21:J22"/>
    <mergeCell ref="E22:F22"/>
    <mergeCell ref="G22:H2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0"/>
  <sheetViews>
    <sheetView workbookViewId="0">
      <selection activeCell="A7" sqref="A7:A24"/>
    </sheetView>
  </sheetViews>
  <sheetFormatPr baseColWidth="10" defaultRowHeight="15" x14ac:dyDescent="0.25"/>
  <cols>
    <col min="1" max="1" width="15.140625" style="3" customWidth="1"/>
    <col min="2"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186"/>
      <c r="F1" s="1"/>
      <c r="G1" s="186"/>
      <c r="H1" s="2"/>
      <c r="I1" s="2"/>
      <c r="J1" s="2"/>
      <c r="K1" s="2"/>
    </row>
    <row r="2" spans="1:11" ht="12.75" customHeight="1" x14ac:dyDescent="0.25">
      <c r="A2" s="2"/>
      <c r="B2" s="2"/>
      <c r="C2" s="2"/>
      <c r="D2" s="2"/>
      <c r="E2" s="186"/>
      <c r="F2" s="2"/>
      <c r="G2" s="186"/>
      <c r="H2" s="2"/>
      <c r="I2" s="2"/>
      <c r="J2" s="2"/>
      <c r="K2" s="66"/>
    </row>
    <row r="3" spans="1:11" ht="15" customHeight="1" x14ac:dyDescent="0.25">
      <c r="A3" s="275" t="s">
        <v>143</v>
      </c>
      <c r="B3" s="275"/>
      <c r="C3" s="275"/>
      <c r="D3" s="275"/>
      <c r="E3" s="275"/>
      <c r="F3" s="275"/>
      <c r="G3" s="275"/>
      <c r="H3" s="275"/>
      <c r="I3" s="275"/>
      <c r="J3" s="275"/>
      <c r="K3" s="68" t="s">
        <v>2540</v>
      </c>
    </row>
    <row r="4" spans="1:11" ht="12.75" customHeight="1" x14ac:dyDescent="0.25">
      <c r="A4" s="4"/>
      <c r="B4" s="4"/>
      <c r="C4" s="4"/>
      <c r="D4" s="4"/>
      <c r="E4" s="188"/>
      <c r="F4" s="4"/>
      <c r="G4" s="188"/>
      <c r="H4" s="4"/>
      <c r="I4" s="4"/>
      <c r="J4" s="4"/>
      <c r="K4" s="5"/>
    </row>
    <row r="5" spans="1:11" x14ac:dyDescent="0.25">
      <c r="A5" s="278" t="s">
        <v>5</v>
      </c>
      <c r="B5" s="293" t="s">
        <v>26</v>
      </c>
      <c r="C5" s="31"/>
      <c r="D5" s="278" t="s">
        <v>17</v>
      </c>
      <c r="E5" s="295" t="s">
        <v>16</v>
      </c>
      <c r="F5" s="296"/>
      <c r="G5" s="296"/>
      <c r="H5" s="297"/>
      <c r="I5" s="278" t="s">
        <v>7</v>
      </c>
      <c r="J5" s="285" t="s">
        <v>21</v>
      </c>
      <c r="K5" s="286"/>
    </row>
    <row r="6" spans="1:11" x14ac:dyDescent="0.25">
      <c r="A6" s="279"/>
      <c r="B6" s="294"/>
      <c r="C6" s="32"/>
      <c r="D6" s="279"/>
      <c r="E6" s="295" t="s">
        <v>2</v>
      </c>
      <c r="F6" s="296"/>
      <c r="G6" s="296"/>
      <c r="H6" s="297"/>
      <c r="I6" s="279"/>
      <c r="J6" s="287"/>
      <c r="K6" s="288"/>
    </row>
    <row r="7" spans="1:11" ht="15" customHeight="1" x14ac:dyDescent="0.25">
      <c r="A7" s="209">
        <v>45057</v>
      </c>
      <c r="B7" s="7"/>
      <c r="C7" s="8"/>
      <c r="D7" s="232" t="s">
        <v>2790</v>
      </c>
      <c r="E7" s="233" t="s">
        <v>2780</v>
      </c>
      <c r="F7" s="186"/>
      <c r="G7" s="189"/>
      <c r="H7" s="190"/>
      <c r="I7" s="165">
        <v>99200</v>
      </c>
      <c r="J7" s="7"/>
      <c r="K7" s="8"/>
    </row>
    <row r="8" spans="1:11" ht="15" customHeight="1" x14ac:dyDescent="0.25">
      <c r="A8" s="209">
        <v>44951</v>
      </c>
      <c r="B8" s="7"/>
      <c r="C8" s="8"/>
      <c r="D8" s="232" t="s">
        <v>1229</v>
      </c>
      <c r="E8" s="210" t="s">
        <v>1225</v>
      </c>
      <c r="F8" s="186"/>
      <c r="G8" s="189"/>
      <c r="H8" s="190"/>
      <c r="I8" s="165">
        <v>338194</v>
      </c>
      <c r="J8" s="7"/>
      <c r="K8" s="8"/>
    </row>
    <row r="9" spans="1:11" ht="15" customHeight="1" x14ac:dyDescent="0.25">
      <c r="A9" s="209">
        <v>44950</v>
      </c>
      <c r="B9" s="7"/>
      <c r="C9" s="8"/>
      <c r="D9" s="232" t="s">
        <v>1228</v>
      </c>
      <c r="E9" s="210" t="s">
        <v>1224</v>
      </c>
      <c r="F9" s="186"/>
      <c r="G9" s="189"/>
      <c r="H9" s="190"/>
      <c r="I9" s="165">
        <v>2212950</v>
      </c>
      <c r="J9" s="7"/>
      <c r="K9" s="8"/>
    </row>
    <row r="10" spans="1:11" ht="15" customHeight="1" x14ac:dyDescent="0.25">
      <c r="A10" s="209">
        <v>44944</v>
      </c>
      <c r="B10" s="7"/>
      <c r="C10" s="8"/>
      <c r="D10" s="232" t="s">
        <v>1230</v>
      </c>
      <c r="E10" s="210" t="s">
        <v>1226</v>
      </c>
      <c r="F10" s="186"/>
      <c r="G10" s="189"/>
      <c r="H10" s="190"/>
      <c r="I10" s="165">
        <v>6000000</v>
      </c>
      <c r="J10" s="7"/>
      <c r="K10" s="8"/>
    </row>
    <row r="11" spans="1:11" ht="15" customHeight="1" x14ac:dyDescent="0.25">
      <c r="A11" s="209">
        <v>44959</v>
      </c>
      <c r="B11" s="7"/>
      <c r="C11" s="8"/>
      <c r="D11" s="232" t="s">
        <v>1983</v>
      </c>
      <c r="E11" s="210" t="s">
        <v>1982</v>
      </c>
      <c r="F11" s="186"/>
      <c r="G11" s="189"/>
      <c r="H11" s="190"/>
      <c r="I11" s="165">
        <v>6000000</v>
      </c>
      <c r="J11" s="7"/>
      <c r="K11" s="8"/>
    </row>
    <row r="12" spans="1:11" ht="15" customHeight="1" x14ac:dyDescent="0.25">
      <c r="A12" s="209">
        <v>44943</v>
      </c>
      <c r="B12" s="7"/>
      <c r="C12" s="8"/>
      <c r="D12" s="232" t="s">
        <v>1231</v>
      </c>
      <c r="E12" s="210" t="s">
        <v>1227</v>
      </c>
      <c r="F12" s="186"/>
      <c r="G12" s="189"/>
      <c r="H12" s="190"/>
      <c r="I12" s="165">
        <v>26000000</v>
      </c>
      <c r="J12" s="7"/>
      <c r="K12" s="8"/>
    </row>
    <row r="13" spans="1:11" ht="15" customHeight="1" x14ac:dyDescent="0.25">
      <c r="A13" s="209">
        <v>45076</v>
      </c>
      <c r="B13" s="7"/>
      <c r="C13" s="8"/>
      <c r="D13" s="232" t="s">
        <v>2791</v>
      </c>
      <c r="E13" s="210" t="s">
        <v>2781</v>
      </c>
      <c r="F13" s="186"/>
      <c r="G13" s="189"/>
      <c r="H13" s="190"/>
      <c r="I13" s="165">
        <v>35000000</v>
      </c>
      <c r="J13" s="7"/>
      <c r="K13" s="8"/>
    </row>
    <row r="14" spans="1:11" ht="15" customHeight="1" x14ac:dyDescent="0.25">
      <c r="A14" s="209">
        <v>45065</v>
      </c>
      <c r="B14" s="7"/>
      <c r="C14" s="8"/>
      <c r="D14" s="232" t="s">
        <v>2792</v>
      </c>
      <c r="E14" s="210" t="s">
        <v>2782</v>
      </c>
      <c r="F14" s="186"/>
      <c r="G14" s="189"/>
      <c r="H14" s="190"/>
      <c r="I14" s="165">
        <v>36750000</v>
      </c>
      <c r="J14" s="7"/>
      <c r="K14" s="8"/>
    </row>
    <row r="15" spans="1:11" ht="15" customHeight="1" x14ac:dyDescent="0.25">
      <c r="A15" s="209">
        <v>45071</v>
      </c>
      <c r="B15" s="7"/>
      <c r="C15" s="8"/>
      <c r="D15" s="232" t="s">
        <v>2793</v>
      </c>
      <c r="E15" s="210" t="s">
        <v>2783</v>
      </c>
      <c r="F15" s="186"/>
      <c r="G15" s="189"/>
      <c r="H15" s="190"/>
      <c r="I15" s="165">
        <v>36750000</v>
      </c>
      <c r="J15" s="7"/>
      <c r="K15" s="8"/>
    </row>
    <row r="16" spans="1:11" ht="15" customHeight="1" x14ac:dyDescent="0.25">
      <c r="A16" s="209">
        <v>45076</v>
      </c>
      <c r="B16" s="7"/>
      <c r="C16" s="8"/>
      <c r="D16" s="232" t="s">
        <v>2794</v>
      </c>
      <c r="E16" s="210" t="s">
        <v>2784</v>
      </c>
      <c r="F16" s="186"/>
      <c r="G16" s="189"/>
      <c r="H16" s="190"/>
      <c r="I16" s="165">
        <v>36750000</v>
      </c>
      <c r="J16" s="7"/>
      <c r="K16" s="8"/>
    </row>
    <row r="17" spans="1:11" ht="15" customHeight="1" x14ac:dyDescent="0.25">
      <c r="A17" s="209">
        <v>45069</v>
      </c>
      <c r="B17" s="7"/>
      <c r="C17" s="8"/>
      <c r="D17" s="232" t="s">
        <v>2795</v>
      </c>
      <c r="E17" s="210" t="s">
        <v>2785</v>
      </c>
      <c r="F17" s="186"/>
      <c r="G17" s="189"/>
      <c r="H17" s="190"/>
      <c r="I17" s="165">
        <v>38220000</v>
      </c>
      <c r="J17" s="7"/>
      <c r="K17" s="8"/>
    </row>
    <row r="18" spans="1:11" ht="15" customHeight="1" x14ac:dyDescent="0.25">
      <c r="A18" s="209">
        <v>45076</v>
      </c>
      <c r="B18" s="7"/>
      <c r="C18" s="8"/>
      <c r="D18" s="232" t="s">
        <v>2796</v>
      </c>
      <c r="E18" s="210" t="s">
        <v>2786</v>
      </c>
      <c r="F18" s="186"/>
      <c r="G18" s="189"/>
      <c r="H18" s="190"/>
      <c r="I18" s="165">
        <v>42147840</v>
      </c>
      <c r="J18" s="7"/>
      <c r="K18" s="8"/>
    </row>
    <row r="19" spans="1:11" ht="15" customHeight="1" x14ac:dyDescent="0.25">
      <c r="A19" s="209">
        <v>45069</v>
      </c>
      <c r="B19" s="7"/>
      <c r="C19" s="8"/>
      <c r="D19" s="232" t="s">
        <v>2797</v>
      </c>
      <c r="E19" s="210" t="s">
        <v>2787</v>
      </c>
      <c r="F19" s="186"/>
      <c r="G19" s="189"/>
      <c r="H19" s="190"/>
      <c r="I19" s="165">
        <v>47040000</v>
      </c>
      <c r="J19" s="7"/>
      <c r="K19" s="8"/>
    </row>
    <row r="20" spans="1:11" ht="15" customHeight="1" x14ac:dyDescent="0.25">
      <c r="A20" s="209">
        <v>45076</v>
      </c>
      <c r="B20" s="7"/>
      <c r="C20" s="8"/>
      <c r="D20" s="232" t="s">
        <v>2798</v>
      </c>
      <c r="E20" s="210" t="s">
        <v>2788</v>
      </c>
      <c r="F20" s="186"/>
      <c r="G20" s="189"/>
      <c r="H20" s="190"/>
      <c r="I20" s="165">
        <v>53760000</v>
      </c>
      <c r="J20" s="7"/>
      <c r="K20" s="8"/>
    </row>
    <row r="21" spans="1:11" ht="15" customHeight="1" x14ac:dyDescent="0.25">
      <c r="A21" s="209">
        <v>45076</v>
      </c>
      <c r="B21" s="7"/>
      <c r="C21" s="8"/>
      <c r="D21" s="232" t="s">
        <v>2799</v>
      </c>
      <c r="E21" s="210" t="s">
        <v>2789</v>
      </c>
      <c r="F21" s="186"/>
      <c r="G21" s="189"/>
      <c r="H21" s="190"/>
      <c r="I21" s="165">
        <v>54046720</v>
      </c>
      <c r="J21" s="7"/>
      <c r="K21" s="8"/>
    </row>
    <row r="22" spans="1:11" ht="15" customHeight="1" x14ac:dyDescent="0.25">
      <c r="A22" s="209">
        <v>44959</v>
      </c>
      <c r="B22" s="7"/>
      <c r="C22" s="8"/>
      <c r="D22" s="232" t="s">
        <v>1983</v>
      </c>
      <c r="E22" s="210" t="s">
        <v>1982</v>
      </c>
      <c r="F22" s="186"/>
      <c r="G22" s="189"/>
      <c r="H22" s="190"/>
      <c r="I22" s="165">
        <v>77373280</v>
      </c>
      <c r="J22" s="7"/>
      <c r="K22" s="8"/>
    </row>
    <row r="23" spans="1:11" ht="15" customHeight="1" x14ac:dyDescent="0.25">
      <c r="A23" s="209">
        <v>44944</v>
      </c>
      <c r="B23" s="7"/>
      <c r="C23" s="8"/>
      <c r="D23" s="232" t="s">
        <v>1230</v>
      </c>
      <c r="E23" s="210" t="s">
        <v>1226</v>
      </c>
      <c r="F23" s="186"/>
      <c r="G23" s="189"/>
      <c r="H23" s="190"/>
      <c r="I23" s="165">
        <v>106000000</v>
      </c>
      <c r="J23" s="7"/>
      <c r="K23" s="8"/>
    </row>
    <row r="24" spans="1:11" ht="15" customHeight="1" x14ac:dyDescent="0.25">
      <c r="A24" s="209">
        <v>45044</v>
      </c>
      <c r="B24" s="7"/>
      <c r="C24" s="8"/>
      <c r="D24" s="232" t="s">
        <v>2518</v>
      </c>
      <c r="E24" s="210" t="s">
        <v>2517</v>
      </c>
      <c r="F24" s="186"/>
      <c r="G24" s="189"/>
      <c r="H24" s="190"/>
      <c r="I24" s="165">
        <v>300000000</v>
      </c>
      <c r="J24" s="7"/>
      <c r="K24" s="8"/>
    </row>
    <row r="25" spans="1:11" ht="15" customHeight="1" x14ac:dyDescent="0.25">
      <c r="A25" s="209"/>
      <c r="B25" s="7"/>
      <c r="C25" s="8"/>
      <c r="D25" s="218"/>
      <c r="E25" s="162"/>
      <c r="F25" s="2"/>
      <c r="G25" s="189"/>
      <c r="H25" s="10"/>
      <c r="I25" s="165"/>
      <c r="J25" s="7"/>
      <c r="K25" s="8"/>
    </row>
    <row r="26" spans="1:11" x14ac:dyDescent="0.25">
      <c r="A26" s="15"/>
      <c r="B26" s="16"/>
      <c r="C26" s="16"/>
      <c r="D26" s="16"/>
      <c r="E26" s="192"/>
      <c r="F26" s="16"/>
      <c r="G26" s="289" t="s">
        <v>19</v>
      </c>
      <c r="H26" s="290"/>
      <c r="I26" s="17">
        <f>SUM(I7:I25)</f>
        <v>904488184</v>
      </c>
      <c r="J26" s="18"/>
      <c r="K26" s="19"/>
    </row>
    <row r="27" spans="1:11" x14ac:dyDescent="0.25">
      <c r="A27" s="291" t="s">
        <v>5</v>
      </c>
      <c r="B27" s="245" t="s">
        <v>13</v>
      </c>
      <c r="C27" s="244" t="s">
        <v>20</v>
      </c>
      <c r="D27" s="245" t="s">
        <v>20</v>
      </c>
      <c r="E27" s="280" t="s">
        <v>15</v>
      </c>
      <c r="F27" s="281"/>
      <c r="G27" s="281"/>
      <c r="H27" s="282"/>
      <c r="I27" s="291" t="s">
        <v>7</v>
      </c>
      <c r="J27" s="291" t="s">
        <v>6</v>
      </c>
      <c r="K27" s="244" t="s">
        <v>0</v>
      </c>
    </row>
    <row r="28" spans="1:11" x14ac:dyDescent="0.25">
      <c r="A28" s="292"/>
      <c r="B28" s="246" t="s">
        <v>14</v>
      </c>
      <c r="C28" s="246" t="s">
        <v>11</v>
      </c>
      <c r="D28" s="246" t="s">
        <v>10</v>
      </c>
      <c r="E28" s="280" t="s">
        <v>2</v>
      </c>
      <c r="F28" s="282"/>
      <c r="G28" s="280" t="s">
        <v>8</v>
      </c>
      <c r="H28" s="282"/>
      <c r="I28" s="292"/>
      <c r="J28" s="292"/>
      <c r="K28" s="246" t="s">
        <v>1</v>
      </c>
    </row>
    <row r="29" spans="1:11" ht="12.75" customHeight="1" x14ac:dyDescent="0.25">
      <c r="A29" s="247">
        <v>44930</v>
      </c>
      <c r="B29" s="248" t="s">
        <v>455</v>
      </c>
      <c r="C29" s="249" t="s">
        <v>640</v>
      </c>
      <c r="D29" s="249" t="s">
        <v>817</v>
      </c>
      <c r="E29" s="199" t="s">
        <v>935</v>
      </c>
      <c r="F29" s="186"/>
      <c r="G29" s="206" t="s">
        <v>333</v>
      </c>
      <c r="H29" s="194"/>
      <c r="I29" s="250">
        <v>163500</v>
      </c>
      <c r="J29" s="238">
        <v>163500</v>
      </c>
      <c r="K29" s="250">
        <f>+I29-J29</f>
        <v>0</v>
      </c>
    </row>
    <row r="30" spans="1:11" x14ac:dyDescent="0.25">
      <c r="A30" s="247">
        <v>44930</v>
      </c>
      <c r="B30" s="251" t="s">
        <v>455</v>
      </c>
      <c r="C30" s="252" t="s">
        <v>640</v>
      </c>
      <c r="D30" s="252" t="s">
        <v>817</v>
      </c>
      <c r="E30" s="199" t="s">
        <v>935</v>
      </c>
      <c r="F30" s="195"/>
      <c r="G30" s="207" t="s">
        <v>333</v>
      </c>
      <c r="H30" s="196"/>
      <c r="I30" s="250">
        <v>93900</v>
      </c>
      <c r="J30" s="238">
        <v>93900</v>
      </c>
      <c r="K30" s="250">
        <f t="shared" ref="K30:K125" si="0">+I30-J30</f>
        <v>0</v>
      </c>
    </row>
    <row r="31" spans="1:11" x14ac:dyDescent="0.25">
      <c r="A31" s="247">
        <v>44930</v>
      </c>
      <c r="B31" s="251" t="s">
        <v>455</v>
      </c>
      <c r="C31" s="252" t="s">
        <v>640</v>
      </c>
      <c r="D31" s="252" t="s">
        <v>817</v>
      </c>
      <c r="E31" s="199" t="s">
        <v>935</v>
      </c>
      <c r="F31" s="195"/>
      <c r="G31" s="98" t="s">
        <v>333</v>
      </c>
      <c r="H31" s="196"/>
      <c r="I31" s="253">
        <v>11900</v>
      </c>
      <c r="J31" s="238">
        <v>11900</v>
      </c>
      <c r="K31" s="250">
        <f t="shared" si="0"/>
        <v>0</v>
      </c>
    </row>
    <row r="32" spans="1:11" x14ac:dyDescent="0.25">
      <c r="A32" s="247">
        <v>44930</v>
      </c>
      <c r="B32" s="251" t="s">
        <v>455</v>
      </c>
      <c r="C32" s="252" t="s">
        <v>640</v>
      </c>
      <c r="D32" s="252" t="s">
        <v>817</v>
      </c>
      <c r="E32" s="199" t="s">
        <v>935</v>
      </c>
      <c r="F32" s="195"/>
      <c r="G32" s="98" t="s">
        <v>333</v>
      </c>
      <c r="H32" s="196"/>
      <c r="I32" s="253">
        <v>23700</v>
      </c>
      <c r="J32" s="238">
        <v>23700</v>
      </c>
      <c r="K32" s="250">
        <f t="shared" si="0"/>
        <v>0</v>
      </c>
    </row>
    <row r="33" spans="1:11" x14ac:dyDescent="0.25">
      <c r="A33" s="247">
        <v>44930</v>
      </c>
      <c r="B33" s="251" t="s">
        <v>455</v>
      </c>
      <c r="C33" s="252" t="s">
        <v>640</v>
      </c>
      <c r="D33" s="252" t="s">
        <v>817</v>
      </c>
      <c r="E33" s="199" t="s">
        <v>935</v>
      </c>
      <c r="F33" s="195"/>
      <c r="G33" s="98" t="s">
        <v>333</v>
      </c>
      <c r="H33" s="196"/>
      <c r="I33" s="253">
        <v>70500</v>
      </c>
      <c r="J33" s="238">
        <v>70500</v>
      </c>
      <c r="K33" s="250">
        <f t="shared" si="0"/>
        <v>0</v>
      </c>
    </row>
    <row r="34" spans="1:11" x14ac:dyDescent="0.25">
      <c r="A34" s="247">
        <v>44930</v>
      </c>
      <c r="B34" s="251" t="s">
        <v>455</v>
      </c>
      <c r="C34" s="252" t="s">
        <v>640</v>
      </c>
      <c r="D34" s="252" t="s">
        <v>817</v>
      </c>
      <c r="E34" s="199" t="s">
        <v>935</v>
      </c>
      <c r="F34" s="195"/>
      <c r="G34" s="98" t="s">
        <v>333</v>
      </c>
      <c r="H34" s="196"/>
      <c r="I34" s="253">
        <v>375600</v>
      </c>
      <c r="J34" s="238">
        <v>375600</v>
      </c>
      <c r="K34" s="250">
        <f t="shared" si="0"/>
        <v>0</v>
      </c>
    </row>
    <row r="35" spans="1:11" x14ac:dyDescent="0.25">
      <c r="A35" s="247">
        <v>44930</v>
      </c>
      <c r="B35" s="251" t="s">
        <v>455</v>
      </c>
      <c r="C35" s="252" t="s">
        <v>640</v>
      </c>
      <c r="D35" s="252" t="s">
        <v>817</v>
      </c>
      <c r="E35" s="199" t="s">
        <v>935</v>
      </c>
      <c r="F35" s="195"/>
      <c r="G35" s="98" t="s">
        <v>333</v>
      </c>
      <c r="H35" s="196"/>
      <c r="I35" s="253">
        <v>293300</v>
      </c>
      <c r="J35" s="238">
        <v>293300</v>
      </c>
      <c r="K35" s="250">
        <f t="shared" si="0"/>
        <v>0</v>
      </c>
    </row>
    <row r="36" spans="1:11" x14ac:dyDescent="0.25">
      <c r="A36" s="247">
        <v>44930</v>
      </c>
      <c r="B36" s="251" t="s">
        <v>455</v>
      </c>
      <c r="C36" s="252" t="s">
        <v>640</v>
      </c>
      <c r="D36" s="252" t="s">
        <v>817</v>
      </c>
      <c r="E36" s="199" t="s">
        <v>935</v>
      </c>
      <c r="F36" s="195"/>
      <c r="G36" s="98" t="s">
        <v>333</v>
      </c>
      <c r="H36" s="196"/>
      <c r="I36" s="253">
        <v>11900</v>
      </c>
      <c r="J36" s="238">
        <v>11900</v>
      </c>
      <c r="K36" s="250">
        <f t="shared" si="0"/>
        <v>0</v>
      </c>
    </row>
    <row r="37" spans="1:11" x14ac:dyDescent="0.25">
      <c r="A37" s="247">
        <v>44930</v>
      </c>
      <c r="B37" s="251" t="s">
        <v>842</v>
      </c>
      <c r="C37" s="252" t="s">
        <v>280</v>
      </c>
      <c r="D37" s="252" t="s">
        <v>703</v>
      </c>
      <c r="E37" s="199" t="s">
        <v>936</v>
      </c>
      <c r="F37" s="195"/>
      <c r="G37" s="98" t="s">
        <v>333</v>
      </c>
      <c r="H37" s="196"/>
      <c r="I37" s="253">
        <v>251300</v>
      </c>
      <c r="J37" s="238">
        <v>251300</v>
      </c>
      <c r="K37" s="250">
        <f t="shared" si="0"/>
        <v>0</v>
      </c>
    </row>
    <row r="38" spans="1:11" x14ac:dyDescent="0.25">
      <c r="A38" s="247">
        <v>44930</v>
      </c>
      <c r="B38" s="251" t="s">
        <v>842</v>
      </c>
      <c r="C38" s="252" t="s">
        <v>280</v>
      </c>
      <c r="D38" s="252" t="s">
        <v>703</v>
      </c>
      <c r="E38" s="199" t="s">
        <v>936</v>
      </c>
      <c r="F38" s="195"/>
      <c r="G38" s="98" t="s">
        <v>333</v>
      </c>
      <c r="H38" s="196"/>
      <c r="I38" s="253">
        <v>144400</v>
      </c>
      <c r="J38" s="238">
        <v>144400</v>
      </c>
      <c r="K38" s="250">
        <f t="shared" si="0"/>
        <v>0</v>
      </c>
    </row>
    <row r="39" spans="1:11" x14ac:dyDescent="0.25">
      <c r="A39" s="247">
        <v>44930</v>
      </c>
      <c r="B39" s="251" t="s">
        <v>842</v>
      </c>
      <c r="C39" s="252" t="s">
        <v>280</v>
      </c>
      <c r="D39" s="252" t="s">
        <v>703</v>
      </c>
      <c r="E39" s="199" t="s">
        <v>936</v>
      </c>
      <c r="F39" s="195"/>
      <c r="G39" s="98" t="s">
        <v>333</v>
      </c>
      <c r="H39" s="196"/>
      <c r="I39" s="253">
        <v>18300</v>
      </c>
      <c r="J39" s="238">
        <v>18300</v>
      </c>
      <c r="K39" s="250">
        <f t="shared" si="0"/>
        <v>0</v>
      </c>
    </row>
    <row r="40" spans="1:11" x14ac:dyDescent="0.25">
      <c r="A40" s="247">
        <v>44930</v>
      </c>
      <c r="B40" s="251" t="s">
        <v>842</v>
      </c>
      <c r="C40" s="252" t="s">
        <v>280</v>
      </c>
      <c r="D40" s="252" t="s">
        <v>703</v>
      </c>
      <c r="E40" s="199" t="s">
        <v>936</v>
      </c>
      <c r="F40" s="195"/>
      <c r="G40" s="98" t="s">
        <v>333</v>
      </c>
      <c r="H40" s="196"/>
      <c r="I40" s="253">
        <v>36500</v>
      </c>
      <c r="J40" s="238">
        <v>36500</v>
      </c>
      <c r="K40" s="250">
        <f t="shared" si="0"/>
        <v>0</v>
      </c>
    </row>
    <row r="41" spans="1:11" x14ac:dyDescent="0.25">
      <c r="A41" s="247">
        <v>44930</v>
      </c>
      <c r="B41" s="251" t="s">
        <v>842</v>
      </c>
      <c r="C41" s="252" t="s">
        <v>280</v>
      </c>
      <c r="D41" s="252" t="s">
        <v>703</v>
      </c>
      <c r="E41" s="199" t="s">
        <v>936</v>
      </c>
      <c r="F41" s="195"/>
      <c r="G41" s="98" t="s">
        <v>333</v>
      </c>
      <c r="H41" s="196"/>
      <c r="I41" s="253">
        <v>108600</v>
      </c>
      <c r="J41" s="238">
        <v>108600</v>
      </c>
      <c r="K41" s="250">
        <f t="shared" si="0"/>
        <v>0</v>
      </c>
    </row>
    <row r="42" spans="1:11" x14ac:dyDescent="0.25">
      <c r="A42" s="247">
        <v>44930</v>
      </c>
      <c r="B42" s="251" t="s">
        <v>842</v>
      </c>
      <c r="C42" s="252" t="s">
        <v>280</v>
      </c>
      <c r="D42" s="252" t="s">
        <v>703</v>
      </c>
      <c r="E42" s="199" t="s">
        <v>936</v>
      </c>
      <c r="F42" s="195"/>
      <c r="G42" s="98" t="s">
        <v>333</v>
      </c>
      <c r="H42" s="196"/>
      <c r="I42" s="253">
        <v>576600</v>
      </c>
      <c r="J42" s="238">
        <v>576600</v>
      </c>
      <c r="K42" s="250">
        <f t="shared" si="0"/>
        <v>0</v>
      </c>
    </row>
    <row r="43" spans="1:11" x14ac:dyDescent="0.25">
      <c r="A43" s="247">
        <v>44930</v>
      </c>
      <c r="B43" s="251" t="s">
        <v>842</v>
      </c>
      <c r="C43" s="252" t="s">
        <v>280</v>
      </c>
      <c r="D43" s="252" t="s">
        <v>703</v>
      </c>
      <c r="E43" s="199" t="s">
        <v>936</v>
      </c>
      <c r="F43" s="195"/>
      <c r="G43" s="98" t="s">
        <v>333</v>
      </c>
      <c r="H43" s="196"/>
      <c r="I43" s="253">
        <v>450800</v>
      </c>
      <c r="J43" s="238">
        <v>450800</v>
      </c>
      <c r="K43" s="250">
        <f t="shared" si="0"/>
        <v>0</v>
      </c>
    </row>
    <row r="44" spans="1:11" x14ac:dyDescent="0.25">
      <c r="A44" s="247">
        <v>44930</v>
      </c>
      <c r="B44" s="251" t="s">
        <v>842</v>
      </c>
      <c r="C44" s="252" t="s">
        <v>280</v>
      </c>
      <c r="D44" s="252" t="s">
        <v>703</v>
      </c>
      <c r="E44" s="199" t="s">
        <v>936</v>
      </c>
      <c r="F44" s="195"/>
      <c r="G44" s="98" t="s">
        <v>333</v>
      </c>
      <c r="H44" s="196"/>
      <c r="I44" s="253">
        <v>18300</v>
      </c>
      <c r="J44" s="238">
        <v>18300</v>
      </c>
      <c r="K44" s="250">
        <f t="shared" si="0"/>
        <v>0</v>
      </c>
    </row>
    <row r="45" spans="1:11" x14ac:dyDescent="0.25">
      <c r="A45" s="247">
        <v>44930</v>
      </c>
      <c r="B45" s="251" t="s">
        <v>455</v>
      </c>
      <c r="C45" s="252" t="s">
        <v>709</v>
      </c>
      <c r="D45" s="252" t="s">
        <v>285</v>
      </c>
      <c r="E45" s="199" t="s">
        <v>937</v>
      </c>
      <c r="F45" s="195"/>
      <c r="G45" s="98" t="s">
        <v>88</v>
      </c>
      <c r="H45" s="196"/>
      <c r="I45" s="253">
        <v>142000000</v>
      </c>
      <c r="J45" s="238">
        <v>46800000</v>
      </c>
      <c r="K45" s="250">
        <f t="shared" si="0"/>
        <v>95200000</v>
      </c>
    </row>
    <row r="46" spans="1:11" x14ac:dyDescent="0.25">
      <c r="A46" s="247">
        <v>44931</v>
      </c>
      <c r="B46" s="251" t="s">
        <v>746</v>
      </c>
      <c r="C46" s="252" t="s">
        <v>638</v>
      </c>
      <c r="D46" s="252" t="s">
        <v>351</v>
      </c>
      <c r="E46" s="199" t="s">
        <v>938</v>
      </c>
      <c r="F46" s="195"/>
      <c r="G46" s="98" t="s">
        <v>90</v>
      </c>
      <c r="H46" s="196"/>
      <c r="I46" s="253">
        <v>94666667</v>
      </c>
      <c r="J46" s="238">
        <v>30933333</v>
      </c>
      <c r="K46" s="250">
        <f t="shared" si="0"/>
        <v>63733334</v>
      </c>
    </row>
    <row r="47" spans="1:11" x14ac:dyDescent="0.25">
      <c r="A47" s="247">
        <v>44931</v>
      </c>
      <c r="B47" s="251" t="s">
        <v>816</v>
      </c>
      <c r="C47" s="252" t="s">
        <v>334</v>
      </c>
      <c r="D47" s="252" t="s">
        <v>278</v>
      </c>
      <c r="E47" s="199" t="s">
        <v>540</v>
      </c>
      <c r="F47" s="195"/>
      <c r="G47" s="98" t="s">
        <v>257</v>
      </c>
      <c r="H47" s="196"/>
      <c r="I47" s="253">
        <v>40626000</v>
      </c>
      <c r="J47" s="238">
        <v>17454133</v>
      </c>
      <c r="K47" s="250">
        <f t="shared" si="0"/>
        <v>23171867</v>
      </c>
    </row>
    <row r="48" spans="1:11" x14ac:dyDescent="0.25">
      <c r="A48" s="247">
        <v>44937</v>
      </c>
      <c r="B48" s="251" t="s">
        <v>473</v>
      </c>
      <c r="C48" s="252" t="s">
        <v>437</v>
      </c>
      <c r="D48" s="252" t="s">
        <v>751</v>
      </c>
      <c r="E48" s="199" t="s">
        <v>544</v>
      </c>
      <c r="F48" s="195"/>
      <c r="G48" s="98" t="s">
        <v>195</v>
      </c>
      <c r="H48" s="196"/>
      <c r="I48" s="253">
        <v>47692800</v>
      </c>
      <c r="J48" s="238">
        <v>19430400</v>
      </c>
      <c r="K48" s="250">
        <f t="shared" si="0"/>
        <v>28262400</v>
      </c>
    </row>
    <row r="49" spans="1:11" x14ac:dyDescent="0.25">
      <c r="A49" s="247">
        <v>44937</v>
      </c>
      <c r="B49" s="251" t="s">
        <v>435</v>
      </c>
      <c r="C49" s="252" t="s">
        <v>824</v>
      </c>
      <c r="D49" s="252" t="s">
        <v>646</v>
      </c>
      <c r="E49" s="199" t="s">
        <v>939</v>
      </c>
      <c r="F49" s="195"/>
      <c r="G49" s="98" t="s">
        <v>926</v>
      </c>
      <c r="H49" s="196"/>
      <c r="I49" s="253">
        <v>65000000</v>
      </c>
      <c r="J49" s="238">
        <v>23400000</v>
      </c>
      <c r="K49" s="250">
        <f t="shared" si="0"/>
        <v>41600000</v>
      </c>
    </row>
    <row r="50" spans="1:11" x14ac:dyDescent="0.25">
      <c r="A50" s="247">
        <v>44937</v>
      </c>
      <c r="B50" s="251" t="s">
        <v>466</v>
      </c>
      <c r="C50" s="252" t="s">
        <v>751</v>
      </c>
      <c r="D50" s="252" t="s">
        <v>823</v>
      </c>
      <c r="E50" s="199" t="s">
        <v>940</v>
      </c>
      <c r="F50" s="195"/>
      <c r="G50" s="98" t="s">
        <v>538</v>
      </c>
      <c r="H50" s="196"/>
      <c r="I50" s="253">
        <v>57231360</v>
      </c>
      <c r="J50" s="238">
        <v>23104512</v>
      </c>
      <c r="K50" s="250">
        <f t="shared" si="0"/>
        <v>34126848</v>
      </c>
    </row>
    <row r="51" spans="1:11" x14ac:dyDescent="0.25">
      <c r="A51" s="247">
        <v>44937</v>
      </c>
      <c r="B51" s="251" t="s">
        <v>467</v>
      </c>
      <c r="C51" s="252" t="s">
        <v>751</v>
      </c>
      <c r="D51" s="252" t="s">
        <v>824</v>
      </c>
      <c r="E51" s="199" t="s">
        <v>940</v>
      </c>
      <c r="F51" s="195"/>
      <c r="G51" s="98" t="s">
        <v>183</v>
      </c>
      <c r="H51" s="196"/>
      <c r="I51" s="253">
        <v>57231360</v>
      </c>
      <c r="J51" s="238">
        <v>23316480</v>
      </c>
      <c r="K51" s="250">
        <f t="shared" si="0"/>
        <v>33914880</v>
      </c>
    </row>
    <row r="52" spans="1:11" x14ac:dyDescent="0.25">
      <c r="A52" s="254">
        <v>44937</v>
      </c>
      <c r="B52" s="251" t="s">
        <v>436</v>
      </c>
      <c r="C52" s="251" t="s">
        <v>592</v>
      </c>
      <c r="D52" s="251" t="s">
        <v>717</v>
      </c>
      <c r="E52" s="199" t="s">
        <v>540</v>
      </c>
      <c r="F52" s="195"/>
      <c r="G52" s="98" t="s">
        <v>256</v>
      </c>
      <c r="H52" s="198"/>
      <c r="I52" s="253">
        <v>40626000</v>
      </c>
      <c r="J52" s="238">
        <v>16400867</v>
      </c>
      <c r="K52" s="250">
        <f t="shared" si="0"/>
        <v>24225133</v>
      </c>
    </row>
    <row r="53" spans="1:11" x14ac:dyDescent="0.25">
      <c r="A53" s="254">
        <v>44937</v>
      </c>
      <c r="B53" s="251" t="s">
        <v>646</v>
      </c>
      <c r="C53" s="251" t="s">
        <v>579</v>
      </c>
      <c r="D53" s="251" t="s">
        <v>577</v>
      </c>
      <c r="E53" s="199" t="s">
        <v>541</v>
      </c>
      <c r="F53" s="195"/>
      <c r="G53" s="98" t="s">
        <v>93</v>
      </c>
      <c r="H53" s="198"/>
      <c r="I53" s="253">
        <v>72000000</v>
      </c>
      <c r="J53" s="238">
        <v>29066667</v>
      </c>
      <c r="K53" s="250">
        <f t="shared" si="0"/>
        <v>42933333</v>
      </c>
    </row>
    <row r="54" spans="1:11" x14ac:dyDescent="0.25">
      <c r="A54" s="255">
        <v>44938</v>
      </c>
      <c r="B54" s="251" t="s">
        <v>751</v>
      </c>
      <c r="C54" s="256" t="s">
        <v>646</v>
      </c>
      <c r="D54" s="251" t="s">
        <v>571</v>
      </c>
      <c r="E54" s="199" t="s">
        <v>542</v>
      </c>
      <c r="F54" s="195"/>
      <c r="G54" s="98" t="s">
        <v>52</v>
      </c>
      <c r="H54" s="198"/>
      <c r="I54" s="253">
        <v>57231360</v>
      </c>
      <c r="J54" s="238">
        <v>22256640</v>
      </c>
      <c r="K54" s="250">
        <f t="shared" si="0"/>
        <v>34974720</v>
      </c>
    </row>
    <row r="55" spans="1:11" x14ac:dyDescent="0.25">
      <c r="A55" s="255">
        <v>44938</v>
      </c>
      <c r="B55" s="251" t="s">
        <v>752</v>
      </c>
      <c r="C55" s="256" t="s">
        <v>823</v>
      </c>
      <c r="D55" s="251" t="s">
        <v>472</v>
      </c>
      <c r="E55" s="199" t="s">
        <v>547</v>
      </c>
      <c r="F55" s="195"/>
      <c r="G55" s="98" t="s">
        <v>394</v>
      </c>
      <c r="H55" s="198"/>
      <c r="I55" s="253">
        <v>96479250</v>
      </c>
      <c r="J55" s="238">
        <v>34732530</v>
      </c>
      <c r="K55" s="250">
        <f t="shared" si="0"/>
        <v>61746720</v>
      </c>
    </row>
    <row r="56" spans="1:11" x14ac:dyDescent="0.25">
      <c r="A56" s="255">
        <v>44938</v>
      </c>
      <c r="B56" s="251" t="s">
        <v>521</v>
      </c>
      <c r="C56" s="256" t="s">
        <v>721</v>
      </c>
      <c r="D56" s="251" t="s">
        <v>177</v>
      </c>
      <c r="E56" s="199" t="s">
        <v>941</v>
      </c>
      <c r="F56" s="195"/>
      <c r="G56" s="98" t="s">
        <v>927</v>
      </c>
      <c r="H56" s="198"/>
      <c r="I56" s="253">
        <v>23000000</v>
      </c>
      <c r="J56" s="238">
        <v>15946667</v>
      </c>
      <c r="K56" s="250">
        <f t="shared" si="0"/>
        <v>7053333</v>
      </c>
    </row>
    <row r="57" spans="1:11" x14ac:dyDescent="0.25">
      <c r="A57" s="255">
        <v>44938</v>
      </c>
      <c r="B57" s="251" t="s">
        <v>437</v>
      </c>
      <c r="C57" s="256" t="s">
        <v>721</v>
      </c>
      <c r="D57" s="251" t="s">
        <v>719</v>
      </c>
      <c r="E57" s="199" t="s">
        <v>941</v>
      </c>
      <c r="F57" s="195"/>
      <c r="G57" s="98" t="s">
        <v>928</v>
      </c>
      <c r="H57" s="198"/>
      <c r="I57" s="253">
        <v>23000000</v>
      </c>
      <c r="J57" s="238">
        <v>16100000</v>
      </c>
      <c r="K57" s="250">
        <f t="shared" si="0"/>
        <v>6900000</v>
      </c>
    </row>
    <row r="58" spans="1:11" x14ac:dyDescent="0.25">
      <c r="A58" s="255">
        <v>44938</v>
      </c>
      <c r="B58" s="251" t="s">
        <v>569</v>
      </c>
      <c r="C58" s="256" t="s">
        <v>721</v>
      </c>
      <c r="D58" s="251" t="s">
        <v>776</v>
      </c>
      <c r="E58" s="199" t="s">
        <v>941</v>
      </c>
      <c r="F58" s="195"/>
      <c r="G58" s="98" t="s">
        <v>929</v>
      </c>
      <c r="H58" s="198"/>
      <c r="I58" s="253">
        <v>23000000</v>
      </c>
      <c r="J58" s="238">
        <v>16100000</v>
      </c>
      <c r="K58" s="250">
        <f t="shared" si="0"/>
        <v>6900000</v>
      </c>
    </row>
    <row r="59" spans="1:11" x14ac:dyDescent="0.25">
      <c r="A59" s="255">
        <v>44939</v>
      </c>
      <c r="B59" s="251" t="s">
        <v>481</v>
      </c>
      <c r="C59" s="256" t="s">
        <v>588</v>
      </c>
      <c r="D59" s="251" t="s">
        <v>474</v>
      </c>
      <c r="E59" s="199" t="s">
        <v>942</v>
      </c>
      <c r="F59" s="195"/>
      <c r="G59" s="98" t="s">
        <v>930</v>
      </c>
      <c r="H59" s="198"/>
      <c r="I59" s="253">
        <v>90000000</v>
      </c>
      <c r="J59" s="238">
        <v>32400000</v>
      </c>
      <c r="K59" s="250">
        <f t="shared" si="0"/>
        <v>57600000</v>
      </c>
    </row>
    <row r="60" spans="1:11" x14ac:dyDescent="0.25">
      <c r="A60" s="255">
        <v>44939</v>
      </c>
      <c r="B60" s="251" t="s">
        <v>723</v>
      </c>
      <c r="C60" s="256" t="s">
        <v>471</v>
      </c>
      <c r="D60" s="251" t="s">
        <v>754</v>
      </c>
      <c r="E60" s="199" t="s">
        <v>943</v>
      </c>
      <c r="F60" s="195"/>
      <c r="G60" s="98" t="s">
        <v>931</v>
      </c>
      <c r="H60" s="198"/>
      <c r="I60" s="253">
        <v>90000000</v>
      </c>
      <c r="J60" s="238">
        <v>32400000</v>
      </c>
      <c r="K60" s="250">
        <f t="shared" si="0"/>
        <v>57600000</v>
      </c>
    </row>
    <row r="61" spans="1:11" x14ac:dyDescent="0.25">
      <c r="A61" s="255">
        <v>44939</v>
      </c>
      <c r="B61" s="251" t="s">
        <v>721</v>
      </c>
      <c r="C61" s="256" t="s">
        <v>721</v>
      </c>
      <c r="D61" s="251" t="s">
        <v>477</v>
      </c>
      <c r="E61" s="199" t="s">
        <v>941</v>
      </c>
      <c r="F61" s="195"/>
      <c r="G61" s="98" t="s">
        <v>932</v>
      </c>
      <c r="H61" s="198"/>
      <c r="I61" s="253">
        <v>23000000</v>
      </c>
      <c r="J61" s="238">
        <v>15946667</v>
      </c>
      <c r="K61" s="250">
        <f t="shared" si="0"/>
        <v>7053333</v>
      </c>
    </row>
    <row r="62" spans="1:11" x14ac:dyDescent="0.25">
      <c r="A62" s="255">
        <v>44939</v>
      </c>
      <c r="B62" s="251" t="s">
        <v>478</v>
      </c>
      <c r="C62" s="256" t="s">
        <v>644</v>
      </c>
      <c r="D62" s="251" t="s">
        <v>715</v>
      </c>
      <c r="E62" s="199" t="s">
        <v>545</v>
      </c>
      <c r="F62" s="195"/>
      <c r="G62" s="98" t="s">
        <v>162</v>
      </c>
      <c r="H62" s="198"/>
      <c r="I62" s="253">
        <v>47692800</v>
      </c>
      <c r="J62" s="238">
        <v>18547200</v>
      </c>
      <c r="K62" s="250">
        <f t="shared" si="0"/>
        <v>29145600</v>
      </c>
    </row>
    <row r="63" spans="1:11" x14ac:dyDescent="0.25">
      <c r="A63" s="255">
        <v>44941</v>
      </c>
      <c r="B63" s="251" t="s">
        <v>581</v>
      </c>
      <c r="C63" s="256" t="s">
        <v>717</v>
      </c>
      <c r="D63" s="251" t="s">
        <v>652</v>
      </c>
      <c r="E63" s="199" t="s">
        <v>944</v>
      </c>
      <c r="F63" s="195"/>
      <c r="G63" s="98" t="s">
        <v>933</v>
      </c>
      <c r="H63" s="198"/>
      <c r="I63" s="253">
        <v>65000000</v>
      </c>
      <c r="J63" s="238">
        <v>20583333</v>
      </c>
      <c r="K63" s="250">
        <f t="shared" si="0"/>
        <v>44416667</v>
      </c>
    </row>
    <row r="64" spans="1:11" x14ac:dyDescent="0.25">
      <c r="A64" s="255">
        <v>44943</v>
      </c>
      <c r="B64" s="251" t="s">
        <v>560</v>
      </c>
      <c r="C64" s="256" t="s">
        <v>711</v>
      </c>
      <c r="D64" s="251" t="s">
        <v>713</v>
      </c>
      <c r="E64" s="199" t="s">
        <v>945</v>
      </c>
      <c r="F64" s="195"/>
      <c r="G64" s="98" t="s">
        <v>53</v>
      </c>
      <c r="H64" s="198"/>
      <c r="I64" s="253">
        <v>27000000</v>
      </c>
      <c r="J64" s="238">
        <v>22200000</v>
      </c>
      <c r="K64" s="250">
        <f t="shared" si="0"/>
        <v>4800000</v>
      </c>
    </row>
    <row r="65" spans="1:11" x14ac:dyDescent="0.25">
      <c r="A65" s="255">
        <v>44945</v>
      </c>
      <c r="B65" s="251" t="s">
        <v>618</v>
      </c>
      <c r="C65" s="256" t="s">
        <v>521</v>
      </c>
      <c r="D65" s="251" t="s">
        <v>494</v>
      </c>
      <c r="E65" s="199" t="s">
        <v>543</v>
      </c>
      <c r="F65" s="195"/>
      <c r="G65" s="98" t="s">
        <v>166</v>
      </c>
      <c r="H65" s="198"/>
      <c r="I65" s="253">
        <v>63908352</v>
      </c>
      <c r="J65" s="238">
        <v>23906458</v>
      </c>
      <c r="K65" s="250">
        <f t="shared" si="0"/>
        <v>40001894</v>
      </c>
    </row>
    <row r="66" spans="1:11" x14ac:dyDescent="0.25">
      <c r="A66" s="255">
        <v>44946</v>
      </c>
      <c r="B66" s="251" t="s">
        <v>816</v>
      </c>
      <c r="C66" s="256" t="s">
        <v>489</v>
      </c>
      <c r="D66" s="251" t="s">
        <v>669</v>
      </c>
      <c r="E66" s="199" t="s">
        <v>946</v>
      </c>
      <c r="F66" s="195"/>
      <c r="G66" s="98" t="s">
        <v>333</v>
      </c>
      <c r="H66" s="198"/>
      <c r="I66" s="253">
        <v>2646184</v>
      </c>
      <c r="J66" s="238">
        <v>2646184</v>
      </c>
      <c r="K66" s="250">
        <f t="shared" si="0"/>
        <v>0</v>
      </c>
    </row>
    <row r="67" spans="1:11" x14ac:dyDescent="0.25">
      <c r="A67" s="255">
        <v>44946</v>
      </c>
      <c r="B67" s="251" t="s">
        <v>816</v>
      </c>
      <c r="C67" s="256" t="s">
        <v>489</v>
      </c>
      <c r="D67" s="251" t="s">
        <v>669</v>
      </c>
      <c r="E67" s="199" t="s">
        <v>946</v>
      </c>
      <c r="F67" s="195"/>
      <c r="G67" s="98" t="s">
        <v>333</v>
      </c>
      <c r="H67" s="198"/>
      <c r="I67" s="253">
        <v>19305162</v>
      </c>
      <c r="J67" s="238">
        <v>19305162</v>
      </c>
      <c r="K67" s="250">
        <f t="shared" si="0"/>
        <v>0</v>
      </c>
    </row>
    <row r="68" spans="1:11" x14ac:dyDescent="0.25">
      <c r="A68" s="255">
        <v>44946</v>
      </c>
      <c r="B68" s="251" t="s">
        <v>816</v>
      </c>
      <c r="C68" s="256" t="s">
        <v>489</v>
      </c>
      <c r="D68" s="251" t="s">
        <v>669</v>
      </c>
      <c r="E68" s="199" t="s">
        <v>946</v>
      </c>
      <c r="F68" s="195"/>
      <c r="G68" s="162" t="s">
        <v>333</v>
      </c>
      <c r="H68" s="198"/>
      <c r="I68" s="253">
        <v>1164482</v>
      </c>
      <c r="J68" s="238">
        <v>1164482</v>
      </c>
      <c r="K68" s="250">
        <f t="shared" si="0"/>
        <v>0</v>
      </c>
    </row>
    <row r="69" spans="1:11" x14ac:dyDescent="0.25">
      <c r="A69" s="255">
        <v>44946</v>
      </c>
      <c r="B69" s="251" t="s">
        <v>816</v>
      </c>
      <c r="C69" s="256" t="s">
        <v>489</v>
      </c>
      <c r="D69" s="251" t="s">
        <v>669</v>
      </c>
      <c r="E69" s="199" t="s">
        <v>946</v>
      </c>
      <c r="F69" s="195"/>
      <c r="G69" s="162" t="s">
        <v>333</v>
      </c>
      <c r="H69" s="198"/>
      <c r="I69" s="253">
        <v>1684757</v>
      </c>
      <c r="J69" s="238">
        <v>1684757</v>
      </c>
      <c r="K69" s="250">
        <f t="shared" si="0"/>
        <v>0</v>
      </c>
    </row>
    <row r="70" spans="1:11" x14ac:dyDescent="0.25">
      <c r="A70" s="255">
        <v>44946</v>
      </c>
      <c r="B70" s="251" t="s">
        <v>816</v>
      </c>
      <c r="C70" s="256" t="s">
        <v>489</v>
      </c>
      <c r="D70" s="251" t="s">
        <v>669</v>
      </c>
      <c r="E70" s="199" t="s">
        <v>946</v>
      </c>
      <c r="F70" s="195"/>
      <c r="G70" s="162" t="s">
        <v>333</v>
      </c>
      <c r="H70" s="198"/>
      <c r="I70" s="253">
        <v>38603443</v>
      </c>
      <c r="J70" s="238">
        <v>38603443</v>
      </c>
      <c r="K70" s="250">
        <f t="shared" si="0"/>
        <v>0</v>
      </c>
    </row>
    <row r="71" spans="1:11" x14ac:dyDescent="0.25">
      <c r="A71" s="255">
        <v>44946</v>
      </c>
      <c r="B71" s="251" t="s">
        <v>816</v>
      </c>
      <c r="C71" s="256" t="s">
        <v>489</v>
      </c>
      <c r="D71" s="251" t="s">
        <v>669</v>
      </c>
      <c r="E71" s="199" t="s">
        <v>946</v>
      </c>
      <c r="F71" s="195"/>
      <c r="G71" s="162" t="s">
        <v>333</v>
      </c>
      <c r="H71" s="198"/>
      <c r="I71" s="253">
        <v>525248</v>
      </c>
      <c r="J71" s="238">
        <v>525248</v>
      </c>
      <c r="K71" s="250">
        <f t="shared" si="0"/>
        <v>0</v>
      </c>
    </row>
    <row r="72" spans="1:11" x14ac:dyDescent="0.25">
      <c r="A72" s="255">
        <v>44946</v>
      </c>
      <c r="B72" s="251" t="s">
        <v>816</v>
      </c>
      <c r="C72" s="256" t="s">
        <v>489</v>
      </c>
      <c r="D72" s="251" t="s">
        <v>669</v>
      </c>
      <c r="E72" s="199" t="s">
        <v>946</v>
      </c>
      <c r="F72" s="195"/>
      <c r="G72" s="162" t="s">
        <v>333</v>
      </c>
      <c r="H72" s="198"/>
      <c r="I72" s="253">
        <v>172231311</v>
      </c>
      <c r="J72" s="238">
        <v>172231311</v>
      </c>
      <c r="K72" s="250">
        <f t="shared" si="0"/>
        <v>0</v>
      </c>
    </row>
    <row r="73" spans="1:11" x14ac:dyDescent="0.25">
      <c r="A73" s="255">
        <v>44946</v>
      </c>
      <c r="B73" s="251" t="s">
        <v>816</v>
      </c>
      <c r="C73" s="256" t="s">
        <v>489</v>
      </c>
      <c r="D73" s="251" t="s">
        <v>669</v>
      </c>
      <c r="E73" s="199" t="s">
        <v>946</v>
      </c>
      <c r="F73" s="195"/>
      <c r="G73" s="162" t="s">
        <v>333</v>
      </c>
      <c r="H73" s="198"/>
      <c r="I73" s="253">
        <v>801303531</v>
      </c>
      <c r="J73" s="238">
        <v>801303531</v>
      </c>
      <c r="K73" s="250">
        <f t="shared" si="0"/>
        <v>0</v>
      </c>
    </row>
    <row r="74" spans="1:11" x14ac:dyDescent="0.25">
      <c r="A74" s="255">
        <v>44946</v>
      </c>
      <c r="B74" s="251" t="s">
        <v>817</v>
      </c>
      <c r="C74" s="256" t="s">
        <v>627</v>
      </c>
      <c r="D74" s="251" t="s">
        <v>620</v>
      </c>
      <c r="E74" s="199" t="s">
        <v>947</v>
      </c>
      <c r="F74" s="195"/>
      <c r="G74" s="162" t="s">
        <v>333</v>
      </c>
      <c r="H74" s="198"/>
      <c r="I74" s="253">
        <v>134654721</v>
      </c>
      <c r="J74" s="238">
        <v>134654721</v>
      </c>
      <c r="K74" s="250">
        <f t="shared" si="0"/>
        <v>0</v>
      </c>
    </row>
    <row r="75" spans="1:11" x14ac:dyDescent="0.25">
      <c r="A75" s="255">
        <v>44946</v>
      </c>
      <c r="B75" s="251" t="s">
        <v>729</v>
      </c>
      <c r="C75" s="256" t="s">
        <v>829</v>
      </c>
      <c r="D75" s="251" t="s">
        <v>661</v>
      </c>
      <c r="E75" s="199" t="s">
        <v>948</v>
      </c>
      <c r="F75" s="195"/>
      <c r="G75" s="162" t="s">
        <v>934</v>
      </c>
      <c r="H75" s="198"/>
      <c r="I75" s="253">
        <v>105000000</v>
      </c>
      <c r="J75" s="238">
        <v>34300000</v>
      </c>
      <c r="K75" s="250">
        <f t="shared" si="0"/>
        <v>70700000</v>
      </c>
    </row>
    <row r="76" spans="1:11" x14ac:dyDescent="0.25">
      <c r="A76" s="255">
        <v>44959</v>
      </c>
      <c r="B76" s="251" t="s">
        <v>314</v>
      </c>
      <c r="C76" s="256" t="s">
        <v>506</v>
      </c>
      <c r="D76" s="251" t="s">
        <v>1510</v>
      </c>
      <c r="E76" s="199" t="s">
        <v>1544</v>
      </c>
      <c r="F76" s="195"/>
      <c r="G76" s="162" t="s">
        <v>1564</v>
      </c>
      <c r="H76" s="198"/>
      <c r="I76" s="253">
        <v>39000000</v>
      </c>
      <c r="J76" s="238">
        <v>0</v>
      </c>
      <c r="K76" s="250">
        <f t="shared" si="0"/>
        <v>39000000</v>
      </c>
    </row>
    <row r="77" spans="1:11" x14ac:dyDescent="0.25">
      <c r="A77" s="255">
        <v>44960</v>
      </c>
      <c r="B77" s="251" t="s">
        <v>1535</v>
      </c>
      <c r="C77" s="256" t="s">
        <v>605</v>
      </c>
      <c r="D77" s="251" t="s">
        <v>1511</v>
      </c>
      <c r="E77" s="199" t="s">
        <v>1545</v>
      </c>
      <c r="F77" s="195"/>
      <c r="G77" s="162" t="s">
        <v>1565</v>
      </c>
      <c r="H77" s="198"/>
      <c r="I77" s="253">
        <v>1417717</v>
      </c>
      <c r="J77" s="238">
        <v>1417717</v>
      </c>
      <c r="K77" s="250">
        <f t="shared" si="0"/>
        <v>0</v>
      </c>
    </row>
    <row r="78" spans="1:11" x14ac:dyDescent="0.25">
      <c r="A78" s="255">
        <v>44960</v>
      </c>
      <c r="B78" s="251" t="s">
        <v>1535</v>
      </c>
      <c r="C78" s="256" t="s">
        <v>1366</v>
      </c>
      <c r="D78" s="251" t="s">
        <v>215</v>
      </c>
      <c r="E78" s="199" t="s">
        <v>1546</v>
      </c>
      <c r="F78" s="195"/>
      <c r="G78" s="162" t="s">
        <v>1565</v>
      </c>
      <c r="H78" s="198"/>
      <c r="I78" s="253">
        <v>6504720</v>
      </c>
      <c r="J78" s="238">
        <v>6504720</v>
      </c>
      <c r="K78" s="250">
        <f t="shared" si="0"/>
        <v>0</v>
      </c>
    </row>
    <row r="79" spans="1:11" x14ac:dyDescent="0.25">
      <c r="A79" s="255">
        <v>44963</v>
      </c>
      <c r="B79" s="251" t="s">
        <v>1240</v>
      </c>
      <c r="C79" s="256" t="s">
        <v>1512</v>
      </c>
      <c r="D79" s="251" t="s">
        <v>1513</v>
      </c>
      <c r="E79" s="199" t="s">
        <v>1547</v>
      </c>
      <c r="F79" s="195"/>
      <c r="G79" s="162" t="s">
        <v>1566</v>
      </c>
      <c r="H79" s="198"/>
      <c r="I79" s="253">
        <v>60000000</v>
      </c>
      <c r="J79" s="238">
        <v>17000000</v>
      </c>
      <c r="K79" s="250">
        <f t="shared" si="0"/>
        <v>43000000</v>
      </c>
    </row>
    <row r="80" spans="1:11" x14ac:dyDescent="0.25">
      <c r="A80" s="255">
        <v>44963</v>
      </c>
      <c r="B80" s="251" t="s">
        <v>285</v>
      </c>
      <c r="C80" s="256" t="s">
        <v>1284</v>
      </c>
      <c r="D80" s="251" t="s">
        <v>1514</v>
      </c>
      <c r="E80" s="199" t="s">
        <v>1548</v>
      </c>
      <c r="F80" s="195"/>
      <c r="G80" s="162" t="s">
        <v>333</v>
      </c>
      <c r="H80" s="198"/>
      <c r="I80" s="253">
        <v>62910800</v>
      </c>
      <c r="J80" s="238">
        <v>62910800</v>
      </c>
      <c r="K80" s="250">
        <f t="shared" si="0"/>
        <v>0</v>
      </c>
    </row>
    <row r="81" spans="1:11" x14ac:dyDescent="0.25">
      <c r="A81" s="255">
        <v>44963</v>
      </c>
      <c r="B81" s="251" t="s">
        <v>285</v>
      </c>
      <c r="C81" s="256" t="s">
        <v>1284</v>
      </c>
      <c r="D81" s="251" t="s">
        <v>1514</v>
      </c>
      <c r="E81" s="199" t="s">
        <v>1548</v>
      </c>
      <c r="F81" s="195"/>
      <c r="G81" s="162" t="s">
        <v>333</v>
      </c>
      <c r="H81" s="198"/>
      <c r="I81" s="253">
        <v>40822500</v>
      </c>
      <c r="J81" s="238">
        <v>40822500</v>
      </c>
      <c r="K81" s="250">
        <f t="shared" si="0"/>
        <v>0</v>
      </c>
    </row>
    <row r="82" spans="1:11" x14ac:dyDescent="0.25">
      <c r="A82" s="255">
        <v>44963</v>
      </c>
      <c r="B82" s="251" t="s">
        <v>285</v>
      </c>
      <c r="C82" s="256" t="s">
        <v>1284</v>
      </c>
      <c r="D82" s="251" t="s">
        <v>1514</v>
      </c>
      <c r="E82" s="199" t="s">
        <v>1548</v>
      </c>
      <c r="F82" s="195"/>
      <c r="G82" s="162" t="s">
        <v>333</v>
      </c>
      <c r="H82" s="198"/>
      <c r="I82" s="253">
        <v>2308186</v>
      </c>
      <c r="J82" s="238">
        <v>2308186</v>
      </c>
      <c r="K82" s="250">
        <f t="shared" si="0"/>
        <v>0</v>
      </c>
    </row>
    <row r="83" spans="1:11" x14ac:dyDescent="0.25">
      <c r="A83" s="255">
        <v>44963</v>
      </c>
      <c r="B83" s="251" t="s">
        <v>285</v>
      </c>
      <c r="C83" s="256" t="s">
        <v>1284</v>
      </c>
      <c r="D83" s="251" t="s">
        <v>1514</v>
      </c>
      <c r="E83" s="199" t="s">
        <v>1548</v>
      </c>
      <c r="F83" s="195"/>
      <c r="G83" s="162" t="s">
        <v>333</v>
      </c>
      <c r="H83" s="198"/>
      <c r="I83" s="253">
        <v>5116200</v>
      </c>
      <c r="J83" s="238">
        <v>5116200</v>
      </c>
      <c r="K83" s="250">
        <f t="shared" si="0"/>
        <v>0</v>
      </c>
    </row>
    <row r="84" spans="1:11" x14ac:dyDescent="0.25">
      <c r="A84" s="255">
        <v>44963</v>
      </c>
      <c r="B84" s="251" t="s">
        <v>285</v>
      </c>
      <c r="C84" s="256" t="s">
        <v>1284</v>
      </c>
      <c r="D84" s="251" t="s">
        <v>1514</v>
      </c>
      <c r="E84" s="199" t="s">
        <v>1548</v>
      </c>
      <c r="F84" s="195"/>
      <c r="G84" s="162" t="s">
        <v>333</v>
      </c>
      <c r="H84" s="198"/>
      <c r="I84" s="253">
        <v>10213700</v>
      </c>
      <c r="J84" s="238">
        <v>10213700</v>
      </c>
      <c r="K84" s="250">
        <f t="shared" si="0"/>
        <v>0</v>
      </c>
    </row>
    <row r="85" spans="1:11" x14ac:dyDescent="0.25">
      <c r="A85" s="255">
        <v>44963</v>
      </c>
      <c r="B85" s="251" t="s">
        <v>285</v>
      </c>
      <c r="C85" s="256" t="s">
        <v>1284</v>
      </c>
      <c r="D85" s="251" t="s">
        <v>1514</v>
      </c>
      <c r="E85" s="199" t="s">
        <v>1548</v>
      </c>
      <c r="F85" s="195"/>
      <c r="G85" s="162" t="s">
        <v>333</v>
      </c>
      <c r="H85" s="198"/>
      <c r="I85" s="253">
        <v>30619100</v>
      </c>
      <c r="J85" s="238">
        <v>30619100</v>
      </c>
      <c r="K85" s="250">
        <f t="shared" si="0"/>
        <v>0</v>
      </c>
    </row>
    <row r="86" spans="1:11" x14ac:dyDescent="0.25">
      <c r="A86" s="255">
        <v>44963</v>
      </c>
      <c r="B86" s="251" t="s">
        <v>285</v>
      </c>
      <c r="C86" s="256" t="s">
        <v>1284</v>
      </c>
      <c r="D86" s="251" t="s">
        <v>1514</v>
      </c>
      <c r="E86" s="199" t="s">
        <v>1548</v>
      </c>
      <c r="F86" s="195"/>
      <c r="G86" s="162" t="s">
        <v>333</v>
      </c>
      <c r="H86" s="198"/>
      <c r="I86" s="253">
        <v>126469024</v>
      </c>
      <c r="J86" s="238">
        <v>126469024</v>
      </c>
      <c r="K86" s="250">
        <f t="shared" si="0"/>
        <v>0</v>
      </c>
    </row>
    <row r="87" spans="1:11" x14ac:dyDescent="0.25">
      <c r="A87" s="255">
        <v>44963</v>
      </c>
      <c r="B87" s="251" t="s">
        <v>285</v>
      </c>
      <c r="C87" s="256" t="s">
        <v>1284</v>
      </c>
      <c r="D87" s="251" t="s">
        <v>1514</v>
      </c>
      <c r="E87" s="199" t="s">
        <v>1548</v>
      </c>
      <c r="F87" s="195"/>
      <c r="G87" s="162" t="s">
        <v>333</v>
      </c>
      <c r="H87" s="198"/>
      <c r="I87" s="253">
        <v>89965370</v>
      </c>
      <c r="J87" s="238">
        <v>89965370</v>
      </c>
      <c r="K87" s="250">
        <f t="shared" si="0"/>
        <v>0</v>
      </c>
    </row>
    <row r="88" spans="1:11" x14ac:dyDescent="0.25">
      <c r="A88" s="255">
        <v>44963</v>
      </c>
      <c r="B88" s="251" t="s">
        <v>285</v>
      </c>
      <c r="C88" s="256" t="s">
        <v>1284</v>
      </c>
      <c r="D88" s="251" t="s">
        <v>1514</v>
      </c>
      <c r="E88" s="199" t="s">
        <v>1548</v>
      </c>
      <c r="F88" s="195"/>
      <c r="G88" s="162" t="s">
        <v>333</v>
      </c>
      <c r="H88" s="198"/>
      <c r="I88" s="253">
        <v>5116200</v>
      </c>
      <c r="J88" s="238">
        <v>5116200</v>
      </c>
      <c r="K88" s="250">
        <f t="shared" si="0"/>
        <v>0</v>
      </c>
    </row>
    <row r="89" spans="1:11" x14ac:dyDescent="0.25">
      <c r="A89" s="255">
        <v>44964</v>
      </c>
      <c r="B89" s="251" t="s">
        <v>1536</v>
      </c>
      <c r="C89" s="256" t="s">
        <v>215</v>
      </c>
      <c r="D89" s="251" t="s">
        <v>1515</v>
      </c>
      <c r="E89" s="199" t="s">
        <v>1549</v>
      </c>
      <c r="F89" s="195"/>
      <c r="G89" s="162" t="s">
        <v>1567</v>
      </c>
      <c r="H89" s="198"/>
      <c r="I89" s="253">
        <v>77000000</v>
      </c>
      <c r="J89" s="238">
        <v>21303333</v>
      </c>
      <c r="K89" s="250">
        <f t="shared" si="0"/>
        <v>55696667</v>
      </c>
    </row>
    <row r="90" spans="1:11" x14ac:dyDescent="0.25">
      <c r="A90" s="255">
        <v>44964</v>
      </c>
      <c r="B90" s="251" t="s">
        <v>1247</v>
      </c>
      <c r="C90" s="256" t="s">
        <v>1516</v>
      </c>
      <c r="D90" s="251" t="s">
        <v>1360</v>
      </c>
      <c r="E90" s="199" t="s">
        <v>1550</v>
      </c>
      <c r="F90" s="195"/>
      <c r="G90" s="162" t="s">
        <v>1568</v>
      </c>
      <c r="H90" s="198"/>
      <c r="I90" s="253">
        <v>35000000</v>
      </c>
      <c r="J90" s="238">
        <v>5666667</v>
      </c>
      <c r="K90" s="250">
        <f t="shared" si="0"/>
        <v>29333333</v>
      </c>
    </row>
    <row r="91" spans="1:11" x14ac:dyDescent="0.25">
      <c r="A91" s="255">
        <v>44964</v>
      </c>
      <c r="B91" s="251" t="s">
        <v>1537</v>
      </c>
      <c r="C91" s="256" t="s">
        <v>1511</v>
      </c>
      <c r="D91" s="251" t="s">
        <v>1517</v>
      </c>
      <c r="E91" s="199" t="s">
        <v>1551</v>
      </c>
      <c r="F91" s="195"/>
      <c r="G91" s="162" t="s">
        <v>1569</v>
      </c>
      <c r="H91" s="198"/>
      <c r="I91" s="253">
        <v>35000000</v>
      </c>
      <c r="J91" s="238">
        <v>13500000</v>
      </c>
      <c r="K91" s="250">
        <f t="shared" si="0"/>
        <v>21500000</v>
      </c>
    </row>
    <row r="92" spans="1:11" x14ac:dyDescent="0.25">
      <c r="A92" s="255">
        <v>44964</v>
      </c>
      <c r="B92" s="251" t="s">
        <v>1538</v>
      </c>
      <c r="C92" s="256" t="s">
        <v>1511</v>
      </c>
      <c r="D92" s="251" t="s">
        <v>1518</v>
      </c>
      <c r="E92" s="199" t="s">
        <v>1551</v>
      </c>
      <c r="F92" s="195"/>
      <c r="G92" s="162" t="s">
        <v>1570</v>
      </c>
      <c r="H92" s="198"/>
      <c r="I92" s="253">
        <v>35000000</v>
      </c>
      <c r="J92" s="238">
        <v>13833333</v>
      </c>
      <c r="K92" s="250">
        <f t="shared" si="0"/>
        <v>21166667</v>
      </c>
    </row>
    <row r="93" spans="1:11" x14ac:dyDescent="0.25">
      <c r="A93" s="255">
        <v>44964</v>
      </c>
      <c r="B93" s="251" t="s">
        <v>639</v>
      </c>
      <c r="C93" s="256" t="s">
        <v>1519</v>
      </c>
      <c r="D93" s="251" t="s">
        <v>1520</v>
      </c>
      <c r="E93" s="199" t="s">
        <v>1552</v>
      </c>
      <c r="F93" s="195"/>
      <c r="G93" s="162" t="s">
        <v>333</v>
      </c>
      <c r="H93" s="198"/>
      <c r="I93" s="253">
        <v>47800</v>
      </c>
      <c r="J93" s="238">
        <v>47800</v>
      </c>
      <c r="K93" s="250">
        <f t="shared" si="0"/>
        <v>0</v>
      </c>
    </row>
    <row r="94" spans="1:11" x14ac:dyDescent="0.25">
      <c r="A94" s="255">
        <v>44964</v>
      </c>
      <c r="B94" s="251" t="s">
        <v>639</v>
      </c>
      <c r="C94" s="256" t="s">
        <v>1519</v>
      </c>
      <c r="D94" s="251" t="s">
        <v>1520</v>
      </c>
      <c r="E94" s="199" t="s">
        <v>1552</v>
      </c>
      <c r="F94" s="195"/>
      <c r="G94" s="162" t="s">
        <v>333</v>
      </c>
      <c r="H94" s="198"/>
      <c r="I94" s="253">
        <v>289300</v>
      </c>
      <c r="J94" s="238">
        <v>289300</v>
      </c>
      <c r="K94" s="250">
        <f t="shared" si="0"/>
        <v>0</v>
      </c>
    </row>
    <row r="95" spans="1:11" x14ac:dyDescent="0.25">
      <c r="A95" s="255">
        <v>44964</v>
      </c>
      <c r="B95" s="251" t="s">
        <v>639</v>
      </c>
      <c r="C95" s="256" t="s">
        <v>1519</v>
      </c>
      <c r="D95" s="251" t="s">
        <v>1520</v>
      </c>
      <c r="E95" s="199" t="s">
        <v>1552</v>
      </c>
      <c r="F95" s="195"/>
      <c r="G95" s="162" t="s">
        <v>333</v>
      </c>
      <c r="H95" s="198"/>
      <c r="I95" s="253">
        <v>36200</v>
      </c>
      <c r="J95" s="238">
        <v>36200</v>
      </c>
      <c r="K95" s="250">
        <f t="shared" si="0"/>
        <v>0</v>
      </c>
    </row>
    <row r="96" spans="1:11" x14ac:dyDescent="0.25">
      <c r="A96" s="255">
        <v>44964</v>
      </c>
      <c r="B96" s="251" t="s">
        <v>639</v>
      </c>
      <c r="C96" s="256" t="s">
        <v>1519</v>
      </c>
      <c r="D96" s="251" t="s">
        <v>1520</v>
      </c>
      <c r="E96" s="199" t="s">
        <v>1552</v>
      </c>
      <c r="F96" s="195"/>
      <c r="G96" s="162" t="s">
        <v>333</v>
      </c>
      <c r="H96" s="198"/>
      <c r="I96" s="253">
        <v>72400</v>
      </c>
      <c r="J96" s="238">
        <v>72400</v>
      </c>
      <c r="K96" s="250">
        <f t="shared" si="0"/>
        <v>0</v>
      </c>
    </row>
    <row r="97" spans="1:11" x14ac:dyDescent="0.25">
      <c r="A97" s="255">
        <v>44964</v>
      </c>
      <c r="B97" s="251" t="s">
        <v>639</v>
      </c>
      <c r="C97" s="256" t="s">
        <v>1519</v>
      </c>
      <c r="D97" s="251" t="s">
        <v>1520</v>
      </c>
      <c r="E97" s="199" t="s">
        <v>1552</v>
      </c>
      <c r="F97" s="195"/>
      <c r="G97" s="162" t="s">
        <v>333</v>
      </c>
      <c r="H97" s="198"/>
      <c r="I97" s="253">
        <v>217100</v>
      </c>
      <c r="J97" s="238">
        <v>217100</v>
      </c>
      <c r="K97" s="250">
        <f t="shared" si="0"/>
        <v>0</v>
      </c>
    </row>
    <row r="98" spans="1:11" x14ac:dyDescent="0.25">
      <c r="A98" s="255">
        <v>44964</v>
      </c>
      <c r="B98" s="251" t="s">
        <v>639</v>
      </c>
      <c r="C98" s="256" t="s">
        <v>1519</v>
      </c>
      <c r="D98" s="251" t="s">
        <v>1520</v>
      </c>
      <c r="E98" s="199" t="s">
        <v>1552</v>
      </c>
      <c r="F98" s="195"/>
      <c r="G98" s="162" t="s">
        <v>333</v>
      </c>
      <c r="H98" s="198"/>
      <c r="I98" s="253">
        <v>82587</v>
      </c>
      <c r="J98" s="238">
        <v>82587</v>
      </c>
      <c r="K98" s="250">
        <f t="shared" si="0"/>
        <v>0</v>
      </c>
    </row>
    <row r="99" spans="1:11" x14ac:dyDescent="0.25">
      <c r="A99" s="255">
        <v>44964</v>
      </c>
      <c r="B99" s="251" t="s">
        <v>639</v>
      </c>
      <c r="C99" s="256" t="s">
        <v>1519</v>
      </c>
      <c r="D99" s="251" t="s">
        <v>1520</v>
      </c>
      <c r="E99" s="199" t="s">
        <v>1552</v>
      </c>
      <c r="F99" s="195"/>
      <c r="G99" s="162" t="s">
        <v>333</v>
      </c>
      <c r="H99" s="198"/>
      <c r="I99" s="253">
        <v>58487</v>
      </c>
      <c r="J99" s="238">
        <v>58487</v>
      </c>
      <c r="K99" s="250">
        <f t="shared" si="0"/>
        <v>0</v>
      </c>
    </row>
    <row r="100" spans="1:11" x14ac:dyDescent="0.25">
      <c r="A100" s="255">
        <v>44964</v>
      </c>
      <c r="B100" s="251" t="s">
        <v>639</v>
      </c>
      <c r="C100" s="256" t="s">
        <v>1519</v>
      </c>
      <c r="D100" s="251" t="s">
        <v>1520</v>
      </c>
      <c r="E100" s="199" t="s">
        <v>1552</v>
      </c>
      <c r="F100" s="195"/>
      <c r="G100" s="162" t="s">
        <v>333</v>
      </c>
      <c r="H100" s="198"/>
      <c r="I100" s="253">
        <v>36200</v>
      </c>
      <c r="J100" s="238">
        <v>36200</v>
      </c>
      <c r="K100" s="250">
        <f t="shared" si="0"/>
        <v>0</v>
      </c>
    </row>
    <row r="101" spans="1:11" x14ac:dyDescent="0.25">
      <c r="A101" s="255">
        <v>44966</v>
      </c>
      <c r="B101" s="251" t="s">
        <v>1250</v>
      </c>
      <c r="C101" s="256" t="s">
        <v>220</v>
      </c>
      <c r="D101" s="251" t="s">
        <v>1306</v>
      </c>
      <c r="E101" s="199" t="s">
        <v>1553</v>
      </c>
      <c r="F101" s="195"/>
      <c r="G101" s="162" t="s">
        <v>1571</v>
      </c>
      <c r="H101" s="198"/>
      <c r="I101" s="253">
        <v>35000000</v>
      </c>
      <c r="J101" s="238">
        <v>13666667</v>
      </c>
      <c r="K101" s="250">
        <f t="shared" si="0"/>
        <v>21333333</v>
      </c>
    </row>
    <row r="102" spans="1:11" x14ac:dyDescent="0.25">
      <c r="A102" s="255">
        <v>44966</v>
      </c>
      <c r="B102" s="251" t="s">
        <v>1286</v>
      </c>
      <c r="C102" s="256" t="s">
        <v>1259</v>
      </c>
      <c r="D102" s="251" t="s">
        <v>1380</v>
      </c>
      <c r="E102" s="199" t="s">
        <v>1554</v>
      </c>
      <c r="F102" s="195"/>
      <c r="G102" s="162" t="s">
        <v>1572</v>
      </c>
      <c r="H102" s="198"/>
      <c r="I102" s="253">
        <v>51200000</v>
      </c>
      <c r="J102" s="238">
        <v>13994667</v>
      </c>
      <c r="K102" s="250">
        <f t="shared" si="0"/>
        <v>37205333</v>
      </c>
    </row>
    <row r="103" spans="1:11" x14ac:dyDescent="0.25">
      <c r="A103" s="255">
        <v>44971</v>
      </c>
      <c r="B103" s="251" t="s">
        <v>1539</v>
      </c>
      <c r="C103" s="256" t="s">
        <v>1521</v>
      </c>
      <c r="D103" s="251" t="s">
        <v>1522</v>
      </c>
      <c r="E103" s="199" t="s">
        <v>1555</v>
      </c>
      <c r="F103" s="195"/>
      <c r="G103" s="162" t="s">
        <v>1573</v>
      </c>
      <c r="H103" s="198"/>
      <c r="I103" s="253">
        <v>65000000</v>
      </c>
      <c r="J103" s="238">
        <v>16683333</v>
      </c>
      <c r="K103" s="250">
        <f t="shared" si="0"/>
        <v>48316667</v>
      </c>
    </row>
    <row r="104" spans="1:11" x14ac:dyDescent="0.25">
      <c r="A104" s="255">
        <v>44971</v>
      </c>
      <c r="B104" s="251" t="s">
        <v>1289</v>
      </c>
      <c r="C104" s="256" t="s">
        <v>1523</v>
      </c>
      <c r="D104" s="251" t="s">
        <v>1387</v>
      </c>
      <c r="E104" s="199" t="s">
        <v>1556</v>
      </c>
      <c r="F104" s="195"/>
      <c r="G104" s="162" t="s">
        <v>1574</v>
      </c>
      <c r="H104" s="198"/>
      <c r="I104" s="253">
        <v>50000000</v>
      </c>
      <c r="J104" s="238">
        <v>11833333</v>
      </c>
      <c r="K104" s="250">
        <f t="shared" si="0"/>
        <v>38166667</v>
      </c>
    </row>
    <row r="105" spans="1:11" x14ac:dyDescent="0.25">
      <c r="A105" s="255">
        <v>44971</v>
      </c>
      <c r="B105" s="251" t="s">
        <v>1540</v>
      </c>
      <c r="C105" s="256" t="s">
        <v>1524</v>
      </c>
      <c r="D105" s="251" t="s">
        <v>1525</v>
      </c>
      <c r="E105" s="199" t="s">
        <v>1554</v>
      </c>
      <c r="F105" s="195"/>
      <c r="G105" s="162" t="s">
        <v>1575</v>
      </c>
      <c r="H105" s="198"/>
      <c r="I105" s="253">
        <v>60000000</v>
      </c>
      <c r="J105" s="238">
        <v>15200000</v>
      </c>
      <c r="K105" s="250">
        <f t="shared" si="0"/>
        <v>44800000</v>
      </c>
    </row>
    <row r="106" spans="1:11" x14ac:dyDescent="0.25">
      <c r="A106" s="255">
        <v>44972</v>
      </c>
      <c r="B106" s="251" t="s">
        <v>1335</v>
      </c>
      <c r="C106" s="256" t="s">
        <v>1526</v>
      </c>
      <c r="D106" s="251" t="s">
        <v>1527</v>
      </c>
      <c r="E106" s="199" t="s">
        <v>1554</v>
      </c>
      <c r="F106" s="195"/>
      <c r="G106" s="162" t="s">
        <v>1576</v>
      </c>
      <c r="H106" s="198"/>
      <c r="I106" s="253">
        <v>50000000</v>
      </c>
      <c r="J106" s="238">
        <v>12666667</v>
      </c>
      <c r="K106" s="250">
        <f t="shared" si="0"/>
        <v>37333333</v>
      </c>
    </row>
    <row r="107" spans="1:11" x14ac:dyDescent="0.25">
      <c r="A107" s="255">
        <v>44972</v>
      </c>
      <c r="B107" s="251" t="s">
        <v>1541</v>
      </c>
      <c r="C107" s="256" t="s">
        <v>1320</v>
      </c>
      <c r="D107" s="251" t="s">
        <v>1528</v>
      </c>
      <c r="E107" s="199" t="s">
        <v>1557</v>
      </c>
      <c r="F107" s="195"/>
      <c r="G107" s="162" t="s">
        <v>1577</v>
      </c>
      <c r="H107" s="198"/>
      <c r="I107" s="253">
        <v>50000000</v>
      </c>
      <c r="J107" s="238">
        <v>11833333</v>
      </c>
      <c r="K107" s="250">
        <f t="shared" si="0"/>
        <v>38166667</v>
      </c>
    </row>
    <row r="108" spans="1:11" x14ac:dyDescent="0.25">
      <c r="A108" s="255">
        <v>44972</v>
      </c>
      <c r="B108" s="251" t="s">
        <v>1542</v>
      </c>
      <c r="C108" s="256" t="s">
        <v>1315</v>
      </c>
      <c r="D108" s="251" t="s">
        <v>1323</v>
      </c>
      <c r="E108" s="199" t="s">
        <v>1558</v>
      </c>
      <c r="F108" s="195"/>
      <c r="G108" s="162" t="s">
        <v>1578</v>
      </c>
      <c r="H108" s="198"/>
      <c r="I108" s="253">
        <v>45140000</v>
      </c>
      <c r="J108" s="238">
        <v>11285000</v>
      </c>
      <c r="K108" s="250">
        <f t="shared" si="0"/>
        <v>33855000</v>
      </c>
    </row>
    <row r="109" spans="1:11" x14ac:dyDescent="0.25">
      <c r="A109" s="255">
        <v>44972</v>
      </c>
      <c r="B109" s="251" t="s">
        <v>519</v>
      </c>
      <c r="C109" s="256" t="s">
        <v>840</v>
      </c>
      <c r="D109" s="251" t="s">
        <v>1529</v>
      </c>
      <c r="E109" s="199" t="s">
        <v>1559</v>
      </c>
      <c r="F109" s="195"/>
      <c r="G109" s="162" t="s">
        <v>1579</v>
      </c>
      <c r="H109" s="198"/>
      <c r="I109" s="253">
        <v>637953</v>
      </c>
      <c r="J109" s="238">
        <v>637953</v>
      </c>
      <c r="K109" s="250">
        <f t="shared" si="0"/>
        <v>0</v>
      </c>
    </row>
    <row r="110" spans="1:11" x14ac:dyDescent="0.25">
      <c r="A110" s="255">
        <v>44972</v>
      </c>
      <c r="B110" s="251" t="s">
        <v>519</v>
      </c>
      <c r="C110" s="256" t="s">
        <v>840</v>
      </c>
      <c r="D110" s="251" t="s">
        <v>1529</v>
      </c>
      <c r="E110" s="199" t="s">
        <v>1559</v>
      </c>
      <c r="F110" s="195"/>
      <c r="G110" s="162" t="s">
        <v>1579</v>
      </c>
      <c r="H110" s="198"/>
      <c r="I110" s="253">
        <v>557977</v>
      </c>
      <c r="J110" s="238">
        <v>557977</v>
      </c>
      <c r="K110" s="250">
        <f t="shared" si="0"/>
        <v>0</v>
      </c>
    </row>
    <row r="111" spans="1:11" x14ac:dyDescent="0.25">
      <c r="A111" s="255">
        <v>44972</v>
      </c>
      <c r="B111" s="251" t="s">
        <v>519</v>
      </c>
      <c r="C111" s="256" t="s">
        <v>840</v>
      </c>
      <c r="D111" s="251" t="s">
        <v>1529</v>
      </c>
      <c r="E111" s="199" t="s">
        <v>1559</v>
      </c>
      <c r="F111" s="195"/>
      <c r="G111" s="162" t="s">
        <v>1579</v>
      </c>
      <c r="H111" s="198"/>
      <c r="I111" s="253">
        <v>1694229</v>
      </c>
      <c r="J111" s="238">
        <v>1694229</v>
      </c>
      <c r="K111" s="250">
        <f t="shared" si="0"/>
        <v>0</v>
      </c>
    </row>
    <row r="112" spans="1:11" x14ac:dyDescent="0.25">
      <c r="A112" s="255">
        <v>44972</v>
      </c>
      <c r="B112" s="251" t="s">
        <v>519</v>
      </c>
      <c r="C112" s="256" t="s">
        <v>840</v>
      </c>
      <c r="D112" s="251" t="s">
        <v>1529</v>
      </c>
      <c r="E112" s="199" t="s">
        <v>1559</v>
      </c>
      <c r="F112" s="195"/>
      <c r="G112" s="162" t="s">
        <v>1579</v>
      </c>
      <c r="H112" s="198"/>
      <c r="I112" s="253">
        <v>1309071</v>
      </c>
      <c r="J112" s="238">
        <v>1309071</v>
      </c>
      <c r="K112" s="250">
        <f t="shared" si="0"/>
        <v>0</v>
      </c>
    </row>
    <row r="113" spans="1:11" x14ac:dyDescent="0.25">
      <c r="A113" s="255">
        <v>44972</v>
      </c>
      <c r="B113" s="251" t="s">
        <v>519</v>
      </c>
      <c r="C113" s="256" t="s">
        <v>840</v>
      </c>
      <c r="D113" s="251" t="s">
        <v>1529</v>
      </c>
      <c r="E113" s="199" t="s">
        <v>1559</v>
      </c>
      <c r="F113" s="195"/>
      <c r="G113" s="162" t="s">
        <v>1579</v>
      </c>
      <c r="H113" s="198"/>
      <c r="I113" s="253">
        <v>84711</v>
      </c>
      <c r="J113" s="238">
        <v>84711</v>
      </c>
      <c r="K113" s="250">
        <f t="shared" si="0"/>
        <v>0</v>
      </c>
    </row>
    <row r="114" spans="1:11" x14ac:dyDescent="0.25">
      <c r="A114" s="255">
        <v>44972</v>
      </c>
      <c r="B114" s="251" t="s">
        <v>709</v>
      </c>
      <c r="C114" s="256" t="s">
        <v>840</v>
      </c>
      <c r="D114" s="251" t="s">
        <v>1530</v>
      </c>
      <c r="E114" s="199" t="s">
        <v>1559</v>
      </c>
      <c r="F114" s="195"/>
      <c r="G114" s="162" t="s">
        <v>333</v>
      </c>
      <c r="H114" s="198"/>
      <c r="I114" s="253">
        <v>63100</v>
      </c>
      <c r="J114" s="238">
        <v>63100</v>
      </c>
      <c r="K114" s="250">
        <f t="shared" si="0"/>
        <v>0</v>
      </c>
    </row>
    <row r="115" spans="1:11" x14ac:dyDescent="0.25">
      <c r="A115" s="255">
        <v>44972</v>
      </c>
      <c r="B115" s="251" t="s">
        <v>709</v>
      </c>
      <c r="C115" s="256" t="s">
        <v>840</v>
      </c>
      <c r="D115" s="251" t="s">
        <v>1530</v>
      </c>
      <c r="E115" s="199" t="s">
        <v>1559</v>
      </c>
      <c r="F115" s="195"/>
      <c r="G115" s="162" t="s">
        <v>333</v>
      </c>
      <c r="H115" s="198"/>
      <c r="I115" s="253">
        <v>7900</v>
      </c>
      <c r="J115" s="238">
        <v>7900</v>
      </c>
      <c r="K115" s="250">
        <f t="shared" si="0"/>
        <v>0</v>
      </c>
    </row>
    <row r="116" spans="1:11" x14ac:dyDescent="0.25">
      <c r="A116" s="255">
        <v>44972</v>
      </c>
      <c r="B116" s="251" t="s">
        <v>709</v>
      </c>
      <c r="C116" s="256" t="s">
        <v>840</v>
      </c>
      <c r="D116" s="251" t="s">
        <v>1530</v>
      </c>
      <c r="E116" s="199" t="s">
        <v>1559</v>
      </c>
      <c r="F116" s="195"/>
      <c r="G116" s="162" t="s">
        <v>333</v>
      </c>
      <c r="H116" s="198"/>
      <c r="I116" s="253">
        <v>15800</v>
      </c>
      <c r="J116" s="238">
        <v>15800</v>
      </c>
      <c r="K116" s="250">
        <f t="shared" si="0"/>
        <v>0</v>
      </c>
    </row>
    <row r="117" spans="1:11" x14ac:dyDescent="0.25">
      <c r="A117" s="255">
        <v>44972</v>
      </c>
      <c r="B117" s="251" t="s">
        <v>709</v>
      </c>
      <c r="C117" s="256" t="s">
        <v>840</v>
      </c>
      <c r="D117" s="251" t="s">
        <v>1530</v>
      </c>
      <c r="E117" s="199" t="s">
        <v>1559</v>
      </c>
      <c r="F117" s="195"/>
      <c r="G117" s="162" t="s">
        <v>333</v>
      </c>
      <c r="H117" s="198"/>
      <c r="I117" s="253">
        <v>47300</v>
      </c>
      <c r="J117" s="238">
        <v>47300</v>
      </c>
      <c r="K117" s="250">
        <f t="shared" si="0"/>
        <v>0</v>
      </c>
    </row>
    <row r="118" spans="1:11" x14ac:dyDescent="0.25">
      <c r="A118" s="255">
        <v>44972</v>
      </c>
      <c r="B118" s="251" t="s">
        <v>709</v>
      </c>
      <c r="C118" s="256" t="s">
        <v>840</v>
      </c>
      <c r="D118" s="251" t="s">
        <v>1530</v>
      </c>
      <c r="E118" s="199" t="s">
        <v>1559</v>
      </c>
      <c r="F118" s="195"/>
      <c r="G118" s="162" t="s">
        <v>333</v>
      </c>
      <c r="H118" s="198"/>
      <c r="I118" s="253">
        <v>7900</v>
      </c>
      <c r="J118" s="238">
        <v>7900</v>
      </c>
      <c r="K118" s="250">
        <f t="shared" si="0"/>
        <v>0</v>
      </c>
    </row>
    <row r="119" spans="1:11" x14ac:dyDescent="0.25">
      <c r="A119" s="255">
        <v>44973</v>
      </c>
      <c r="B119" s="251" t="s">
        <v>1543</v>
      </c>
      <c r="C119" s="256" t="s">
        <v>1531</v>
      </c>
      <c r="D119" s="251" t="s">
        <v>1327</v>
      </c>
      <c r="E119" s="199" t="s">
        <v>1560</v>
      </c>
      <c r="F119" s="195"/>
      <c r="G119" s="162" t="s">
        <v>1580</v>
      </c>
      <c r="H119" s="198"/>
      <c r="I119" s="253">
        <v>50000000</v>
      </c>
      <c r="J119" s="238">
        <v>11833333</v>
      </c>
      <c r="K119" s="250">
        <f t="shared" si="0"/>
        <v>38166667</v>
      </c>
    </row>
    <row r="120" spans="1:11" x14ac:dyDescent="0.25">
      <c r="A120" s="255">
        <v>44974</v>
      </c>
      <c r="B120" s="251" t="s">
        <v>818</v>
      </c>
      <c r="C120" s="256" t="s">
        <v>1532</v>
      </c>
      <c r="D120" s="251" t="s">
        <v>1342</v>
      </c>
      <c r="E120" s="199" t="s">
        <v>1561</v>
      </c>
      <c r="F120" s="195"/>
      <c r="G120" s="162" t="s">
        <v>333</v>
      </c>
      <c r="H120" s="198"/>
      <c r="I120" s="253">
        <v>2095493</v>
      </c>
      <c r="J120" s="238">
        <v>2095493</v>
      </c>
      <c r="K120" s="250">
        <f t="shared" si="0"/>
        <v>0</v>
      </c>
    </row>
    <row r="121" spans="1:11" x14ac:dyDescent="0.25">
      <c r="A121" s="255">
        <v>44974</v>
      </c>
      <c r="B121" s="251" t="s">
        <v>818</v>
      </c>
      <c r="C121" s="256" t="s">
        <v>1532</v>
      </c>
      <c r="D121" s="251" t="s">
        <v>1342</v>
      </c>
      <c r="E121" s="199" t="s">
        <v>1561</v>
      </c>
      <c r="F121" s="195"/>
      <c r="G121" s="162" t="s">
        <v>333</v>
      </c>
      <c r="H121" s="198"/>
      <c r="I121" s="253">
        <v>19762676</v>
      </c>
      <c r="J121" s="238">
        <v>19762676</v>
      </c>
      <c r="K121" s="250">
        <f t="shared" si="0"/>
        <v>0</v>
      </c>
    </row>
    <row r="122" spans="1:11" x14ac:dyDescent="0.25">
      <c r="A122" s="255">
        <v>44974</v>
      </c>
      <c r="B122" s="251" t="s">
        <v>818</v>
      </c>
      <c r="C122" s="256" t="s">
        <v>1532</v>
      </c>
      <c r="D122" s="251" t="s">
        <v>1342</v>
      </c>
      <c r="E122" s="199" t="s">
        <v>1561</v>
      </c>
      <c r="F122" s="195"/>
      <c r="G122" s="162" t="s">
        <v>333</v>
      </c>
      <c r="H122" s="198"/>
      <c r="I122" s="253">
        <v>906739</v>
      </c>
      <c r="J122" s="238">
        <v>906739</v>
      </c>
      <c r="K122" s="250">
        <f t="shared" si="0"/>
        <v>0</v>
      </c>
    </row>
    <row r="123" spans="1:11" x14ac:dyDescent="0.25">
      <c r="A123" s="255">
        <v>44974</v>
      </c>
      <c r="B123" s="251" t="s">
        <v>818</v>
      </c>
      <c r="C123" s="256" t="s">
        <v>1532</v>
      </c>
      <c r="D123" s="251" t="s">
        <v>1342</v>
      </c>
      <c r="E123" s="199" t="s">
        <v>1561</v>
      </c>
      <c r="F123" s="195"/>
      <c r="G123" s="162" t="s">
        <v>333</v>
      </c>
      <c r="H123" s="198"/>
      <c r="I123" s="253">
        <v>2150320</v>
      </c>
      <c r="J123" s="238">
        <v>2150320</v>
      </c>
      <c r="K123" s="250">
        <f t="shared" si="0"/>
        <v>0</v>
      </c>
    </row>
    <row r="124" spans="1:11" x14ac:dyDescent="0.25">
      <c r="A124" s="255">
        <v>44974</v>
      </c>
      <c r="B124" s="251" t="s">
        <v>818</v>
      </c>
      <c r="C124" s="256" t="s">
        <v>1532</v>
      </c>
      <c r="D124" s="251" t="s">
        <v>1342</v>
      </c>
      <c r="E124" s="199" t="s">
        <v>1561</v>
      </c>
      <c r="F124" s="195"/>
      <c r="G124" s="162" t="s">
        <v>333</v>
      </c>
      <c r="H124" s="198"/>
      <c r="I124" s="253">
        <v>32799797</v>
      </c>
      <c r="J124" s="238">
        <v>32799797</v>
      </c>
      <c r="K124" s="250">
        <f t="shared" si="0"/>
        <v>0</v>
      </c>
    </row>
    <row r="125" spans="1:11" x14ac:dyDescent="0.25">
      <c r="A125" s="255">
        <v>44974</v>
      </c>
      <c r="B125" s="251" t="s">
        <v>818</v>
      </c>
      <c r="C125" s="256" t="s">
        <v>1532</v>
      </c>
      <c r="D125" s="251" t="s">
        <v>1342</v>
      </c>
      <c r="E125" s="199" t="s">
        <v>1561</v>
      </c>
      <c r="F125" s="195"/>
      <c r="G125" s="162" t="s">
        <v>333</v>
      </c>
      <c r="H125" s="198"/>
      <c r="I125" s="253">
        <v>3912062</v>
      </c>
      <c r="J125" s="238">
        <v>3912062</v>
      </c>
      <c r="K125" s="250">
        <f t="shared" si="0"/>
        <v>0</v>
      </c>
    </row>
    <row r="126" spans="1:11" x14ac:dyDescent="0.25">
      <c r="A126" s="255">
        <v>44974</v>
      </c>
      <c r="B126" s="251" t="s">
        <v>818</v>
      </c>
      <c r="C126" s="256" t="s">
        <v>1532</v>
      </c>
      <c r="D126" s="251" t="s">
        <v>1342</v>
      </c>
      <c r="E126" s="98" t="s">
        <v>1561</v>
      </c>
      <c r="F126" s="195"/>
      <c r="G126" s="98" t="s">
        <v>333</v>
      </c>
      <c r="H126" s="198"/>
      <c r="I126" s="253">
        <v>173951132</v>
      </c>
      <c r="J126" s="250">
        <v>173951132</v>
      </c>
      <c r="K126" s="250">
        <f t="shared" ref="K126:K202" si="1">+I126-J126</f>
        <v>0</v>
      </c>
    </row>
    <row r="127" spans="1:11" x14ac:dyDescent="0.25">
      <c r="A127" s="255">
        <v>44974</v>
      </c>
      <c r="B127" s="251" t="s">
        <v>818</v>
      </c>
      <c r="C127" s="256" t="s">
        <v>1532</v>
      </c>
      <c r="D127" s="251" t="s">
        <v>1342</v>
      </c>
      <c r="E127" s="98" t="s">
        <v>1561</v>
      </c>
      <c r="F127" s="195"/>
      <c r="G127" s="98" t="s">
        <v>333</v>
      </c>
      <c r="H127" s="198"/>
      <c r="I127" s="253">
        <v>853921476</v>
      </c>
      <c r="J127" s="250">
        <v>853921476</v>
      </c>
      <c r="K127" s="250">
        <f t="shared" si="1"/>
        <v>0</v>
      </c>
    </row>
    <row r="128" spans="1:11" x14ac:dyDescent="0.25">
      <c r="A128" s="255">
        <v>44974</v>
      </c>
      <c r="B128" s="251" t="s">
        <v>281</v>
      </c>
      <c r="C128" s="256" t="s">
        <v>1332</v>
      </c>
      <c r="D128" s="251" t="s">
        <v>1533</v>
      </c>
      <c r="E128" s="98" t="s">
        <v>1562</v>
      </c>
      <c r="F128" s="195"/>
      <c r="G128" s="98" t="s">
        <v>333</v>
      </c>
      <c r="H128" s="198"/>
      <c r="I128" s="253">
        <v>2362859</v>
      </c>
      <c r="J128" s="250">
        <v>2362859</v>
      </c>
      <c r="K128" s="250">
        <f t="shared" si="1"/>
        <v>0</v>
      </c>
    </row>
    <row r="129" spans="1:11" x14ac:dyDescent="0.25">
      <c r="A129" s="255">
        <v>44981</v>
      </c>
      <c r="B129" s="251" t="s">
        <v>336</v>
      </c>
      <c r="C129" s="256" t="s">
        <v>1345</v>
      </c>
      <c r="D129" s="251" t="s">
        <v>1534</v>
      </c>
      <c r="E129" s="98" t="s">
        <v>1563</v>
      </c>
      <c r="F129" s="195"/>
      <c r="G129" s="98" t="s">
        <v>333</v>
      </c>
      <c r="H129" s="198"/>
      <c r="I129" s="253">
        <v>1154408</v>
      </c>
      <c r="J129" s="250">
        <v>1154408</v>
      </c>
      <c r="K129" s="250">
        <f t="shared" si="1"/>
        <v>0</v>
      </c>
    </row>
    <row r="130" spans="1:11" x14ac:dyDescent="0.25">
      <c r="A130" s="255">
        <v>44981</v>
      </c>
      <c r="B130" s="251" t="s">
        <v>336</v>
      </c>
      <c r="C130" s="256" t="s">
        <v>1345</v>
      </c>
      <c r="D130" s="251" t="s">
        <v>1534</v>
      </c>
      <c r="E130" s="98" t="s">
        <v>1563</v>
      </c>
      <c r="F130" s="195"/>
      <c r="G130" s="98" t="s">
        <v>333</v>
      </c>
      <c r="H130" s="198"/>
      <c r="I130" s="253">
        <v>2881495</v>
      </c>
      <c r="J130" s="250">
        <v>2881495</v>
      </c>
      <c r="K130" s="250">
        <f t="shared" si="1"/>
        <v>0</v>
      </c>
    </row>
    <row r="131" spans="1:11" x14ac:dyDescent="0.25">
      <c r="A131" s="255">
        <v>44981</v>
      </c>
      <c r="B131" s="251" t="s">
        <v>336</v>
      </c>
      <c r="C131" s="256" t="s">
        <v>1345</v>
      </c>
      <c r="D131" s="251" t="s">
        <v>1534</v>
      </c>
      <c r="E131" s="98" t="s">
        <v>1563</v>
      </c>
      <c r="F131" s="195"/>
      <c r="G131" s="98" t="s">
        <v>333</v>
      </c>
      <c r="H131" s="198"/>
      <c r="I131" s="253">
        <v>293732</v>
      </c>
      <c r="J131" s="250">
        <v>293732</v>
      </c>
      <c r="K131" s="250">
        <f t="shared" si="1"/>
        <v>0</v>
      </c>
    </row>
    <row r="132" spans="1:11" x14ac:dyDescent="0.25">
      <c r="A132" s="255">
        <v>44981</v>
      </c>
      <c r="B132" s="251" t="s">
        <v>336</v>
      </c>
      <c r="C132" s="256" t="s">
        <v>1345</v>
      </c>
      <c r="D132" s="251" t="s">
        <v>1534</v>
      </c>
      <c r="E132" s="98" t="s">
        <v>1563</v>
      </c>
      <c r="F132" s="195"/>
      <c r="G132" s="98" t="s">
        <v>333</v>
      </c>
      <c r="H132" s="198"/>
      <c r="I132" s="253">
        <v>10171845</v>
      </c>
      <c r="J132" s="250">
        <v>10171845</v>
      </c>
      <c r="K132" s="250">
        <f t="shared" si="1"/>
        <v>0</v>
      </c>
    </row>
    <row r="133" spans="1:11" x14ac:dyDescent="0.25">
      <c r="A133" s="255">
        <v>44981</v>
      </c>
      <c r="B133" s="251" t="s">
        <v>336</v>
      </c>
      <c r="C133" s="256" t="s">
        <v>1345</v>
      </c>
      <c r="D133" s="251" t="s">
        <v>1534</v>
      </c>
      <c r="E133" s="98" t="s">
        <v>1563</v>
      </c>
      <c r="F133" s="195"/>
      <c r="G133" s="98" t="s">
        <v>333</v>
      </c>
      <c r="H133" s="198"/>
      <c r="I133" s="253">
        <v>47731911</v>
      </c>
      <c r="J133" s="250">
        <v>47731911</v>
      </c>
      <c r="K133" s="250">
        <f t="shared" si="1"/>
        <v>0</v>
      </c>
    </row>
    <row r="134" spans="1:11" x14ac:dyDescent="0.25">
      <c r="A134" s="255">
        <v>44981</v>
      </c>
      <c r="B134" s="251" t="s">
        <v>336</v>
      </c>
      <c r="C134" s="256" t="s">
        <v>1345</v>
      </c>
      <c r="D134" s="251" t="s">
        <v>1534</v>
      </c>
      <c r="E134" s="98" t="s">
        <v>1563</v>
      </c>
      <c r="F134" s="195"/>
      <c r="G134" s="98" t="s">
        <v>333</v>
      </c>
      <c r="H134" s="198"/>
      <c r="I134" s="253">
        <v>247675008</v>
      </c>
      <c r="J134" s="250">
        <v>247675008</v>
      </c>
      <c r="K134" s="250">
        <f t="shared" si="1"/>
        <v>0</v>
      </c>
    </row>
    <row r="135" spans="1:11" x14ac:dyDescent="0.25">
      <c r="A135" s="255">
        <v>44986</v>
      </c>
      <c r="B135" s="251" t="s">
        <v>1633</v>
      </c>
      <c r="C135" s="256" t="s">
        <v>1782</v>
      </c>
      <c r="D135" s="251" t="s">
        <v>1998</v>
      </c>
      <c r="E135" s="98" t="s">
        <v>2115</v>
      </c>
      <c r="F135" s="195"/>
      <c r="G135" s="98" t="s">
        <v>2129</v>
      </c>
      <c r="H135" s="198"/>
      <c r="I135" s="253">
        <v>50000000</v>
      </c>
      <c r="J135" s="250">
        <v>9666667</v>
      </c>
      <c r="K135" s="250">
        <f t="shared" si="1"/>
        <v>40333333</v>
      </c>
    </row>
    <row r="136" spans="1:11" x14ac:dyDescent="0.25">
      <c r="A136" s="255">
        <v>44987</v>
      </c>
      <c r="B136" s="251" t="s">
        <v>1333</v>
      </c>
      <c r="C136" s="256" t="s">
        <v>1874</v>
      </c>
      <c r="D136" s="251" t="s">
        <v>2084</v>
      </c>
      <c r="E136" s="98" t="s">
        <v>2116</v>
      </c>
      <c r="F136" s="195"/>
      <c r="G136" s="98" t="s">
        <v>2130</v>
      </c>
      <c r="H136" s="198"/>
      <c r="I136" s="253">
        <v>66500000</v>
      </c>
      <c r="J136" s="250">
        <v>13533333</v>
      </c>
      <c r="K136" s="250">
        <f t="shared" si="1"/>
        <v>52966667</v>
      </c>
    </row>
    <row r="137" spans="1:11" x14ac:dyDescent="0.25">
      <c r="A137" s="255">
        <v>44991</v>
      </c>
      <c r="B137" s="251" t="s">
        <v>1340</v>
      </c>
      <c r="C137" s="256" t="s">
        <v>2036</v>
      </c>
      <c r="D137" s="251" t="s">
        <v>2085</v>
      </c>
      <c r="E137" s="98" t="s">
        <v>2117</v>
      </c>
      <c r="F137" s="195"/>
      <c r="G137" s="98" t="s">
        <v>2131</v>
      </c>
      <c r="H137" s="198"/>
      <c r="I137" s="253">
        <v>52250000</v>
      </c>
      <c r="J137" s="250">
        <v>9900000</v>
      </c>
      <c r="K137" s="250">
        <f t="shared" si="1"/>
        <v>42350000</v>
      </c>
    </row>
    <row r="138" spans="1:11" x14ac:dyDescent="0.25">
      <c r="A138" s="255">
        <v>44992</v>
      </c>
      <c r="B138" s="251" t="s">
        <v>2107</v>
      </c>
      <c r="C138" s="256" t="s">
        <v>605</v>
      </c>
      <c r="D138" s="251" t="s">
        <v>2086</v>
      </c>
      <c r="E138" s="98" t="s">
        <v>2118</v>
      </c>
      <c r="F138" s="195"/>
      <c r="G138" s="98" t="s">
        <v>1565</v>
      </c>
      <c r="H138" s="198"/>
      <c r="I138" s="253">
        <v>1560000</v>
      </c>
      <c r="J138" s="250">
        <v>1560000</v>
      </c>
      <c r="K138" s="250">
        <f t="shared" si="1"/>
        <v>0</v>
      </c>
    </row>
    <row r="139" spans="1:11" x14ac:dyDescent="0.25">
      <c r="A139" s="255">
        <v>44992</v>
      </c>
      <c r="B139" s="251" t="s">
        <v>2107</v>
      </c>
      <c r="C139" s="256" t="s">
        <v>1366</v>
      </c>
      <c r="D139" s="251" t="s">
        <v>2087</v>
      </c>
      <c r="E139" s="98" t="s">
        <v>2119</v>
      </c>
      <c r="F139" s="195"/>
      <c r="G139" s="98" t="s">
        <v>1565</v>
      </c>
      <c r="H139" s="198"/>
      <c r="I139" s="253">
        <v>7160000</v>
      </c>
      <c r="J139" s="250">
        <v>7160000</v>
      </c>
      <c r="K139" s="250">
        <f t="shared" si="1"/>
        <v>0</v>
      </c>
    </row>
    <row r="140" spans="1:11" x14ac:dyDescent="0.25">
      <c r="A140" s="255">
        <v>44992</v>
      </c>
      <c r="B140" s="251" t="s">
        <v>279</v>
      </c>
      <c r="C140" s="256" t="s">
        <v>2041</v>
      </c>
      <c r="D140" s="251" t="s">
        <v>2007</v>
      </c>
      <c r="E140" s="98" t="s">
        <v>2120</v>
      </c>
      <c r="F140" s="195"/>
      <c r="G140" s="98" t="s">
        <v>333</v>
      </c>
      <c r="H140" s="198"/>
      <c r="I140" s="253">
        <v>67406500</v>
      </c>
      <c r="J140" s="250">
        <v>67406500</v>
      </c>
      <c r="K140" s="250">
        <f t="shared" si="1"/>
        <v>0</v>
      </c>
    </row>
    <row r="141" spans="1:11" x14ac:dyDescent="0.25">
      <c r="A141" s="255">
        <v>44992</v>
      </c>
      <c r="B141" s="251" t="s">
        <v>279</v>
      </c>
      <c r="C141" s="256" t="s">
        <v>2041</v>
      </c>
      <c r="D141" s="251" t="s">
        <v>2007</v>
      </c>
      <c r="E141" s="98" t="s">
        <v>2120</v>
      </c>
      <c r="F141" s="195"/>
      <c r="G141" s="98" t="s">
        <v>333</v>
      </c>
      <c r="H141" s="198"/>
      <c r="I141" s="253">
        <v>42031200</v>
      </c>
      <c r="J141" s="250">
        <v>42031200</v>
      </c>
      <c r="K141" s="250">
        <f t="shared" si="1"/>
        <v>0</v>
      </c>
    </row>
    <row r="142" spans="1:11" x14ac:dyDescent="0.25">
      <c r="A142" s="255">
        <v>44992</v>
      </c>
      <c r="B142" s="251" t="s">
        <v>279</v>
      </c>
      <c r="C142" s="256" t="s">
        <v>2041</v>
      </c>
      <c r="D142" s="251" t="s">
        <v>2007</v>
      </c>
      <c r="E142" s="98" t="s">
        <v>2120</v>
      </c>
      <c r="F142" s="195"/>
      <c r="G142" s="98" t="s">
        <v>333</v>
      </c>
      <c r="H142" s="198"/>
      <c r="I142" s="253">
        <v>265611</v>
      </c>
      <c r="J142" s="250">
        <v>265611</v>
      </c>
      <c r="K142" s="250">
        <f t="shared" si="1"/>
        <v>0</v>
      </c>
    </row>
    <row r="143" spans="1:11" x14ac:dyDescent="0.25">
      <c r="A143" s="255">
        <v>44992</v>
      </c>
      <c r="B143" s="251" t="s">
        <v>279</v>
      </c>
      <c r="C143" s="256" t="s">
        <v>2041</v>
      </c>
      <c r="D143" s="251" t="s">
        <v>2007</v>
      </c>
      <c r="E143" s="98" t="s">
        <v>2120</v>
      </c>
      <c r="F143" s="195"/>
      <c r="G143" s="98" t="s">
        <v>333</v>
      </c>
      <c r="H143" s="198"/>
      <c r="I143" s="253">
        <v>5266500</v>
      </c>
      <c r="J143" s="250">
        <v>5266500</v>
      </c>
      <c r="K143" s="250">
        <f t="shared" si="1"/>
        <v>0</v>
      </c>
    </row>
    <row r="144" spans="1:11" x14ac:dyDescent="0.25">
      <c r="A144" s="255">
        <v>44992</v>
      </c>
      <c r="B144" s="251" t="s">
        <v>279</v>
      </c>
      <c r="C144" s="256" t="s">
        <v>2041</v>
      </c>
      <c r="D144" s="251" t="s">
        <v>2007</v>
      </c>
      <c r="E144" s="98" t="s">
        <v>2120</v>
      </c>
      <c r="F144" s="195"/>
      <c r="G144" s="98" t="s">
        <v>333</v>
      </c>
      <c r="H144" s="198"/>
      <c r="I144" s="253">
        <v>10516300</v>
      </c>
      <c r="J144" s="250">
        <v>10516300</v>
      </c>
      <c r="K144" s="250">
        <f t="shared" si="1"/>
        <v>0</v>
      </c>
    </row>
    <row r="145" spans="1:11" x14ac:dyDescent="0.25">
      <c r="A145" s="255">
        <v>44992</v>
      </c>
      <c r="B145" s="251" t="s">
        <v>279</v>
      </c>
      <c r="C145" s="256" t="s">
        <v>2041</v>
      </c>
      <c r="D145" s="251" t="s">
        <v>2007</v>
      </c>
      <c r="E145" s="98" t="s">
        <v>2120</v>
      </c>
      <c r="F145" s="195"/>
      <c r="G145" s="98" t="s">
        <v>333</v>
      </c>
      <c r="H145" s="198"/>
      <c r="I145" s="253">
        <v>31524700</v>
      </c>
      <c r="J145" s="250">
        <v>31524700</v>
      </c>
      <c r="K145" s="250">
        <f t="shared" si="1"/>
        <v>0</v>
      </c>
    </row>
    <row r="146" spans="1:11" x14ac:dyDescent="0.25">
      <c r="A146" s="255">
        <v>44992</v>
      </c>
      <c r="B146" s="251" t="s">
        <v>279</v>
      </c>
      <c r="C146" s="256" t="s">
        <v>2041</v>
      </c>
      <c r="D146" s="251" t="s">
        <v>2007</v>
      </c>
      <c r="E146" s="98" t="s">
        <v>2120</v>
      </c>
      <c r="F146" s="195"/>
      <c r="G146" s="98" t="s">
        <v>333</v>
      </c>
      <c r="H146" s="198"/>
      <c r="I146" s="253">
        <v>126170128</v>
      </c>
      <c r="J146" s="250">
        <v>126170128</v>
      </c>
      <c r="K146" s="250">
        <f t="shared" si="1"/>
        <v>0</v>
      </c>
    </row>
    <row r="147" spans="1:11" x14ac:dyDescent="0.25">
      <c r="A147" s="255">
        <v>44992</v>
      </c>
      <c r="B147" s="251" t="s">
        <v>279</v>
      </c>
      <c r="C147" s="256" t="s">
        <v>2041</v>
      </c>
      <c r="D147" s="251" t="s">
        <v>2007</v>
      </c>
      <c r="E147" s="98" t="s">
        <v>2120</v>
      </c>
      <c r="F147" s="195"/>
      <c r="G147" s="98" t="s">
        <v>333</v>
      </c>
      <c r="H147" s="198"/>
      <c r="I147" s="253">
        <v>89872038</v>
      </c>
      <c r="J147" s="250">
        <v>89872038</v>
      </c>
      <c r="K147" s="250">
        <f t="shared" si="1"/>
        <v>0</v>
      </c>
    </row>
    <row r="148" spans="1:11" x14ac:dyDescent="0.25">
      <c r="A148" s="255">
        <v>44992</v>
      </c>
      <c r="B148" s="251" t="s">
        <v>279</v>
      </c>
      <c r="C148" s="256" t="s">
        <v>2041</v>
      </c>
      <c r="D148" s="251" t="s">
        <v>2007</v>
      </c>
      <c r="E148" s="98" t="s">
        <v>2120</v>
      </c>
      <c r="F148" s="195"/>
      <c r="G148" s="98" t="s">
        <v>333</v>
      </c>
      <c r="H148" s="198"/>
      <c r="I148" s="253">
        <v>5266500</v>
      </c>
      <c r="J148" s="250">
        <v>5266500</v>
      </c>
      <c r="K148" s="250">
        <f t="shared" si="1"/>
        <v>0</v>
      </c>
    </row>
    <row r="149" spans="1:11" x14ac:dyDescent="0.25">
      <c r="A149" s="255">
        <v>44992</v>
      </c>
      <c r="B149" s="251" t="s">
        <v>2108</v>
      </c>
      <c r="C149" s="256" t="s">
        <v>1987</v>
      </c>
      <c r="D149" s="251" t="s">
        <v>2088</v>
      </c>
      <c r="E149" s="98" t="s">
        <v>2115</v>
      </c>
      <c r="F149" s="195"/>
      <c r="G149" s="98" t="s">
        <v>2132</v>
      </c>
      <c r="H149" s="198"/>
      <c r="I149" s="253">
        <v>45000000</v>
      </c>
      <c r="J149" s="250">
        <v>8833333</v>
      </c>
      <c r="K149" s="250">
        <f t="shared" si="1"/>
        <v>36166667</v>
      </c>
    </row>
    <row r="150" spans="1:11" x14ac:dyDescent="0.25">
      <c r="A150" s="255">
        <v>44993</v>
      </c>
      <c r="B150" s="251" t="s">
        <v>350</v>
      </c>
      <c r="C150" s="256" t="s">
        <v>2089</v>
      </c>
      <c r="D150" s="251" t="s">
        <v>2090</v>
      </c>
      <c r="E150" s="98" t="s">
        <v>2121</v>
      </c>
      <c r="F150" s="195"/>
      <c r="G150" s="98" t="s">
        <v>333</v>
      </c>
      <c r="H150" s="198"/>
      <c r="I150" s="253">
        <v>215900</v>
      </c>
      <c r="J150" s="250">
        <v>215900</v>
      </c>
      <c r="K150" s="250">
        <f t="shared" si="1"/>
        <v>0</v>
      </c>
    </row>
    <row r="151" spans="1:11" x14ac:dyDescent="0.25">
      <c r="A151" s="255">
        <v>44993</v>
      </c>
      <c r="B151" s="251" t="s">
        <v>350</v>
      </c>
      <c r="C151" s="256" t="s">
        <v>2089</v>
      </c>
      <c r="D151" s="251" t="s">
        <v>2090</v>
      </c>
      <c r="E151" s="98" t="s">
        <v>2121</v>
      </c>
      <c r="F151" s="195"/>
      <c r="G151" s="98" t="s">
        <v>333</v>
      </c>
      <c r="H151" s="198"/>
      <c r="I151" s="253">
        <v>1121100</v>
      </c>
      <c r="J151" s="250">
        <v>1121100</v>
      </c>
      <c r="K151" s="250">
        <f t="shared" si="1"/>
        <v>0</v>
      </c>
    </row>
    <row r="152" spans="1:11" x14ac:dyDescent="0.25">
      <c r="A152" s="255">
        <v>44993</v>
      </c>
      <c r="B152" s="251" t="s">
        <v>350</v>
      </c>
      <c r="C152" s="256" t="s">
        <v>2089</v>
      </c>
      <c r="D152" s="251" t="s">
        <v>2090</v>
      </c>
      <c r="E152" s="98" t="s">
        <v>2121</v>
      </c>
      <c r="F152" s="195"/>
      <c r="G152" s="98" t="s">
        <v>333</v>
      </c>
      <c r="H152" s="198"/>
      <c r="I152" s="253">
        <v>139900</v>
      </c>
      <c r="J152" s="250">
        <v>139900</v>
      </c>
      <c r="K152" s="250">
        <f t="shared" si="1"/>
        <v>0</v>
      </c>
    </row>
    <row r="153" spans="1:11" x14ac:dyDescent="0.25">
      <c r="A153" s="255">
        <v>44993</v>
      </c>
      <c r="B153" s="251" t="s">
        <v>350</v>
      </c>
      <c r="C153" s="256" t="s">
        <v>2089</v>
      </c>
      <c r="D153" s="251" t="s">
        <v>2090</v>
      </c>
      <c r="E153" s="98" t="s">
        <v>2121</v>
      </c>
      <c r="F153" s="195"/>
      <c r="G153" s="98" t="s">
        <v>333</v>
      </c>
      <c r="H153" s="198"/>
      <c r="I153" s="253">
        <v>280300</v>
      </c>
      <c r="J153" s="250">
        <v>280300</v>
      </c>
      <c r="K153" s="250">
        <f t="shared" si="1"/>
        <v>0</v>
      </c>
    </row>
    <row r="154" spans="1:11" x14ac:dyDescent="0.25">
      <c r="A154" s="255">
        <v>44993</v>
      </c>
      <c r="B154" s="251" t="s">
        <v>350</v>
      </c>
      <c r="C154" s="256" t="s">
        <v>2089</v>
      </c>
      <c r="D154" s="251" t="s">
        <v>2090</v>
      </c>
      <c r="E154" s="98" t="s">
        <v>2121</v>
      </c>
      <c r="F154" s="195"/>
      <c r="G154" s="98" t="s">
        <v>333</v>
      </c>
      <c r="H154" s="198"/>
      <c r="I154" s="253">
        <v>840800</v>
      </c>
      <c r="J154" s="250">
        <v>840800</v>
      </c>
      <c r="K154" s="250">
        <f t="shared" si="1"/>
        <v>0</v>
      </c>
    </row>
    <row r="155" spans="1:11" x14ac:dyDescent="0.25">
      <c r="A155" s="255">
        <v>44993</v>
      </c>
      <c r="B155" s="251" t="s">
        <v>350</v>
      </c>
      <c r="C155" s="256" t="s">
        <v>2089</v>
      </c>
      <c r="D155" s="251" t="s">
        <v>2090</v>
      </c>
      <c r="E155" s="98" t="s">
        <v>2121</v>
      </c>
      <c r="F155" s="195"/>
      <c r="G155" s="98" t="s">
        <v>333</v>
      </c>
      <c r="H155" s="198"/>
      <c r="I155" s="253">
        <v>411705</v>
      </c>
      <c r="J155" s="250">
        <v>411705</v>
      </c>
      <c r="K155" s="250">
        <f t="shared" si="1"/>
        <v>0</v>
      </c>
    </row>
    <row r="156" spans="1:11" x14ac:dyDescent="0.25">
      <c r="A156" s="255">
        <v>44993</v>
      </c>
      <c r="B156" s="251" t="s">
        <v>350</v>
      </c>
      <c r="C156" s="256" t="s">
        <v>2089</v>
      </c>
      <c r="D156" s="251" t="s">
        <v>2090</v>
      </c>
      <c r="E156" s="98" t="s">
        <v>2121</v>
      </c>
      <c r="F156" s="195"/>
      <c r="G156" s="98" t="s">
        <v>333</v>
      </c>
      <c r="H156" s="198"/>
      <c r="I156" s="253">
        <v>286205</v>
      </c>
      <c r="J156" s="250">
        <v>286205</v>
      </c>
      <c r="K156" s="250">
        <f t="shared" si="1"/>
        <v>0</v>
      </c>
    </row>
    <row r="157" spans="1:11" x14ac:dyDescent="0.25">
      <c r="A157" s="255">
        <v>44993</v>
      </c>
      <c r="B157" s="251" t="s">
        <v>350</v>
      </c>
      <c r="C157" s="256" t="s">
        <v>2089</v>
      </c>
      <c r="D157" s="251" t="s">
        <v>2090</v>
      </c>
      <c r="E157" s="98" t="s">
        <v>2121</v>
      </c>
      <c r="F157" s="195"/>
      <c r="G157" s="98" t="s">
        <v>333</v>
      </c>
      <c r="H157" s="198"/>
      <c r="I157" s="253">
        <v>139900</v>
      </c>
      <c r="J157" s="250">
        <v>139900</v>
      </c>
      <c r="K157" s="250">
        <f t="shared" si="1"/>
        <v>0</v>
      </c>
    </row>
    <row r="158" spans="1:11" x14ac:dyDescent="0.25">
      <c r="A158" s="255">
        <v>44995</v>
      </c>
      <c r="B158" s="251" t="s">
        <v>1349</v>
      </c>
      <c r="C158" s="256" t="s">
        <v>1357</v>
      </c>
      <c r="D158" s="251" t="s">
        <v>2091</v>
      </c>
      <c r="E158" s="98" t="s">
        <v>2122</v>
      </c>
      <c r="F158" s="195"/>
      <c r="G158" s="98" t="s">
        <v>2133</v>
      </c>
      <c r="H158" s="198"/>
      <c r="I158" s="253">
        <v>79000000</v>
      </c>
      <c r="J158" s="250">
        <v>0</v>
      </c>
      <c r="K158" s="250">
        <f t="shared" si="1"/>
        <v>79000000</v>
      </c>
    </row>
    <row r="159" spans="1:11" x14ac:dyDescent="0.25">
      <c r="A159" s="255">
        <v>45002</v>
      </c>
      <c r="B159" s="251" t="s">
        <v>2109</v>
      </c>
      <c r="C159" s="256" t="s">
        <v>2092</v>
      </c>
      <c r="D159" s="251" t="s">
        <v>2093</v>
      </c>
      <c r="E159" s="98" t="s">
        <v>2115</v>
      </c>
      <c r="F159" s="195"/>
      <c r="G159" s="98" t="s">
        <v>2134</v>
      </c>
      <c r="H159" s="198"/>
      <c r="I159" s="253">
        <v>45000000</v>
      </c>
      <c r="J159" s="250">
        <v>6666667</v>
      </c>
      <c r="K159" s="250">
        <f t="shared" si="1"/>
        <v>38333333</v>
      </c>
    </row>
    <row r="160" spans="1:11" x14ac:dyDescent="0.25">
      <c r="A160" s="255">
        <v>45002</v>
      </c>
      <c r="B160" s="251" t="s">
        <v>1998</v>
      </c>
      <c r="C160" s="256" t="s">
        <v>2037</v>
      </c>
      <c r="D160" s="251" t="s">
        <v>2094</v>
      </c>
      <c r="E160" s="98" t="s">
        <v>2115</v>
      </c>
      <c r="F160" s="195"/>
      <c r="G160" s="98" t="s">
        <v>2135</v>
      </c>
      <c r="H160" s="198"/>
      <c r="I160" s="253">
        <v>45000000</v>
      </c>
      <c r="J160" s="250">
        <v>7333333</v>
      </c>
      <c r="K160" s="250">
        <f t="shared" si="1"/>
        <v>37666667</v>
      </c>
    </row>
    <row r="161" spans="1:11" x14ac:dyDescent="0.25">
      <c r="A161" s="255">
        <v>45002</v>
      </c>
      <c r="B161" s="251" t="s">
        <v>278</v>
      </c>
      <c r="C161" s="256" t="s">
        <v>2095</v>
      </c>
      <c r="D161" s="251" t="s">
        <v>2096</v>
      </c>
      <c r="E161" s="98" t="s">
        <v>2123</v>
      </c>
      <c r="F161" s="195"/>
      <c r="G161" s="98" t="s">
        <v>333</v>
      </c>
      <c r="H161" s="198"/>
      <c r="I161" s="253">
        <v>2697565</v>
      </c>
      <c r="J161" s="250">
        <v>2697565</v>
      </c>
      <c r="K161" s="250">
        <f t="shared" si="1"/>
        <v>0</v>
      </c>
    </row>
    <row r="162" spans="1:11" x14ac:dyDescent="0.25">
      <c r="A162" s="255">
        <v>45002</v>
      </c>
      <c r="B162" s="251" t="s">
        <v>278</v>
      </c>
      <c r="C162" s="256" t="s">
        <v>2095</v>
      </c>
      <c r="D162" s="251" t="s">
        <v>2096</v>
      </c>
      <c r="E162" s="98" t="s">
        <v>2123</v>
      </c>
      <c r="F162" s="195"/>
      <c r="G162" s="98" t="s">
        <v>333</v>
      </c>
      <c r="H162" s="198"/>
      <c r="I162" s="253">
        <v>25476119</v>
      </c>
      <c r="J162" s="250">
        <v>25476119</v>
      </c>
      <c r="K162" s="250">
        <f t="shared" si="1"/>
        <v>0</v>
      </c>
    </row>
    <row r="163" spans="1:11" x14ac:dyDescent="0.25">
      <c r="A163" s="255">
        <v>45002</v>
      </c>
      <c r="B163" s="251" t="s">
        <v>278</v>
      </c>
      <c r="C163" s="256" t="s">
        <v>2095</v>
      </c>
      <c r="D163" s="251" t="s">
        <v>2096</v>
      </c>
      <c r="E163" s="98" t="s">
        <v>2123</v>
      </c>
      <c r="F163" s="195"/>
      <c r="G163" s="98" t="s">
        <v>333</v>
      </c>
      <c r="H163" s="198"/>
      <c r="I163" s="253">
        <v>1243969</v>
      </c>
      <c r="J163" s="250">
        <v>1243969</v>
      </c>
      <c r="K163" s="250">
        <f t="shared" si="1"/>
        <v>0</v>
      </c>
    </row>
    <row r="164" spans="1:11" x14ac:dyDescent="0.25">
      <c r="A164" s="255">
        <v>45002</v>
      </c>
      <c r="B164" s="251" t="s">
        <v>278</v>
      </c>
      <c r="C164" s="256" t="s">
        <v>2095</v>
      </c>
      <c r="D164" s="251" t="s">
        <v>2096</v>
      </c>
      <c r="E164" s="98" t="s">
        <v>2123</v>
      </c>
      <c r="F164" s="195"/>
      <c r="G164" s="98" t="s">
        <v>333</v>
      </c>
      <c r="H164" s="198"/>
      <c r="I164" s="253">
        <v>2519320</v>
      </c>
      <c r="J164" s="250">
        <v>2519320</v>
      </c>
      <c r="K164" s="250">
        <f t="shared" si="1"/>
        <v>0</v>
      </c>
    </row>
    <row r="165" spans="1:11" x14ac:dyDescent="0.25">
      <c r="A165" s="255">
        <v>45002</v>
      </c>
      <c r="B165" s="251" t="s">
        <v>278</v>
      </c>
      <c r="C165" s="256" t="s">
        <v>2095</v>
      </c>
      <c r="D165" s="251" t="s">
        <v>2096</v>
      </c>
      <c r="E165" s="98" t="s">
        <v>2123</v>
      </c>
      <c r="F165" s="195"/>
      <c r="G165" s="98" t="s">
        <v>333</v>
      </c>
      <c r="H165" s="198"/>
      <c r="I165" s="253">
        <v>43832927</v>
      </c>
      <c r="J165" s="250">
        <v>43832927</v>
      </c>
      <c r="K165" s="250">
        <f t="shared" si="1"/>
        <v>0</v>
      </c>
    </row>
    <row r="166" spans="1:11" x14ac:dyDescent="0.25">
      <c r="A166" s="255">
        <v>45002</v>
      </c>
      <c r="B166" s="251" t="s">
        <v>278</v>
      </c>
      <c r="C166" s="256" t="s">
        <v>2095</v>
      </c>
      <c r="D166" s="251" t="s">
        <v>2096</v>
      </c>
      <c r="E166" s="98" t="s">
        <v>2123</v>
      </c>
      <c r="F166" s="195"/>
      <c r="G166" s="98" t="s">
        <v>333</v>
      </c>
      <c r="H166" s="198"/>
      <c r="I166" s="253">
        <v>5942319</v>
      </c>
      <c r="J166" s="250">
        <v>5942319</v>
      </c>
      <c r="K166" s="250">
        <f t="shared" si="1"/>
        <v>0</v>
      </c>
    </row>
    <row r="167" spans="1:11" x14ac:dyDescent="0.25">
      <c r="A167" s="255">
        <v>45002</v>
      </c>
      <c r="B167" s="251" t="s">
        <v>278</v>
      </c>
      <c r="C167" s="256" t="s">
        <v>2095</v>
      </c>
      <c r="D167" s="251" t="s">
        <v>2096</v>
      </c>
      <c r="E167" s="98" t="s">
        <v>2123</v>
      </c>
      <c r="F167" s="195"/>
      <c r="G167" s="98" t="s">
        <v>333</v>
      </c>
      <c r="H167" s="198"/>
      <c r="I167" s="253">
        <v>209826326</v>
      </c>
      <c r="J167" s="250">
        <v>209826326</v>
      </c>
      <c r="K167" s="250">
        <f t="shared" si="1"/>
        <v>0</v>
      </c>
    </row>
    <row r="168" spans="1:11" x14ac:dyDescent="0.25">
      <c r="A168" s="255">
        <v>45002</v>
      </c>
      <c r="B168" s="251" t="s">
        <v>278</v>
      </c>
      <c r="C168" s="256" t="s">
        <v>2095</v>
      </c>
      <c r="D168" s="251" t="s">
        <v>2096</v>
      </c>
      <c r="E168" s="98" t="s">
        <v>2123</v>
      </c>
      <c r="F168" s="195"/>
      <c r="G168" s="98" t="s">
        <v>333</v>
      </c>
      <c r="H168" s="198"/>
      <c r="I168" s="253">
        <v>978832540</v>
      </c>
      <c r="J168" s="250">
        <v>978685070</v>
      </c>
      <c r="K168" s="250">
        <f t="shared" si="1"/>
        <v>147470</v>
      </c>
    </row>
    <row r="169" spans="1:11" x14ac:dyDescent="0.25">
      <c r="A169" s="255">
        <v>45002</v>
      </c>
      <c r="B169" s="251" t="s">
        <v>749</v>
      </c>
      <c r="C169" s="256" t="s">
        <v>2008</v>
      </c>
      <c r="D169" s="251" t="s">
        <v>2097</v>
      </c>
      <c r="E169" s="98" t="s">
        <v>2124</v>
      </c>
      <c r="F169" s="195"/>
      <c r="G169" s="98" t="s">
        <v>333</v>
      </c>
      <c r="H169" s="198"/>
      <c r="I169" s="253">
        <v>2554250</v>
      </c>
      <c r="J169" s="250">
        <v>2554250</v>
      </c>
      <c r="K169" s="250">
        <f t="shared" si="1"/>
        <v>0</v>
      </c>
    </row>
    <row r="170" spans="1:11" x14ac:dyDescent="0.25">
      <c r="A170" s="255">
        <v>45002</v>
      </c>
      <c r="B170" s="251" t="s">
        <v>2110</v>
      </c>
      <c r="C170" s="256" t="s">
        <v>1989</v>
      </c>
      <c r="D170" s="251" t="s">
        <v>2098</v>
      </c>
      <c r="E170" s="98" t="s">
        <v>2115</v>
      </c>
      <c r="F170" s="195"/>
      <c r="G170" s="98" t="s">
        <v>2136</v>
      </c>
      <c r="H170" s="198"/>
      <c r="I170" s="253">
        <v>45000000</v>
      </c>
      <c r="J170" s="250">
        <v>7333333</v>
      </c>
      <c r="K170" s="250">
        <f t="shared" si="1"/>
        <v>37666667</v>
      </c>
    </row>
    <row r="171" spans="1:11" x14ac:dyDescent="0.25">
      <c r="A171" s="255">
        <v>45002</v>
      </c>
      <c r="B171" s="251" t="s">
        <v>2111</v>
      </c>
      <c r="C171" s="256" t="s">
        <v>1990</v>
      </c>
      <c r="D171" s="251" t="s">
        <v>2099</v>
      </c>
      <c r="E171" s="98" t="s">
        <v>2115</v>
      </c>
      <c r="F171" s="195"/>
      <c r="G171" s="98" t="s">
        <v>2137</v>
      </c>
      <c r="H171" s="198"/>
      <c r="I171" s="253">
        <v>45000000</v>
      </c>
      <c r="J171" s="250">
        <v>6500000</v>
      </c>
      <c r="K171" s="250">
        <f t="shared" si="1"/>
        <v>38500000</v>
      </c>
    </row>
    <row r="172" spans="1:11" x14ac:dyDescent="0.25">
      <c r="A172" s="255">
        <v>45006</v>
      </c>
      <c r="B172" s="251" t="s">
        <v>280</v>
      </c>
      <c r="C172" s="256" t="s">
        <v>2100</v>
      </c>
      <c r="D172" s="251" t="s">
        <v>2101</v>
      </c>
      <c r="E172" s="98" t="s">
        <v>2125</v>
      </c>
      <c r="F172" s="195"/>
      <c r="G172" s="98" t="s">
        <v>333</v>
      </c>
      <c r="H172" s="198"/>
      <c r="I172" s="253">
        <v>51007</v>
      </c>
      <c r="J172" s="250">
        <v>51007</v>
      </c>
      <c r="K172" s="250">
        <f t="shared" si="1"/>
        <v>0</v>
      </c>
    </row>
    <row r="173" spans="1:11" x14ac:dyDescent="0.25">
      <c r="A173" s="255">
        <v>45012</v>
      </c>
      <c r="B173" s="251" t="s">
        <v>2112</v>
      </c>
      <c r="C173" s="256" t="s">
        <v>2102</v>
      </c>
      <c r="D173" s="251" t="s">
        <v>2103</v>
      </c>
      <c r="E173" s="98" t="s">
        <v>2126</v>
      </c>
      <c r="F173" s="195"/>
      <c r="G173" s="98" t="s">
        <v>2138</v>
      </c>
      <c r="H173" s="198"/>
      <c r="I173" s="253">
        <v>67500000</v>
      </c>
      <c r="J173" s="250">
        <v>8500000</v>
      </c>
      <c r="K173" s="250">
        <f t="shared" si="1"/>
        <v>59000000</v>
      </c>
    </row>
    <row r="174" spans="1:11" x14ac:dyDescent="0.25">
      <c r="A174" s="255">
        <v>45013</v>
      </c>
      <c r="B174" s="251" t="s">
        <v>2113</v>
      </c>
      <c r="C174" s="256" t="s">
        <v>2009</v>
      </c>
      <c r="D174" s="251" t="s">
        <v>2104</v>
      </c>
      <c r="E174" s="98" t="s">
        <v>2127</v>
      </c>
      <c r="F174" s="195"/>
      <c r="G174" s="98" t="s">
        <v>2139</v>
      </c>
      <c r="H174" s="198"/>
      <c r="I174" s="253">
        <v>67500000</v>
      </c>
      <c r="J174" s="250">
        <v>8250000</v>
      </c>
      <c r="K174" s="250">
        <f t="shared" si="1"/>
        <v>59250000</v>
      </c>
    </row>
    <row r="175" spans="1:11" x14ac:dyDescent="0.25">
      <c r="A175" s="255">
        <v>45014</v>
      </c>
      <c r="B175" s="251" t="s">
        <v>2114</v>
      </c>
      <c r="C175" s="256" t="s">
        <v>2105</v>
      </c>
      <c r="D175" s="251" t="s">
        <v>2106</v>
      </c>
      <c r="E175" s="98" t="s">
        <v>2128</v>
      </c>
      <c r="F175" s="195"/>
      <c r="G175" s="98" t="s">
        <v>2140</v>
      </c>
      <c r="H175" s="198"/>
      <c r="I175" s="253">
        <v>46800000</v>
      </c>
      <c r="J175" s="250">
        <v>5373333</v>
      </c>
      <c r="K175" s="250">
        <f t="shared" si="1"/>
        <v>41426667</v>
      </c>
    </row>
    <row r="176" spans="1:11" x14ac:dyDescent="0.25">
      <c r="A176" s="255">
        <v>45019</v>
      </c>
      <c r="B176" s="251" t="s">
        <v>2154</v>
      </c>
      <c r="C176" s="256" t="s">
        <v>2018</v>
      </c>
      <c r="D176" s="251" t="s">
        <v>2390</v>
      </c>
      <c r="E176" s="98" t="s">
        <v>2406</v>
      </c>
      <c r="F176" s="195"/>
      <c r="G176" s="98" t="s">
        <v>2402</v>
      </c>
      <c r="H176" s="198"/>
      <c r="I176" s="253">
        <v>58500000</v>
      </c>
      <c r="J176" s="250">
        <v>6066667</v>
      </c>
      <c r="K176" s="250">
        <f t="shared" si="1"/>
        <v>52433333</v>
      </c>
    </row>
    <row r="177" spans="1:11" x14ac:dyDescent="0.25">
      <c r="A177" s="255">
        <v>45019</v>
      </c>
      <c r="B177" s="251" t="s">
        <v>2275</v>
      </c>
      <c r="C177" s="256" t="s">
        <v>2391</v>
      </c>
      <c r="D177" s="251" t="s">
        <v>2392</v>
      </c>
      <c r="E177" s="98" t="s">
        <v>2407</v>
      </c>
      <c r="F177" s="195"/>
      <c r="G177" s="98" t="s">
        <v>2403</v>
      </c>
      <c r="H177" s="198"/>
      <c r="I177" s="253">
        <v>31500000</v>
      </c>
      <c r="J177" s="250">
        <v>3266667</v>
      </c>
      <c r="K177" s="250">
        <f t="shared" si="1"/>
        <v>28233333</v>
      </c>
    </row>
    <row r="178" spans="1:11" x14ac:dyDescent="0.25">
      <c r="A178" s="255">
        <v>45021</v>
      </c>
      <c r="B178" s="251" t="s">
        <v>2400</v>
      </c>
      <c r="C178" s="256" t="s">
        <v>1366</v>
      </c>
      <c r="D178" s="251" t="s">
        <v>2393</v>
      </c>
      <c r="E178" s="98" t="s">
        <v>2408</v>
      </c>
      <c r="F178" s="195"/>
      <c r="G178" s="98" t="s">
        <v>1565</v>
      </c>
      <c r="H178" s="198"/>
      <c r="I178" s="253">
        <v>7232000</v>
      </c>
      <c r="J178" s="250">
        <v>7232000</v>
      </c>
      <c r="K178" s="250">
        <f t="shared" si="1"/>
        <v>0</v>
      </c>
    </row>
    <row r="179" spans="1:11" x14ac:dyDescent="0.25">
      <c r="A179" s="255">
        <v>45027</v>
      </c>
      <c r="B179" s="251" t="s">
        <v>355</v>
      </c>
      <c r="C179" s="256" t="s">
        <v>2025</v>
      </c>
      <c r="D179" s="251" t="s">
        <v>2394</v>
      </c>
      <c r="E179" s="98" t="s">
        <v>2409</v>
      </c>
      <c r="F179" s="195"/>
      <c r="G179" s="98" t="s">
        <v>333</v>
      </c>
      <c r="H179" s="198"/>
      <c r="I179" s="253">
        <v>11100</v>
      </c>
      <c r="J179" s="250">
        <v>11100</v>
      </c>
      <c r="K179" s="250">
        <f t="shared" si="1"/>
        <v>0</v>
      </c>
    </row>
    <row r="180" spans="1:11" x14ac:dyDescent="0.25">
      <c r="A180" s="255">
        <v>45027</v>
      </c>
      <c r="B180" s="251" t="s">
        <v>355</v>
      </c>
      <c r="C180" s="256" t="s">
        <v>2025</v>
      </c>
      <c r="D180" s="251" t="s">
        <v>2394</v>
      </c>
      <c r="E180" s="98" t="s">
        <v>2409</v>
      </c>
      <c r="F180" s="195"/>
      <c r="G180" s="98" t="s">
        <v>333</v>
      </c>
      <c r="H180" s="198"/>
      <c r="I180" s="253">
        <v>6400</v>
      </c>
      <c r="J180" s="250">
        <v>6400</v>
      </c>
      <c r="K180" s="250">
        <f t="shared" si="1"/>
        <v>0</v>
      </c>
    </row>
    <row r="181" spans="1:11" x14ac:dyDescent="0.25">
      <c r="A181" s="255">
        <v>45027</v>
      </c>
      <c r="B181" s="251" t="s">
        <v>355</v>
      </c>
      <c r="C181" s="256" t="s">
        <v>2025</v>
      </c>
      <c r="D181" s="251" t="s">
        <v>2394</v>
      </c>
      <c r="E181" s="98" t="s">
        <v>2409</v>
      </c>
      <c r="F181" s="195"/>
      <c r="G181" s="98" t="s">
        <v>333</v>
      </c>
      <c r="H181" s="198"/>
      <c r="I181" s="253">
        <v>800</v>
      </c>
      <c r="J181" s="250">
        <v>800</v>
      </c>
      <c r="K181" s="250">
        <f t="shared" si="1"/>
        <v>0</v>
      </c>
    </row>
    <row r="182" spans="1:11" x14ac:dyDescent="0.25">
      <c r="A182" s="255">
        <v>45027</v>
      </c>
      <c r="B182" s="251" t="s">
        <v>355</v>
      </c>
      <c r="C182" s="256" t="s">
        <v>2025</v>
      </c>
      <c r="D182" s="251" t="s">
        <v>2394</v>
      </c>
      <c r="E182" s="98" t="s">
        <v>2409</v>
      </c>
      <c r="F182" s="195"/>
      <c r="G182" s="98" t="s">
        <v>333</v>
      </c>
      <c r="H182" s="198"/>
      <c r="I182" s="253">
        <v>1600</v>
      </c>
      <c r="J182" s="250">
        <v>1600</v>
      </c>
      <c r="K182" s="250">
        <f t="shared" si="1"/>
        <v>0</v>
      </c>
    </row>
    <row r="183" spans="1:11" x14ac:dyDescent="0.25">
      <c r="A183" s="255">
        <v>45027</v>
      </c>
      <c r="B183" s="251" t="s">
        <v>355</v>
      </c>
      <c r="C183" s="256" t="s">
        <v>2025</v>
      </c>
      <c r="D183" s="251" t="s">
        <v>2394</v>
      </c>
      <c r="E183" s="98" t="s">
        <v>2409</v>
      </c>
      <c r="F183" s="195"/>
      <c r="G183" s="98" t="s">
        <v>333</v>
      </c>
      <c r="H183" s="198"/>
      <c r="I183" s="253">
        <v>4800</v>
      </c>
      <c r="J183" s="250">
        <v>4800</v>
      </c>
      <c r="K183" s="250">
        <f t="shared" si="1"/>
        <v>0</v>
      </c>
    </row>
    <row r="184" spans="1:11" x14ac:dyDescent="0.25">
      <c r="A184" s="255">
        <v>45027</v>
      </c>
      <c r="B184" s="251" t="s">
        <v>355</v>
      </c>
      <c r="C184" s="256" t="s">
        <v>2025</v>
      </c>
      <c r="D184" s="251" t="s">
        <v>2394</v>
      </c>
      <c r="E184" s="98" t="s">
        <v>2409</v>
      </c>
      <c r="F184" s="195"/>
      <c r="G184" s="98" t="s">
        <v>333</v>
      </c>
      <c r="H184" s="198"/>
      <c r="I184" s="253">
        <v>25400</v>
      </c>
      <c r="J184" s="250">
        <v>25400</v>
      </c>
      <c r="K184" s="250">
        <f t="shared" si="1"/>
        <v>0</v>
      </c>
    </row>
    <row r="185" spans="1:11" x14ac:dyDescent="0.25">
      <c r="A185" s="255">
        <v>45027</v>
      </c>
      <c r="B185" s="251" t="s">
        <v>355</v>
      </c>
      <c r="C185" s="256" t="s">
        <v>2025</v>
      </c>
      <c r="D185" s="251" t="s">
        <v>2394</v>
      </c>
      <c r="E185" s="98" t="s">
        <v>2409</v>
      </c>
      <c r="F185" s="195"/>
      <c r="G185" s="98" t="s">
        <v>333</v>
      </c>
      <c r="H185" s="198"/>
      <c r="I185" s="253">
        <v>19800</v>
      </c>
      <c r="J185" s="250">
        <v>19800</v>
      </c>
      <c r="K185" s="250">
        <f t="shared" si="1"/>
        <v>0</v>
      </c>
    </row>
    <row r="186" spans="1:11" x14ac:dyDescent="0.25">
      <c r="A186" s="255">
        <v>45027</v>
      </c>
      <c r="B186" s="251" t="s">
        <v>355</v>
      </c>
      <c r="C186" s="256" t="s">
        <v>2025</v>
      </c>
      <c r="D186" s="251" t="s">
        <v>2394</v>
      </c>
      <c r="E186" s="98" t="s">
        <v>2409</v>
      </c>
      <c r="F186" s="195"/>
      <c r="G186" s="98" t="s">
        <v>333</v>
      </c>
      <c r="H186" s="198"/>
      <c r="I186" s="253">
        <v>800</v>
      </c>
      <c r="J186" s="250">
        <v>800</v>
      </c>
      <c r="K186" s="250">
        <f t="shared" si="1"/>
        <v>0</v>
      </c>
    </row>
    <row r="187" spans="1:11" x14ac:dyDescent="0.25">
      <c r="A187" s="255">
        <v>45028</v>
      </c>
      <c r="B187" s="251" t="s">
        <v>784</v>
      </c>
      <c r="C187" s="256" t="s">
        <v>2106</v>
      </c>
      <c r="D187" s="251" t="s">
        <v>2395</v>
      </c>
      <c r="E187" s="98" t="s">
        <v>2410</v>
      </c>
      <c r="F187" s="195"/>
      <c r="G187" s="98" t="s">
        <v>333</v>
      </c>
      <c r="H187" s="198"/>
      <c r="I187" s="253">
        <v>76982000</v>
      </c>
      <c r="J187" s="250">
        <v>76982000</v>
      </c>
      <c r="K187" s="250">
        <f t="shared" si="1"/>
        <v>0</v>
      </c>
    </row>
    <row r="188" spans="1:11" x14ac:dyDescent="0.25">
      <c r="A188" s="255">
        <v>45028</v>
      </c>
      <c r="B188" s="251" t="s">
        <v>784</v>
      </c>
      <c r="C188" s="256" t="s">
        <v>2106</v>
      </c>
      <c r="D188" s="251" t="s">
        <v>2395</v>
      </c>
      <c r="E188" s="98" t="s">
        <v>2410</v>
      </c>
      <c r="F188" s="195"/>
      <c r="G188" s="98" t="s">
        <v>333</v>
      </c>
      <c r="H188" s="198"/>
      <c r="I188" s="253">
        <v>48892700</v>
      </c>
      <c r="J188" s="250">
        <v>48892700</v>
      </c>
      <c r="K188" s="250">
        <f t="shared" si="1"/>
        <v>0</v>
      </c>
    </row>
    <row r="189" spans="1:11" x14ac:dyDescent="0.25">
      <c r="A189" s="255">
        <v>45028</v>
      </c>
      <c r="B189" s="251" t="s">
        <v>784</v>
      </c>
      <c r="C189" s="256" t="s">
        <v>2106</v>
      </c>
      <c r="D189" s="251" t="s">
        <v>2395</v>
      </c>
      <c r="E189" s="98" t="s">
        <v>2410</v>
      </c>
      <c r="F189" s="195"/>
      <c r="G189" s="98" t="s">
        <v>333</v>
      </c>
      <c r="H189" s="198"/>
      <c r="I189" s="253">
        <v>176237</v>
      </c>
      <c r="J189" s="250">
        <v>176237</v>
      </c>
      <c r="K189" s="250">
        <f t="shared" si="1"/>
        <v>0</v>
      </c>
    </row>
    <row r="190" spans="1:11" x14ac:dyDescent="0.25">
      <c r="A190" s="255">
        <v>45028</v>
      </c>
      <c r="B190" s="251" t="s">
        <v>784</v>
      </c>
      <c r="C190" s="256" t="s">
        <v>2106</v>
      </c>
      <c r="D190" s="251" t="s">
        <v>2395</v>
      </c>
      <c r="E190" s="98" t="s">
        <v>2410</v>
      </c>
      <c r="F190" s="195"/>
      <c r="G190" s="98" t="s">
        <v>333</v>
      </c>
      <c r="H190" s="198"/>
      <c r="I190" s="253">
        <v>6124000</v>
      </c>
      <c r="J190" s="250">
        <v>6124000</v>
      </c>
      <c r="K190" s="250">
        <f t="shared" si="1"/>
        <v>0</v>
      </c>
    </row>
    <row r="191" spans="1:11" x14ac:dyDescent="0.25">
      <c r="A191" s="255">
        <v>45028</v>
      </c>
      <c r="B191" s="251" t="s">
        <v>784</v>
      </c>
      <c r="C191" s="256" t="s">
        <v>2106</v>
      </c>
      <c r="D191" s="251" t="s">
        <v>2395</v>
      </c>
      <c r="E191" s="98" t="s">
        <v>2410</v>
      </c>
      <c r="F191" s="195"/>
      <c r="G191" s="98" t="s">
        <v>333</v>
      </c>
      <c r="H191" s="198"/>
      <c r="I191" s="253">
        <v>12237400</v>
      </c>
      <c r="J191" s="250">
        <v>12237400</v>
      </c>
      <c r="K191" s="250">
        <f t="shared" si="1"/>
        <v>0</v>
      </c>
    </row>
    <row r="192" spans="1:11" x14ac:dyDescent="0.25">
      <c r="A192" s="255">
        <v>45028</v>
      </c>
      <c r="B192" s="251" t="s">
        <v>784</v>
      </c>
      <c r="C192" s="256" t="s">
        <v>2106</v>
      </c>
      <c r="D192" s="251" t="s">
        <v>2395</v>
      </c>
      <c r="E192" s="98" t="s">
        <v>2410</v>
      </c>
      <c r="F192" s="195"/>
      <c r="G192" s="98" t="s">
        <v>333</v>
      </c>
      <c r="H192" s="198"/>
      <c r="I192" s="253">
        <v>36675900</v>
      </c>
      <c r="J192" s="250">
        <v>36675900</v>
      </c>
      <c r="K192" s="250">
        <f t="shared" si="1"/>
        <v>0</v>
      </c>
    </row>
    <row r="193" spans="1:11" x14ac:dyDescent="0.25">
      <c r="A193" s="255">
        <v>45028</v>
      </c>
      <c r="B193" s="251" t="s">
        <v>784</v>
      </c>
      <c r="C193" s="256" t="s">
        <v>2106</v>
      </c>
      <c r="D193" s="251" t="s">
        <v>2395</v>
      </c>
      <c r="E193" s="98" t="s">
        <v>2410</v>
      </c>
      <c r="F193" s="195"/>
      <c r="G193" s="98" t="s">
        <v>333</v>
      </c>
      <c r="H193" s="198"/>
      <c r="I193" s="253">
        <v>143944624</v>
      </c>
      <c r="J193" s="250">
        <v>143944624</v>
      </c>
      <c r="K193" s="250">
        <f t="shared" si="1"/>
        <v>0</v>
      </c>
    </row>
    <row r="194" spans="1:11" x14ac:dyDescent="0.25">
      <c r="A194" s="255">
        <v>45028</v>
      </c>
      <c r="B194" s="251" t="s">
        <v>784</v>
      </c>
      <c r="C194" s="256" t="s">
        <v>2106</v>
      </c>
      <c r="D194" s="251" t="s">
        <v>2395</v>
      </c>
      <c r="E194" s="98" t="s">
        <v>2410</v>
      </c>
      <c r="F194" s="195"/>
      <c r="G194" s="98" t="s">
        <v>333</v>
      </c>
      <c r="H194" s="198"/>
      <c r="I194" s="253">
        <v>102783655</v>
      </c>
      <c r="J194" s="250">
        <v>102783655</v>
      </c>
      <c r="K194" s="250">
        <f t="shared" si="1"/>
        <v>0</v>
      </c>
    </row>
    <row r="195" spans="1:11" x14ac:dyDescent="0.25">
      <c r="A195" s="255">
        <v>45028</v>
      </c>
      <c r="B195" s="251" t="s">
        <v>784</v>
      </c>
      <c r="C195" s="256" t="s">
        <v>2106</v>
      </c>
      <c r="D195" s="251" t="s">
        <v>2395</v>
      </c>
      <c r="E195" s="98" t="s">
        <v>2410</v>
      </c>
      <c r="F195" s="195"/>
      <c r="G195" s="98" t="s">
        <v>333</v>
      </c>
      <c r="H195" s="198"/>
      <c r="I195" s="253">
        <v>6124000</v>
      </c>
      <c r="J195" s="250">
        <v>6124000</v>
      </c>
      <c r="K195" s="250">
        <f t="shared" si="1"/>
        <v>0</v>
      </c>
    </row>
    <row r="196" spans="1:11" x14ac:dyDescent="0.25">
      <c r="A196" s="255">
        <v>45030</v>
      </c>
      <c r="B196" s="251" t="s">
        <v>2166</v>
      </c>
      <c r="C196" s="256" t="s">
        <v>2024</v>
      </c>
      <c r="D196" s="251" t="s">
        <v>2396</v>
      </c>
      <c r="E196" s="98" t="s">
        <v>2411</v>
      </c>
      <c r="F196" s="195"/>
      <c r="G196" s="98" t="s">
        <v>2404</v>
      </c>
      <c r="H196" s="198"/>
      <c r="I196" s="253">
        <v>40626000</v>
      </c>
      <c r="J196" s="250">
        <v>1956067</v>
      </c>
      <c r="K196" s="250">
        <f t="shared" si="1"/>
        <v>38669933</v>
      </c>
    </row>
    <row r="197" spans="1:11" x14ac:dyDescent="0.25">
      <c r="A197" s="255">
        <v>45034</v>
      </c>
      <c r="B197" s="251" t="s">
        <v>365</v>
      </c>
      <c r="C197" s="256" t="s">
        <v>2397</v>
      </c>
      <c r="D197" s="251" t="s">
        <v>2398</v>
      </c>
      <c r="E197" s="98" t="s">
        <v>2412</v>
      </c>
      <c r="F197" s="195"/>
      <c r="G197" s="98" t="s">
        <v>333</v>
      </c>
      <c r="H197" s="198"/>
      <c r="I197" s="253">
        <v>2565308</v>
      </c>
      <c r="J197" s="250">
        <v>2565308</v>
      </c>
      <c r="K197" s="250">
        <f t="shared" si="1"/>
        <v>0</v>
      </c>
    </row>
    <row r="198" spans="1:11" x14ac:dyDescent="0.25">
      <c r="A198" s="255">
        <v>45034</v>
      </c>
      <c r="B198" s="251" t="s">
        <v>365</v>
      </c>
      <c r="C198" s="256" t="s">
        <v>2397</v>
      </c>
      <c r="D198" s="251" t="s">
        <v>2398</v>
      </c>
      <c r="E198" s="98" t="s">
        <v>2412</v>
      </c>
      <c r="F198" s="195"/>
      <c r="G198" s="98" t="s">
        <v>333</v>
      </c>
      <c r="H198" s="198"/>
      <c r="I198" s="253">
        <v>30529364</v>
      </c>
      <c r="J198" s="250">
        <v>30529364</v>
      </c>
      <c r="K198" s="250">
        <f t="shared" si="1"/>
        <v>0</v>
      </c>
    </row>
    <row r="199" spans="1:11" x14ac:dyDescent="0.25">
      <c r="A199" s="255">
        <v>45034</v>
      </c>
      <c r="B199" s="251" t="s">
        <v>365</v>
      </c>
      <c r="C199" s="256" t="s">
        <v>2397</v>
      </c>
      <c r="D199" s="251" t="s">
        <v>2398</v>
      </c>
      <c r="E199" s="98" t="s">
        <v>2412</v>
      </c>
      <c r="F199" s="195"/>
      <c r="G199" s="98" t="s">
        <v>333</v>
      </c>
      <c r="H199" s="198"/>
      <c r="I199" s="253">
        <v>1530497</v>
      </c>
      <c r="J199" s="250">
        <v>1530497</v>
      </c>
      <c r="K199" s="250">
        <f t="shared" si="1"/>
        <v>0</v>
      </c>
    </row>
    <row r="200" spans="1:11" x14ac:dyDescent="0.25">
      <c r="A200" s="255">
        <v>45034</v>
      </c>
      <c r="B200" s="251" t="s">
        <v>365</v>
      </c>
      <c r="C200" s="256" t="s">
        <v>2397</v>
      </c>
      <c r="D200" s="251" t="s">
        <v>2398</v>
      </c>
      <c r="E200" s="98" t="s">
        <v>2412</v>
      </c>
      <c r="F200" s="195"/>
      <c r="G200" s="98" t="s">
        <v>333</v>
      </c>
      <c r="H200" s="198"/>
      <c r="I200" s="253">
        <v>24850995</v>
      </c>
      <c r="J200" s="250">
        <v>24850995</v>
      </c>
      <c r="K200" s="250">
        <f t="shared" si="1"/>
        <v>0</v>
      </c>
    </row>
    <row r="201" spans="1:11" x14ac:dyDescent="0.25">
      <c r="A201" s="255">
        <v>45034</v>
      </c>
      <c r="B201" s="251" t="s">
        <v>365</v>
      </c>
      <c r="C201" s="256" t="s">
        <v>2397</v>
      </c>
      <c r="D201" s="251" t="s">
        <v>2398</v>
      </c>
      <c r="E201" s="98" t="s">
        <v>2412</v>
      </c>
      <c r="F201" s="195"/>
      <c r="G201" s="98" t="s">
        <v>333</v>
      </c>
      <c r="H201" s="198"/>
      <c r="I201" s="253">
        <v>983752310</v>
      </c>
      <c r="J201" s="250">
        <v>983752310</v>
      </c>
      <c r="K201" s="250">
        <f t="shared" si="1"/>
        <v>0</v>
      </c>
    </row>
    <row r="202" spans="1:11" x14ac:dyDescent="0.25">
      <c r="A202" s="146">
        <v>45034</v>
      </c>
      <c r="B202" s="221" t="s">
        <v>365</v>
      </c>
      <c r="C202" s="148" t="s">
        <v>2397</v>
      </c>
      <c r="D202" s="26" t="s">
        <v>2398</v>
      </c>
      <c r="E202" s="98" t="s">
        <v>2412</v>
      </c>
      <c r="F202" s="27"/>
      <c r="G202" s="98" t="s">
        <v>333</v>
      </c>
      <c r="H202" s="13"/>
      <c r="I202" s="132">
        <v>203037685</v>
      </c>
      <c r="J202" s="24">
        <v>203037685</v>
      </c>
      <c r="K202" s="250">
        <f t="shared" si="1"/>
        <v>0</v>
      </c>
    </row>
    <row r="203" spans="1:11" x14ac:dyDescent="0.25">
      <c r="A203" s="146">
        <v>45036</v>
      </c>
      <c r="B203" s="221" t="s">
        <v>2161</v>
      </c>
      <c r="C203" s="148" t="s">
        <v>2101</v>
      </c>
      <c r="D203" s="26" t="s">
        <v>2357</v>
      </c>
      <c r="E203" s="98" t="s">
        <v>2378</v>
      </c>
      <c r="F203" s="27"/>
      <c r="G203" s="98" t="s">
        <v>2388</v>
      </c>
      <c r="H203" s="13"/>
      <c r="I203" s="132">
        <v>200000000</v>
      </c>
      <c r="J203" s="24">
        <v>0</v>
      </c>
      <c r="K203" s="250">
        <f t="shared" ref="K203:K321" si="2">+I203-J203</f>
        <v>200000000</v>
      </c>
    </row>
    <row r="204" spans="1:11" x14ac:dyDescent="0.25">
      <c r="A204" s="146">
        <v>45042</v>
      </c>
      <c r="B204" s="221" t="s">
        <v>2401</v>
      </c>
      <c r="C204" s="148" t="s">
        <v>2390</v>
      </c>
      <c r="D204" s="26" t="s">
        <v>2399</v>
      </c>
      <c r="E204" s="98" t="s">
        <v>2413</v>
      </c>
      <c r="F204" s="27"/>
      <c r="G204" s="98" t="s">
        <v>2405</v>
      </c>
      <c r="H204" s="13"/>
      <c r="I204" s="132">
        <v>42000000</v>
      </c>
      <c r="J204" s="24">
        <v>875000</v>
      </c>
      <c r="K204" s="250">
        <f t="shared" si="2"/>
        <v>41125000</v>
      </c>
    </row>
    <row r="205" spans="1:11" x14ac:dyDescent="0.25">
      <c r="A205" s="146">
        <v>45050</v>
      </c>
      <c r="B205" s="221" t="s">
        <v>367</v>
      </c>
      <c r="C205" s="148" t="s">
        <v>2349</v>
      </c>
      <c r="D205" s="26" t="s">
        <v>2541</v>
      </c>
      <c r="E205" s="98" t="s">
        <v>2616</v>
      </c>
      <c r="F205" s="27"/>
      <c r="G205" s="98" t="s">
        <v>333</v>
      </c>
      <c r="H205" s="13"/>
      <c r="I205" s="132">
        <v>18847900</v>
      </c>
      <c r="J205" s="24">
        <v>18847900</v>
      </c>
      <c r="K205" s="250">
        <f t="shared" si="2"/>
        <v>0</v>
      </c>
    </row>
    <row r="206" spans="1:11" x14ac:dyDescent="0.25">
      <c r="A206" s="146">
        <v>45050</v>
      </c>
      <c r="B206" s="221" t="s">
        <v>367</v>
      </c>
      <c r="C206" s="148" t="s">
        <v>2349</v>
      </c>
      <c r="D206" s="26" t="s">
        <v>2541</v>
      </c>
      <c r="E206" s="98" t="s">
        <v>2616</v>
      </c>
      <c r="F206" s="27"/>
      <c r="G206" s="98" t="s">
        <v>333</v>
      </c>
      <c r="H206" s="13"/>
      <c r="I206" s="132">
        <v>13624400</v>
      </c>
      <c r="J206" s="24">
        <v>13624400</v>
      </c>
      <c r="K206" s="250">
        <f t="shared" si="2"/>
        <v>0</v>
      </c>
    </row>
    <row r="207" spans="1:11" x14ac:dyDescent="0.25">
      <c r="A207" s="146">
        <v>45050</v>
      </c>
      <c r="B207" s="221" t="s">
        <v>367</v>
      </c>
      <c r="C207" s="148" t="s">
        <v>2349</v>
      </c>
      <c r="D207" s="26" t="s">
        <v>2541</v>
      </c>
      <c r="E207" s="98" t="s">
        <v>2616</v>
      </c>
      <c r="F207" s="27"/>
      <c r="G207" s="98" t="s">
        <v>333</v>
      </c>
      <c r="H207" s="13"/>
      <c r="I207" s="132">
        <v>1701800</v>
      </c>
      <c r="J207" s="24">
        <v>1701800</v>
      </c>
      <c r="K207" s="250">
        <f t="shared" si="2"/>
        <v>0</v>
      </c>
    </row>
    <row r="208" spans="1:11" x14ac:dyDescent="0.25">
      <c r="A208" s="146">
        <v>45050</v>
      </c>
      <c r="B208" s="221" t="s">
        <v>367</v>
      </c>
      <c r="C208" s="148" t="s">
        <v>2349</v>
      </c>
      <c r="D208" s="26" t="s">
        <v>2541</v>
      </c>
      <c r="E208" s="98" t="s">
        <v>2616</v>
      </c>
      <c r="F208" s="27"/>
      <c r="G208" s="98" t="s">
        <v>333</v>
      </c>
      <c r="H208" s="13"/>
      <c r="I208" s="132">
        <v>3413200</v>
      </c>
      <c r="J208" s="24">
        <v>3413200</v>
      </c>
      <c r="K208" s="250">
        <f t="shared" si="2"/>
        <v>0</v>
      </c>
    </row>
    <row r="209" spans="1:11" x14ac:dyDescent="0.25">
      <c r="A209" s="146">
        <v>45050</v>
      </c>
      <c r="B209" s="221" t="s">
        <v>367</v>
      </c>
      <c r="C209" s="148" t="s">
        <v>2349</v>
      </c>
      <c r="D209" s="26" t="s">
        <v>2541</v>
      </c>
      <c r="E209" s="98" t="s">
        <v>2616</v>
      </c>
      <c r="F209" s="27"/>
      <c r="G209" s="98" t="s">
        <v>333</v>
      </c>
      <c r="H209" s="13"/>
      <c r="I209" s="132">
        <v>10221800</v>
      </c>
      <c r="J209" s="24">
        <v>10221800</v>
      </c>
      <c r="K209" s="250">
        <f t="shared" si="2"/>
        <v>0</v>
      </c>
    </row>
    <row r="210" spans="1:11" x14ac:dyDescent="0.25">
      <c r="A210" s="146">
        <v>45050</v>
      </c>
      <c r="B210" s="221" t="s">
        <v>367</v>
      </c>
      <c r="C210" s="148" t="s">
        <v>2349</v>
      </c>
      <c r="D210" s="26" t="s">
        <v>2541</v>
      </c>
      <c r="E210" s="98" t="s">
        <v>2616</v>
      </c>
      <c r="F210" s="27"/>
      <c r="G210" s="98" t="s">
        <v>333</v>
      </c>
      <c r="H210" s="13"/>
      <c r="I210" s="132">
        <v>35030495</v>
      </c>
      <c r="J210" s="24">
        <v>35030495</v>
      </c>
      <c r="K210" s="250">
        <f t="shared" si="2"/>
        <v>0</v>
      </c>
    </row>
    <row r="211" spans="1:11" x14ac:dyDescent="0.25">
      <c r="A211" s="146">
        <v>45050</v>
      </c>
      <c r="B211" s="221" t="s">
        <v>367</v>
      </c>
      <c r="C211" s="148" t="s">
        <v>2349</v>
      </c>
      <c r="D211" s="26" t="s">
        <v>2541</v>
      </c>
      <c r="E211" s="98" t="s">
        <v>2616</v>
      </c>
      <c r="F211" s="27"/>
      <c r="G211" s="98" t="s">
        <v>333</v>
      </c>
      <c r="H211" s="13"/>
      <c r="I211" s="132">
        <v>23924939</v>
      </c>
      <c r="J211" s="24">
        <v>23924939</v>
      </c>
      <c r="K211" s="250">
        <f t="shared" si="2"/>
        <v>0</v>
      </c>
    </row>
    <row r="212" spans="1:11" x14ac:dyDescent="0.25">
      <c r="A212" s="146">
        <v>45050</v>
      </c>
      <c r="B212" s="221" t="s">
        <v>367</v>
      </c>
      <c r="C212" s="148" t="s">
        <v>2349</v>
      </c>
      <c r="D212" s="26" t="s">
        <v>2541</v>
      </c>
      <c r="E212" s="98" t="s">
        <v>2616</v>
      </c>
      <c r="F212" s="27"/>
      <c r="G212" s="98" t="s">
        <v>333</v>
      </c>
      <c r="H212" s="13"/>
      <c r="I212" s="132">
        <v>1701800</v>
      </c>
      <c r="J212" s="24">
        <v>1701800</v>
      </c>
      <c r="K212" s="250">
        <f t="shared" si="2"/>
        <v>0</v>
      </c>
    </row>
    <row r="213" spans="1:11" x14ac:dyDescent="0.25">
      <c r="A213" s="146">
        <v>45051</v>
      </c>
      <c r="B213" s="221" t="s">
        <v>2102</v>
      </c>
      <c r="C213" s="148" t="s">
        <v>2347</v>
      </c>
      <c r="D213" s="26" t="s">
        <v>2542</v>
      </c>
      <c r="E213" s="98" t="s">
        <v>2617</v>
      </c>
      <c r="F213" s="27"/>
      <c r="G213" s="98" t="s">
        <v>2659</v>
      </c>
      <c r="H213" s="13"/>
      <c r="I213" s="132">
        <v>42000000</v>
      </c>
      <c r="J213" s="24">
        <v>0</v>
      </c>
      <c r="K213" s="250">
        <f t="shared" si="2"/>
        <v>42000000</v>
      </c>
    </row>
    <row r="214" spans="1:11" x14ac:dyDescent="0.25">
      <c r="A214" s="146">
        <v>45051</v>
      </c>
      <c r="B214" s="221" t="s">
        <v>705</v>
      </c>
      <c r="C214" s="148" t="s">
        <v>2394</v>
      </c>
      <c r="D214" s="26" t="s">
        <v>2543</v>
      </c>
      <c r="E214" s="98" t="s">
        <v>2618</v>
      </c>
      <c r="F214" s="27"/>
      <c r="G214" s="98" t="s">
        <v>333</v>
      </c>
      <c r="H214" s="13"/>
      <c r="I214" s="132">
        <v>207500</v>
      </c>
      <c r="J214" s="24">
        <v>207500</v>
      </c>
      <c r="K214" s="250">
        <f t="shared" si="2"/>
        <v>0</v>
      </c>
    </row>
    <row r="215" spans="1:11" x14ac:dyDescent="0.25">
      <c r="A215" s="146">
        <v>45051</v>
      </c>
      <c r="B215" s="221" t="s">
        <v>705</v>
      </c>
      <c r="C215" s="148" t="s">
        <v>2394</v>
      </c>
      <c r="D215" s="26" t="s">
        <v>2543</v>
      </c>
      <c r="E215" s="98" t="s">
        <v>2618</v>
      </c>
      <c r="F215" s="27"/>
      <c r="G215" s="98" t="s">
        <v>333</v>
      </c>
      <c r="H215" s="13"/>
      <c r="I215" s="132">
        <v>264400</v>
      </c>
      <c r="J215" s="24">
        <v>264400</v>
      </c>
      <c r="K215" s="250">
        <f t="shared" si="2"/>
        <v>0</v>
      </c>
    </row>
    <row r="216" spans="1:11" x14ac:dyDescent="0.25">
      <c r="A216" s="146">
        <v>45051</v>
      </c>
      <c r="B216" s="221" t="s">
        <v>705</v>
      </c>
      <c r="C216" s="148" t="s">
        <v>2394</v>
      </c>
      <c r="D216" s="26" t="s">
        <v>2543</v>
      </c>
      <c r="E216" s="98" t="s">
        <v>2618</v>
      </c>
      <c r="F216" s="27"/>
      <c r="G216" s="98" t="s">
        <v>333</v>
      </c>
      <c r="H216" s="13"/>
      <c r="I216" s="132">
        <v>33200</v>
      </c>
      <c r="J216" s="24">
        <v>33200</v>
      </c>
      <c r="K216" s="250">
        <f t="shared" si="2"/>
        <v>0</v>
      </c>
    </row>
    <row r="217" spans="1:11" x14ac:dyDescent="0.25">
      <c r="A217" s="146">
        <v>45051</v>
      </c>
      <c r="B217" s="221" t="s">
        <v>705</v>
      </c>
      <c r="C217" s="148" t="s">
        <v>2394</v>
      </c>
      <c r="D217" s="26" t="s">
        <v>2543</v>
      </c>
      <c r="E217" s="98" t="s">
        <v>2618</v>
      </c>
      <c r="F217" s="27"/>
      <c r="G217" s="98" t="s">
        <v>333</v>
      </c>
      <c r="H217" s="13"/>
      <c r="I217" s="132">
        <v>66200</v>
      </c>
      <c r="J217" s="24">
        <v>66200</v>
      </c>
      <c r="K217" s="250">
        <f t="shared" si="2"/>
        <v>0</v>
      </c>
    </row>
    <row r="218" spans="1:11" x14ac:dyDescent="0.25">
      <c r="A218" s="146">
        <v>45051</v>
      </c>
      <c r="B218" s="221" t="s">
        <v>705</v>
      </c>
      <c r="C218" s="148" t="s">
        <v>2394</v>
      </c>
      <c r="D218" s="26" t="s">
        <v>2543</v>
      </c>
      <c r="E218" s="98" t="s">
        <v>2618</v>
      </c>
      <c r="F218" s="27"/>
      <c r="G218" s="98" t="s">
        <v>333</v>
      </c>
      <c r="H218" s="13"/>
      <c r="I218" s="132">
        <v>198400</v>
      </c>
      <c r="J218" s="24">
        <v>198400</v>
      </c>
      <c r="K218" s="250">
        <f t="shared" si="2"/>
        <v>0</v>
      </c>
    </row>
    <row r="219" spans="1:11" x14ac:dyDescent="0.25">
      <c r="A219" s="146">
        <v>45051</v>
      </c>
      <c r="B219" s="221" t="s">
        <v>705</v>
      </c>
      <c r="C219" s="148" t="s">
        <v>2394</v>
      </c>
      <c r="D219" s="26" t="s">
        <v>2543</v>
      </c>
      <c r="E219" s="98" t="s">
        <v>2618</v>
      </c>
      <c r="F219" s="27"/>
      <c r="G219" s="98" t="s">
        <v>333</v>
      </c>
      <c r="H219" s="13"/>
      <c r="I219" s="132">
        <v>400592</v>
      </c>
      <c r="J219" s="24">
        <v>400592</v>
      </c>
      <c r="K219" s="250">
        <f t="shared" si="2"/>
        <v>0</v>
      </c>
    </row>
    <row r="220" spans="1:11" x14ac:dyDescent="0.25">
      <c r="A220" s="146">
        <v>45051</v>
      </c>
      <c r="B220" s="221" t="s">
        <v>705</v>
      </c>
      <c r="C220" s="148" t="s">
        <v>2394</v>
      </c>
      <c r="D220" s="26" t="s">
        <v>2543</v>
      </c>
      <c r="E220" s="98" t="s">
        <v>2618</v>
      </c>
      <c r="F220" s="27"/>
      <c r="G220" s="98" t="s">
        <v>333</v>
      </c>
      <c r="H220" s="13"/>
      <c r="I220" s="132">
        <v>278992</v>
      </c>
      <c r="J220" s="24">
        <v>278992</v>
      </c>
      <c r="K220" s="250">
        <f t="shared" si="2"/>
        <v>0</v>
      </c>
    </row>
    <row r="221" spans="1:11" x14ac:dyDescent="0.25">
      <c r="A221" s="146">
        <v>45051</v>
      </c>
      <c r="B221" s="221" t="s">
        <v>705</v>
      </c>
      <c r="C221" s="148" t="s">
        <v>2394</v>
      </c>
      <c r="D221" s="26" t="s">
        <v>2543</v>
      </c>
      <c r="E221" s="98" t="s">
        <v>2618</v>
      </c>
      <c r="F221" s="27"/>
      <c r="G221" s="98" t="s">
        <v>333</v>
      </c>
      <c r="H221" s="13"/>
      <c r="I221" s="132">
        <v>33200</v>
      </c>
      <c r="J221" s="24">
        <v>33200</v>
      </c>
      <c r="K221" s="250">
        <f t="shared" si="2"/>
        <v>0</v>
      </c>
    </row>
    <row r="222" spans="1:11" x14ac:dyDescent="0.25">
      <c r="A222" s="146">
        <v>45054</v>
      </c>
      <c r="B222" s="221" t="s">
        <v>2611</v>
      </c>
      <c r="C222" s="148" t="s">
        <v>1366</v>
      </c>
      <c r="D222" s="26" t="s">
        <v>2544</v>
      </c>
      <c r="E222" s="98" t="s">
        <v>2619</v>
      </c>
      <c r="F222" s="27"/>
      <c r="G222" s="98" t="s">
        <v>1565</v>
      </c>
      <c r="H222" s="13"/>
      <c r="I222" s="132">
        <v>7730000</v>
      </c>
      <c r="J222" s="24">
        <v>7730000</v>
      </c>
      <c r="K222" s="250">
        <f t="shared" si="2"/>
        <v>0</v>
      </c>
    </row>
    <row r="223" spans="1:11" x14ac:dyDescent="0.25">
      <c r="A223" s="146">
        <v>45054</v>
      </c>
      <c r="B223" s="221" t="s">
        <v>372</v>
      </c>
      <c r="C223" s="148" t="s">
        <v>2479</v>
      </c>
      <c r="D223" s="26" t="s">
        <v>2545</v>
      </c>
      <c r="E223" s="98" t="s">
        <v>2620</v>
      </c>
      <c r="F223" s="27"/>
      <c r="G223" s="98" t="s">
        <v>333</v>
      </c>
      <c r="H223" s="13"/>
      <c r="I223" s="132">
        <v>77041100</v>
      </c>
      <c r="J223" s="24">
        <v>77041100</v>
      </c>
      <c r="K223" s="250">
        <f t="shared" si="2"/>
        <v>0</v>
      </c>
    </row>
    <row r="224" spans="1:11" x14ac:dyDescent="0.25">
      <c r="A224" s="146">
        <v>45054</v>
      </c>
      <c r="B224" s="221" t="s">
        <v>372</v>
      </c>
      <c r="C224" s="148" t="s">
        <v>2479</v>
      </c>
      <c r="D224" s="26" t="s">
        <v>2545</v>
      </c>
      <c r="E224" s="98" t="s">
        <v>2620</v>
      </c>
      <c r="F224" s="27"/>
      <c r="G224" s="98" t="s">
        <v>333</v>
      </c>
      <c r="H224" s="13"/>
      <c r="I224" s="132">
        <v>49802800</v>
      </c>
      <c r="J224" s="24">
        <v>49802800</v>
      </c>
      <c r="K224" s="250">
        <f t="shared" si="2"/>
        <v>0</v>
      </c>
    </row>
    <row r="225" spans="1:11" x14ac:dyDescent="0.25">
      <c r="A225" s="146">
        <v>45054</v>
      </c>
      <c r="B225" s="221" t="s">
        <v>372</v>
      </c>
      <c r="C225" s="148" t="s">
        <v>2479</v>
      </c>
      <c r="D225" s="26" t="s">
        <v>2545</v>
      </c>
      <c r="E225" s="98" t="s">
        <v>2620</v>
      </c>
      <c r="F225" s="27"/>
      <c r="G225" s="98" t="s">
        <v>333</v>
      </c>
      <c r="H225" s="13"/>
      <c r="I225" s="132">
        <v>731314</v>
      </c>
      <c r="J225" s="24">
        <v>731314</v>
      </c>
      <c r="K225" s="250">
        <f t="shared" si="2"/>
        <v>0</v>
      </c>
    </row>
    <row r="226" spans="1:11" x14ac:dyDescent="0.25">
      <c r="A226" s="146">
        <v>45054</v>
      </c>
      <c r="B226" s="221" t="s">
        <v>372</v>
      </c>
      <c r="C226" s="148" t="s">
        <v>2479</v>
      </c>
      <c r="D226" s="26" t="s">
        <v>2545</v>
      </c>
      <c r="E226" s="98" t="s">
        <v>2620</v>
      </c>
      <c r="F226" s="27"/>
      <c r="G226" s="98" t="s">
        <v>333</v>
      </c>
      <c r="H226" s="13"/>
      <c r="I226" s="132">
        <v>6238100</v>
      </c>
      <c r="J226" s="24">
        <v>6238100</v>
      </c>
      <c r="K226" s="250">
        <f t="shared" si="2"/>
        <v>0</v>
      </c>
    </row>
    <row r="227" spans="1:11" x14ac:dyDescent="0.25">
      <c r="A227" s="146">
        <v>45054</v>
      </c>
      <c r="B227" s="221" t="s">
        <v>372</v>
      </c>
      <c r="C227" s="148" t="s">
        <v>2479</v>
      </c>
      <c r="D227" s="26" t="s">
        <v>2545</v>
      </c>
      <c r="E227" s="98" t="s">
        <v>2620</v>
      </c>
      <c r="F227" s="27"/>
      <c r="G227" s="98" t="s">
        <v>333</v>
      </c>
      <c r="H227" s="13"/>
      <c r="I227" s="132">
        <v>12465500</v>
      </c>
      <c r="J227" s="24">
        <v>12465500</v>
      </c>
      <c r="K227" s="250">
        <f t="shared" si="2"/>
        <v>0</v>
      </c>
    </row>
    <row r="228" spans="1:11" x14ac:dyDescent="0.25">
      <c r="A228" s="146">
        <v>45054</v>
      </c>
      <c r="B228" s="221" t="s">
        <v>372</v>
      </c>
      <c r="C228" s="148" t="s">
        <v>2479</v>
      </c>
      <c r="D228" s="26" t="s">
        <v>2545</v>
      </c>
      <c r="E228" s="98" t="s">
        <v>2620</v>
      </c>
      <c r="F228" s="27"/>
      <c r="G228" s="98" t="s">
        <v>333</v>
      </c>
      <c r="H228" s="13"/>
      <c r="I228" s="132">
        <v>37358600</v>
      </c>
      <c r="J228" s="24">
        <v>37358600</v>
      </c>
      <c r="K228" s="250">
        <f t="shared" si="2"/>
        <v>0</v>
      </c>
    </row>
    <row r="229" spans="1:11" x14ac:dyDescent="0.25">
      <c r="A229" s="146">
        <v>45054</v>
      </c>
      <c r="B229" s="221" t="s">
        <v>372</v>
      </c>
      <c r="C229" s="148" t="s">
        <v>2479</v>
      </c>
      <c r="D229" s="26" t="s">
        <v>2545</v>
      </c>
      <c r="E229" s="98" t="s">
        <v>2620</v>
      </c>
      <c r="F229" s="27"/>
      <c r="G229" s="98" t="s">
        <v>333</v>
      </c>
      <c r="H229" s="13"/>
      <c r="I229" s="132">
        <v>143017755</v>
      </c>
      <c r="J229" s="24">
        <v>143017755</v>
      </c>
      <c r="K229" s="250">
        <f t="shared" si="2"/>
        <v>0</v>
      </c>
    </row>
    <row r="230" spans="1:11" x14ac:dyDescent="0.25">
      <c r="A230" s="146">
        <v>45054</v>
      </c>
      <c r="B230" s="221" t="s">
        <v>372</v>
      </c>
      <c r="C230" s="148" t="s">
        <v>2479</v>
      </c>
      <c r="D230" s="26" t="s">
        <v>2545</v>
      </c>
      <c r="E230" s="98" t="s">
        <v>2620</v>
      </c>
      <c r="F230" s="27"/>
      <c r="G230" s="98" t="s">
        <v>333</v>
      </c>
      <c r="H230" s="13"/>
      <c r="I230" s="132">
        <v>101847067</v>
      </c>
      <c r="J230" s="24">
        <v>101847067</v>
      </c>
      <c r="K230" s="250">
        <f t="shared" si="2"/>
        <v>0</v>
      </c>
    </row>
    <row r="231" spans="1:11" x14ac:dyDescent="0.25">
      <c r="A231" s="146">
        <v>45054</v>
      </c>
      <c r="B231" s="221" t="s">
        <v>372</v>
      </c>
      <c r="C231" s="148" t="s">
        <v>2479</v>
      </c>
      <c r="D231" s="26" t="s">
        <v>2545</v>
      </c>
      <c r="E231" s="98" t="s">
        <v>2620</v>
      </c>
      <c r="F231" s="27"/>
      <c r="G231" s="98" t="s">
        <v>333</v>
      </c>
      <c r="H231" s="13"/>
      <c r="I231" s="132">
        <v>6238100</v>
      </c>
      <c r="J231" s="24">
        <v>6238100</v>
      </c>
      <c r="K231" s="250">
        <f t="shared" si="2"/>
        <v>0</v>
      </c>
    </row>
    <row r="232" spans="1:11" x14ac:dyDescent="0.25">
      <c r="A232" s="146">
        <v>45062</v>
      </c>
      <c r="B232" s="221" t="s">
        <v>2164</v>
      </c>
      <c r="C232" s="148" t="s">
        <v>2428</v>
      </c>
      <c r="D232" s="26" t="s">
        <v>2546</v>
      </c>
      <c r="E232" s="98" t="s">
        <v>2621</v>
      </c>
      <c r="F232" s="27"/>
      <c r="G232" s="98" t="s">
        <v>2660</v>
      </c>
      <c r="H232" s="13"/>
      <c r="I232" s="132">
        <v>48900800</v>
      </c>
      <c r="J232" s="24">
        <v>0</v>
      </c>
      <c r="K232" s="250">
        <f t="shared" si="2"/>
        <v>48900800</v>
      </c>
    </row>
    <row r="233" spans="1:11" x14ac:dyDescent="0.25">
      <c r="A233" s="146">
        <v>45065</v>
      </c>
      <c r="B233" s="221" t="s">
        <v>641</v>
      </c>
      <c r="C233" s="148" t="s">
        <v>2547</v>
      </c>
      <c r="D233" s="26" t="s">
        <v>2548</v>
      </c>
      <c r="E233" s="98" t="s">
        <v>2622</v>
      </c>
      <c r="F233" s="27"/>
      <c r="G233" s="98" t="s">
        <v>333</v>
      </c>
      <c r="H233" s="13"/>
      <c r="I233" s="132">
        <v>8669389</v>
      </c>
      <c r="J233" s="24">
        <v>8669389</v>
      </c>
      <c r="K233" s="250">
        <f t="shared" si="2"/>
        <v>0</v>
      </c>
    </row>
    <row r="234" spans="1:11" x14ac:dyDescent="0.25">
      <c r="A234" s="146">
        <v>45065</v>
      </c>
      <c r="B234" s="221" t="s">
        <v>511</v>
      </c>
      <c r="C234" s="148" t="s">
        <v>2549</v>
      </c>
      <c r="D234" s="26" t="s">
        <v>2550</v>
      </c>
      <c r="E234" s="98" t="s">
        <v>2623</v>
      </c>
      <c r="F234" s="27"/>
      <c r="G234" s="98" t="s">
        <v>333</v>
      </c>
      <c r="H234" s="13"/>
      <c r="I234" s="132">
        <v>5207587</v>
      </c>
      <c r="J234" s="24">
        <v>5207587</v>
      </c>
      <c r="K234" s="250">
        <f t="shared" si="2"/>
        <v>0</v>
      </c>
    </row>
    <row r="235" spans="1:11" x14ac:dyDescent="0.25">
      <c r="A235" s="146">
        <v>45065</v>
      </c>
      <c r="B235" s="221" t="s">
        <v>511</v>
      </c>
      <c r="C235" s="148" t="s">
        <v>2549</v>
      </c>
      <c r="D235" s="26" t="s">
        <v>2550</v>
      </c>
      <c r="E235" s="98" t="s">
        <v>2623</v>
      </c>
      <c r="F235" s="27"/>
      <c r="G235" s="98" t="s">
        <v>333</v>
      </c>
      <c r="H235" s="13"/>
      <c r="I235" s="132">
        <v>20738641</v>
      </c>
      <c r="J235" s="24">
        <v>20738641</v>
      </c>
      <c r="K235" s="250">
        <f t="shared" si="2"/>
        <v>0</v>
      </c>
    </row>
    <row r="236" spans="1:11" x14ac:dyDescent="0.25">
      <c r="A236" s="146">
        <v>45065</v>
      </c>
      <c r="B236" s="221" t="s">
        <v>511</v>
      </c>
      <c r="C236" s="148" t="s">
        <v>2549</v>
      </c>
      <c r="D236" s="26" t="s">
        <v>2550</v>
      </c>
      <c r="E236" s="98" t="s">
        <v>2623</v>
      </c>
      <c r="F236" s="27"/>
      <c r="G236" s="98" t="s">
        <v>333</v>
      </c>
      <c r="H236" s="13"/>
      <c r="I236" s="132">
        <v>8079685</v>
      </c>
      <c r="J236" s="24">
        <v>8079685</v>
      </c>
      <c r="K236" s="250">
        <f t="shared" si="2"/>
        <v>0</v>
      </c>
    </row>
    <row r="237" spans="1:11" x14ac:dyDescent="0.25">
      <c r="A237" s="146">
        <v>45065</v>
      </c>
      <c r="B237" s="221" t="s">
        <v>511</v>
      </c>
      <c r="C237" s="148" t="s">
        <v>2549</v>
      </c>
      <c r="D237" s="26" t="s">
        <v>2550</v>
      </c>
      <c r="E237" s="98" t="s">
        <v>2623</v>
      </c>
      <c r="F237" s="27"/>
      <c r="G237" s="98" t="s">
        <v>333</v>
      </c>
      <c r="H237" s="13"/>
      <c r="I237" s="132">
        <v>77552219</v>
      </c>
      <c r="J237" s="24">
        <v>77552219</v>
      </c>
      <c r="K237" s="250">
        <f t="shared" si="2"/>
        <v>0</v>
      </c>
    </row>
    <row r="238" spans="1:11" x14ac:dyDescent="0.25">
      <c r="A238" s="146">
        <v>45065</v>
      </c>
      <c r="B238" s="221" t="s">
        <v>511</v>
      </c>
      <c r="C238" s="148" t="s">
        <v>2549</v>
      </c>
      <c r="D238" s="26" t="s">
        <v>2550</v>
      </c>
      <c r="E238" s="98" t="s">
        <v>2623</v>
      </c>
      <c r="F238" s="27"/>
      <c r="G238" s="98" t="s">
        <v>333</v>
      </c>
      <c r="H238" s="13"/>
      <c r="I238" s="132">
        <v>18675640</v>
      </c>
      <c r="J238" s="24">
        <v>18675640</v>
      </c>
      <c r="K238" s="250">
        <f t="shared" si="2"/>
        <v>0</v>
      </c>
    </row>
    <row r="239" spans="1:11" x14ac:dyDescent="0.25">
      <c r="A239" s="146">
        <v>45065</v>
      </c>
      <c r="B239" s="221" t="s">
        <v>511</v>
      </c>
      <c r="C239" s="148" t="s">
        <v>2549</v>
      </c>
      <c r="D239" s="26" t="s">
        <v>2550</v>
      </c>
      <c r="E239" s="98" t="s">
        <v>2623</v>
      </c>
      <c r="F239" s="27"/>
      <c r="G239" s="98" t="s">
        <v>333</v>
      </c>
      <c r="H239" s="13"/>
      <c r="I239" s="132">
        <v>201886479</v>
      </c>
      <c r="J239" s="24">
        <v>201886479</v>
      </c>
      <c r="K239" s="250">
        <f t="shared" si="2"/>
        <v>0</v>
      </c>
    </row>
    <row r="240" spans="1:11" x14ac:dyDescent="0.25">
      <c r="A240" s="146">
        <v>45065</v>
      </c>
      <c r="B240" s="221" t="s">
        <v>511</v>
      </c>
      <c r="C240" s="148" t="s">
        <v>2549</v>
      </c>
      <c r="D240" s="26" t="s">
        <v>2550</v>
      </c>
      <c r="E240" s="98" t="s">
        <v>2623</v>
      </c>
      <c r="F240" s="27"/>
      <c r="G240" s="98" t="s">
        <v>333</v>
      </c>
      <c r="H240" s="13"/>
      <c r="I240" s="132">
        <v>985374021</v>
      </c>
      <c r="J240" s="24">
        <v>881783900</v>
      </c>
      <c r="K240" s="250">
        <f t="shared" si="2"/>
        <v>103590121</v>
      </c>
    </row>
    <row r="241" spans="1:11" x14ac:dyDescent="0.25">
      <c r="A241" s="146">
        <v>45065</v>
      </c>
      <c r="B241" s="221" t="s">
        <v>750</v>
      </c>
      <c r="C241" s="148" t="s">
        <v>2551</v>
      </c>
      <c r="D241" s="26" t="s">
        <v>2552</v>
      </c>
      <c r="E241" s="98" t="s">
        <v>2624</v>
      </c>
      <c r="F241" s="27"/>
      <c r="G241" s="98" t="s">
        <v>333</v>
      </c>
      <c r="H241" s="13"/>
      <c r="I241" s="132">
        <v>2719251</v>
      </c>
      <c r="J241" s="24">
        <v>2719251</v>
      </c>
      <c r="K241" s="250">
        <f t="shared" si="2"/>
        <v>0</v>
      </c>
    </row>
    <row r="242" spans="1:11" x14ac:dyDescent="0.25">
      <c r="A242" s="146">
        <v>45065</v>
      </c>
      <c r="B242" s="221" t="s">
        <v>750</v>
      </c>
      <c r="C242" s="148" t="s">
        <v>2551</v>
      </c>
      <c r="D242" s="26" t="s">
        <v>2552</v>
      </c>
      <c r="E242" s="98" t="s">
        <v>2624</v>
      </c>
      <c r="F242" s="27"/>
      <c r="G242" s="98" t="s">
        <v>333</v>
      </c>
      <c r="H242" s="13"/>
      <c r="I242" s="132">
        <v>564552</v>
      </c>
      <c r="J242" s="24">
        <v>564552</v>
      </c>
      <c r="K242" s="250">
        <f t="shared" si="2"/>
        <v>0</v>
      </c>
    </row>
    <row r="243" spans="1:11" x14ac:dyDescent="0.25">
      <c r="A243" s="146">
        <v>45065</v>
      </c>
      <c r="B243" s="221" t="s">
        <v>750</v>
      </c>
      <c r="C243" s="148" t="s">
        <v>2551</v>
      </c>
      <c r="D243" s="26" t="s">
        <v>2552</v>
      </c>
      <c r="E243" s="98" t="s">
        <v>2624</v>
      </c>
      <c r="F243" s="27"/>
      <c r="G243" s="98" t="s">
        <v>333</v>
      </c>
      <c r="H243" s="13"/>
      <c r="I243" s="132">
        <v>2538033</v>
      </c>
      <c r="J243" s="24">
        <v>2538033</v>
      </c>
      <c r="K243" s="250">
        <f t="shared" si="2"/>
        <v>0</v>
      </c>
    </row>
    <row r="244" spans="1:11" x14ac:dyDescent="0.25">
      <c r="A244" s="146">
        <v>45065</v>
      </c>
      <c r="B244" s="221" t="s">
        <v>750</v>
      </c>
      <c r="C244" s="148" t="s">
        <v>2551</v>
      </c>
      <c r="D244" s="26" t="s">
        <v>2552</v>
      </c>
      <c r="E244" s="98" t="s">
        <v>2624</v>
      </c>
      <c r="F244" s="27"/>
      <c r="G244" s="98" t="s">
        <v>333</v>
      </c>
      <c r="H244" s="13"/>
      <c r="I244" s="132">
        <v>17521769</v>
      </c>
      <c r="J244" s="24">
        <v>17434149</v>
      </c>
      <c r="K244" s="250">
        <f t="shared" si="2"/>
        <v>87620</v>
      </c>
    </row>
    <row r="245" spans="1:11" x14ac:dyDescent="0.25">
      <c r="A245" s="146">
        <v>45065</v>
      </c>
      <c r="B245" s="221" t="s">
        <v>750</v>
      </c>
      <c r="C245" s="148" t="s">
        <v>2551</v>
      </c>
      <c r="D245" s="26" t="s">
        <v>2552</v>
      </c>
      <c r="E245" s="98" t="s">
        <v>2624</v>
      </c>
      <c r="F245" s="27"/>
      <c r="G245" s="98" t="s">
        <v>333</v>
      </c>
      <c r="H245" s="13"/>
      <c r="I245" s="132">
        <v>5986607</v>
      </c>
      <c r="J245" s="24">
        <v>5986607</v>
      </c>
      <c r="K245" s="250">
        <f t="shared" si="2"/>
        <v>0</v>
      </c>
    </row>
    <row r="246" spans="1:11" x14ac:dyDescent="0.25">
      <c r="A246" s="146">
        <v>45069</v>
      </c>
      <c r="B246" s="221" t="s">
        <v>2020</v>
      </c>
      <c r="C246" s="148" t="s">
        <v>2553</v>
      </c>
      <c r="D246" s="26" t="s">
        <v>2554</v>
      </c>
      <c r="E246" s="98" t="s">
        <v>2625</v>
      </c>
      <c r="F246" s="27"/>
      <c r="G246" s="98" t="s">
        <v>2661</v>
      </c>
      <c r="H246" s="13"/>
      <c r="I246" s="132">
        <v>36750000</v>
      </c>
      <c r="J246" s="24">
        <v>0</v>
      </c>
      <c r="K246" s="250">
        <f t="shared" si="2"/>
        <v>36750000</v>
      </c>
    </row>
    <row r="247" spans="1:11" x14ac:dyDescent="0.25">
      <c r="A247" s="146">
        <v>45069</v>
      </c>
      <c r="B247" s="221" t="s">
        <v>2018</v>
      </c>
      <c r="C247" s="148" t="s">
        <v>2426</v>
      </c>
      <c r="D247" s="26" t="s">
        <v>2555</v>
      </c>
      <c r="E247" s="98" t="s">
        <v>2626</v>
      </c>
      <c r="F247" s="27"/>
      <c r="G247" s="98" t="s">
        <v>2662</v>
      </c>
      <c r="H247" s="13"/>
      <c r="I247" s="132">
        <v>38500000</v>
      </c>
      <c r="J247" s="24">
        <v>0</v>
      </c>
      <c r="K247" s="250">
        <f t="shared" si="2"/>
        <v>38500000</v>
      </c>
    </row>
    <row r="248" spans="1:11" x14ac:dyDescent="0.25">
      <c r="A248" s="146">
        <v>45070</v>
      </c>
      <c r="B248" s="221" t="s">
        <v>2094</v>
      </c>
      <c r="C248" s="148" t="s">
        <v>2427</v>
      </c>
      <c r="D248" s="26" t="s">
        <v>2556</v>
      </c>
      <c r="E248" s="98" t="s">
        <v>2627</v>
      </c>
      <c r="F248" s="27"/>
      <c r="G248" s="98" t="s">
        <v>2663</v>
      </c>
      <c r="H248" s="13"/>
      <c r="I248" s="132">
        <v>36750000</v>
      </c>
      <c r="J248" s="24">
        <v>0</v>
      </c>
      <c r="K248" s="250">
        <f t="shared" si="2"/>
        <v>36750000</v>
      </c>
    </row>
    <row r="249" spans="1:11" x14ac:dyDescent="0.25">
      <c r="A249" s="146">
        <v>45070</v>
      </c>
      <c r="B249" s="221" t="s">
        <v>2101</v>
      </c>
      <c r="C249" s="148" t="s">
        <v>2557</v>
      </c>
      <c r="D249" s="26" t="s">
        <v>2558</v>
      </c>
      <c r="E249" s="98" t="s">
        <v>2628</v>
      </c>
      <c r="F249" s="27"/>
      <c r="G249" s="98" t="s">
        <v>2664</v>
      </c>
      <c r="H249" s="13"/>
      <c r="I249" s="132">
        <v>36750000</v>
      </c>
      <c r="J249" s="24">
        <v>0</v>
      </c>
      <c r="K249" s="250">
        <f t="shared" si="2"/>
        <v>36750000</v>
      </c>
    </row>
    <row r="250" spans="1:11" x14ac:dyDescent="0.25">
      <c r="A250" s="146">
        <v>45070</v>
      </c>
      <c r="B250" s="221" t="s">
        <v>2220</v>
      </c>
      <c r="C250" s="148" t="s">
        <v>2498</v>
      </c>
      <c r="D250" s="26" t="s">
        <v>2559</v>
      </c>
      <c r="E250" s="98" t="s">
        <v>2629</v>
      </c>
      <c r="F250" s="27"/>
      <c r="G250" s="98" t="s">
        <v>2665</v>
      </c>
      <c r="H250" s="13"/>
      <c r="I250" s="132">
        <v>36750000</v>
      </c>
      <c r="J250" s="24">
        <v>0</v>
      </c>
      <c r="K250" s="250">
        <f t="shared" si="2"/>
        <v>36750000</v>
      </c>
    </row>
    <row r="251" spans="1:11" x14ac:dyDescent="0.25">
      <c r="A251" s="146">
        <v>45070</v>
      </c>
      <c r="B251" s="221" t="s">
        <v>2167</v>
      </c>
      <c r="C251" s="148" t="s">
        <v>2357</v>
      </c>
      <c r="D251" s="26" t="s">
        <v>2560</v>
      </c>
      <c r="E251" s="98" t="s">
        <v>2630</v>
      </c>
      <c r="F251" s="27"/>
      <c r="G251" s="98" t="s">
        <v>2666</v>
      </c>
      <c r="H251" s="13"/>
      <c r="I251" s="132">
        <v>36750000</v>
      </c>
      <c r="J251" s="24">
        <v>0</v>
      </c>
      <c r="K251" s="250">
        <f t="shared" si="2"/>
        <v>36750000</v>
      </c>
    </row>
    <row r="252" spans="1:11" x14ac:dyDescent="0.25">
      <c r="A252" s="146">
        <v>45070</v>
      </c>
      <c r="B252" s="221" t="s">
        <v>2353</v>
      </c>
      <c r="C252" s="148" t="s">
        <v>2417</v>
      </c>
      <c r="D252" s="26" t="s">
        <v>2561</v>
      </c>
      <c r="E252" s="98" t="s">
        <v>2631</v>
      </c>
      <c r="F252" s="27"/>
      <c r="G252" s="98" t="s">
        <v>2667</v>
      </c>
      <c r="H252" s="13"/>
      <c r="I252" s="132">
        <v>47775000</v>
      </c>
      <c r="J252" s="24">
        <v>0</v>
      </c>
      <c r="K252" s="250">
        <f t="shared" si="2"/>
        <v>47775000</v>
      </c>
    </row>
    <row r="253" spans="1:11" x14ac:dyDescent="0.25">
      <c r="A253" s="146">
        <v>45070</v>
      </c>
      <c r="B253" s="221" t="s">
        <v>2612</v>
      </c>
      <c r="C253" s="148" t="s">
        <v>2502</v>
      </c>
      <c r="D253" s="26" t="s">
        <v>2562</v>
      </c>
      <c r="E253" s="98" t="s">
        <v>2632</v>
      </c>
      <c r="F253" s="27"/>
      <c r="G253" s="98" t="s">
        <v>2668</v>
      </c>
      <c r="H253" s="13"/>
      <c r="I253" s="132">
        <v>36750000</v>
      </c>
      <c r="J253" s="24">
        <v>0</v>
      </c>
      <c r="K253" s="250">
        <f t="shared" si="2"/>
        <v>36750000</v>
      </c>
    </row>
    <row r="254" spans="1:11" x14ac:dyDescent="0.25">
      <c r="A254" s="146">
        <v>45070</v>
      </c>
      <c r="B254" s="221" t="s">
        <v>2252</v>
      </c>
      <c r="C254" s="148" t="s">
        <v>2563</v>
      </c>
      <c r="D254" s="26" t="s">
        <v>2564</v>
      </c>
      <c r="E254" s="98" t="s">
        <v>2633</v>
      </c>
      <c r="F254" s="27"/>
      <c r="G254" s="98" t="s">
        <v>2669</v>
      </c>
      <c r="H254" s="13"/>
      <c r="I254" s="132">
        <v>45500000</v>
      </c>
      <c r="J254" s="24">
        <v>0</v>
      </c>
      <c r="K254" s="250">
        <f t="shared" si="2"/>
        <v>45500000</v>
      </c>
    </row>
    <row r="255" spans="1:11" x14ac:dyDescent="0.25">
      <c r="A255" s="146">
        <v>45070</v>
      </c>
      <c r="B255" s="221" t="s">
        <v>2022</v>
      </c>
      <c r="C255" s="148" t="s">
        <v>2431</v>
      </c>
      <c r="D255" s="26" t="s">
        <v>2565</v>
      </c>
      <c r="E255" s="98" t="s">
        <v>2634</v>
      </c>
      <c r="F255" s="27"/>
      <c r="G255" s="98" t="s">
        <v>2670</v>
      </c>
      <c r="H255" s="13"/>
      <c r="I255" s="132">
        <v>47775000</v>
      </c>
      <c r="J255" s="24">
        <v>0</v>
      </c>
      <c r="K255" s="250">
        <f t="shared" si="2"/>
        <v>47775000</v>
      </c>
    </row>
    <row r="256" spans="1:11" x14ac:dyDescent="0.25">
      <c r="A256" s="146">
        <v>45070</v>
      </c>
      <c r="B256" s="221" t="s">
        <v>2418</v>
      </c>
      <c r="C256" s="148" t="s">
        <v>2566</v>
      </c>
      <c r="D256" s="26" t="s">
        <v>2567</v>
      </c>
      <c r="E256" s="98" t="s">
        <v>2630</v>
      </c>
      <c r="F256" s="27"/>
      <c r="G256" s="98" t="s">
        <v>2671</v>
      </c>
      <c r="H256" s="13"/>
      <c r="I256" s="132">
        <v>36750000</v>
      </c>
      <c r="J256" s="24">
        <v>0</v>
      </c>
      <c r="K256" s="250">
        <f t="shared" si="2"/>
        <v>36750000</v>
      </c>
    </row>
    <row r="257" spans="1:11" x14ac:dyDescent="0.25">
      <c r="A257" s="146">
        <v>45070</v>
      </c>
      <c r="B257" s="221" t="s">
        <v>2423</v>
      </c>
      <c r="C257" s="148" t="s">
        <v>2436</v>
      </c>
      <c r="D257" s="26" t="s">
        <v>2568</v>
      </c>
      <c r="E257" s="98" t="s">
        <v>2635</v>
      </c>
      <c r="F257" s="27"/>
      <c r="G257" s="98" t="s">
        <v>2672</v>
      </c>
      <c r="H257" s="13"/>
      <c r="I257" s="132">
        <v>42000000</v>
      </c>
      <c r="J257" s="24">
        <v>0</v>
      </c>
      <c r="K257" s="250">
        <f t="shared" si="2"/>
        <v>42000000</v>
      </c>
    </row>
    <row r="258" spans="1:11" x14ac:dyDescent="0.25">
      <c r="A258" s="146">
        <v>45070</v>
      </c>
      <c r="B258" s="221" t="s">
        <v>2219</v>
      </c>
      <c r="C258" s="148" t="s">
        <v>2569</v>
      </c>
      <c r="D258" s="26" t="s">
        <v>2570</v>
      </c>
      <c r="E258" s="98" t="s">
        <v>2636</v>
      </c>
      <c r="F258" s="27"/>
      <c r="G258" s="98" t="s">
        <v>2673</v>
      </c>
      <c r="H258" s="13"/>
      <c r="I258" s="132">
        <v>36750000</v>
      </c>
      <c r="J258" s="24">
        <v>0</v>
      </c>
      <c r="K258" s="250">
        <f t="shared" si="2"/>
        <v>36750000</v>
      </c>
    </row>
    <row r="259" spans="1:11" x14ac:dyDescent="0.25">
      <c r="A259" s="146">
        <v>45070</v>
      </c>
      <c r="B259" s="221" t="s">
        <v>2613</v>
      </c>
      <c r="C259" s="148" t="s">
        <v>2424</v>
      </c>
      <c r="D259" s="26" t="s">
        <v>2571</v>
      </c>
      <c r="E259" s="98" t="s">
        <v>2628</v>
      </c>
      <c r="F259" s="27"/>
      <c r="G259" s="98" t="s">
        <v>2674</v>
      </c>
      <c r="H259" s="13"/>
      <c r="I259" s="132">
        <v>36750000</v>
      </c>
      <c r="J259" s="24">
        <v>0</v>
      </c>
      <c r="K259" s="250">
        <f t="shared" si="2"/>
        <v>36750000</v>
      </c>
    </row>
    <row r="260" spans="1:11" x14ac:dyDescent="0.25">
      <c r="A260" s="146">
        <v>45070</v>
      </c>
      <c r="B260" s="221" t="s">
        <v>2614</v>
      </c>
      <c r="C260" s="148" t="s">
        <v>2572</v>
      </c>
      <c r="D260" s="26" t="s">
        <v>2573</v>
      </c>
      <c r="E260" s="98" t="s">
        <v>2637</v>
      </c>
      <c r="F260" s="27"/>
      <c r="G260" s="98" t="s">
        <v>2675</v>
      </c>
      <c r="H260" s="13"/>
      <c r="I260" s="132">
        <v>36750000</v>
      </c>
      <c r="J260" s="24">
        <v>0</v>
      </c>
      <c r="K260" s="250">
        <f t="shared" si="2"/>
        <v>36750000</v>
      </c>
    </row>
    <row r="261" spans="1:11" x14ac:dyDescent="0.25">
      <c r="A261" s="146">
        <v>45070</v>
      </c>
      <c r="B261" s="221" t="s">
        <v>2097</v>
      </c>
      <c r="C261" s="148" t="s">
        <v>2469</v>
      </c>
      <c r="D261" s="26" t="s">
        <v>2574</v>
      </c>
      <c r="E261" s="98" t="s">
        <v>2638</v>
      </c>
      <c r="F261" s="27"/>
      <c r="G261" s="98" t="s">
        <v>2676</v>
      </c>
      <c r="H261" s="13"/>
      <c r="I261" s="132">
        <v>36750000</v>
      </c>
      <c r="J261" s="24">
        <v>0</v>
      </c>
      <c r="K261" s="250">
        <f t="shared" si="2"/>
        <v>36750000</v>
      </c>
    </row>
    <row r="262" spans="1:11" x14ac:dyDescent="0.25">
      <c r="A262" s="146">
        <v>45070</v>
      </c>
      <c r="B262" s="221" t="s">
        <v>2168</v>
      </c>
      <c r="C262" s="148" t="s">
        <v>2575</v>
      </c>
      <c r="D262" s="26" t="s">
        <v>2576</v>
      </c>
      <c r="E262" s="98" t="s">
        <v>2639</v>
      </c>
      <c r="F262" s="27"/>
      <c r="G262" s="98" t="s">
        <v>2677</v>
      </c>
      <c r="H262" s="13"/>
      <c r="I262" s="132">
        <v>36750000</v>
      </c>
      <c r="J262" s="24">
        <v>0</v>
      </c>
      <c r="K262" s="250">
        <f t="shared" si="2"/>
        <v>36750000</v>
      </c>
    </row>
    <row r="263" spans="1:11" x14ac:dyDescent="0.25">
      <c r="A263" s="146">
        <v>45070</v>
      </c>
      <c r="B263" s="221" t="s">
        <v>2221</v>
      </c>
      <c r="C263" s="148" t="s">
        <v>2351</v>
      </c>
      <c r="D263" s="26" t="s">
        <v>2577</v>
      </c>
      <c r="E263" s="98" t="s">
        <v>2640</v>
      </c>
      <c r="F263" s="27"/>
      <c r="G263" s="98" t="s">
        <v>2678</v>
      </c>
      <c r="H263" s="13"/>
      <c r="I263" s="132">
        <v>31598000</v>
      </c>
      <c r="J263" s="24">
        <v>0</v>
      </c>
      <c r="K263" s="250">
        <f t="shared" si="2"/>
        <v>31598000</v>
      </c>
    </row>
    <row r="264" spans="1:11" x14ac:dyDescent="0.25">
      <c r="A264" s="146">
        <v>45070</v>
      </c>
      <c r="B264" s="221" t="s">
        <v>2099</v>
      </c>
      <c r="C264" s="148" t="s">
        <v>2500</v>
      </c>
      <c r="D264" s="26" t="s">
        <v>2578</v>
      </c>
      <c r="E264" s="98" t="s">
        <v>2641</v>
      </c>
      <c r="F264" s="27"/>
      <c r="G264" s="98" t="s">
        <v>2679</v>
      </c>
      <c r="H264" s="13"/>
      <c r="I264" s="132">
        <v>40425000</v>
      </c>
      <c r="J264" s="24">
        <v>0</v>
      </c>
      <c r="K264" s="250">
        <f t="shared" si="2"/>
        <v>40425000</v>
      </c>
    </row>
    <row r="265" spans="1:11" x14ac:dyDescent="0.25">
      <c r="A265" s="146">
        <v>45070</v>
      </c>
      <c r="B265" s="221" t="s">
        <v>2285</v>
      </c>
      <c r="C265" s="148" t="s">
        <v>2579</v>
      </c>
      <c r="D265" s="26" t="s">
        <v>2580</v>
      </c>
      <c r="E265" s="98" t="s">
        <v>2642</v>
      </c>
      <c r="F265" s="27"/>
      <c r="G265" s="98" t="s">
        <v>2680</v>
      </c>
      <c r="H265" s="13"/>
      <c r="I265" s="132">
        <v>38220000</v>
      </c>
      <c r="J265" s="24">
        <v>0</v>
      </c>
      <c r="K265" s="250">
        <f t="shared" si="2"/>
        <v>38220000</v>
      </c>
    </row>
    <row r="266" spans="1:11" x14ac:dyDescent="0.25">
      <c r="A266" s="146">
        <v>45070</v>
      </c>
      <c r="B266" s="221" t="s">
        <v>2287</v>
      </c>
      <c r="C266" s="148" t="s">
        <v>2429</v>
      </c>
      <c r="D266" s="26" t="s">
        <v>2581</v>
      </c>
      <c r="E266" s="98" t="s">
        <v>2643</v>
      </c>
      <c r="F266" s="27"/>
      <c r="G266" s="98" t="s">
        <v>2681</v>
      </c>
      <c r="H266" s="13"/>
      <c r="I266" s="132">
        <v>47775000</v>
      </c>
      <c r="J266" s="24">
        <v>0</v>
      </c>
      <c r="K266" s="250">
        <f t="shared" si="2"/>
        <v>47775000</v>
      </c>
    </row>
    <row r="267" spans="1:11" x14ac:dyDescent="0.25">
      <c r="A267" s="146">
        <v>45070</v>
      </c>
      <c r="B267" s="221" t="s">
        <v>2024</v>
      </c>
      <c r="C267" s="148" t="s">
        <v>2582</v>
      </c>
      <c r="D267" s="26" t="s">
        <v>2583</v>
      </c>
      <c r="E267" s="98" t="s">
        <v>2644</v>
      </c>
      <c r="F267" s="27"/>
      <c r="G267" s="98" t="s">
        <v>2682</v>
      </c>
      <c r="H267" s="13"/>
      <c r="I267" s="132">
        <v>45500000</v>
      </c>
      <c r="J267" s="24">
        <v>0</v>
      </c>
      <c r="K267" s="250">
        <f t="shared" si="2"/>
        <v>45500000</v>
      </c>
    </row>
    <row r="268" spans="1:11" x14ac:dyDescent="0.25">
      <c r="A268" s="146">
        <v>45071</v>
      </c>
      <c r="B268" s="221" t="s">
        <v>2284</v>
      </c>
      <c r="C268" s="148" t="s">
        <v>2434</v>
      </c>
      <c r="D268" s="26" t="s">
        <v>2584</v>
      </c>
      <c r="E268" s="98" t="s">
        <v>2645</v>
      </c>
      <c r="F268" s="27"/>
      <c r="G268" s="98" t="s">
        <v>2683</v>
      </c>
      <c r="H268" s="13"/>
      <c r="I268" s="132">
        <v>36750000</v>
      </c>
      <c r="J268" s="24">
        <v>0</v>
      </c>
      <c r="K268" s="250">
        <f t="shared" si="2"/>
        <v>36750000</v>
      </c>
    </row>
    <row r="269" spans="1:11" x14ac:dyDescent="0.25">
      <c r="A269" s="146">
        <v>45071</v>
      </c>
      <c r="B269" s="221" t="s">
        <v>2098</v>
      </c>
      <c r="C269" s="148" t="s">
        <v>2354</v>
      </c>
      <c r="D269" s="26" t="s">
        <v>2585</v>
      </c>
      <c r="E269" s="98" t="s">
        <v>2646</v>
      </c>
      <c r="F269" s="27"/>
      <c r="G269" s="98" t="s">
        <v>2684</v>
      </c>
      <c r="H269" s="13"/>
      <c r="I269" s="132">
        <v>35000000</v>
      </c>
      <c r="J269" s="24">
        <v>0</v>
      </c>
      <c r="K269" s="250">
        <f t="shared" si="2"/>
        <v>35000000</v>
      </c>
    </row>
    <row r="270" spans="1:11" x14ac:dyDescent="0.25">
      <c r="A270" s="146">
        <v>45071</v>
      </c>
      <c r="B270" s="221" t="s">
        <v>2103</v>
      </c>
      <c r="C270" s="148" t="s">
        <v>2586</v>
      </c>
      <c r="D270" s="26" t="s">
        <v>2587</v>
      </c>
      <c r="E270" s="98" t="s">
        <v>2647</v>
      </c>
      <c r="F270" s="27"/>
      <c r="G270" s="98" t="s">
        <v>2685</v>
      </c>
      <c r="H270" s="13"/>
      <c r="I270" s="132">
        <v>36750000</v>
      </c>
      <c r="J270" s="24">
        <v>0</v>
      </c>
      <c r="K270" s="250">
        <f t="shared" si="2"/>
        <v>36750000</v>
      </c>
    </row>
    <row r="271" spans="1:11" x14ac:dyDescent="0.25">
      <c r="A271" s="146">
        <v>45071</v>
      </c>
      <c r="B271" s="221" t="s">
        <v>2335</v>
      </c>
      <c r="C271" s="148" t="s">
        <v>2356</v>
      </c>
      <c r="D271" s="26" t="s">
        <v>2588</v>
      </c>
      <c r="E271" s="98" t="s">
        <v>2648</v>
      </c>
      <c r="F271" s="27"/>
      <c r="G271" s="98" t="s">
        <v>2686</v>
      </c>
      <c r="H271" s="13"/>
      <c r="I271" s="132">
        <v>42000000</v>
      </c>
      <c r="J271" s="24">
        <v>0</v>
      </c>
      <c r="K271" s="250">
        <f t="shared" si="2"/>
        <v>42000000</v>
      </c>
    </row>
    <row r="272" spans="1:11" x14ac:dyDescent="0.25">
      <c r="A272" s="146">
        <v>45071</v>
      </c>
      <c r="B272" s="221" t="s">
        <v>2025</v>
      </c>
      <c r="C272" s="148" t="s">
        <v>2589</v>
      </c>
      <c r="D272" s="26" t="s">
        <v>2590</v>
      </c>
      <c r="E272" s="98" t="s">
        <v>2649</v>
      </c>
      <c r="F272" s="27"/>
      <c r="G272" s="98" t="s">
        <v>2687</v>
      </c>
      <c r="H272" s="13"/>
      <c r="I272" s="132">
        <v>41160000</v>
      </c>
      <c r="J272" s="24">
        <v>0</v>
      </c>
      <c r="K272" s="250">
        <f t="shared" si="2"/>
        <v>41160000</v>
      </c>
    </row>
    <row r="273" spans="1:11" x14ac:dyDescent="0.25">
      <c r="A273" s="146">
        <v>45071</v>
      </c>
      <c r="B273" s="221" t="s">
        <v>2291</v>
      </c>
      <c r="C273" s="148" t="s">
        <v>2591</v>
      </c>
      <c r="D273" s="26" t="s">
        <v>2592</v>
      </c>
      <c r="E273" s="98" t="s">
        <v>2650</v>
      </c>
      <c r="F273" s="27"/>
      <c r="G273" s="98" t="s">
        <v>2688</v>
      </c>
      <c r="H273" s="13"/>
      <c r="I273" s="132">
        <v>39739000</v>
      </c>
      <c r="J273" s="24">
        <v>0</v>
      </c>
      <c r="K273" s="250">
        <f t="shared" si="2"/>
        <v>39739000</v>
      </c>
    </row>
    <row r="274" spans="1:11" x14ac:dyDescent="0.25">
      <c r="A274" s="146">
        <v>45071</v>
      </c>
      <c r="B274" s="221" t="s">
        <v>2292</v>
      </c>
      <c r="C274" s="148" t="s">
        <v>2593</v>
      </c>
      <c r="D274" s="26" t="s">
        <v>2594</v>
      </c>
      <c r="E274" s="98" t="s">
        <v>2651</v>
      </c>
      <c r="F274" s="27"/>
      <c r="G274" s="98" t="s">
        <v>2689</v>
      </c>
      <c r="H274" s="13"/>
      <c r="I274" s="132">
        <v>47775000</v>
      </c>
      <c r="J274" s="24">
        <v>0</v>
      </c>
      <c r="K274" s="250">
        <f t="shared" si="2"/>
        <v>47775000</v>
      </c>
    </row>
    <row r="275" spans="1:11" x14ac:dyDescent="0.25">
      <c r="A275" s="146">
        <v>45071</v>
      </c>
      <c r="B275" s="221" t="s">
        <v>2169</v>
      </c>
      <c r="C275" s="148" t="s">
        <v>2595</v>
      </c>
      <c r="D275" s="26" t="s">
        <v>2596</v>
      </c>
      <c r="E275" s="98" t="s">
        <v>2652</v>
      </c>
      <c r="F275" s="27"/>
      <c r="G275" s="98" t="s">
        <v>2690</v>
      </c>
      <c r="H275" s="13"/>
      <c r="I275" s="132">
        <v>38500000</v>
      </c>
      <c r="J275" s="24">
        <v>0</v>
      </c>
      <c r="K275" s="250">
        <f t="shared" si="2"/>
        <v>38500000</v>
      </c>
    </row>
    <row r="276" spans="1:11" x14ac:dyDescent="0.25">
      <c r="A276" s="146">
        <v>45072</v>
      </c>
      <c r="B276" s="221" t="s">
        <v>2026</v>
      </c>
      <c r="C276" s="148" t="s">
        <v>2597</v>
      </c>
      <c r="D276" s="26" t="s">
        <v>2598</v>
      </c>
      <c r="E276" s="98" t="s">
        <v>2653</v>
      </c>
      <c r="F276" s="27"/>
      <c r="G276" s="98" t="s">
        <v>2691</v>
      </c>
      <c r="H276" s="13"/>
      <c r="I276" s="132">
        <v>46592000</v>
      </c>
      <c r="J276" s="24">
        <v>0</v>
      </c>
      <c r="K276" s="250">
        <f t="shared" si="2"/>
        <v>46592000</v>
      </c>
    </row>
    <row r="277" spans="1:11" x14ac:dyDescent="0.25">
      <c r="A277" s="146">
        <v>45075</v>
      </c>
      <c r="B277" s="221" t="s">
        <v>2615</v>
      </c>
      <c r="C277" s="148" t="s">
        <v>2599</v>
      </c>
      <c r="D277" s="26" t="s">
        <v>2600</v>
      </c>
      <c r="E277" s="98" t="s">
        <v>2654</v>
      </c>
      <c r="F277" s="27"/>
      <c r="G277" s="98" t="s">
        <v>2692</v>
      </c>
      <c r="H277" s="13"/>
      <c r="I277" s="132">
        <v>42000000</v>
      </c>
      <c r="J277" s="24">
        <v>0</v>
      </c>
      <c r="K277" s="250">
        <f t="shared" si="2"/>
        <v>42000000</v>
      </c>
    </row>
    <row r="278" spans="1:11" x14ac:dyDescent="0.25">
      <c r="A278" s="146">
        <v>45075</v>
      </c>
      <c r="B278" s="221" t="s">
        <v>2106</v>
      </c>
      <c r="C278" s="148" t="s">
        <v>2601</v>
      </c>
      <c r="D278" s="26" t="s">
        <v>2602</v>
      </c>
      <c r="E278" s="98" t="s">
        <v>2655</v>
      </c>
      <c r="F278" s="27"/>
      <c r="G278" s="98" t="s">
        <v>2693</v>
      </c>
      <c r="H278" s="13"/>
      <c r="I278" s="132">
        <v>28976640</v>
      </c>
      <c r="J278" s="24">
        <v>0</v>
      </c>
      <c r="K278" s="250">
        <f t="shared" si="2"/>
        <v>28976640</v>
      </c>
    </row>
    <row r="279" spans="1:11" x14ac:dyDescent="0.25">
      <c r="A279" s="146">
        <v>45075</v>
      </c>
      <c r="B279" s="221" t="s">
        <v>2222</v>
      </c>
      <c r="C279" s="148" t="s">
        <v>2603</v>
      </c>
      <c r="D279" s="26" t="s">
        <v>2604</v>
      </c>
      <c r="E279" s="98" t="s">
        <v>2656</v>
      </c>
      <c r="F279" s="27"/>
      <c r="G279" s="98" t="s">
        <v>2694</v>
      </c>
      <c r="H279" s="13"/>
      <c r="I279" s="132">
        <v>36750000</v>
      </c>
      <c r="J279" s="24">
        <v>0</v>
      </c>
      <c r="K279" s="250">
        <f t="shared" si="2"/>
        <v>36750000</v>
      </c>
    </row>
    <row r="280" spans="1:11" x14ac:dyDescent="0.25">
      <c r="A280" s="146">
        <v>45076</v>
      </c>
      <c r="B280" s="221" t="s">
        <v>2435</v>
      </c>
      <c r="C280" s="148" t="s">
        <v>2605</v>
      </c>
      <c r="D280" s="26" t="s">
        <v>2606</v>
      </c>
      <c r="E280" s="98" t="s">
        <v>2628</v>
      </c>
      <c r="F280" s="27"/>
      <c r="G280" s="98" t="s">
        <v>2695</v>
      </c>
      <c r="H280" s="13"/>
      <c r="I280" s="132">
        <v>36750000</v>
      </c>
      <c r="J280" s="24">
        <v>0</v>
      </c>
      <c r="K280" s="250">
        <f t="shared" si="2"/>
        <v>36750000</v>
      </c>
    </row>
    <row r="281" spans="1:11" x14ac:dyDescent="0.25">
      <c r="A281" s="146">
        <v>45076</v>
      </c>
      <c r="B281" s="221" t="s">
        <v>2223</v>
      </c>
      <c r="C281" s="148" t="s">
        <v>2607</v>
      </c>
      <c r="D281" s="26" t="s">
        <v>2608</v>
      </c>
      <c r="E281" s="98" t="s">
        <v>2657</v>
      </c>
      <c r="F281" s="27"/>
      <c r="G281" s="98" t="s">
        <v>2696</v>
      </c>
      <c r="H281" s="13"/>
      <c r="I281" s="132">
        <v>36750000</v>
      </c>
      <c r="J281" s="24">
        <v>0</v>
      </c>
      <c r="K281" s="250">
        <f t="shared" si="2"/>
        <v>36750000</v>
      </c>
    </row>
    <row r="282" spans="1:11" x14ac:dyDescent="0.25">
      <c r="A282" s="146">
        <v>45077</v>
      </c>
      <c r="B282" s="221" t="s">
        <v>2336</v>
      </c>
      <c r="C282" s="148" t="s">
        <v>2609</v>
      </c>
      <c r="D282" s="26" t="s">
        <v>2610</v>
      </c>
      <c r="E282" s="98" t="s">
        <v>2658</v>
      </c>
      <c r="F282" s="27"/>
      <c r="G282" s="98" t="s">
        <v>2697</v>
      </c>
      <c r="H282" s="13"/>
      <c r="I282" s="132">
        <v>36750000</v>
      </c>
      <c r="J282" s="24">
        <v>0</v>
      </c>
      <c r="K282" s="250">
        <f t="shared" si="2"/>
        <v>36750000</v>
      </c>
    </row>
    <row r="283" spans="1:11" x14ac:dyDescent="0.25">
      <c r="A283" s="146"/>
      <c r="B283" s="221"/>
      <c r="C283" s="148"/>
      <c r="D283" s="26"/>
      <c r="E283" s="98"/>
      <c r="F283" s="27"/>
      <c r="G283" s="98"/>
      <c r="H283" s="13"/>
      <c r="I283" s="132"/>
      <c r="J283" s="24"/>
      <c r="K283" s="250">
        <f t="shared" si="2"/>
        <v>0</v>
      </c>
    </row>
    <row r="284" spans="1:11" x14ac:dyDescent="0.25">
      <c r="A284" s="146"/>
      <c r="B284" s="221"/>
      <c r="C284" s="148"/>
      <c r="D284" s="26"/>
      <c r="E284" s="98"/>
      <c r="F284" s="27"/>
      <c r="G284" s="98"/>
      <c r="H284" s="13"/>
      <c r="I284" s="132"/>
      <c r="J284" s="24"/>
      <c r="K284" s="250">
        <f t="shared" si="2"/>
        <v>0</v>
      </c>
    </row>
    <row r="285" spans="1:11" x14ac:dyDescent="0.25">
      <c r="A285" s="146"/>
      <c r="B285" s="221"/>
      <c r="C285" s="148"/>
      <c r="D285" s="26"/>
      <c r="E285" s="98"/>
      <c r="F285" s="27"/>
      <c r="G285" s="98"/>
      <c r="H285" s="13"/>
      <c r="I285" s="132"/>
      <c r="J285" s="24"/>
      <c r="K285" s="250"/>
    </row>
    <row r="286" spans="1:11" x14ac:dyDescent="0.25">
      <c r="A286" s="146"/>
      <c r="B286" s="221"/>
      <c r="C286" s="148"/>
      <c r="D286" s="26"/>
      <c r="E286" s="98"/>
      <c r="F286" s="27"/>
      <c r="G286" s="98"/>
      <c r="H286" s="13"/>
      <c r="I286" s="132"/>
      <c r="J286" s="24"/>
      <c r="K286" s="250"/>
    </row>
    <row r="287" spans="1:11" x14ac:dyDescent="0.25">
      <c r="A287" s="146"/>
      <c r="B287" s="221"/>
      <c r="C287" s="148"/>
      <c r="D287" s="26"/>
      <c r="E287" s="98"/>
      <c r="F287" s="27"/>
      <c r="G287" s="98"/>
      <c r="H287" s="13"/>
      <c r="I287" s="132"/>
      <c r="J287" s="24"/>
      <c r="K287" s="250"/>
    </row>
    <row r="288" spans="1:11" x14ac:dyDescent="0.25">
      <c r="A288" s="146"/>
      <c r="B288" s="221"/>
      <c r="C288" s="148"/>
      <c r="D288" s="26"/>
      <c r="E288" s="98"/>
      <c r="F288" s="27"/>
      <c r="G288" s="98"/>
      <c r="H288" s="13"/>
      <c r="I288" s="132"/>
      <c r="J288" s="24"/>
      <c r="K288" s="250"/>
    </row>
    <row r="289" spans="1:11" x14ac:dyDescent="0.25">
      <c r="A289" s="146"/>
      <c r="B289" s="221"/>
      <c r="C289" s="148"/>
      <c r="D289" s="26"/>
      <c r="E289" s="98"/>
      <c r="F289" s="27"/>
      <c r="G289" s="98"/>
      <c r="H289" s="13"/>
      <c r="I289" s="132"/>
      <c r="J289" s="24"/>
      <c r="K289" s="250"/>
    </row>
    <row r="290" spans="1:11" x14ac:dyDescent="0.25">
      <c r="A290" s="146"/>
      <c r="B290" s="221"/>
      <c r="C290" s="148"/>
      <c r="D290" s="26"/>
      <c r="E290" s="98"/>
      <c r="F290" s="27"/>
      <c r="G290" s="98"/>
      <c r="H290" s="13"/>
      <c r="I290" s="132"/>
      <c r="J290" s="24"/>
      <c r="K290" s="250"/>
    </row>
    <row r="291" spans="1:11" x14ac:dyDescent="0.25">
      <c r="A291" s="146"/>
      <c r="B291" s="221"/>
      <c r="C291" s="148"/>
      <c r="D291" s="26"/>
      <c r="E291" s="98"/>
      <c r="F291" s="27"/>
      <c r="G291" s="98"/>
      <c r="H291" s="13"/>
      <c r="I291" s="132"/>
      <c r="J291" s="24"/>
      <c r="K291" s="250"/>
    </row>
    <row r="292" spans="1:11" x14ac:dyDescent="0.25">
      <c r="A292" s="146"/>
      <c r="B292" s="221"/>
      <c r="C292" s="148"/>
      <c r="D292" s="26"/>
      <c r="E292" s="98"/>
      <c r="F292" s="27"/>
      <c r="G292" s="98"/>
      <c r="H292" s="13"/>
      <c r="I292" s="132"/>
      <c r="J292" s="24"/>
      <c r="K292" s="250"/>
    </row>
    <row r="293" spans="1:11" x14ac:dyDescent="0.25">
      <c r="A293" s="146"/>
      <c r="B293" s="221"/>
      <c r="C293" s="148"/>
      <c r="D293" s="26"/>
      <c r="E293" s="98"/>
      <c r="F293" s="27"/>
      <c r="G293" s="98"/>
      <c r="H293" s="13"/>
      <c r="I293" s="132"/>
      <c r="J293" s="24"/>
      <c r="K293" s="250"/>
    </row>
    <row r="294" spans="1:11" x14ac:dyDescent="0.25">
      <c r="A294" s="146"/>
      <c r="B294" s="221"/>
      <c r="C294" s="148"/>
      <c r="D294" s="26"/>
      <c r="E294" s="98"/>
      <c r="F294" s="27"/>
      <c r="G294" s="98"/>
      <c r="H294" s="13"/>
      <c r="I294" s="132"/>
      <c r="J294" s="24"/>
      <c r="K294" s="250"/>
    </row>
    <row r="295" spans="1:11" x14ac:dyDescent="0.25">
      <c r="A295" s="146"/>
      <c r="B295" s="221"/>
      <c r="C295" s="148"/>
      <c r="D295" s="26"/>
      <c r="E295" s="98"/>
      <c r="F295" s="27"/>
      <c r="G295" s="98"/>
      <c r="H295" s="13"/>
      <c r="I295" s="132"/>
      <c r="J295" s="24"/>
      <c r="K295" s="250"/>
    </row>
    <row r="296" spans="1:11" x14ac:dyDescent="0.25">
      <c r="A296" s="146"/>
      <c r="B296" s="221"/>
      <c r="C296" s="148"/>
      <c r="D296" s="26"/>
      <c r="E296" s="98"/>
      <c r="F296" s="27"/>
      <c r="G296" s="98"/>
      <c r="H296" s="13"/>
      <c r="I296" s="132"/>
      <c r="J296" s="24"/>
      <c r="K296" s="250"/>
    </row>
    <row r="297" spans="1:11" x14ac:dyDescent="0.25">
      <c r="A297" s="146"/>
      <c r="B297" s="221"/>
      <c r="C297" s="148"/>
      <c r="D297" s="26"/>
      <c r="E297" s="98"/>
      <c r="F297" s="27"/>
      <c r="G297" s="98"/>
      <c r="H297" s="13"/>
      <c r="I297" s="132"/>
      <c r="J297" s="24"/>
      <c r="K297" s="250"/>
    </row>
    <row r="298" spans="1:11" x14ac:dyDescent="0.25">
      <c r="A298" s="146"/>
      <c r="B298" s="221"/>
      <c r="C298" s="148"/>
      <c r="D298" s="26"/>
      <c r="E298" s="98"/>
      <c r="F298" s="27"/>
      <c r="G298" s="98"/>
      <c r="H298" s="13"/>
      <c r="I298" s="132"/>
      <c r="J298" s="24"/>
      <c r="K298" s="250"/>
    </row>
    <row r="299" spans="1:11" x14ac:dyDescent="0.25">
      <c r="A299" s="146"/>
      <c r="B299" s="221"/>
      <c r="C299" s="148"/>
      <c r="D299" s="26"/>
      <c r="E299" s="98"/>
      <c r="F299" s="27"/>
      <c r="G299" s="98"/>
      <c r="H299" s="13"/>
      <c r="I299" s="132"/>
      <c r="J299" s="24"/>
      <c r="K299" s="250"/>
    </row>
    <row r="300" spans="1:11" x14ac:dyDescent="0.25">
      <c r="A300" s="146"/>
      <c r="B300" s="221"/>
      <c r="C300" s="148"/>
      <c r="D300" s="26"/>
      <c r="E300" s="98"/>
      <c r="F300" s="27"/>
      <c r="G300" s="98"/>
      <c r="H300" s="13"/>
      <c r="I300" s="132"/>
      <c r="J300" s="24"/>
      <c r="K300" s="250"/>
    </row>
    <row r="301" spans="1:11" x14ac:dyDescent="0.25">
      <c r="A301" s="146"/>
      <c r="B301" s="221"/>
      <c r="C301" s="148"/>
      <c r="D301" s="26"/>
      <c r="E301" s="98"/>
      <c r="F301" s="27"/>
      <c r="G301" s="98"/>
      <c r="H301" s="13"/>
      <c r="I301" s="132"/>
      <c r="J301" s="24"/>
      <c r="K301" s="250"/>
    </row>
    <row r="302" spans="1:11" x14ac:dyDescent="0.25">
      <c r="A302" s="146"/>
      <c r="B302" s="221"/>
      <c r="C302" s="148"/>
      <c r="D302" s="26"/>
      <c r="E302" s="98"/>
      <c r="F302" s="27"/>
      <c r="G302" s="98"/>
      <c r="H302" s="13"/>
      <c r="I302" s="132"/>
      <c r="J302" s="24"/>
      <c r="K302" s="250"/>
    </row>
    <row r="303" spans="1:11" x14ac:dyDescent="0.25">
      <c r="A303" s="146"/>
      <c r="B303" s="221"/>
      <c r="C303" s="148"/>
      <c r="D303" s="26"/>
      <c r="E303" s="98"/>
      <c r="F303" s="27"/>
      <c r="G303" s="98"/>
      <c r="H303" s="13"/>
      <c r="I303" s="132"/>
      <c r="J303" s="24"/>
      <c r="K303" s="250"/>
    </row>
    <row r="304" spans="1:11" x14ac:dyDescent="0.25">
      <c r="A304" s="146"/>
      <c r="B304" s="221"/>
      <c r="C304" s="148"/>
      <c r="D304" s="26"/>
      <c r="E304" s="98"/>
      <c r="F304" s="27"/>
      <c r="G304" s="98"/>
      <c r="H304" s="13"/>
      <c r="I304" s="132"/>
      <c r="J304" s="24"/>
      <c r="K304" s="250"/>
    </row>
    <row r="305" spans="1:11" x14ac:dyDescent="0.25">
      <c r="A305" s="146"/>
      <c r="B305" s="221"/>
      <c r="C305" s="148"/>
      <c r="D305" s="26"/>
      <c r="E305" s="98"/>
      <c r="F305" s="27"/>
      <c r="G305" s="98"/>
      <c r="H305" s="13"/>
      <c r="I305" s="132"/>
      <c r="J305" s="24"/>
      <c r="K305" s="250"/>
    </row>
    <row r="306" spans="1:11" x14ac:dyDescent="0.25">
      <c r="A306" s="146"/>
      <c r="B306" s="221"/>
      <c r="C306" s="148"/>
      <c r="D306" s="26"/>
      <c r="E306" s="98"/>
      <c r="F306" s="27"/>
      <c r="G306" s="98"/>
      <c r="H306" s="13"/>
      <c r="I306" s="132"/>
      <c r="J306" s="24"/>
      <c r="K306" s="250"/>
    </row>
    <row r="307" spans="1:11" x14ac:dyDescent="0.25">
      <c r="A307" s="146"/>
      <c r="B307" s="221"/>
      <c r="C307" s="148"/>
      <c r="D307" s="26"/>
      <c r="E307" s="98"/>
      <c r="F307" s="27"/>
      <c r="G307" s="98"/>
      <c r="H307" s="13"/>
      <c r="I307" s="132"/>
      <c r="J307" s="24"/>
      <c r="K307" s="250"/>
    </row>
    <row r="308" spans="1:11" x14ac:dyDescent="0.25">
      <c r="A308" s="146"/>
      <c r="B308" s="221"/>
      <c r="C308" s="148"/>
      <c r="D308" s="26"/>
      <c r="E308" s="98"/>
      <c r="F308" s="27"/>
      <c r="G308" s="98"/>
      <c r="H308" s="13"/>
      <c r="I308" s="132"/>
      <c r="J308" s="24"/>
      <c r="K308" s="250"/>
    </row>
    <row r="309" spans="1:11" x14ac:dyDescent="0.25">
      <c r="A309" s="146"/>
      <c r="B309" s="221"/>
      <c r="C309" s="148"/>
      <c r="D309" s="26"/>
      <c r="E309" s="98"/>
      <c r="F309" s="27"/>
      <c r="G309" s="98"/>
      <c r="H309" s="13"/>
      <c r="I309" s="132"/>
      <c r="J309" s="24"/>
      <c r="K309" s="250"/>
    </row>
    <row r="310" spans="1:11" x14ac:dyDescent="0.25">
      <c r="A310" s="146"/>
      <c r="B310" s="221"/>
      <c r="C310" s="148"/>
      <c r="D310" s="26"/>
      <c r="E310" s="98"/>
      <c r="F310" s="27"/>
      <c r="G310" s="98"/>
      <c r="H310" s="13"/>
      <c r="I310" s="132"/>
      <c r="J310" s="24"/>
      <c r="K310" s="250"/>
    </row>
    <row r="311" spans="1:11" x14ac:dyDescent="0.25">
      <c r="A311" s="146"/>
      <c r="B311" s="221"/>
      <c r="C311" s="148"/>
      <c r="D311" s="26"/>
      <c r="E311" s="98"/>
      <c r="F311" s="27"/>
      <c r="G311" s="98"/>
      <c r="H311" s="13"/>
      <c r="I311" s="132"/>
      <c r="J311" s="24"/>
      <c r="K311" s="250"/>
    </row>
    <row r="312" spans="1:11" x14ac:dyDescent="0.25">
      <c r="A312" s="146"/>
      <c r="B312" s="221"/>
      <c r="C312" s="148"/>
      <c r="D312" s="26"/>
      <c r="E312" s="98"/>
      <c r="F312" s="27"/>
      <c r="G312" s="98"/>
      <c r="H312" s="13"/>
      <c r="I312" s="132"/>
      <c r="J312" s="24"/>
      <c r="K312" s="250"/>
    </row>
    <row r="313" spans="1:11" x14ac:dyDescent="0.25">
      <c r="A313" s="146"/>
      <c r="B313" s="221"/>
      <c r="C313" s="148"/>
      <c r="D313" s="26"/>
      <c r="E313" s="98"/>
      <c r="F313" s="27"/>
      <c r="G313" s="98"/>
      <c r="H313" s="13"/>
      <c r="I313" s="132"/>
      <c r="J313" s="24"/>
      <c r="K313" s="250"/>
    </row>
    <row r="314" spans="1:11" x14ac:dyDescent="0.25">
      <c r="A314" s="146"/>
      <c r="B314" s="221"/>
      <c r="C314" s="148"/>
      <c r="D314" s="26"/>
      <c r="E314" s="98"/>
      <c r="F314" s="27"/>
      <c r="G314" s="98"/>
      <c r="H314" s="13"/>
      <c r="I314" s="132"/>
      <c r="J314" s="24"/>
      <c r="K314" s="250"/>
    </row>
    <row r="315" spans="1:11" x14ac:dyDescent="0.25">
      <c r="A315" s="146"/>
      <c r="B315" s="221"/>
      <c r="C315" s="148"/>
      <c r="D315" s="26"/>
      <c r="E315" s="98"/>
      <c r="F315" s="27"/>
      <c r="G315" s="98"/>
      <c r="H315" s="13"/>
      <c r="I315" s="132"/>
      <c r="J315" s="24"/>
      <c r="K315" s="250"/>
    </row>
    <row r="316" spans="1:11" x14ac:dyDescent="0.25">
      <c r="A316" s="146"/>
      <c r="B316" s="221"/>
      <c r="C316" s="148"/>
      <c r="D316" s="26"/>
      <c r="E316" s="98"/>
      <c r="F316" s="27"/>
      <c r="G316" s="98"/>
      <c r="H316" s="13"/>
      <c r="I316" s="132"/>
      <c r="J316" s="24"/>
      <c r="K316" s="250"/>
    </row>
    <row r="317" spans="1:11" x14ac:dyDescent="0.25">
      <c r="A317" s="146"/>
      <c r="B317" s="221"/>
      <c r="C317" s="148"/>
      <c r="D317" s="26"/>
      <c r="E317" s="98"/>
      <c r="F317" s="27"/>
      <c r="G317" s="98"/>
      <c r="H317" s="13"/>
      <c r="I317" s="132"/>
      <c r="J317" s="24"/>
      <c r="K317" s="250"/>
    </row>
    <row r="318" spans="1:11" x14ac:dyDescent="0.25">
      <c r="A318" s="146"/>
      <c r="B318" s="221"/>
      <c r="C318" s="148"/>
      <c r="D318" s="26"/>
      <c r="E318" s="98"/>
      <c r="F318" s="27"/>
      <c r="G318" s="98"/>
      <c r="H318" s="13"/>
      <c r="I318" s="132"/>
      <c r="J318" s="24"/>
      <c r="K318" s="250"/>
    </row>
    <row r="319" spans="1:11" x14ac:dyDescent="0.25">
      <c r="A319" s="146"/>
      <c r="B319" s="221"/>
      <c r="C319" s="148"/>
      <c r="D319" s="26"/>
      <c r="E319" s="98"/>
      <c r="F319" s="27"/>
      <c r="G319" s="98"/>
      <c r="H319" s="13"/>
      <c r="I319" s="132"/>
      <c r="J319" s="24"/>
      <c r="K319" s="250"/>
    </row>
    <row r="320" spans="1:11" x14ac:dyDescent="0.25">
      <c r="A320" s="146"/>
      <c r="B320" s="221"/>
      <c r="C320" s="148"/>
      <c r="D320" s="26"/>
      <c r="E320" s="98"/>
      <c r="F320" s="27"/>
      <c r="G320" s="98"/>
      <c r="H320" s="13"/>
      <c r="I320" s="132"/>
      <c r="J320" s="24"/>
      <c r="K320" s="250"/>
    </row>
    <row r="321" spans="1:11" x14ac:dyDescent="0.25">
      <c r="A321" s="146"/>
      <c r="B321" s="221"/>
      <c r="C321" s="148"/>
      <c r="D321" s="26"/>
      <c r="E321" s="98"/>
      <c r="F321" s="27"/>
      <c r="G321" s="98"/>
      <c r="H321" s="13"/>
      <c r="I321" s="132"/>
      <c r="J321" s="24"/>
      <c r="K321" s="250">
        <f t="shared" si="2"/>
        <v>0</v>
      </c>
    </row>
    <row r="322" spans="1:11" x14ac:dyDescent="0.25">
      <c r="A322" s="15"/>
      <c r="B322" s="16"/>
      <c r="C322" s="16"/>
      <c r="D322" s="16"/>
      <c r="E322" s="192"/>
      <c r="F322" s="16"/>
      <c r="G322" s="289" t="s">
        <v>19</v>
      </c>
      <c r="H322" s="290"/>
      <c r="I322" s="29">
        <f>SUM(I29:I321)</f>
        <v>12877275844</v>
      </c>
      <c r="J322" s="29">
        <f>SUM(J29:J321)</f>
        <v>8948017197</v>
      </c>
      <c r="K322" s="29">
        <f>SUM(K29:K321)</f>
        <v>3929258647</v>
      </c>
    </row>
    <row r="323" spans="1:11" ht="12.75" customHeight="1" x14ac:dyDescent="0.25">
      <c r="A323" s="15"/>
      <c r="B323" s="16"/>
      <c r="C323" s="16"/>
      <c r="D323" s="16"/>
      <c r="E323" s="192"/>
      <c r="F323" s="20"/>
      <c r="G323" s="192"/>
      <c r="H323" s="16"/>
      <c r="I323" s="20"/>
      <c r="J323" s="20"/>
      <c r="K323" s="21"/>
    </row>
    <row r="324" spans="1:11" ht="24.95" customHeight="1" x14ac:dyDescent="0.25">
      <c r="A324" s="70" t="s">
        <v>38</v>
      </c>
      <c r="B324" s="71" t="s">
        <v>40</v>
      </c>
      <c r="C324" s="70" t="s">
        <v>41</v>
      </c>
      <c r="D324" s="72" t="s">
        <v>39</v>
      </c>
      <c r="E324" s="201" t="s">
        <v>15</v>
      </c>
      <c r="F324" s="70" t="s">
        <v>34</v>
      </c>
      <c r="G324" s="201" t="s">
        <v>16</v>
      </c>
      <c r="H324" s="70" t="s">
        <v>22</v>
      </c>
      <c r="I324" s="70" t="s">
        <v>12</v>
      </c>
      <c r="J324" s="70" t="s">
        <v>23</v>
      </c>
      <c r="K324" s="70" t="s">
        <v>4</v>
      </c>
    </row>
    <row r="325" spans="1:11" ht="24.95" customHeight="1" x14ac:dyDescent="0.25">
      <c r="A325" s="73">
        <v>32600953000</v>
      </c>
      <c r="B325" s="73">
        <v>0</v>
      </c>
      <c r="C325" s="73">
        <v>0</v>
      </c>
      <c r="D325" s="74">
        <f>+A325+B325-C325</f>
        <v>32600953000</v>
      </c>
      <c r="E325" s="202">
        <f>+I322</f>
        <v>12877275844</v>
      </c>
      <c r="F325" s="75">
        <f>+E325/D325</f>
        <v>0.39499691447670254</v>
      </c>
      <c r="G325" s="202">
        <f>+I26</f>
        <v>904488184</v>
      </c>
      <c r="H325" s="74">
        <f>+D325-E325-G325</f>
        <v>18819188972</v>
      </c>
      <c r="I325" s="74">
        <f>+J322</f>
        <v>8948017197</v>
      </c>
      <c r="J325" s="75">
        <f>+I325/D325</f>
        <v>0.27447103147567498</v>
      </c>
      <c r="K325" s="74">
        <f>+K322</f>
        <v>3929258647</v>
      </c>
    </row>
    <row r="326" spans="1:11" x14ac:dyDescent="0.25">
      <c r="A326" s="76">
        <v>1</v>
      </c>
      <c r="B326" s="76">
        <v>2</v>
      </c>
      <c r="C326" s="76">
        <v>3</v>
      </c>
      <c r="D326" s="76" t="s">
        <v>3</v>
      </c>
      <c r="E326" s="204">
        <v>5</v>
      </c>
      <c r="F326" s="76" t="s">
        <v>18</v>
      </c>
      <c r="G326" s="204">
        <v>7</v>
      </c>
      <c r="H326" s="76" t="s">
        <v>9</v>
      </c>
      <c r="I326" s="76">
        <v>9</v>
      </c>
      <c r="J326" s="76" t="s">
        <v>24</v>
      </c>
      <c r="K326" s="76" t="s">
        <v>25</v>
      </c>
    </row>
    <row r="328" spans="1:11" x14ac:dyDescent="0.25">
      <c r="B328" s="63"/>
    </row>
    <row r="329" spans="1:11" x14ac:dyDescent="0.25">
      <c r="B329" s="63"/>
      <c r="I329" s="63"/>
    </row>
    <row r="330" spans="1:11" x14ac:dyDescent="0.25">
      <c r="B330" s="63"/>
    </row>
  </sheetData>
  <mergeCells count="16">
    <mergeCell ref="J27:J28"/>
    <mergeCell ref="E28:F28"/>
    <mergeCell ref="G28:H28"/>
    <mergeCell ref="A3:J3"/>
    <mergeCell ref="A5:A6"/>
    <mergeCell ref="B5:B6"/>
    <mergeCell ref="D5:D6"/>
    <mergeCell ref="E5:H5"/>
    <mergeCell ref="I5:I6"/>
    <mergeCell ref="J5:K6"/>
    <mergeCell ref="E6:H6"/>
    <mergeCell ref="G322:H322"/>
    <mergeCell ref="G26:H26"/>
    <mergeCell ref="A27:A28"/>
    <mergeCell ref="E27:H27"/>
    <mergeCell ref="I27:I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3"/>
  <sheetViews>
    <sheetView workbookViewId="0">
      <selection activeCell="A7" sqref="A7:A10"/>
    </sheetView>
  </sheetViews>
  <sheetFormatPr baseColWidth="10" defaultRowHeight="15" x14ac:dyDescent="0.25"/>
  <cols>
    <col min="1" max="1" width="15.140625" style="3" customWidth="1"/>
    <col min="2" max="2" width="14.7109375" style="270" customWidth="1"/>
    <col min="3"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257"/>
      <c r="C1" s="1"/>
      <c r="D1" s="1"/>
      <c r="E1" s="186"/>
      <c r="F1" s="1"/>
      <c r="G1" s="186"/>
      <c r="H1" s="2"/>
      <c r="I1" s="2"/>
      <c r="J1" s="2"/>
      <c r="K1" s="2"/>
    </row>
    <row r="2" spans="1:11" ht="12.75" customHeight="1" x14ac:dyDescent="0.25">
      <c r="A2" s="2"/>
      <c r="B2" s="258"/>
      <c r="C2" s="2"/>
      <c r="D2" s="2"/>
      <c r="E2" s="186"/>
      <c r="F2" s="2"/>
      <c r="G2" s="186"/>
      <c r="H2" s="2"/>
      <c r="I2" s="2"/>
      <c r="J2" s="2"/>
      <c r="K2" s="66"/>
    </row>
    <row r="3" spans="1:11" ht="15" customHeight="1" x14ac:dyDescent="0.25">
      <c r="A3" s="275" t="s">
        <v>144</v>
      </c>
      <c r="B3" s="275"/>
      <c r="C3" s="275"/>
      <c r="D3" s="275"/>
      <c r="E3" s="275"/>
      <c r="F3" s="275"/>
      <c r="G3" s="275"/>
      <c r="H3" s="275"/>
      <c r="I3" s="275"/>
      <c r="J3" s="275"/>
      <c r="K3" s="68" t="s">
        <v>2540</v>
      </c>
    </row>
    <row r="4" spans="1:11" ht="12.75" customHeight="1" x14ac:dyDescent="0.25">
      <c r="A4" s="4"/>
      <c r="B4" s="259"/>
      <c r="C4" s="4"/>
      <c r="D4" s="4"/>
      <c r="E4" s="188"/>
      <c r="F4" s="4"/>
      <c r="G4" s="188"/>
      <c r="H4" s="4"/>
      <c r="I4" s="4"/>
      <c r="J4" s="4"/>
      <c r="K4" s="5"/>
    </row>
    <row r="5" spans="1:11" x14ac:dyDescent="0.25">
      <c r="A5" s="278" t="s">
        <v>5</v>
      </c>
      <c r="B5" s="298" t="s">
        <v>26</v>
      </c>
      <c r="C5" s="31"/>
      <c r="D5" s="278" t="s">
        <v>17</v>
      </c>
      <c r="E5" s="295" t="s">
        <v>16</v>
      </c>
      <c r="F5" s="296"/>
      <c r="G5" s="296"/>
      <c r="H5" s="297"/>
      <c r="I5" s="278" t="s">
        <v>7</v>
      </c>
      <c r="J5" s="285" t="s">
        <v>21</v>
      </c>
      <c r="K5" s="286"/>
    </row>
    <row r="6" spans="1:11" x14ac:dyDescent="0.25">
      <c r="A6" s="279"/>
      <c r="B6" s="299"/>
      <c r="C6" s="32"/>
      <c r="D6" s="279"/>
      <c r="E6" s="295" t="s">
        <v>2</v>
      </c>
      <c r="F6" s="296"/>
      <c r="G6" s="296"/>
      <c r="H6" s="297"/>
      <c r="I6" s="279"/>
      <c r="J6" s="287"/>
      <c r="K6" s="288"/>
    </row>
    <row r="7" spans="1:11" x14ac:dyDescent="0.25">
      <c r="A7" s="211">
        <v>45044</v>
      </c>
      <c r="B7" s="260"/>
      <c r="C7" s="183"/>
      <c r="D7" s="213" t="s">
        <v>2518</v>
      </c>
      <c r="E7" s="199" t="s">
        <v>2517</v>
      </c>
      <c r="F7" s="96"/>
      <c r="G7" s="96"/>
      <c r="H7" s="94"/>
      <c r="I7" s="214">
        <v>25000000</v>
      </c>
      <c r="J7" s="184"/>
      <c r="K7" s="183"/>
    </row>
    <row r="8" spans="1:11" x14ac:dyDescent="0.25">
      <c r="A8" s="211">
        <v>44936</v>
      </c>
      <c r="B8" s="260"/>
      <c r="C8" s="183"/>
      <c r="D8" s="213" t="s">
        <v>1233</v>
      </c>
      <c r="E8" s="199" t="s">
        <v>1232</v>
      </c>
      <c r="F8" s="96"/>
      <c r="G8" s="96"/>
      <c r="H8" s="94"/>
      <c r="I8" s="214">
        <v>35872725</v>
      </c>
      <c r="J8" s="184"/>
      <c r="K8" s="183"/>
    </row>
    <row r="9" spans="1:11" x14ac:dyDescent="0.25">
      <c r="A9" s="211">
        <v>45044</v>
      </c>
      <c r="B9" s="260"/>
      <c r="C9" s="183"/>
      <c r="D9" s="213" t="s">
        <v>2518</v>
      </c>
      <c r="E9" s="199" t="s">
        <v>2517</v>
      </c>
      <c r="F9" s="96"/>
      <c r="G9" s="96"/>
      <c r="H9" s="94"/>
      <c r="I9" s="214">
        <v>50000000</v>
      </c>
      <c r="J9" s="184"/>
      <c r="K9" s="183"/>
    </row>
    <row r="10" spans="1:11" x14ac:dyDescent="0.25">
      <c r="A10" s="211">
        <v>45044</v>
      </c>
      <c r="B10" s="260"/>
      <c r="C10" s="183"/>
      <c r="D10" s="213" t="s">
        <v>2518</v>
      </c>
      <c r="E10" s="199" t="s">
        <v>2517</v>
      </c>
      <c r="F10" s="96"/>
      <c r="G10" s="96"/>
      <c r="H10" s="94"/>
      <c r="I10" s="214">
        <v>100000000</v>
      </c>
      <c r="J10" s="184"/>
      <c r="K10" s="183"/>
    </row>
    <row r="11" spans="1:11" x14ac:dyDescent="0.25">
      <c r="A11" s="211"/>
      <c r="B11" s="260"/>
      <c r="C11" s="183"/>
      <c r="D11" s="213"/>
      <c r="E11" s="199"/>
      <c r="F11" s="96"/>
      <c r="G11" s="96"/>
      <c r="H11" s="94"/>
      <c r="I11" s="214"/>
      <c r="J11" s="184"/>
      <c r="K11" s="183"/>
    </row>
    <row r="12" spans="1:11" x14ac:dyDescent="0.25">
      <c r="A12" s="211"/>
      <c r="B12" s="260"/>
      <c r="C12" s="183"/>
      <c r="D12" s="213"/>
      <c r="E12" s="199"/>
      <c r="F12" s="96"/>
      <c r="G12" s="96"/>
      <c r="H12" s="94"/>
      <c r="I12" s="214"/>
      <c r="J12" s="184"/>
      <c r="K12" s="183"/>
    </row>
    <row r="13" spans="1:11" x14ac:dyDescent="0.25">
      <c r="A13" s="211"/>
      <c r="B13" s="260"/>
      <c r="C13" s="183"/>
      <c r="D13" s="213"/>
      <c r="E13" s="199"/>
      <c r="F13" s="96"/>
      <c r="G13" s="96"/>
      <c r="H13" s="94"/>
      <c r="I13" s="214"/>
      <c r="J13" s="184"/>
      <c r="K13" s="183"/>
    </row>
    <row r="14" spans="1:11" x14ac:dyDescent="0.25">
      <c r="A14" s="211"/>
      <c r="B14" s="260"/>
      <c r="C14" s="183"/>
      <c r="D14" s="213"/>
      <c r="E14" s="199"/>
      <c r="F14" s="96"/>
      <c r="G14" s="96"/>
      <c r="H14" s="94"/>
      <c r="I14" s="214"/>
      <c r="J14" s="184"/>
      <c r="K14" s="183"/>
    </row>
    <row r="15" spans="1:11" x14ac:dyDescent="0.25">
      <c r="A15" s="211"/>
      <c r="B15" s="260"/>
      <c r="C15" s="183"/>
      <c r="D15" s="213"/>
      <c r="E15" s="199"/>
      <c r="F15" s="96"/>
      <c r="G15" s="96"/>
      <c r="H15" s="94"/>
      <c r="I15" s="214"/>
      <c r="J15" s="184"/>
      <c r="K15" s="183"/>
    </row>
    <row r="16" spans="1:11" x14ac:dyDescent="0.25">
      <c r="A16" s="211"/>
      <c r="B16" s="260"/>
      <c r="C16" s="183"/>
      <c r="D16" s="213"/>
      <c r="E16" s="199"/>
      <c r="F16" s="96"/>
      <c r="G16" s="96"/>
      <c r="H16" s="94"/>
      <c r="I16" s="214"/>
      <c r="J16" s="184"/>
      <c r="K16" s="183"/>
    </row>
    <row r="17" spans="1:11" x14ac:dyDescent="0.25">
      <c r="A17" s="211"/>
      <c r="B17" s="260"/>
      <c r="C17" s="183"/>
      <c r="D17" s="213"/>
      <c r="E17" s="210"/>
      <c r="F17" s="96"/>
      <c r="G17" s="96"/>
      <c r="H17" s="94"/>
      <c r="I17" s="214"/>
      <c r="J17" s="184"/>
      <c r="K17" s="183"/>
    </row>
    <row r="18" spans="1:11" x14ac:dyDescent="0.25">
      <c r="A18" s="211"/>
      <c r="B18" s="260"/>
      <c r="C18" s="183"/>
      <c r="D18" s="213"/>
      <c r="E18" s="210"/>
      <c r="F18" s="96"/>
      <c r="G18" s="96"/>
      <c r="H18" s="94"/>
      <c r="I18" s="214"/>
      <c r="J18" s="184"/>
      <c r="K18" s="183"/>
    </row>
    <row r="19" spans="1:11" x14ac:dyDescent="0.25">
      <c r="A19" s="211"/>
      <c r="B19" s="260"/>
      <c r="C19" s="212"/>
      <c r="D19" s="213"/>
      <c r="E19" s="210"/>
      <c r="F19" s="219"/>
      <c r="G19" s="219"/>
      <c r="H19" s="220"/>
      <c r="I19" s="214"/>
      <c r="J19" s="184"/>
      <c r="K19" s="183"/>
    </row>
    <row r="20" spans="1:11" x14ac:dyDescent="0.25">
      <c r="A20" s="15"/>
      <c r="B20" s="261"/>
      <c r="C20" s="16"/>
      <c r="D20" s="16"/>
      <c r="E20" s="192"/>
      <c r="F20" s="16"/>
      <c r="G20" s="289" t="s">
        <v>19</v>
      </c>
      <c r="H20" s="290"/>
      <c r="I20" s="17">
        <f>SUM(I7:I19)</f>
        <v>210872725</v>
      </c>
      <c r="J20" s="18"/>
      <c r="K20" s="19"/>
    </row>
    <row r="21" spans="1:11" x14ac:dyDescent="0.25">
      <c r="A21" s="278" t="s">
        <v>5</v>
      </c>
      <c r="B21" s="262" t="s">
        <v>13</v>
      </c>
      <c r="C21" s="33" t="s">
        <v>20</v>
      </c>
      <c r="D21" s="22" t="s">
        <v>20</v>
      </c>
      <c r="E21" s="295" t="s">
        <v>15</v>
      </c>
      <c r="F21" s="296"/>
      <c r="G21" s="296"/>
      <c r="H21" s="297"/>
      <c r="I21" s="278" t="s">
        <v>7</v>
      </c>
      <c r="J21" s="278" t="s">
        <v>6</v>
      </c>
      <c r="K21" s="33" t="s">
        <v>0</v>
      </c>
    </row>
    <row r="22" spans="1:11" x14ac:dyDescent="0.25">
      <c r="A22" s="279"/>
      <c r="B22" s="263" t="s">
        <v>14</v>
      </c>
      <c r="C22" s="34" t="s">
        <v>11</v>
      </c>
      <c r="D22" s="34" t="s">
        <v>10</v>
      </c>
      <c r="E22" s="295" t="s">
        <v>2</v>
      </c>
      <c r="F22" s="297"/>
      <c r="G22" s="295" t="s">
        <v>8</v>
      </c>
      <c r="H22" s="297"/>
      <c r="I22" s="279"/>
      <c r="J22" s="279"/>
      <c r="K22" s="34" t="s">
        <v>1</v>
      </c>
    </row>
    <row r="23" spans="1:11" ht="12.75" customHeight="1" x14ac:dyDescent="0.25">
      <c r="A23" s="23">
        <v>44931</v>
      </c>
      <c r="B23" s="264" t="s">
        <v>281</v>
      </c>
      <c r="C23" s="64" t="s">
        <v>519</v>
      </c>
      <c r="D23" s="64" t="s">
        <v>367</v>
      </c>
      <c r="E23" s="193" t="s">
        <v>991</v>
      </c>
      <c r="F23" s="126"/>
      <c r="G23" s="206" t="s">
        <v>949</v>
      </c>
      <c r="H23" s="126"/>
      <c r="I23" s="24">
        <v>16146000</v>
      </c>
      <c r="J23" s="238">
        <v>10315500</v>
      </c>
      <c r="K23" s="91">
        <f>+I23-J23</f>
        <v>5830500</v>
      </c>
    </row>
    <row r="24" spans="1:11" x14ac:dyDescent="0.25">
      <c r="A24" s="23">
        <v>44933</v>
      </c>
      <c r="B24" s="265" t="s">
        <v>507</v>
      </c>
      <c r="C24" s="65" t="s">
        <v>469</v>
      </c>
      <c r="D24" s="65" t="s">
        <v>513</v>
      </c>
      <c r="E24" s="193" t="s">
        <v>992</v>
      </c>
      <c r="F24" s="127"/>
      <c r="G24" s="207" t="s">
        <v>950</v>
      </c>
      <c r="H24" s="129"/>
      <c r="I24" s="24">
        <v>21528000</v>
      </c>
      <c r="J24" s="238">
        <v>9777300</v>
      </c>
      <c r="K24" s="91">
        <f t="shared" ref="K24:K87" si="0">+I24-J24</f>
        <v>11750700</v>
      </c>
    </row>
    <row r="25" spans="1:11" x14ac:dyDescent="0.25">
      <c r="A25" s="25">
        <v>44933</v>
      </c>
      <c r="B25" s="265" t="s">
        <v>516</v>
      </c>
      <c r="C25" s="26" t="s">
        <v>456</v>
      </c>
      <c r="D25" s="26" t="s">
        <v>464</v>
      </c>
      <c r="E25" s="197" t="s">
        <v>992</v>
      </c>
      <c r="F25" s="127"/>
      <c r="G25" s="207" t="s">
        <v>951</v>
      </c>
      <c r="H25" s="131"/>
      <c r="I25" s="24">
        <v>21528000</v>
      </c>
      <c r="J25" s="238">
        <v>9956700</v>
      </c>
      <c r="K25" s="91">
        <f t="shared" si="0"/>
        <v>11571300</v>
      </c>
    </row>
    <row r="26" spans="1:11" x14ac:dyDescent="0.25">
      <c r="A26" s="25">
        <v>44933</v>
      </c>
      <c r="B26" s="265" t="s">
        <v>643</v>
      </c>
      <c r="C26" s="26" t="s">
        <v>458</v>
      </c>
      <c r="D26" s="26" t="s">
        <v>431</v>
      </c>
      <c r="E26" s="99" t="s">
        <v>992</v>
      </c>
      <c r="F26" s="127"/>
      <c r="G26" s="207" t="s">
        <v>678</v>
      </c>
      <c r="H26" s="131"/>
      <c r="I26" s="24">
        <v>21528000</v>
      </c>
      <c r="J26" s="238">
        <v>9867000</v>
      </c>
      <c r="K26" s="91">
        <f t="shared" si="0"/>
        <v>11661000</v>
      </c>
    </row>
    <row r="27" spans="1:11" x14ac:dyDescent="0.25">
      <c r="A27" s="25">
        <v>44934</v>
      </c>
      <c r="B27" s="265" t="s">
        <v>420</v>
      </c>
      <c r="C27" s="26" t="s">
        <v>459</v>
      </c>
      <c r="D27" s="26" t="s">
        <v>359</v>
      </c>
      <c r="E27" s="99" t="s">
        <v>993</v>
      </c>
      <c r="F27" s="127"/>
      <c r="G27" s="207" t="s">
        <v>681</v>
      </c>
      <c r="H27" s="131"/>
      <c r="I27" s="24">
        <v>15040000</v>
      </c>
      <c r="J27" s="238">
        <v>6893333</v>
      </c>
      <c r="K27" s="91">
        <f t="shared" si="0"/>
        <v>8146667</v>
      </c>
    </row>
    <row r="28" spans="1:11" x14ac:dyDescent="0.25">
      <c r="A28" s="25">
        <v>44934</v>
      </c>
      <c r="B28" s="265" t="s">
        <v>561</v>
      </c>
      <c r="C28" s="26" t="s">
        <v>191</v>
      </c>
      <c r="D28" s="26" t="s">
        <v>468</v>
      </c>
      <c r="E28" s="99" t="s">
        <v>992</v>
      </c>
      <c r="F28" s="127"/>
      <c r="G28" s="207" t="s">
        <v>952</v>
      </c>
      <c r="H28" s="131"/>
      <c r="I28" s="24">
        <v>21528000</v>
      </c>
      <c r="J28" s="238">
        <v>7265700</v>
      </c>
      <c r="K28" s="91">
        <f t="shared" si="0"/>
        <v>14262300</v>
      </c>
    </row>
    <row r="29" spans="1:11" x14ac:dyDescent="0.25">
      <c r="A29" s="25">
        <v>44934</v>
      </c>
      <c r="B29" s="265" t="s">
        <v>513</v>
      </c>
      <c r="C29" s="26" t="s">
        <v>483</v>
      </c>
      <c r="D29" s="26" t="s">
        <v>435</v>
      </c>
      <c r="E29" s="99" t="s">
        <v>992</v>
      </c>
      <c r="F29" s="127"/>
      <c r="G29" s="207" t="s">
        <v>953</v>
      </c>
      <c r="H29" s="131"/>
      <c r="I29" s="24">
        <v>21528000</v>
      </c>
      <c r="J29" s="238">
        <v>9239100</v>
      </c>
      <c r="K29" s="91">
        <f t="shared" si="0"/>
        <v>12288900</v>
      </c>
    </row>
    <row r="30" spans="1:11" x14ac:dyDescent="0.25">
      <c r="A30" s="25">
        <v>44936</v>
      </c>
      <c r="B30" s="265" t="s">
        <v>464</v>
      </c>
      <c r="C30" s="26" t="s">
        <v>483</v>
      </c>
      <c r="D30" s="26" t="s">
        <v>436</v>
      </c>
      <c r="E30" s="99" t="s">
        <v>992</v>
      </c>
      <c r="F30" s="127"/>
      <c r="G30" s="207" t="s">
        <v>954</v>
      </c>
      <c r="H30" s="131"/>
      <c r="I30" s="24">
        <v>21528000</v>
      </c>
      <c r="J30" s="238">
        <v>9956700</v>
      </c>
      <c r="K30" s="91">
        <f t="shared" si="0"/>
        <v>11571300</v>
      </c>
    </row>
    <row r="31" spans="1:11" x14ac:dyDescent="0.25">
      <c r="A31" s="25">
        <v>44936</v>
      </c>
      <c r="B31" s="265" t="s">
        <v>645</v>
      </c>
      <c r="C31" s="26" t="s">
        <v>483</v>
      </c>
      <c r="D31" s="26" t="s">
        <v>473</v>
      </c>
      <c r="E31" s="99" t="s">
        <v>992</v>
      </c>
      <c r="F31" s="127"/>
      <c r="G31" s="207" t="s">
        <v>337</v>
      </c>
      <c r="H31" s="131"/>
      <c r="I31" s="24">
        <v>21528000</v>
      </c>
      <c r="J31" s="238">
        <v>9867000</v>
      </c>
      <c r="K31" s="91">
        <f t="shared" si="0"/>
        <v>11661000</v>
      </c>
    </row>
    <row r="32" spans="1:11" x14ac:dyDescent="0.25">
      <c r="A32" s="25">
        <v>44936</v>
      </c>
      <c r="B32" s="265" t="s">
        <v>509</v>
      </c>
      <c r="C32" s="26" t="s">
        <v>210</v>
      </c>
      <c r="D32" s="26" t="s">
        <v>458</v>
      </c>
      <c r="E32" s="99" t="s">
        <v>696</v>
      </c>
      <c r="F32" s="127"/>
      <c r="G32" s="207" t="s">
        <v>265</v>
      </c>
      <c r="H32" s="131"/>
      <c r="I32" s="24">
        <v>31795200</v>
      </c>
      <c r="J32" s="238">
        <v>19430400</v>
      </c>
      <c r="K32" s="91">
        <f t="shared" si="0"/>
        <v>12364800</v>
      </c>
    </row>
    <row r="33" spans="1:11" x14ac:dyDescent="0.25">
      <c r="A33" s="25">
        <v>44936</v>
      </c>
      <c r="B33" s="265" t="s">
        <v>352</v>
      </c>
      <c r="C33" s="26" t="s">
        <v>461</v>
      </c>
      <c r="D33" s="26" t="s">
        <v>483</v>
      </c>
      <c r="E33" s="99" t="s">
        <v>992</v>
      </c>
      <c r="F33" s="127"/>
      <c r="G33" s="207" t="s">
        <v>339</v>
      </c>
      <c r="H33" s="131"/>
      <c r="I33" s="24">
        <v>18837000</v>
      </c>
      <c r="J33" s="238">
        <v>7265700</v>
      </c>
      <c r="K33" s="91">
        <f t="shared" si="0"/>
        <v>11571300</v>
      </c>
    </row>
    <row r="34" spans="1:11" x14ac:dyDescent="0.25">
      <c r="A34" s="25">
        <v>44937</v>
      </c>
      <c r="B34" s="265" t="s">
        <v>456</v>
      </c>
      <c r="C34" s="26" t="s">
        <v>719</v>
      </c>
      <c r="D34" s="26" t="s">
        <v>644</v>
      </c>
      <c r="E34" s="99" t="s">
        <v>992</v>
      </c>
      <c r="F34" s="127"/>
      <c r="G34" s="207" t="s">
        <v>955</v>
      </c>
      <c r="H34" s="131"/>
      <c r="I34" s="24">
        <v>21528000</v>
      </c>
      <c r="J34" s="238">
        <v>9777300</v>
      </c>
      <c r="K34" s="91">
        <f t="shared" si="0"/>
        <v>11750700</v>
      </c>
    </row>
    <row r="35" spans="1:11" x14ac:dyDescent="0.25">
      <c r="A35" s="25">
        <v>44937</v>
      </c>
      <c r="B35" s="265" t="s">
        <v>555</v>
      </c>
      <c r="C35" s="26" t="s">
        <v>577</v>
      </c>
      <c r="D35" s="26" t="s">
        <v>718</v>
      </c>
      <c r="E35" s="99" t="s">
        <v>992</v>
      </c>
      <c r="F35" s="127"/>
      <c r="G35" s="207" t="s">
        <v>956</v>
      </c>
      <c r="H35" s="131"/>
      <c r="I35" s="24">
        <v>21528000</v>
      </c>
      <c r="J35" s="238">
        <v>9777300</v>
      </c>
      <c r="K35" s="91">
        <f t="shared" si="0"/>
        <v>11750700</v>
      </c>
    </row>
    <row r="36" spans="1:11" x14ac:dyDescent="0.25">
      <c r="A36" s="25">
        <v>44937</v>
      </c>
      <c r="B36" s="265" t="s">
        <v>483</v>
      </c>
      <c r="C36" s="26" t="s">
        <v>176</v>
      </c>
      <c r="D36" s="26" t="s">
        <v>572</v>
      </c>
      <c r="E36" s="99" t="s">
        <v>994</v>
      </c>
      <c r="F36" s="127"/>
      <c r="G36" s="207" t="s">
        <v>266</v>
      </c>
      <c r="H36" s="131"/>
      <c r="I36" s="24">
        <v>27084000</v>
      </c>
      <c r="J36" s="238">
        <v>16400867</v>
      </c>
      <c r="K36" s="91">
        <f t="shared" si="0"/>
        <v>10683133</v>
      </c>
    </row>
    <row r="37" spans="1:11" x14ac:dyDescent="0.25">
      <c r="A37" s="25">
        <v>44938</v>
      </c>
      <c r="B37" s="265" t="s">
        <v>176</v>
      </c>
      <c r="C37" s="26" t="s">
        <v>576</v>
      </c>
      <c r="D37" s="26" t="s">
        <v>437</v>
      </c>
      <c r="E37" s="99" t="s">
        <v>992</v>
      </c>
      <c r="F37" s="127"/>
      <c r="G37" s="207" t="s">
        <v>957</v>
      </c>
      <c r="H37" s="131"/>
      <c r="I37" s="24">
        <v>18837000</v>
      </c>
      <c r="J37" s="238">
        <v>9418500</v>
      </c>
      <c r="K37" s="91">
        <f t="shared" si="0"/>
        <v>9418500</v>
      </c>
    </row>
    <row r="38" spans="1:11" x14ac:dyDescent="0.25">
      <c r="A38" s="25">
        <v>44938</v>
      </c>
      <c r="B38" s="265" t="s">
        <v>717</v>
      </c>
      <c r="C38" s="26" t="s">
        <v>576</v>
      </c>
      <c r="D38" s="26" t="s">
        <v>721</v>
      </c>
      <c r="E38" s="99" t="s">
        <v>992</v>
      </c>
      <c r="F38" s="127"/>
      <c r="G38" s="207" t="s">
        <v>357</v>
      </c>
      <c r="H38" s="131"/>
      <c r="I38" s="24">
        <v>18837000</v>
      </c>
      <c r="J38" s="238">
        <v>9777300</v>
      </c>
      <c r="K38" s="91">
        <f t="shared" si="0"/>
        <v>9059700</v>
      </c>
    </row>
    <row r="39" spans="1:11" x14ac:dyDescent="0.25">
      <c r="A39" s="25">
        <v>44938</v>
      </c>
      <c r="B39" s="265" t="s">
        <v>718</v>
      </c>
      <c r="C39" s="26" t="s">
        <v>576</v>
      </c>
      <c r="D39" s="26" t="s">
        <v>569</v>
      </c>
      <c r="E39" s="99" t="s">
        <v>992</v>
      </c>
      <c r="F39" s="127"/>
      <c r="G39" s="207" t="s">
        <v>370</v>
      </c>
      <c r="H39" s="131"/>
      <c r="I39" s="24">
        <v>18837000</v>
      </c>
      <c r="J39" s="238">
        <v>9687600</v>
      </c>
      <c r="K39" s="91">
        <f t="shared" si="0"/>
        <v>9149400</v>
      </c>
    </row>
    <row r="40" spans="1:11" x14ac:dyDescent="0.25">
      <c r="A40" s="25">
        <v>44938</v>
      </c>
      <c r="B40" s="265" t="s">
        <v>458</v>
      </c>
      <c r="C40" s="26" t="s">
        <v>567</v>
      </c>
      <c r="D40" s="26" t="s">
        <v>471</v>
      </c>
      <c r="E40" s="99" t="s">
        <v>694</v>
      </c>
      <c r="F40" s="127"/>
      <c r="G40" s="207" t="s">
        <v>369</v>
      </c>
      <c r="H40" s="131"/>
      <c r="I40" s="24">
        <v>107640000</v>
      </c>
      <c r="J40" s="238">
        <v>48886500</v>
      </c>
      <c r="K40" s="91">
        <f t="shared" si="0"/>
        <v>58753500</v>
      </c>
    </row>
    <row r="41" spans="1:11" x14ac:dyDescent="0.25">
      <c r="A41" s="25">
        <v>44938</v>
      </c>
      <c r="B41" s="265" t="s">
        <v>823</v>
      </c>
      <c r="C41" s="26" t="s">
        <v>572</v>
      </c>
      <c r="D41" s="26" t="s">
        <v>573</v>
      </c>
      <c r="E41" s="99" t="s">
        <v>992</v>
      </c>
      <c r="F41" s="127"/>
      <c r="G41" s="207" t="s">
        <v>376</v>
      </c>
      <c r="H41" s="131"/>
      <c r="I41" s="24">
        <v>21528000</v>
      </c>
      <c r="J41" s="238">
        <v>9418500</v>
      </c>
      <c r="K41" s="91">
        <f t="shared" si="0"/>
        <v>12109500</v>
      </c>
    </row>
    <row r="42" spans="1:11" x14ac:dyDescent="0.25">
      <c r="A42" s="25">
        <v>44938</v>
      </c>
      <c r="B42" s="265" t="s">
        <v>463</v>
      </c>
      <c r="C42" s="26" t="s">
        <v>177</v>
      </c>
      <c r="D42" s="26" t="s">
        <v>575</v>
      </c>
      <c r="E42" s="99" t="s">
        <v>992</v>
      </c>
      <c r="F42" s="127"/>
      <c r="G42" s="207" t="s">
        <v>958</v>
      </c>
      <c r="H42" s="131"/>
      <c r="I42" s="24">
        <v>21528000</v>
      </c>
      <c r="J42" s="238">
        <v>9777300</v>
      </c>
      <c r="K42" s="91">
        <f t="shared" si="0"/>
        <v>11750700</v>
      </c>
    </row>
    <row r="43" spans="1:11" x14ac:dyDescent="0.25">
      <c r="A43" s="25">
        <v>44938</v>
      </c>
      <c r="B43" s="265" t="s">
        <v>577</v>
      </c>
      <c r="C43" s="26" t="s">
        <v>753</v>
      </c>
      <c r="D43" s="26" t="s">
        <v>649</v>
      </c>
      <c r="E43" s="99" t="s">
        <v>993</v>
      </c>
      <c r="F43" s="127"/>
      <c r="G43" s="207" t="s">
        <v>692</v>
      </c>
      <c r="H43" s="131"/>
      <c r="I43" s="24">
        <v>15040000</v>
      </c>
      <c r="J43" s="238">
        <v>6768000</v>
      </c>
      <c r="K43" s="91">
        <f t="shared" si="0"/>
        <v>8272000</v>
      </c>
    </row>
    <row r="44" spans="1:11" x14ac:dyDescent="0.25">
      <c r="A44" s="25">
        <v>44938</v>
      </c>
      <c r="B44" s="265" t="s">
        <v>588</v>
      </c>
      <c r="C44" s="26" t="s">
        <v>582</v>
      </c>
      <c r="D44" s="26" t="s">
        <v>576</v>
      </c>
      <c r="E44" s="197" t="s">
        <v>992</v>
      </c>
      <c r="F44" s="27"/>
      <c r="G44" s="207" t="s">
        <v>959</v>
      </c>
      <c r="H44" s="13"/>
      <c r="I44" s="24">
        <v>16146000</v>
      </c>
      <c r="J44" s="238">
        <v>9687600</v>
      </c>
      <c r="K44" s="91">
        <f t="shared" si="0"/>
        <v>6458400</v>
      </c>
    </row>
    <row r="45" spans="1:11" x14ac:dyDescent="0.25">
      <c r="A45" s="25">
        <v>44939</v>
      </c>
      <c r="B45" s="265" t="s">
        <v>471</v>
      </c>
      <c r="C45" s="26" t="s">
        <v>580</v>
      </c>
      <c r="D45" s="26" t="s">
        <v>725</v>
      </c>
      <c r="E45" s="197" t="s">
        <v>992</v>
      </c>
      <c r="F45" s="27"/>
      <c r="G45" s="207" t="s">
        <v>960</v>
      </c>
      <c r="H45" s="13"/>
      <c r="I45" s="24">
        <v>21528000</v>
      </c>
      <c r="J45" s="238">
        <v>9418500</v>
      </c>
      <c r="K45" s="91">
        <f t="shared" si="0"/>
        <v>12109500</v>
      </c>
    </row>
    <row r="46" spans="1:11" x14ac:dyDescent="0.25">
      <c r="A46" s="25">
        <v>44941</v>
      </c>
      <c r="B46" s="265" t="s">
        <v>564</v>
      </c>
      <c r="C46" s="26" t="s">
        <v>568</v>
      </c>
      <c r="D46" s="26" t="s">
        <v>590</v>
      </c>
      <c r="E46" s="197" t="s">
        <v>992</v>
      </c>
      <c r="F46" s="27"/>
      <c r="G46" s="207" t="s">
        <v>961</v>
      </c>
      <c r="H46" s="13"/>
      <c r="I46" s="24">
        <v>21528000</v>
      </c>
      <c r="J46" s="238">
        <v>9239100</v>
      </c>
      <c r="K46" s="91">
        <f t="shared" si="0"/>
        <v>12288900</v>
      </c>
    </row>
    <row r="47" spans="1:11" x14ac:dyDescent="0.25">
      <c r="A47" s="25">
        <v>44941</v>
      </c>
      <c r="B47" s="265" t="s">
        <v>562</v>
      </c>
      <c r="C47" s="26" t="s">
        <v>735</v>
      </c>
      <c r="D47" s="26" t="s">
        <v>668</v>
      </c>
      <c r="E47" s="197" t="s">
        <v>995</v>
      </c>
      <c r="F47" s="27"/>
      <c r="G47" s="207" t="s">
        <v>962</v>
      </c>
      <c r="H47" s="13"/>
      <c r="I47" s="24">
        <v>36112000</v>
      </c>
      <c r="J47" s="238">
        <v>15799000</v>
      </c>
      <c r="K47" s="91">
        <f t="shared" si="0"/>
        <v>20313000</v>
      </c>
    </row>
    <row r="48" spans="1:11" x14ac:dyDescent="0.25">
      <c r="A48" s="25">
        <v>44942</v>
      </c>
      <c r="B48" s="265" t="s">
        <v>590</v>
      </c>
      <c r="C48" s="26" t="s">
        <v>754</v>
      </c>
      <c r="D48" s="26" t="s">
        <v>527</v>
      </c>
      <c r="E48" s="197" t="s">
        <v>992</v>
      </c>
      <c r="F48" s="27"/>
      <c r="G48" s="207" t="s">
        <v>89</v>
      </c>
      <c r="H48" s="13"/>
      <c r="I48" s="24">
        <v>21528000</v>
      </c>
      <c r="J48" s="238">
        <v>9328800</v>
      </c>
      <c r="K48" s="91">
        <f t="shared" si="0"/>
        <v>12199200</v>
      </c>
    </row>
    <row r="49" spans="1:11" x14ac:dyDescent="0.25">
      <c r="A49" s="25">
        <v>44942</v>
      </c>
      <c r="B49" s="265" t="s">
        <v>482</v>
      </c>
      <c r="C49" s="26" t="s">
        <v>606</v>
      </c>
      <c r="D49" s="26" t="s">
        <v>443</v>
      </c>
      <c r="E49" s="197" t="s">
        <v>992</v>
      </c>
      <c r="F49" s="27"/>
      <c r="G49" s="207" t="s">
        <v>401</v>
      </c>
      <c r="H49" s="13"/>
      <c r="I49" s="24">
        <v>18837000</v>
      </c>
      <c r="J49" s="238">
        <v>9418500</v>
      </c>
      <c r="K49" s="91">
        <f t="shared" si="0"/>
        <v>9418500</v>
      </c>
    </row>
    <row r="50" spans="1:11" x14ac:dyDescent="0.25">
      <c r="A50" s="25">
        <v>44942</v>
      </c>
      <c r="B50" s="265" t="s">
        <v>755</v>
      </c>
      <c r="C50" s="26" t="s">
        <v>718</v>
      </c>
      <c r="D50" s="26" t="s">
        <v>711</v>
      </c>
      <c r="E50" s="197" t="s">
        <v>992</v>
      </c>
      <c r="F50" s="27"/>
      <c r="G50" s="207" t="s">
        <v>963</v>
      </c>
      <c r="H50" s="13"/>
      <c r="I50" s="24">
        <v>21528000</v>
      </c>
      <c r="J50" s="238">
        <v>9328800</v>
      </c>
      <c r="K50" s="91">
        <f t="shared" si="0"/>
        <v>12199200</v>
      </c>
    </row>
    <row r="51" spans="1:11" x14ac:dyDescent="0.25">
      <c r="A51" s="25">
        <v>44942</v>
      </c>
      <c r="B51" s="265" t="s">
        <v>523</v>
      </c>
      <c r="C51" s="26" t="s">
        <v>712</v>
      </c>
      <c r="D51" s="26" t="s">
        <v>734</v>
      </c>
      <c r="E51" s="197" t="s">
        <v>996</v>
      </c>
      <c r="F51" s="27"/>
      <c r="G51" s="207" t="s">
        <v>60</v>
      </c>
      <c r="H51" s="13"/>
      <c r="I51" s="24">
        <v>64584000</v>
      </c>
      <c r="J51" s="238">
        <v>28255500</v>
      </c>
      <c r="K51" s="91">
        <f t="shared" si="0"/>
        <v>36328500</v>
      </c>
    </row>
    <row r="52" spans="1:11" x14ac:dyDescent="0.25">
      <c r="A52" s="25">
        <v>44942</v>
      </c>
      <c r="B52" s="265" t="s">
        <v>668</v>
      </c>
      <c r="C52" s="26" t="s">
        <v>478</v>
      </c>
      <c r="D52" s="26" t="s">
        <v>712</v>
      </c>
      <c r="E52" s="197" t="s">
        <v>992</v>
      </c>
      <c r="F52" s="27"/>
      <c r="G52" s="207" t="s">
        <v>691</v>
      </c>
      <c r="H52" s="13"/>
      <c r="I52" s="24">
        <v>21528000</v>
      </c>
      <c r="J52" s="238">
        <v>9418500</v>
      </c>
      <c r="K52" s="91">
        <f t="shared" si="0"/>
        <v>12109500</v>
      </c>
    </row>
    <row r="53" spans="1:11" x14ac:dyDescent="0.25">
      <c r="A53" s="25">
        <v>44942</v>
      </c>
      <c r="B53" s="265" t="s">
        <v>825</v>
      </c>
      <c r="C53" s="26" t="s">
        <v>551</v>
      </c>
      <c r="D53" s="26" t="s">
        <v>735</v>
      </c>
      <c r="E53" s="197" t="s">
        <v>997</v>
      </c>
      <c r="F53" s="27"/>
      <c r="G53" s="207" t="s">
        <v>268</v>
      </c>
      <c r="H53" s="13"/>
      <c r="I53" s="24">
        <v>57960000</v>
      </c>
      <c r="J53" s="238">
        <v>25116000</v>
      </c>
      <c r="K53" s="91">
        <f t="shared" si="0"/>
        <v>32844000</v>
      </c>
    </row>
    <row r="54" spans="1:11" x14ac:dyDescent="0.25">
      <c r="A54" s="25">
        <v>44943</v>
      </c>
      <c r="B54" s="265" t="s">
        <v>732</v>
      </c>
      <c r="C54" s="26" t="s">
        <v>562</v>
      </c>
      <c r="D54" s="26" t="s">
        <v>248</v>
      </c>
      <c r="E54" s="197" t="s">
        <v>998</v>
      </c>
      <c r="F54" s="27"/>
      <c r="G54" s="207" t="s">
        <v>964</v>
      </c>
      <c r="H54" s="13"/>
      <c r="I54" s="24">
        <v>21528000</v>
      </c>
      <c r="J54" s="238">
        <v>9328800</v>
      </c>
      <c r="K54" s="91">
        <f t="shared" si="0"/>
        <v>12199200</v>
      </c>
    </row>
    <row r="55" spans="1:11" x14ac:dyDescent="0.25">
      <c r="A55" s="25">
        <v>44943</v>
      </c>
      <c r="B55" s="265" t="s">
        <v>527</v>
      </c>
      <c r="C55" s="26" t="s">
        <v>599</v>
      </c>
      <c r="D55" s="26" t="s">
        <v>385</v>
      </c>
      <c r="E55" s="197" t="s">
        <v>992</v>
      </c>
      <c r="F55" s="27"/>
      <c r="G55" s="207" t="s">
        <v>965</v>
      </c>
      <c r="H55" s="13"/>
      <c r="I55" s="24">
        <v>18837000</v>
      </c>
      <c r="J55" s="238">
        <v>9059700</v>
      </c>
      <c r="K55" s="91">
        <f t="shared" si="0"/>
        <v>9777300</v>
      </c>
    </row>
    <row r="56" spans="1:11" x14ac:dyDescent="0.25">
      <c r="A56" s="25">
        <v>44943</v>
      </c>
      <c r="B56" s="265" t="s">
        <v>654</v>
      </c>
      <c r="C56" s="26" t="s">
        <v>651</v>
      </c>
      <c r="D56" s="26" t="s">
        <v>604</v>
      </c>
      <c r="E56" s="197" t="s">
        <v>992</v>
      </c>
      <c r="F56" s="27"/>
      <c r="G56" s="207" t="s">
        <v>966</v>
      </c>
      <c r="H56" s="13"/>
      <c r="I56" s="24">
        <v>18837000</v>
      </c>
      <c r="J56" s="238">
        <v>9149400</v>
      </c>
      <c r="K56" s="91">
        <f t="shared" si="0"/>
        <v>9687600</v>
      </c>
    </row>
    <row r="57" spans="1:11" x14ac:dyDescent="0.25">
      <c r="A57" s="25">
        <v>44943</v>
      </c>
      <c r="B57" s="265" t="s">
        <v>711</v>
      </c>
      <c r="C57" s="26" t="s">
        <v>303</v>
      </c>
      <c r="D57" s="26" t="s">
        <v>714</v>
      </c>
      <c r="E57" s="197" t="s">
        <v>999</v>
      </c>
      <c r="F57" s="27"/>
      <c r="G57" s="207" t="s">
        <v>690</v>
      </c>
      <c r="H57" s="13"/>
      <c r="I57" s="24">
        <v>52000000</v>
      </c>
      <c r="J57" s="238">
        <v>22316667</v>
      </c>
      <c r="K57" s="91">
        <f t="shared" si="0"/>
        <v>29683333</v>
      </c>
    </row>
    <row r="58" spans="1:11" x14ac:dyDescent="0.25">
      <c r="A58" s="25">
        <v>44943</v>
      </c>
      <c r="B58" s="265" t="s">
        <v>713</v>
      </c>
      <c r="C58" s="26" t="s">
        <v>664</v>
      </c>
      <c r="D58" s="26" t="s">
        <v>658</v>
      </c>
      <c r="E58" s="197" t="s">
        <v>1000</v>
      </c>
      <c r="F58" s="27"/>
      <c r="G58" s="207" t="s">
        <v>187</v>
      </c>
      <c r="H58" s="13"/>
      <c r="I58" s="24">
        <v>21528000</v>
      </c>
      <c r="J58" s="238">
        <v>9239100</v>
      </c>
      <c r="K58" s="91">
        <f t="shared" si="0"/>
        <v>12288900</v>
      </c>
    </row>
    <row r="59" spans="1:11" x14ac:dyDescent="0.25">
      <c r="A59" s="25">
        <v>44944</v>
      </c>
      <c r="B59" s="265" t="s">
        <v>385</v>
      </c>
      <c r="C59" s="26" t="s">
        <v>586</v>
      </c>
      <c r="D59" s="26" t="s">
        <v>618</v>
      </c>
      <c r="E59" s="197" t="s">
        <v>992</v>
      </c>
      <c r="F59" s="27"/>
      <c r="G59" s="207" t="s">
        <v>342</v>
      </c>
      <c r="H59" s="13"/>
      <c r="I59" s="24">
        <v>21528000</v>
      </c>
      <c r="J59" s="238">
        <v>9239100</v>
      </c>
      <c r="K59" s="91">
        <f t="shared" si="0"/>
        <v>12288900</v>
      </c>
    </row>
    <row r="60" spans="1:11" x14ac:dyDescent="0.25">
      <c r="A60" s="25">
        <v>44944</v>
      </c>
      <c r="B60" s="265" t="s">
        <v>599</v>
      </c>
      <c r="C60" s="26" t="s">
        <v>488</v>
      </c>
      <c r="D60" s="26" t="s">
        <v>486</v>
      </c>
      <c r="E60" s="197" t="s">
        <v>1001</v>
      </c>
      <c r="F60" s="27"/>
      <c r="G60" s="207" t="s">
        <v>263</v>
      </c>
      <c r="H60" s="13"/>
      <c r="I60" s="24">
        <v>48000000</v>
      </c>
      <c r="J60" s="238">
        <v>20600000</v>
      </c>
      <c r="K60" s="91">
        <f t="shared" si="0"/>
        <v>27400000</v>
      </c>
    </row>
    <row r="61" spans="1:11" x14ac:dyDescent="0.25">
      <c r="A61" s="25">
        <v>44944</v>
      </c>
      <c r="B61" s="265" t="s">
        <v>655</v>
      </c>
      <c r="C61" s="26" t="s">
        <v>301</v>
      </c>
      <c r="D61" s="26" t="s">
        <v>778</v>
      </c>
      <c r="E61" s="197" t="s">
        <v>1002</v>
      </c>
      <c r="F61" s="27"/>
      <c r="G61" s="207" t="s">
        <v>151</v>
      </c>
      <c r="H61" s="13"/>
      <c r="I61" s="24">
        <v>64584000</v>
      </c>
      <c r="J61" s="238">
        <v>27717300</v>
      </c>
      <c r="K61" s="91">
        <f t="shared" si="0"/>
        <v>36866700</v>
      </c>
    </row>
    <row r="62" spans="1:11" x14ac:dyDescent="0.25">
      <c r="A62" s="25">
        <v>44944</v>
      </c>
      <c r="B62" s="265" t="s">
        <v>782</v>
      </c>
      <c r="C62" s="26" t="s">
        <v>620</v>
      </c>
      <c r="D62" s="26" t="s">
        <v>434</v>
      </c>
      <c r="E62" s="197" t="s">
        <v>992</v>
      </c>
      <c r="F62" s="27"/>
      <c r="G62" s="207" t="s">
        <v>967</v>
      </c>
      <c r="H62" s="13"/>
      <c r="I62" s="24">
        <v>21528000</v>
      </c>
      <c r="J62" s="238">
        <v>9239100</v>
      </c>
      <c r="K62" s="91">
        <f t="shared" si="0"/>
        <v>12288900</v>
      </c>
    </row>
    <row r="63" spans="1:11" x14ac:dyDescent="0.25">
      <c r="A63" s="25">
        <v>44944</v>
      </c>
      <c r="B63" s="265" t="s">
        <v>651</v>
      </c>
      <c r="C63" s="26" t="s">
        <v>486</v>
      </c>
      <c r="D63" s="26" t="s">
        <v>488</v>
      </c>
      <c r="E63" s="197" t="s">
        <v>995</v>
      </c>
      <c r="F63" s="27"/>
      <c r="G63" s="207" t="s">
        <v>968</v>
      </c>
      <c r="H63" s="13"/>
      <c r="I63" s="24">
        <v>36112000</v>
      </c>
      <c r="J63" s="238">
        <v>14745733</v>
      </c>
      <c r="K63" s="91">
        <f t="shared" si="0"/>
        <v>21366267</v>
      </c>
    </row>
    <row r="64" spans="1:11" x14ac:dyDescent="0.25">
      <c r="A64" s="25">
        <v>44944</v>
      </c>
      <c r="B64" s="265" t="s">
        <v>761</v>
      </c>
      <c r="C64" s="26" t="s">
        <v>586</v>
      </c>
      <c r="D64" s="26" t="s">
        <v>203</v>
      </c>
      <c r="E64" s="197" t="s">
        <v>992</v>
      </c>
      <c r="F64" s="27"/>
      <c r="G64" s="207" t="s">
        <v>969</v>
      </c>
      <c r="H64" s="13"/>
      <c r="I64" s="24">
        <v>21528000</v>
      </c>
      <c r="J64" s="238">
        <v>9059700</v>
      </c>
      <c r="K64" s="91">
        <f t="shared" si="0"/>
        <v>12468300</v>
      </c>
    </row>
    <row r="65" spans="1:11" x14ac:dyDescent="0.25">
      <c r="A65" s="25">
        <v>44944</v>
      </c>
      <c r="B65" s="265" t="s">
        <v>485</v>
      </c>
      <c r="C65" s="26" t="s">
        <v>778</v>
      </c>
      <c r="D65" s="26" t="s">
        <v>586</v>
      </c>
      <c r="E65" s="197" t="s">
        <v>1003</v>
      </c>
      <c r="F65" s="27"/>
      <c r="G65" s="207" t="s">
        <v>970</v>
      </c>
      <c r="H65" s="13"/>
      <c r="I65" s="24">
        <v>44000000</v>
      </c>
      <c r="J65" s="238">
        <v>2383333</v>
      </c>
      <c r="K65" s="91">
        <f t="shared" si="0"/>
        <v>41616667</v>
      </c>
    </row>
    <row r="66" spans="1:11" x14ac:dyDescent="0.25">
      <c r="A66" s="25">
        <v>44944</v>
      </c>
      <c r="B66" s="265" t="s">
        <v>602</v>
      </c>
      <c r="C66" s="26" t="s">
        <v>619</v>
      </c>
      <c r="D66" s="26" t="s">
        <v>610</v>
      </c>
      <c r="E66" s="197" t="s">
        <v>1004</v>
      </c>
      <c r="F66" s="27"/>
      <c r="G66" s="207" t="s">
        <v>971</v>
      </c>
      <c r="H66" s="13"/>
      <c r="I66" s="24">
        <v>48000000</v>
      </c>
      <c r="J66" s="238">
        <v>20200000</v>
      </c>
      <c r="K66" s="91">
        <f t="shared" si="0"/>
        <v>27800000</v>
      </c>
    </row>
    <row r="67" spans="1:11" x14ac:dyDescent="0.25">
      <c r="A67" s="25">
        <v>44944</v>
      </c>
      <c r="B67" s="265" t="s">
        <v>657</v>
      </c>
      <c r="C67" s="26" t="s">
        <v>618</v>
      </c>
      <c r="D67" s="26" t="s">
        <v>492</v>
      </c>
      <c r="E67" s="197" t="s">
        <v>1005</v>
      </c>
      <c r="F67" s="27"/>
      <c r="G67" s="207" t="s">
        <v>264</v>
      </c>
      <c r="H67" s="13"/>
      <c r="I67" s="24">
        <v>25584000</v>
      </c>
      <c r="J67" s="238">
        <v>10979800</v>
      </c>
      <c r="K67" s="91">
        <f t="shared" si="0"/>
        <v>14604200</v>
      </c>
    </row>
    <row r="68" spans="1:11" x14ac:dyDescent="0.25">
      <c r="A68" s="25">
        <v>44944</v>
      </c>
      <c r="B68" s="265" t="s">
        <v>601</v>
      </c>
      <c r="C68" s="26" t="s">
        <v>490</v>
      </c>
      <c r="D68" s="26" t="s">
        <v>611</v>
      </c>
      <c r="E68" s="197" t="s">
        <v>1004</v>
      </c>
      <c r="F68" s="27"/>
      <c r="G68" s="207" t="s">
        <v>338</v>
      </c>
      <c r="H68" s="13"/>
      <c r="I68" s="24">
        <v>48000000</v>
      </c>
      <c r="J68" s="238">
        <v>20400000</v>
      </c>
      <c r="K68" s="91">
        <f t="shared" si="0"/>
        <v>27600000</v>
      </c>
    </row>
    <row r="69" spans="1:11" x14ac:dyDescent="0.25">
      <c r="A69" s="25">
        <v>44944</v>
      </c>
      <c r="B69" s="265" t="s">
        <v>313</v>
      </c>
      <c r="C69" s="26" t="s">
        <v>477</v>
      </c>
      <c r="D69" s="26" t="s">
        <v>762</v>
      </c>
      <c r="E69" s="197" t="s">
        <v>1006</v>
      </c>
      <c r="F69" s="27"/>
      <c r="G69" s="207" t="s">
        <v>972</v>
      </c>
      <c r="H69" s="13"/>
      <c r="I69" s="24">
        <v>21528000</v>
      </c>
      <c r="J69" s="238">
        <v>9149400</v>
      </c>
      <c r="K69" s="91">
        <f t="shared" si="0"/>
        <v>12378600</v>
      </c>
    </row>
    <row r="70" spans="1:11" x14ac:dyDescent="0.25">
      <c r="A70" s="25">
        <v>44944</v>
      </c>
      <c r="B70" s="265" t="s">
        <v>658</v>
      </c>
      <c r="C70" s="26" t="s">
        <v>178</v>
      </c>
      <c r="D70" s="26" t="s">
        <v>612</v>
      </c>
      <c r="E70" s="197" t="s">
        <v>1007</v>
      </c>
      <c r="F70" s="27"/>
      <c r="G70" s="207" t="s">
        <v>421</v>
      </c>
      <c r="H70" s="13"/>
      <c r="I70" s="24">
        <v>28980000</v>
      </c>
      <c r="J70" s="238">
        <v>12195750</v>
      </c>
      <c r="K70" s="91">
        <f t="shared" si="0"/>
        <v>16784250</v>
      </c>
    </row>
    <row r="71" spans="1:11" x14ac:dyDescent="0.25">
      <c r="A71" s="25">
        <v>44945</v>
      </c>
      <c r="B71" s="265" t="s">
        <v>492</v>
      </c>
      <c r="C71" s="26" t="s">
        <v>656</v>
      </c>
      <c r="D71" s="26" t="s">
        <v>566</v>
      </c>
      <c r="E71" s="197" t="s">
        <v>998</v>
      </c>
      <c r="F71" s="27"/>
      <c r="G71" s="162" t="s">
        <v>973</v>
      </c>
      <c r="H71" s="13"/>
      <c r="I71" s="24">
        <v>21528000</v>
      </c>
      <c r="J71" s="238">
        <v>9149400</v>
      </c>
      <c r="K71" s="91">
        <f t="shared" si="0"/>
        <v>12378600</v>
      </c>
    </row>
    <row r="72" spans="1:11" x14ac:dyDescent="0.25">
      <c r="A72" s="25">
        <v>44945</v>
      </c>
      <c r="B72" s="265" t="s">
        <v>585</v>
      </c>
      <c r="C72" s="26" t="s">
        <v>504</v>
      </c>
      <c r="D72" s="26" t="s">
        <v>737</v>
      </c>
      <c r="E72" s="197" t="s">
        <v>1004</v>
      </c>
      <c r="F72" s="27"/>
      <c r="G72" s="162" t="s">
        <v>974</v>
      </c>
      <c r="H72" s="13"/>
      <c r="I72" s="24">
        <v>48000000</v>
      </c>
      <c r="J72" s="238">
        <v>20400000</v>
      </c>
      <c r="K72" s="91">
        <f t="shared" si="0"/>
        <v>27600000</v>
      </c>
    </row>
    <row r="73" spans="1:11" x14ac:dyDescent="0.25">
      <c r="A73" s="25">
        <v>44945</v>
      </c>
      <c r="B73" s="265" t="s">
        <v>610</v>
      </c>
      <c r="C73" s="26" t="s">
        <v>532</v>
      </c>
      <c r="D73" s="26" t="s">
        <v>779</v>
      </c>
      <c r="E73" s="197" t="s">
        <v>1008</v>
      </c>
      <c r="F73" s="27"/>
      <c r="G73" s="162" t="s">
        <v>679</v>
      </c>
      <c r="H73" s="13"/>
      <c r="I73" s="24">
        <v>48000000</v>
      </c>
      <c r="J73" s="238">
        <v>20400000</v>
      </c>
      <c r="K73" s="91">
        <f t="shared" si="0"/>
        <v>27600000</v>
      </c>
    </row>
    <row r="74" spans="1:11" x14ac:dyDescent="0.25">
      <c r="A74" s="25">
        <v>44945</v>
      </c>
      <c r="B74" s="265" t="s">
        <v>728</v>
      </c>
      <c r="C74" s="26" t="s">
        <v>832</v>
      </c>
      <c r="D74" s="26" t="s">
        <v>774</v>
      </c>
      <c r="E74" s="197" t="s">
        <v>697</v>
      </c>
      <c r="F74" s="27"/>
      <c r="G74" s="162" t="s">
        <v>80</v>
      </c>
      <c r="H74" s="13"/>
      <c r="I74" s="24">
        <v>44000000</v>
      </c>
      <c r="J74" s="238">
        <v>18700000</v>
      </c>
      <c r="K74" s="91">
        <f t="shared" si="0"/>
        <v>25300000</v>
      </c>
    </row>
    <row r="75" spans="1:11" x14ac:dyDescent="0.25">
      <c r="A75" s="25">
        <v>44945</v>
      </c>
      <c r="B75" s="265" t="s">
        <v>607</v>
      </c>
      <c r="C75" s="26" t="s">
        <v>775</v>
      </c>
      <c r="D75" s="26" t="s">
        <v>827</v>
      </c>
      <c r="E75" s="197" t="s">
        <v>699</v>
      </c>
      <c r="F75" s="27"/>
      <c r="G75" s="162" t="s">
        <v>975</v>
      </c>
      <c r="H75" s="13"/>
      <c r="I75" s="24">
        <v>60000000</v>
      </c>
      <c r="J75" s="238">
        <v>18000000</v>
      </c>
      <c r="K75" s="91">
        <f t="shared" si="0"/>
        <v>42000000</v>
      </c>
    </row>
    <row r="76" spans="1:11" x14ac:dyDescent="0.25">
      <c r="A76" s="25">
        <v>44945</v>
      </c>
      <c r="B76" s="265" t="s">
        <v>609</v>
      </c>
      <c r="C76" s="26" t="s">
        <v>781</v>
      </c>
      <c r="D76" s="26" t="s">
        <v>529</v>
      </c>
      <c r="E76" s="197" t="s">
        <v>1009</v>
      </c>
      <c r="F76" s="27"/>
      <c r="G76" s="162" t="s">
        <v>674</v>
      </c>
      <c r="H76" s="13"/>
      <c r="I76" s="24">
        <v>36112000</v>
      </c>
      <c r="J76" s="238">
        <v>15347600</v>
      </c>
      <c r="K76" s="91">
        <f t="shared" si="0"/>
        <v>20764400</v>
      </c>
    </row>
    <row r="77" spans="1:11" x14ac:dyDescent="0.25">
      <c r="A77" s="25">
        <v>44945</v>
      </c>
      <c r="B77" s="265" t="s">
        <v>310</v>
      </c>
      <c r="C77" s="26" t="s">
        <v>834</v>
      </c>
      <c r="D77" s="26" t="s">
        <v>530</v>
      </c>
      <c r="E77" s="197" t="s">
        <v>1004</v>
      </c>
      <c r="F77" s="27"/>
      <c r="G77" s="162" t="s">
        <v>976</v>
      </c>
      <c r="H77" s="13"/>
      <c r="I77" s="24">
        <v>48000000</v>
      </c>
      <c r="J77" s="238">
        <v>20200000</v>
      </c>
      <c r="K77" s="91">
        <f t="shared" si="0"/>
        <v>27800000</v>
      </c>
    </row>
    <row r="78" spans="1:11" x14ac:dyDescent="0.25">
      <c r="A78" s="25">
        <v>44945</v>
      </c>
      <c r="B78" s="265" t="s">
        <v>611</v>
      </c>
      <c r="C78" s="26" t="s">
        <v>312</v>
      </c>
      <c r="D78" s="26" t="s">
        <v>787</v>
      </c>
      <c r="E78" s="197" t="s">
        <v>1010</v>
      </c>
      <c r="F78" s="27"/>
      <c r="G78" s="162" t="s">
        <v>977</v>
      </c>
      <c r="H78" s="13"/>
      <c r="I78" s="24">
        <v>48000000</v>
      </c>
      <c r="J78" s="238">
        <v>20200000</v>
      </c>
      <c r="K78" s="91">
        <f t="shared" si="0"/>
        <v>27800000</v>
      </c>
    </row>
    <row r="79" spans="1:11" x14ac:dyDescent="0.25">
      <c r="A79" s="25">
        <v>44945</v>
      </c>
      <c r="B79" s="265" t="s">
        <v>488</v>
      </c>
      <c r="C79" s="26" t="s">
        <v>305</v>
      </c>
      <c r="D79" s="26" t="s">
        <v>479</v>
      </c>
      <c r="E79" s="197" t="s">
        <v>992</v>
      </c>
      <c r="F79" s="27"/>
      <c r="G79" s="162" t="s">
        <v>978</v>
      </c>
      <c r="H79" s="13"/>
      <c r="I79" s="24">
        <v>21528000</v>
      </c>
      <c r="J79" s="238">
        <v>9059700</v>
      </c>
      <c r="K79" s="91">
        <f t="shared" si="0"/>
        <v>12468300</v>
      </c>
    </row>
    <row r="80" spans="1:11" x14ac:dyDescent="0.25">
      <c r="A80" s="25">
        <v>44945</v>
      </c>
      <c r="B80" s="265" t="s">
        <v>178</v>
      </c>
      <c r="C80" s="26" t="s">
        <v>830</v>
      </c>
      <c r="D80" s="26" t="s">
        <v>531</v>
      </c>
      <c r="E80" s="197" t="s">
        <v>1011</v>
      </c>
      <c r="F80" s="27"/>
      <c r="G80" s="162" t="s">
        <v>398</v>
      </c>
      <c r="H80" s="13"/>
      <c r="I80" s="24">
        <v>36040000</v>
      </c>
      <c r="J80" s="238">
        <v>15166833</v>
      </c>
      <c r="K80" s="91">
        <f t="shared" si="0"/>
        <v>20873167</v>
      </c>
    </row>
    <row r="81" spans="1:11" x14ac:dyDescent="0.25">
      <c r="A81" s="25">
        <v>44946</v>
      </c>
      <c r="B81" s="265" t="s">
        <v>787</v>
      </c>
      <c r="C81" s="26" t="s">
        <v>741</v>
      </c>
      <c r="D81" s="26" t="s">
        <v>619</v>
      </c>
      <c r="E81" s="197" t="s">
        <v>1004</v>
      </c>
      <c r="F81" s="27"/>
      <c r="G81" s="162" t="s">
        <v>378</v>
      </c>
      <c r="H81" s="13"/>
      <c r="I81" s="24">
        <v>41304000</v>
      </c>
      <c r="J81" s="238">
        <v>17382100</v>
      </c>
      <c r="K81" s="91">
        <f t="shared" si="0"/>
        <v>23921900</v>
      </c>
    </row>
    <row r="82" spans="1:11" x14ac:dyDescent="0.25">
      <c r="A82" s="25">
        <v>44946</v>
      </c>
      <c r="B82" s="265" t="s">
        <v>828</v>
      </c>
      <c r="C82" s="26" t="s">
        <v>310</v>
      </c>
      <c r="D82" s="26" t="s">
        <v>496</v>
      </c>
      <c r="E82" s="197" t="s">
        <v>998</v>
      </c>
      <c r="F82" s="27"/>
      <c r="G82" s="162" t="s">
        <v>356</v>
      </c>
      <c r="H82" s="13"/>
      <c r="I82" s="24">
        <v>21528000</v>
      </c>
      <c r="J82" s="238">
        <v>8700900</v>
      </c>
      <c r="K82" s="91">
        <f t="shared" si="0"/>
        <v>12827100</v>
      </c>
    </row>
    <row r="83" spans="1:11" x14ac:dyDescent="0.25">
      <c r="A83" s="25">
        <v>44946</v>
      </c>
      <c r="B83" s="265" t="s">
        <v>301</v>
      </c>
      <c r="C83" s="26" t="s">
        <v>835</v>
      </c>
      <c r="D83" s="26" t="s">
        <v>600</v>
      </c>
      <c r="E83" s="197" t="s">
        <v>1012</v>
      </c>
      <c r="F83" s="27"/>
      <c r="G83" s="162" t="s">
        <v>269</v>
      </c>
      <c r="H83" s="13"/>
      <c r="I83" s="24">
        <v>48000000</v>
      </c>
      <c r="J83" s="238">
        <v>20200000</v>
      </c>
      <c r="K83" s="91">
        <f t="shared" si="0"/>
        <v>27800000</v>
      </c>
    </row>
    <row r="84" spans="1:11" x14ac:dyDescent="0.25">
      <c r="A84" s="25">
        <v>44946</v>
      </c>
      <c r="B84" s="265" t="s">
        <v>475</v>
      </c>
      <c r="C84" s="26" t="s">
        <v>839</v>
      </c>
      <c r="D84" s="26" t="s">
        <v>832</v>
      </c>
      <c r="E84" s="197" t="s">
        <v>1013</v>
      </c>
      <c r="F84" s="27"/>
      <c r="G84" s="162" t="s">
        <v>408</v>
      </c>
      <c r="H84" s="13"/>
      <c r="I84" s="24">
        <v>41304000</v>
      </c>
      <c r="J84" s="238">
        <v>16865800</v>
      </c>
      <c r="K84" s="91">
        <f t="shared" si="0"/>
        <v>24438200</v>
      </c>
    </row>
    <row r="85" spans="1:11" x14ac:dyDescent="0.25">
      <c r="A85" s="25">
        <v>44946</v>
      </c>
      <c r="B85" s="265" t="s">
        <v>617</v>
      </c>
      <c r="C85" s="26" t="s">
        <v>497</v>
      </c>
      <c r="D85" s="26" t="s">
        <v>532</v>
      </c>
      <c r="E85" s="197" t="s">
        <v>1004</v>
      </c>
      <c r="F85" s="27"/>
      <c r="G85" s="162" t="s">
        <v>689</v>
      </c>
      <c r="H85" s="13"/>
      <c r="I85" s="24">
        <v>48000000</v>
      </c>
      <c r="J85" s="238">
        <v>20200000</v>
      </c>
      <c r="K85" s="91">
        <f t="shared" si="0"/>
        <v>27800000</v>
      </c>
    </row>
    <row r="86" spans="1:11" x14ac:dyDescent="0.25">
      <c r="A86" s="25">
        <v>44946</v>
      </c>
      <c r="B86" s="265" t="s">
        <v>736</v>
      </c>
      <c r="C86" s="26" t="s">
        <v>621</v>
      </c>
      <c r="D86" s="26" t="s">
        <v>839</v>
      </c>
      <c r="E86" s="197" t="s">
        <v>1014</v>
      </c>
      <c r="F86" s="27"/>
      <c r="G86" s="162" t="s">
        <v>979</v>
      </c>
      <c r="H86" s="13"/>
      <c r="I86" s="24">
        <v>32000000</v>
      </c>
      <c r="J86" s="238">
        <v>13066667</v>
      </c>
      <c r="K86" s="91">
        <f t="shared" si="0"/>
        <v>18933333</v>
      </c>
    </row>
    <row r="87" spans="1:11" x14ac:dyDescent="0.25">
      <c r="A87" s="25">
        <v>44946</v>
      </c>
      <c r="B87" s="265" t="s">
        <v>190</v>
      </c>
      <c r="C87" s="26" t="s">
        <v>654</v>
      </c>
      <c r="D87" s="26" t="s">
        <v>312</v>
      </c>
      <c r="E87" s="197" t="s">
        <v>992</v>
      </c>
      <c r="F87" s="27"/>
      <c r="G87" s="162" t="s">
        <v>375</v>
      </c>
      <c r="H87" s="13"/>
      <c r="I87" s="24">
        <v>21528000</v>
      </c>
      <c r="J87" s="238">
        <v>8790600</v>
      </c>
      <c r="K87" s="91">
        <f t="shared" si="0"/>
        <v>12737400</v>
      </c>
    </row>
    <row r="88" spans="1:11" x14ac:dyDescent="0.25">
      <c r="A88" s="25">
        <v>44946</v>
      </c>
      <c r="B88" s="265" t="s">
        <v>726</v>
      </c>
      <c r="C88" s="26" t="s">
        <v>189</v>
      </c>
      <c r="D88" s="26" t="s">
        <v>621</v>
      </c>
      <c r="E88" s="197" t="s">
        <v>1015</v>
      </c>
      <c r="F88" s="27"/>
      <c r="G88" s="162" t="s">
        <v>980</v>
      </c>
      <c r="H88" s="13"/>
      <c r="I88" s="24">
        <v>57960000</v>
      </c>
      <c r="J88" s="238">
        <v>23667000</v>
      </c>
      <c r="K88" s="91">
        <f t="shared" ref="K88:K275" si="1">+I88-J88</f>
        <v>34293000</v>
      </c>
    </row>
    <row r="89" spans="1:11" x14ac:dyDescent="0.25">
      <c r="A89" s="25">
        <v>44946</v>
      </c>
      <c r="B89" s="265" t="s">
        <v>619</v>
      </c>
      <c r="C89" s="26" t="s">
        <v>330</v>
      </c>
      <c r="D89" s="26" t="s">
        <v>499</v>
      </c>
      <c r="E89" s="197" t="s">
        <v>1004</v>
      </c>
      <c r="F89" s="27"/>
      <c r="G89" s="162" t="s">
        <v>981</v>
      </c>
      <c r="H89" s="13"/>
      <c r="I89" s="24">
        <v>48000000</v>
      </c>
      <c r="J89" s="238">
        <v>19600000</v>
      </c>
      <c r="K89" s="91">
        <f t="shared" si="1"/>
        <v>28400000</v>
      </c>
    </row>
    <row r="90" spans="1:11" x14ac:dyDescent="0.25">
      <c r="A90" s="25">
        <v>44949</v>
      </c>
      <c r="B90" s="265" t="s">
        <v>506</v>
      </c>
      <c r="C90" s="26" t="s">
        <v>499</v>
      </c>
      <c r="D90" s="26" t="s">
        <v>624</v>
      </c>
      <c r="E90" s="197" t="s">
        <v>1016</v>
      </c>
      <c r="F90" s="27"/>
      <c r="G90" s="162" t="s">
        <v>982</v>
      </c>
      <c r="H90" s="13"/>
      <c r="I90" s="24">
        <v>21528000</v>
      </c>
      <c r="J90" s="238">
        <v>8611200</v>
      </c>
      <c r="K90" s="91">
        <f t="shared" si="1"/>
        <v>12916800</v>
      </c>
    </row>
    <row r="91" spans="1:11" x14ac:dyDescent="0.25">
      <c r="A91" s="25">
        <v>44949</v>
      </c>
      <c r="B91" s="265" t="s">
        <v>504</v>
      </c>
      <c r="C91" s="26" t="s">
        <v>780</v>
      </c>
      <c r="D91" s="26" t="s">
        <v>671</v>
      </c>
      <c r="E91" s="197" t="s">
        <v>701</v>
      </c>
      <c r="F91" s="27"/>
      <c r="G91" s="162" t="s">
        <v>687</v>
      </c>
      <c r="H91" s="13"/>
      <c r="I91" s="24">
        <v>64000000</v>
      </c>
      <c r="J91" s="238">
        <v>26133333</v>
      </c>
      <c r="K91" s="91">
        <f t="shared" si="1"/>
        <v>37866667</v>
      </c>
    </row>
    <row r="92" spans="1:11" x14ac:dyDescent="0.25">
      <c r="A92" s="25">
        <v>44949</v>
      </c>
      <c r="B92" s="265" t="s">
        <v>781</v>
      </c>
      <c r="C92" s="26" t="s">
        <v>223</v>
      </c>
      <c r="D92" s="26" t="s">
        <v>833</v>
      </c>
      <c r="E92" s="197" t="s">
        <v>992</v>
      </c>
      <c r="F92" s="27"/>
      <c r="G92" s="162" t="s">
        <v>677</v>
      </c>
      <c r="H92" s="13"/>
      <c r="I92" s="24">
        <v>16146000</v>
      </c>
      <c r="J92" s="238">
        <v>8790600</v>
      </c>
      <c r="K92" s="91">
        <f t="shared" si="1"/>
        <v>7355400</v>
      </c>
    </row>
    <row r="93" spans="1:11" x14ac:dyDescent="0.25">
      <c r="A93" s="25">
        <v>44949</v>
      </c>
      <c r="B93" s="265" t="s">
        <v>830</v>
      </c>
      <c r="C93" s="26" t="s">
        <v>762</v>
      </c>
      <c r="D93" s="26" t="s">
        <v>831</v>
      </c>
      <c r="E93" s="197" t="s">
        <v>1017</v>
      </c>
      <c r="F93" s="27"/>
      <c r="G93" s="162" t="s">
        <v>340</v>
      </c>
      <c r="H93" s="13"/>
      <c r="I93" s="24">
        <v>41304000</v>
      </c>
      <c r="J93" s="238">
        <v>11702800</v>
      </c>
      <c r="K93" s="91">
        <f t="shared" si="1"/>
        <v>29601200</v>
      </c>
    </row>
    <row r="94" spans="1:11" x14ac:dyDescent="0.25">
      <c r="A94" s="25">
        <v>44949</v>
      </c>
      <c r="B94" s="265" t="s">
        <v>505</v>
      </c>
      <c r="C94" s="26" t="s">
        <v>661</v>
      </c>
      <c r="D94" s="26" t="s">
        <v>829</v>
      </c>
      <c r="E94" s="197" t="s">
        <v>1010</v>
      </c>
      <c r="F94" s="27"/>
      <c r="G94" s="162" t="s">
        <v>983</v>
      </c>
      <c r="H94" s="13"/>
      <c r="I94" s="24">
        <v>48000000</v>
      </c>
      <c r="J94" s="238">
        <v>19600000</v>
      </c>
      <c r="K94" s="91">
        <f t="shared" si="1"/>
        <v>28400000</v>
      </c>
    </row>
    <row r="95" spans="1:11" x14ac:dyDescent="0.25">
      <c r="A95" s="25">
        <v>44949</v>
      </c>
      <c r="B95" s="265" t="s">
        <v>741</v>
      </c>
      <c r="C95" s="26" t="s">
        <v>434</v>
      </c>
      <c r="D95" s="26" t="s">
        <v>260</v>
      </c>
      <c r="E95" s="197" t="s">
        <v>1018</v>
      </c>
      <c r="F95" s="27"/>
      <c r="G95" s="162" t="s">
        <v>984</v>
      </c>
      <c r="H95" s="13"/>
      <c r="I95" s="24">
        <v>48000000</v>
      </c>
      <c r="J95" s="250">
        <v>19600000</v>
      </c>
      <c r="K95" s="91">
        <f t="shared" si="1"/>
        <v>28400000</v>
      </c>
    </row>
    <row r="96" spans="1:11" x14ac:dyDescent="0.25">
      <c r="A96" s="25">
        <v>44950</v>
      </c>
      <c r="B96" s="265" t="s">
        <v>623</v>
      </c>
      <c r="C96" s="26" t="s">
        <v>745</v>
      </c>
      <c r="D96" s="26" t="s">
        <v>744</v>
      </c>
      <c r="E96" s="197" t="s">
        <v>1019</v>
      </c>
      <c r="F96" s="27"/>
      <c r="G96" s="162" t="s">
        <v>985</v>
      </c>
      <c r="H96" s="13"/>
      <c r="I96" s="24">
        <v>28980000</v>
      </c>
      <c r="J96" s="250">
        <v>11592000</v>
      </c>
      <c r="K96" s="91">
        <f t="shared" si="1"/>
        <v>17388000</v>
      </c>
    </row>
    <row r="97" spans="1:11" x14ac:dyDescent="0.25">
      <c r="A97" s="25">
        <v>44951</v>
      </c>
      <c r="B97" s="265" t="s">
        <v>533</v>
      </c>
      <c r="C97" s="26" t="s">
        <v>493</v>
      </c>
      <c r="D97" s="26" t="s">
        <v>743</v>
      </c>
      <c r="E97" s="197" t="s">
        <v>1004</v>
      </c>
      <c r="F97" s="27"/>
      <c r="G97" s="162" t="s">
        <v>688</v>
      </c>
      <c r="H97" s="13"/>
      <c r="I97" s="24">
        <v>48000000</v>
      </c>
      <c r="J97" s="250">
        <v>19200000</v>
      </c>
      <c r="K97" s="91">
        <f t="shared" si="1"/>
        <v>28800000</v>
      </c>
    </row>
    <row r="98" spans="1:11" x14ac:dyDescent="0.25">
      <c r="A98" s="25">
        <v>44952</v>
      </c>
      <c r="B98" s="265" t="s">
        <v>671</v>
      </c>
      <c r="C98" s="26" t="s">
        <v>505</v>
      </c>
      <c r="D98" s="26" t="s">
        <v>441</v>
      </c>
      <c r="E98" s="197" t="s">
        <v>1020</v>
      </c>
      <c r="F98" s="27"/>
      <c r="G98" s="162" t="s">
        <v>986</v>
      </c>
      <c r="H98" s="13"/>
      <c r="I98" s="24">
        <v>40000000</v>
      </c>
      <c r="J98" s="250">
        <v>15166667</v>
      </c>
      <c r="K98" s="91">
        <f t="shared" si="1"/>
        <v>24833333</v>
      </c>
    </row>
    <row r="99" spans="1:11" x14ac:dyDescent="0.25">
      <c r="A99" s="25">
        <v>44953</v>
      </c>
      <c r="B99" s="265" t="s">
        <v>837</v>
      </c>
      <c r="C99" s="26" t="s">
        <v>740</v>
      </c>
      <c r="D99" s="26" t="s">
        <v>616</v>
      </c>
      <c r="E99" s="197" t="s">
        <v>992</v>
      </c>
      <c r="F99" s="27"/>
      <c r="G99" s="162" t="s">
        <v>987</v>
      </c>
      <c r="H99" s="13"/>
      <c r="I99" s="24">
        <v>18837000</v>
      </c>
      <c r="J99" s="250">
        <v>8431800</v>
      </c>
      <c r="K99" s="91">
        <f t="shared" si="1"/>
        <v>10405200</v>
      </c>
    </row>
    <row r="100" spans="1:11" x14ac:dyDescent="0.25">
      <c r="A100" s="25">
        <v>44953</v>
      </c>
      <c r="B100" s="265" t="s">
        <v>831</v>
      </c>
      <c r="C100" s="26" t="s">
        <v>320</v>
      </c>
      <c r="D100" s="26" t="s">
        <v>288</v>
      </c>
      <c r="E100" s="197" t="s">
        <v>1021</v>
      </c>
      <c r="F100" s="27"/>
      <c r="G100" s="162" t="s">
        <v>988</v>
      </c>
      <c r="H100" s="13"/>
      <c r="I100" s="24">
        <v>43200000</v>
      </c>
      <c r="J100" s="238">
        <v>15040000</v>
      </c>
      <c r="K100" s="91">
        <f t="shared" si="1"/>
        <v>28160000</v>
      </c>
    </row>
    <row r="101" spans="1:11" x14ac:dyDescent="0.25">
      <c r="A101" s="25">
        <v>44953</v>
      </c>
      <c r="B101" s="265" t="s">
        <v>838</v>
      </c>
      <c r="C101" s="26" t="s">
        <v>637</v>
      </c>
      <c r="D101" s="26" t="s">
        <v>637</v>
      </c>
      <c r="E101" s="197" t="s">
        <v>1022</v>
      </c>
      <c r="F101" s="27"/>
      <c r="G101" s="162" t="s">
        <v>62</v>
      </c>
      <c r="H101" s="13"/>
      <c r="I101" s="24">
        <v>41304000</v>
      </c>
      <c r="J101" s="238">
        <v>15489000</v>
      </c>
      <c r="K101" s="91">
        <f t="shared" si="1"/>
        <v>25815000</v>
      </c>
    </row>
    <row r="102" spans="1:11" x14ac:dyDescent="0.25">
      <c r="A102" s="25">
        <v>44956</v>
      </c>
      <c r="B102" s="265" t="s">
        <v>491</v>
      </c>
      <c r="C102" s="26" t="s">
        <v>287</v>
      </c>
      <c r="D102" s="26" t="s">
        <v>322</v>
      </c>
      <c r="E102" s="197" t="s">
        <v>1004</v>
      </c>
      <c r="F102" s="27"/>
      <c r="G102" s="162" t="s">
        <v>989</v>
      </c>
      <c r="H102" s="13"/>
      <c r="I102" s="24">
        <v>42000000</v>
      </c>
      <c r="J102" s="238">
        <v>18000000</v>
      </c>
      <c r="K102" s="91">
        <f t="shared" si="1"/>
        <v>24000000</v>
      </c>
    </row>
    <row r="103" spans="1:11" x14ac:dyDescent="0.25">
      <c r="A103" s="25">
        <v>44957</v>
      </c>
      <c r="B103" s="265" t="s">
        <v>206</v>
      </c>
      <c r="C103" s="26" t="s">
        <v>300</v>
      </c>
      <c r="D103" s="26" t="s">
        <v>329</v>
      </c>
      <c r="E103" s="197" t="s">
        <v>992</v>
      </c>
      <c r="F103" s="27"/>
      <c r="G103" s="207" t="s">
        <v>377</v>
      </c>
      <c r="H103" s="13"/>
      <c r="I103" s="24">
        <v>18837000</v>
      </c>
      <c r="J103" s="250">
        <v>4933500</v>
      </c>
      <c r="K103" s="91">
        <f t="shared" si="1"/>
        <v>13903500</v>
      </c>
    </row>
    <row r="104" spans="1:11" x14ac:dyDescent="0.25">
      <c r="A104" s="25">
        <v>44957</v>
      </c>
      <c r="B104" s="265" t="s">
        <v>743</v>
      </c>
      <c r="C104" s="26" t="s">
        <v>316</v>
      </c>
      <c r="D104" s="26" t="s">
        <v>309</v>
      </c>
      <c r="E104" s="197" t="s">
        <v>992</v>
      </c>
      <c r="F104" s="27"/>
      <c r="G104" s="207" t="s">
        <v>186</v>
      </c>
      <c r="H104" s="13"/>
      <c r="I104" s="24">
        <v>18837000</v>
      </c>
      <c r="J104" s="250">
        <v>8073000</v>
      </c>
      <c r="K104" s="91">
        <f t="shared" si="1"/>
        <v>10764000</v>
      </c>
    </row>
    <row r="105" spans="1:11" x14ac:dyDescent="0.25">
      <c r="A105" s="25">
        <v>44957</v>
      </c>
      <c r="B105" s="265" t="s">
        <v>630</v>
      </c>
      <c r="C105" s="26" t="s">
        <v>261</v>
      </c>
      <c r="D105" s="26" t="s">
        <v>261</v>
      </c>
      <c r="E105" s="197" t="s">
        <v>1004</v>
      </c>
      <c r="F105" s="27"/>
      <c r="G105" s="207" t="s">
        <v>675</v>
      </c>
      <c r="H105" s="13"/>
      <c r="I105" s="24">
        <v>42000000</v>
      </c>
      <c r="J105" s="250">
        <v>18000000</v>
      </c>
      <c r="K105" s="91">
        <f t="shared" si="1"/>
        <v>24000000</v>
      </c>
    </row>
    <row r="106" spans="1:11" x14ac:dyDescent="0.25">
      <c r="A106" s="25">
        <v>44957</v>
      </c>
      <c r="B106" s="265" t="s">
        <v>495</v>
      </c>
      <c r="C106" s="26" t="s">
        <v>258</v>
      </c>
      <c r="D106" s="26" t="s">
        <v>308</v>
      </c>
      <c r="E106" s="197" t="s">
        <v>1004</v>
      </c>
      <c r="F106" s="27"/>
      <c r="G106" s="207" t="s">
        <v>990</v>
      </c>
      <c r="H106" s="13"/>
      <c r="I106" s="24">
        <v>42000000</v>
      </c>
      <c r="J106" s="250">
        <v>17600000</v>
      </c>
      <c r="K106" s="91">
        <f t="shared" si="1"/>
        <v>24400000</v>
      </c>
    </row>
    <row r="107" spans="1:11" x14ac:dyDescent="0.25">
      <c r="A107" s="25">
        <v>44957</v>
      </c>
      <c r="B107" s="265" t="s">
        <v>744</v>
      </c>
      <c r="C107" s="26" t="s">
        <v>258</v>
      </c>
      <c r="D107" s="26" t="s">
        <v>318</v>
      </c>
      <c r="E107" s="197" t="s">
        <v>1004</v>
      </c>
      <c r="F107" s="27"/>
      <c r="G107" s="207" t="s">
        <v>682</v>
      </c>
      <c r="H107" s="13"/>
      <c r="I107" s="24">
        <v>42000000</v>
      </c>
      <c r="J107" s="250">
        <v>17800000</v>
      </c>
      <c r="K107" s="91">
        <f t="shared" si="1"/>
        <v>24200000</v>
      </c>
    </row>
    <row r="108" spans="1:11" x14ac:dyDescent="0.25">
      <c r="A108" s="25">
        <v>44957</v>
      </c>
      <c r="B108" s="265" t="s">
        <v>631</v>
      </c>
      <c r="C108" s="26" t="s">
        <v>258</v>
      </c>
      <c r="D108" s="26" t="s">
        <v>317</v>
      </c>
      <c r="E108" s="197" t="s">
        <v>1004</v>
      </c>
      <c r="F108" s="27"/>
      <c r="G108" s="207" t="s">
        <v>407</v>
      </c>
      <c r="H108" s="13"/>
      <c r="I108" s="24">
        <v>42000000</v>
      </c>
      <c r="J108" s="250">
        <v>18000000</v>
      </c>
      <c r="K108" s="91">
        <f t="shared" si="1"/>
        <v>24000000</v>
      </c>
    </row>
    <row r="109" spans="1:11" x14ac:dyDescent="0.25">
      <c r="A109" s="25">
        <v>44957</v>
      </c>
      <c r="B109" s="265" t="s">
        <v>608</v>
      </c>
      <c r="C109" s="26" t="s">
        <v>271</v>
      </c>
      <c r="D109" s="26" t="s">
        <v>316</v>
      </c>
      <c r="E109" s="197" t="s">
        <v>1013</v>
      </c>
      <c r="F109" s="27"/>
      <c r="G109" s="207" t="s">
        <v>400</v>
      </c>
      <c r="H109" s="13"/>
      <c r="I109" s="24">
        <v>36141000</v>
      </c>
      <c r="J109" s="250">
        <v>15489000</v>
      </c>
      <c r="K109" s="223">
        <f t="shared" si="1"/>
        <v>20652000</v>
      </c>
    </row>
    <row r="110" spans="1:11" x14ac:dyDescent="0.25">
      <c r="A110" s="25">
        <v>44957</v>
      </c>
      <c r="B110" s="265" t="s">
        <v>286</v>
      </c>
      <c r="C110" s="26" t="s">
        <v>276</v>
      </c>
      <c r="D110" s="26" t="s">
        <v>300</v>
      </c>
      <c r="E110" s="197" t="s">
        <v>992</v>
      </c>
      <c r="F110" s="27"/>
      <c r="G110" s="207" t="s">
        <v>684</v>
      </c>
      <c r="H110" s="13"/>
      <c r="I110" s="24">
        <v>18837000</v>
      </c>
      <c r="J110" s="250">
        <v>8073000</v>
      </c>
      <c r="K110" s="91">
        <f t="shared" si="1"/>
        <v>10764000</v>
      </c>
    </row>
    <row r="111" spans="1:11" x14ac:dyDescent="0.25">
      <c r="A111" s="25">
        <v>44958</v>
      </c>
      <c r="B111" s="265" t="s">
        <v>745</v>
      </c>
      <c r="C111" s="251" t="s">
        <v>311</v>
      </c>
      <c r="D111" s="251" t="s">
        <v>258</v>
      </c>
      <c r="E111" s="197" t="s">
        <v>998</v>
      </c>
      <c r="F111" s="27"/>
      <c r="G111" s="207" t="s">
        <v>1670</v>
      </c>
      <c r="H111" s="13"/>
      <c r="I111" s="24">
        <v>18837000</v>
      </c>
      <c r="J111" s="250">
        <v>8073000</v>
      </c>
      <c r="K111" s="91">
        <f t="shared" si="1"/>
        <v>10764000</v>
      </c>
    </row>
    <row r="112" spans="1:11" x14ac:dyDescent="0.25">
      <c r="A112" s="25">
        <v>44958</v>
      </c>
      <c r="B112" s="265" t="s">
        <v>605</v>
      </c>
      <c r="C112" s="251" t="s">
        <v>276</v>
      </c>
      <c r="D112" s="251" t="s">
        <v>1249</v>
      </c>
      <c r="E112" s="197" t="s">
        <v>992</v>
      </c>
      <c r="F112" s="27"/>
      <c r="G112" s="207" t="s">
        <v>1671</v>
      </c>
      <c r="H112" s="13"/>
      <c r="I112" s="24">
        <v>18837000</v>
      </c>
      <c r="J112" s="250">
        <v>7983300</v>
      </c>
      <c r="K112" s="91">
        <f t="shared" si="1"/>
        <v>10853700</v>
      </c>
    </row>
    <row r="113" spans="1:11" x14ac:dyDescent="0.25">
      <c r="A113" s="25">
        <v>44958</v>
      </c>
      <c r="B113" s="265" t="s">
        <v>637</v>
      </c>
      <c r="C113" s="251" t="s">
        <v>276</v>
      </c>
      <c r="D113" s="251" t="s">
        <v>1581</v>
      </c>
      <c r="E113" s="197" t="s">
        <v>992</v>
      </c>
      <c r="F113" s="27"/>
      <c r="G113" s="207" t="s">
        <v>1672</v>
      </c>
      <c r="H113" s="13"/>
      <c r="I113" s="24">
        <v>18837000</v>
      </c>
      <c r="J113" s="250">
        <v>8073000</v>
      </c>
      <c r="K113" s="91">
        <f t="shared" si="1"/>
        <v>10764000</v>
      </c>
    </row>
    <row r="114" spans="1:11" x14ac:dyDescent="0.25">
      <c r="A114" s="25">
        <v>44958</v>
      </c>
      <c r="B114" s="265" t="s">
        <v>632</v>
      </c>
      <c r="C114" s="251" t="s">
        <v>258</v>
      </c>
      <c r="D114" s="251" t="s">
        <v>271</v>
      </c>
      <c r="E114" s="197" t="s">
        <v>1004</v>
      </c>
      <c r="F114" s="27"/>
      <c r="G114" s="207" t="s">
        <v>1673</v>
      </c>
      <c r="H114" s="13"/>
      <c r="I114" s="24">
        <v>42000000</v>
      </c>
      <c r="J114" s="250">
        <v>18000000</v>
      </c>
      <c r="K114" s="91">
        <f t="shared" si="1"/>
        <v>24000000</v>
      </c>
    </row>
    <row r="115" spans="1:11" x14ac:dyDescent="0.25">
      <c r="A115" s="25">
        <v>44958</v>
      </c>
      <c r="B115" s="265" t="s">
        <v>288</v>
      </c>
      <c r="C115" s="251" t="s">
        <v>276</v>
      </c>
      <c r="D115" s="251" t="s">
        <v>1243</v>
      </c>
      <c r="E115" s="197" t="s">
        <v>992</v>
      </c>
      <c r="F115" s="27"/>
      <c r="G115" s="207" t="s">
        <v>1674</v>
      </c>
      <c r="H115" s="13"/>
      <c r="I115" s="24">
        <v>18837000</v>
      </c>
      <c r="J115" s="250">
        <v>8073000</v>
      </c>
      <c r="K115" s="91">
        <f t="shared" si="1"/>
        <v>10764000</v>
      </c>
    </row>
    <row r="116" spans="1:11" x14ac:dyDescent="0.25">
      <c r="A116" s="25">
        <v>44958</v>
      </c>
      <c r="B116" s="265" t="s">
        <v>633</v>
      </c>
      <c r="C116" s="251" t="s">
        <v>276</v>
      </c>
      <c r="D116" s="251" t="s">
        <v>1582</v>
      </c>
      <c r="E116" s="197" t="s">
        <v>992</v>
      </c>
      <c r="F116" s="27"/>
      <c r="G116" s="207" t="s">
        <v>1675</v>
      </c>
      <c r="H116" s="13"/>
      <c r="I116" s="24">
        <v>18837000</v>
      </c>
      <c r="J116" s="250">
        <v>8073000</v>
      </c>
      <c r="K116" s="91">
        <f t="shared" si="1"/>
        <v>10764000</v>
      </c>
    </row>
    <row r="117" spans="1:11" x14ac:dyDescent="0.25">
      <c r="A117" s="25">
        <v>44958</v>
      </c>
      <c r="B117" s="265" t="s">
        <v>634</v>
      </c>
      <c r="C117" s="251" t="s">
        <v>276</v>
      </c>
      <c r="D117" s="251" t="s">
        <v>1583</v>
      </c>
      <c r="E117" s="197" t="s">
        <v>992</v>
      </c>
      <c r="F117" s="27"/>
      <c r="G117" s="207" t="s">
        <v>1676</v>
      </c>
      <c r="H117" s="13"/>
      <c r="I117" s="24">
        <v>18837000</v>
      </c>
      <c r="J117" s="250">
        <v>8073000</v>
      </c>
      <c r="K117" s="91">
        <f t="shared" si="1"/>
        <v>10764000</v>
      </c>
    </row>
    <row r="118" spans="1:11" x14ac:dyDescent="0.25">
      <c r="A118" s="25">
        <v>44958</v>
      </c>
      <c r="B118" s="265" t="s">
        <v>502</v>
      </c>
      <c r="C118" s="251" t="s">
        <v>744</v>
      </c>
      <c r="D118" s="251" t="s">
        <v>275</v>
      </c>
      <c r="E118" s="197" t="s">
        <v>1648</v>
      </c>
      <c r="F118" s="27"/>
      <c r="G118" s="207" t="s">
        <v>1677</v>
      </c>
      <c r="H118" s="13"/>
      <c r="I118" s="24">
        <v>45500000</v>
      </c>
      <c r="J118" s="250">
        <v>19283333</v>
      </c>
      <c r="K118" s="91">
        <f t="shared" si="1"/>
        <v>26216667</v>
      </c>
    </row>
    <row r="119" spans="1:11" x14ac:dyDescent="0.25">
      <c r="A119" s="25">
        <v>44958</v>
      </c>
      <c r="B119" s="265" t="s">
        <v>289</v>
      </c>
      <c r="C119" s="251" t="s">
        <v>1584</v>
      </c>
      <c r="D119" s="251" t="s">
        <v>1585</v>
      </c>
      <c r="E119" s="197" t="s">
        <v>998</v>
      </c>
      <c r="F119" s="27"/>
      <c r="G119" s="207" t="s">
        <v>1678</v>
      </c>
      <c r="H119" s="13"/>
      <c r="I119" s="24">
        <v>18837000</v>
      </c>
      <c r="J119" s="250">
        <v>8073000</v>
      </c>
      <c r="K119" s="91">
        <f t="shared" si="1"/>
        <v>10764000</v>
      </c>
    </row>
    <row r="120" spans="1:11" x14ac:dyDescent="0.25">
      <c r="A120" s="25">
        <v>44958</v>
      </c>
      <c r="B120" s="265" t="s">
        <v>273</v>
      </c>
      <c r="C120" s="251" t="s">
        <v>259</v>
      </c>
      <c r="D120" s="251" t="s">
        <v>1353</v>
      </c>
      <c r="E120" s="197" t="s">
        <v>992</v>
      </c>
      <c r="F120" s="27"/>
      <c r="G120" s="207" t="s">
        <v>1679</v>
      </c>
      <c r="H120" s="13"/>
      <c r="I120" s="24">
        <v>18837000</v>
      </c>
      <c r="J120" s="250">
        <v>7624500</v>
      </c>
      <c r="K120" s="91">
        <f t="shared" si="1"/>
        <v>11212500</v>
      </c>
    </row>
    <row r="121" spans="1:11" x14ac:dyDescent="0.25">
      <c r="A121" s="25">
        <v>44958</v>
      </c>
      <c r="B121" s="265" t="s">
        <v>272</v>
      </c>
      <c r="C121" s="251" t="s">
        <v>1586</v>
      </c>
      <c r="D121" s="251" t="s">
        <v>1584</v>
      </c>
      <c r="E121" s="197" t="s">
        <v>992</v>
      </c>
      <c r="F121" s="27"/>
      <c r="G121" s="207" t="s">
        <v>1680</v>
      </c>
      <c r="H121" s="13"/>
      <c r="I121" s="24">
        <v>18837000</v>
      </c>
      <c r="J121" s="250">
        <v>7983300</v>
      </c>
      <c r="K121" s="91">
        <f t="shared" si="1"/>
        <v>10853700</v>
      </c>
    </row>
    <row r="122" spans="1:11" x14ac:dyDescent="0.25">
      <c r="A122" s="25">
        <v>44958</v>
      </c>
      <c r="B122" s="265" t="s">
        <v>306</v>
      </c>
      <c r="C122" s="251" t="s">
        <v>1352</v>
      </c>
      <c r="D122" s="251" t="s">
        <v>1357</v>
      </c>
      <c r="E122" s="197" t="s">
        <v>1013</v>
      </c>
      <c r="F122" s="27"/>
      <c r="G122" s="207" t="s">
        <v>1681</v>
      </c>
      <c r="H122" s="13"/>
      <c r="I122" s="24">
        <v>36141000</v>
      </c>
      <c r="J122" s="250">
        <v>15316900</v>
      </c>
      <c r="K122" s="91">
        <f t="shared" si="1"/>
        <v>20824100</v>
      </c>
    </row>
    <row r="123" spans="1:11" x14ac:dyDescent="0.25">
      <c r="A123" s="25">
        <v>44958</v>
      </c>
      <c r="B123" s="265" t="s">
        <v>635</v>
      </c>
      <c r="C123" s="251" t="s">
        <v>1240</v>
      </c>
      <c r="D123" s="251" t="s">
        <v>1352</v>
      </c>
      <c r="E123" s="197" t="s">
        <v>992</v>
      </c>
      <c r="F123" s="27"/>
      <c r="G123" s="207" t="s">
        <v>1682</v>
      </c>
      <c r="H123" s="13"/>
      <c r="I123" s="24">
        <v>18837000</v>
      </c>
      <c r="J123" s="250">
        <v>7983300</v>
      </c>
      <c r="K123" s="91">
        <f t="shared" si="1"/>
        <v>10853700</v>
      </c>
    </row>
    <row r="124" spans="1:11" x14ac:dyDescent="0.25">
      <c r="A124" s="25">
        <v>44959</v>
      </c>
      <c r="B124" s="265" t="s">
        <v>287</v>
      </c>
      <c r="C124" s="251" t="s">
        <v>1587</v>
      </c>
      <c r="D124" s="251" t="s">
        <v>259</v>
      </c>
      <c r="E124" s="197" t="s">
        <v>1649</v>
      </c>
      <c r="F124" s="27"/>
      <c r="G124" s="207" t="s">
        <v>1683</v>
      </c>
      <c r="H124" s="13"/>
      <c r="I124" s="24">
        <v>14400000</v>
      </c>
      <c r="J124" s="250">
        <v>14240000</v>
      </c>
      <c r="K124" s="91">
        <f t="shared" si="1"/>
        <v>160000</v>
      </c>
    </row>
    <row r="125" spans="1:11" x14ac:dyDescent="0.25">
      <c r="A125" s="25">
        <v>44959</v>
      </c>
      <c r="B125" s="265" t="s">
        <v>503</v>
      </c>
      <c r="C125" s="251" t="s">
        <v>1242</v>
      </c>
      <c r="D125" s="251" t="s">
        <v>1588</v>
      </c>
      <c r="E125" s="197" t="s">
        <v>992</v>
      </c>
      <c r="F125" s="27"/>
      <c r="G125" s="207" t="s">
        <v>1684</v>
      </c>
      <c r="H125" s="13"/>
      <c r="I125" s="24">
        <v>18837000</v>
      </c>
      <c r="J125" s="250">
        <v>7983300</v>
      </c>
      <c r="K125" s="91">
        <f t="shared" si="1"/>
        <v>10853700</v>
      </c>
    </row>
    <row r="126" spans="1:11" x14ac:dyDescent="0.25">
      <c r="A126" s="25">
        <v>44959</v>
      </c>
      <c r="B126" s="265" t="s">
        <v>250</v>
      </c>
      <c r="C126" s="251" t="s">
        <v>1589</v>
      </c>
      <c r="D126" s="251" t="s">
        <v>1586</v>
      </c>
      <c r="E126" s="197" t="s">
        <v>992</v>
      </c>
      <c r="F126" s="27"/>
      <c r="G126" s="207" t="s">
        <v>1685</v>
      </c>
      <c r="H126" s="13"/>
      <c r="I126" s="24">
        <v>18837000</v>
      </c>
      <c r="J126" s="250">
        <v>7983300</v>
      </c>
      <c r="K126" s="91">
        <f t="shared" si="1"/>
        <v>10853700</v>
      </c>
    </row>
    <row r="127" spans="1:11" x14ac:dyDescent="0.25">
      <c r="A127" s="25">
        <v>44959</v>
      </c>
      <c r="B127" s="265" t="s">
        <v>270</v>
      </c>
      <c r="C127" s="251" t="s">
        <v>328</v>
      </c>
      <c r="D127" s="251" t="s">
        <v>1590</v>
      </c>
      <c r="E127" s="197" t="s">
        <v>998</v>
      </c>
      <c r="F127" s="27"/>
      <c r="G127" s="207" t="s">
        <v>1686</v>
      </c>
      <c r="H127" s="13"/>
      <c r="I127" s="24">
        <v>18837000</v>
      </c>
      <c r="J127" s="250">
        <v>7983300</v>
      </c>
      <c r="K127" s="91">
        <f t="shared" si="1"/>
        <v>10853700</v>
      </c>
    </row>
    <row r="128" spans="1:11" x14ac:dyDescent="0.25">
      <c r="A128" s="25">
        <v>44959</v>
      </c>
      <c r="B128" s="265" t="s">
        <v>311</v>
      </c>
      <c r="C128" s="251" t="s">
        <v>213</v>
      </c>
      <c r="D128" s="251" t="s">
        <v>1591</v>
      </c>
      <c r="E128" s="197" t="s">
        <v>992</v>
      </c>
      <c r="F128" s="27"/>
      <c r="G128" s="207" t="s">
        <v>1687</v>
      </c>
      <c r="H128" s="13"/>
      <c r="I128" s="24">
        <v>18837000</v>
      </c>
      <c r="J128" s="250">
        <v>7893600</v>
      </c>
      <c r="K128" s="91">
        <f t="shared" si="1"/>
        <v>10943400</v>
      </c>
    </row>
    <row r="129" spans="1:11" x14ac:dyDescent="0.25">
      <c r="A129" s="25">
        <v>44959</v>
      </c>
      <c r="B129" s="265" t="s">
        <v>261</v>
      </c>
      <c r="C129" s="251" t="s">
        <v>1592</v>
      </c>
      <c r="D129" s="251" t="s">
        <v>1587</v>
      </c>
      <c r="E129" s="197" t="s">
        <v>992</v>
      </c>
      <c r="F129" s="27"/>
      <c r="G129" s="207" t="s">
        <v>1688</v>
      </c>
      <c r="H129" s="13"/>
      <c r="I129" s="24">
        <v>18837000</v>
      </c>
      <c r="J129" s="250">
        <v>7893600</v>
      </c>
      <c r="K129" s="91">
        <f t="shared" si="1"/>
        <v>10943400</v>
      </c>
    </row>
    <row r="130" spans="1:11" x14ac:dyDescent="0.25">
      <c r="A130" s="25">
        <v>44960</v>
      </c>
      <c r="B130" s="265" t="s">
        <v>1252</v>
      </c>
      <c r="C130" s="251" t="s">
        <v>1588</v>
      </c>
      <c r="D130" s="251" t="s">
        <v>1593</v>
      </c>
      <c r="E130" s="197" t="s">
        <v>992</v>
      </c>
      <c r="F130" s="27"/>
      <c r="G130" s="207" t="s">
        <v>1689</v>
      </c>
      <c r="H130" s="13"/>
      <c r="I130" s="24">
        <v>18837000</v>
      </c>
      <c r="J130" s="250">
        <v>7893600</v>
      </c>
      <c r="K130" s="91">
        <f t="shared" si="1"/>
        <v>10943400</v>
      </c>
    </row>
    <row r="131" spans="1:11" x14ac:dyDescent="0.25">
      <c r="A131" s="25">
        <v>44960</v>
      </c>
      <c r="B131" s="265" t="s">
        <v>249</v>
      </c>
      <c r="C131" s="251" t="s">
        <v>1592</v>
      </c>
      <c r="D131" s="251" t="s">
        <v>1245</v>
      </c>
      <c r="E131" s="197" t="s">
        <v>992</v>
      </c>
      <c r="F131" s="27"/>
      <c r="G131" s="207" t="s">
        <v>1690</v>
      </c>
      <c r="H131" s="13"/>
      <c r="I131" s="24">
        <v>18837000</v>
      </c>
      <c r="J131" s="250">
        <v>7624500</v>
      </c>
      <c r="K131" s="91">
        <f t="shared" si="1"/>
        <v>11212500</v>
      </c>
    </row>
    <row r="132" spans="1:11" x14ac:dyDescent="0.25">
      <c r="A132" s="25">
        <v>44960</v>
      </c>
      <c r="B132" s="265" t="s">
        <v>1772</v>
      </c>
      <c r="C132" s="251" t="s">
        <v>169</v>
      </c>
      <c r="D132" s="251" t="s">
        <v>1538</v>
      </c>
      <c r="E132" s="197" t="s">
        <v>992</v>
      </c>
      <c r="F132" s="27"/>
      <c r="G132" s="207" t="s">
        <v>1691</v>
      </c>
      <c r="H132" s="13"/>
      <c r="I132" s="24">
        <v>18837000</v>
      </c>
      <c r="J132" s="250">
        <v>7893600</v>
      </c>
      <c r="K132" s="91">
        <f t="shared" si="1"/>
        <v>10943400</v>
      </c>
    </row>
    <row r="133" spans="1:11" x14ac:dyDescent="0.25">
      <c r="A133" s="25">
        <v>44960</v>
      </c>
      <c r="B133" s="265" t="s">
        <v>300</v>
      </c>
      <c r="C133" s="251" t="s">
        <v>1594</v>
      </c>
      <c r="D133" s="251" t="s">
        <v>1595</v>
      </c>
      <c r="E133" s="197" t="s">
        <v>992</v>
      </c>
      <c r="F133" s="27"/>
      <c r="G133" s="207" t="s">
        <v>1692</v>
      </c>
      <c r="H133" s="13"/>
      <c r="I133" s="24">
        <v>18837000</v>
      </c>
      <c r="J133" s="250">
        <v>7893600</v>
      </c>
      <c r="K133" s="91">
        <f t="shared" si="1"/>
        <v>10943400</v>
      </c>
    </row>
    <row r="134" spans="1:11" x14ac:dyDescent="0.25">
      <c r="A134" s="25">
        <v>44960</v>
      </c>
      <c r="B134" s="265" t="s">
        <v>328</v>
      </c>
      <c r="C134" s="251" t="s">
        <v>1591</v>
      </c>
      <c r="D134" s="251" t="s">
        <v>1589</v>
      </c>
      <c r="E134" s="197" t="s">
        <v>1004</v>
      </c>
      <c r="F134" s="27"/>
      <c r="G134" s="207" t="s">
        <v>1693</v>
      </c>
      <c r="H134" s="13"/>
      <c r="I134" s="24">
        <v>42000000</v>
      </c>
      <c r="J134" s="250">
        <v>11200000</v>
      </c>
      <c r="K134" s="91">
        <f t="shared" si="1"/>
        <v>30800000</v>
      </c>
    </row>
    <row r="135" spans="1:11" x14ac:dyDescent="0.25">
      <c r="A135" s="25">
        <v>44960</v>
      </c>
      <c r="B135" s="265" t="s">
        <v>271</v>
      </c>
      <c r="C135" s="251" t="s">
        <v>1248</v>
      </c>
      <c r="D135" s="251" t="s">
        <v>1254</v>
      </c>
      <c r="E135" s="197" t="s">
        <v>992</v>
      </c>
      <c r="F135" s="27"/>
      <c r="G135" s="207" t="s">
        <v>1694</v>
      </c>
      <c r="H135" s="13"/>
      <c r="I135" s="24">
        <v>18837000</v>
      </c>
      <c r="J135" s="250">
        <v>7624500</v>
      </c>
      <c r="K135" s="91">
        <f t="shared" si="1"/>
        <v>11212500</v>
      </c>
    </row>
    <row r="136" spans="1:11" x14ac:dyDescent="0.25">
      <c r="A136" s="25">
        <v>44960</v>
      </c>
      <c r="B136" s="265" t="s">
        <v>1243</v>
      </c>
      <c r="C136" s="251" t="s">
        <v>1244</v>
      </c>
      <c r="D136" s="251" t="s">
        <v>1596</v>
      </c>
      <c r="E136" s="197" t="s">
        <v>992</v>
      </c>
      <c r="F136" s="27"/>
      <c r="G136" s="207" t="s">
        <v>1695</v>
      </c>
      <c r="H136" s="13"/>
      <c r="I136" s="24">
        <v>18837000</v>
      </c>
      <c r="J136" s="250">
        <v>7893600</v>
      </c>
      <c r="K136" s="91">
        <f t="shared" si="1"/>
        <v>10943400</v>
      </c>
    </row>
    <row r="137" spans="1:11" x14ac:dyDescent="0.25">
      <c r="A137" s="25">
        <v>44960</v>
      </c>
      <c r="B137" s="265" t="s">
        <v>1239</v>
      </c>
      <c r="C137" s="251" t="s">
        <v>1590</v>
      </c>
      <c r="D137" s="251" t="s">
        <v>1273</v>
      </c>
      <c r="E137" s="197" t="s">
        <v>1650</v>
      </c>
      <c r="F137" s="27"/>
      <c r="G137" s="207" t="s">
        <v>1696</v>
      </c>
      <c r="H137" s="13"/>
      <c r="I137" s="24">
        <v>45500000</v>
      </c>
      <c r="J137" s="250">
        <v>19066667</v>
      </c>
      <c r="K137" s="91">
        <f t="shared" si="1"/>
        <v>26433333</v>
      </c>
    </row>
    <row r="138" spans="1:11" x14ac:dyDescent="0.25">
      <c r="A138" s="25">
        <v>44960</v>
      </c>
      <c r="B138" s="265" t="s">
        <v>1583</v>
      </c>
      <c r="C138" s="251" t="s">
        <v>1510</v>
      </c>
      <c r="D138" s="251" t="s">
        <v>1275</v>
      </c>
      <c r="E138" s="197" t="s">
        <v>998</v>
      </c>
      <c r="F138" s="27"/>
      <c r="G138" s="207" t="s">
        <v>1697</v>
      </c>
      <c r="H138" s="13"/>
      <c r="I138" s="24">
        <v>18837000</v>
      </c>
      <c r="J138" s="250">
        <v>7624500</v>
      </c>
      <c r="K138" s="91">
        <f t="shared" si="1"/>
        <v>11212500</v>
      </c>
    </row>
    <row r="139" spans="1:11" x14ac:dyDescent="0.25">
      <c r="A139" s="25">
        <v>44960</v>
      </c>
      <c r="B139" s="265" t="s">
        <v>1535</v>
      </c>
      <c r="C139" s="251" t="s">
        <v>757</v>
      </c>
      <c r="D139" s="251" t="s">
        <v>1358</v>
      </c>
      <c r="E139" s="197" t="s">
        <v>1651</v>
      </c>
      <c r="F139" s="27"/>
      <c r="G139" s="207" t="s">
        <v>1565</v>
      </c>
      <c r="H139" s="13"/>
      <c r="I139" s="24">
        <v>8000875</v>
      </c>
      <c r="J139" s="250">
        <v>8000875</v>
      </c>
      <c r="K139" s="91">
        <f t="shared" si="1"/>
        <v>0</v>
      </c>
    </row>
    <row r="140" spans="1:11" x14ac:dyDescent="0.25">
      <c r="A140" s="25">
        <v>44963</v>
      </c>
      <c r="B140" s="265" t="s">
        <v>1594</v>
      </c>
      <c r="C140" s="251" t="s">
        <v>1268</v>
      </c>
      <c r="D140" s="251" t="s">
        <v>1597</v>
      </c>
      <c r="E140" s="197" t="s">
        <v>1652</v>
      </c>
      <c r="F140" s="27"/>
      <c r="G140" s="207" t="s">
        <v>1698</v>
      </c>
      <c r="H140" s="13"/>
      <c r="I140" s="24">
        <v>56511000</v>
      </c>
      <c r="J140" s="250">
        <v>22873500</v>
      </c>
      <c r="K140" s="91">
        <f t="shared" si="1"/>
        <v>33637500</v>
      </c>
    </row>
    <row r="141" spans="1:11" x14ac:dyDescent="0.25">
      <c r="A141" s="25">
        <v>44963</v>
      </c>
      <c r="B141" s="265" t="s">
        <v>320</v>
      </c>
      <c r="C141" s="251" t="s">
        <v>1581</v>
      </c>
      <c r="D141" s="251" t="s">
        <v>1598</v>
      </c>
      <c r="E141" s="197" t="s">
        <v>995</v>
      </c>
      <c r="F141" s="27"/>
      <c r="G141" s="207" t="s">
        <v>1699</v>
      </c>
      <c r="H141" s="13"/>
      <c r="I141" s="24">
        <v>31598000</v>
      </c>
      <c r="J141" s="250">
        <v>12789667</v>
      </c>
      <c r="K141" s="91">
        <f t="shared" si="1"/>
        <v>18808333</v>
      </c>
    </row>
    <row r="142" spans="1:11" x14ac:dyDescent="0.25">
      <c r="A142" s="25">
        <v>44963</v>
      </c>
      <c r="B142" s="265" t="s">
        <v>1242</v>
      </c>
      <c r="C142" s="251" t="s">
        <v>1599</v>
      </c>
      <c r="D142" s="251" t="s">
        <v>1265</v>
      </c>
      <c r="E142" s="197" t="s">
        <v>1013</v>
      </c>
      <c r="F142" s="27"/>
      <c r="G142" s="207" t="s">
        <v>1700</v>
      </c>
      <c r="H142" s="13"/>
      <c r="I142" s="24">
        <v>36141000</v>
      </c>
      <c r="J142" s="250">
        <v>14456400</v>
      </c>
      <c r="K142" s="91">
        <f t="shared" si="1"/>
        <v>21684600</v>
      </c>
    </row>
    <row r="143" spans="1:11" x14ac:dyDescent="0.25">
      <c r="A143" s="25">
        <v>44964</v>
      </c>
      <c r="B143" s="265" t="s">
        <v>1606</v>
      </c>
      <c r="C143" s="251" t="s">
        <v>1600</v>
      </c>
      <c r="D143" s="251" t="s">
        <v>1258</v>
      </c>
      <c r="E143" s="197" t="s">
        <v>1653</v>
      </c>
      <c r="F143" s="27"/>
      <c r="G143" s="207" t="s">
        <v>1701</v>
      </c>
      <c r="H143" s="13"/>
      <c r="I143" s="24">
        <v>18837000</v>
      </c>
      <c r="J143" s="250">
        <v>7534800</v>
      </c>
      <c r="K143" s="91">
        <f t="shared" si="1"/>
        <v>11302200</v>
      </c>
    </row>
    <row r="144" spans="1:11" x14ac:dyDescent="0.25">
      <c r="A144" s="25">
        <v>44964</v>
      </c>
      <c r="B144" s="265" t="s">
        <v>1254</v>
      </c>
      <c r="C144" s="251" t="s">
        <v>1601</v>
      </c>
      <c r="D144" s="251" t="s">
        <v>1260</v>
      </c>
      <c r="E144" s="197" t="s">
        <v>992</v>
      </c>
      <c r="F144" s="27"/>
      <c r="G144" s="207" t="s">
        <v>1702</v>
      </c>
      <c r="H144" s="13"/>
      <c r="I144" s="24">
        <v>18837000</v>
      </c>
      <c r="J144" s="250">
        <v>7534800</v>
      </c>
      <c r="K144" s="91">
        <f t="shared" si="1"/>
        <v>11302200</v>
      </c>
    </row>
    <row r="145" spans="1:11" x14ac:dyDescent="0.25">
      <c r="A145" s="25">
        <v>44964</v>
      </c>
      <c r="B145" s="265" t="s">
        <v>1596</v>
      </c>
      <c r="C145" s="251" t="s">
        <v>1266</v>
      </c>
      <c r="D145" s="251" t="s">
        <v>1601</v>
      </c>
      <c r="E145" s="197" t="s">
        <v>1654</v>
      </c>
      <c r="F145" s="27"/>
      <c r="G145" s="207" t="s">
        <v>1703</v>
      </c>
      <c r="H145" s="13"/>
      <c r="I145" s="24">
        <v>18837000</v>
      </c>
      <c r="J145" s="250">
        <v>7534800</v>
      </c>
      <c r="K145" s="91">
        <f t="shared" si="1"/>
        <v>11302200</v>
      </c>
    </row>
    <row r="146" spans="1:11" x14ac:dyDescent="0.25">
      <c r="A146" s="25">
        <v>44964</v>
      </c>
      <c r="B146" s="265" t="s">
        <v>1273</v>
      </c>
      <c r="C146" s="251" t="s">
        <v>1359</v>
      </c>
      <c r="D146" s="251" t="s">
        <v>1602</v>
      </c>
      <c r="E146" s="197" t="s">
        <v>992</v>
      </c>
      <c r="F146" s="27"/>
      <c r="G146" s="207" t="s">
        <v>1704</v>
      </c>
      <c r="H146" s="13"/>
      <c r="I146" s="24">
        <v>18837000</v>
      </c>
      <c r="J146" s="250">
        <v>7534800</v>
      </c>
      <c r="K146" s="91">
        <f t="shared" si="1"/>
        <v>11302200</v>
      </c>
    </row>
    <row r="147" spans="1:11" x14ac:dyDescent="0.25">
      <c r="A147" s="25">
        <v>44964</v>
      </c>
      <c r="B147" s="265" t="s">
        <v>1773</v>
      </c>
      <c r="C147" s="251" t="s">
        <v>1515</v>
      </c>
      <c r="D147" s="251" t="s">
        <v>1603</v>
      </c>
      <c r="E147" s="197" t="s">
        <v>1655</v>
      </c>
      <c r="F147" s="27"/>
      <c r="G147" s="207" t="s">
        <v>1705</v>
      </c>
      <c r="H147" s="13"/>
      <c r="I147" s="24">
        <v>16146000</v>
      </c>
      <c r="J147" s="250">
        <v>7534800</v>
      </c>
      <c r="K147" s="91">
        <f t="shared" si="1"/>
        <v>8611200</v>
      </c>
    </row>
    <row r="148" spans="1:11" x14ac:dyDescent="0.25">
      <c r="A148" s="25">
        <v>44964</v>
      </c>
      <c r="B148" s="265" t="s">
        <v>1275</v>
      </c>
      <c r="C148" s="251" t="s">
        <v>1373</v>
      </c>
      <c r="D148" s="251" t="s">
        <v>1288</v>
      </c>
      <c r="E148" s="197" t="s">
        <v>1656</v>
      </c>
      <c r="F148" s="27"/>
      <c r="G148" s="207" t="s">
        <v>1706</v>
      </c>
      <c r="H148" s="13"/>
      <c r="I148" s="24">
        <v>18837000</v>
      </c>
      <c r="J148" s="250">
        <v>7534800</v>
      </c>
      <c r="K148" s="91">
        <f t="shared" si="1"/>
        <v>11302200</v>
      </c>
    </row>
    <row r="149" spans="1:11" x14ac:dyDescent="0.25">
      <c r="A149" s="25">
        <v>44964</v>
      </c>
      <c r="B149" s="265" t="s">
        <v>1511</v>
      </c>
      <c r="C149" s="251" t="s">
        <v>1602</v>
      </c>
      <c r="D149" s="251" t="s">
        <v>1286</v>
      </c>
      <c r="E149" s="197" t="s">
        <v>992</v>
      </c>
      <c r="F149" s="27"/>
      <c r="G149" s="207" t="s">
        <v>1707</v>
      </c>
      <c r="H149" s="13"/>
      <c r="I149" s="24">
        <v>18837000</v>
      </c>
      <c r="J149" s="250">
        <v>7534800</v>
      </c>
      <c r="K149" s="91">
        <f t="shared" si="1"/>
        <v>11302200</v>
      </c>
    </row>
    <row r="150" spans="1:11" x14ac:dyDescent="0.25">
      <c r="A150" s="25">
        <v>44964</v>
      </c>
      <c r="B150" s="265" t="s">
        <v>1241</v>
      </c>
      <c r="C150" s="251" t="s">
        <v>1278</v>
      </c>
      <c r="D150" s="251" t="s">
        <v>1365</v>
      </c>
      <c r="E150" s="197" t="s">
        <v>992</v>
      </c>
      <c r="F150" s="27"/>
      <c r="G150" s="207" t="s">
        <v>1708</v>
      </c>
      <c r="H150" s="13"/>
      <c r="I150" s="24">
        <v>18837000</v>
      </c>
      <c r="J150" s="250">
        <v>7534800</v>
      </c>
      <c r="K150" s="91">
        <f t="shared" si="1"/>
        <v>11302200</v>
      </c>
    </row>
    <row r="151" spans="1:11" x14ac:dyDescent="0.25">
      <c r="A151" s="25">
        <v>44964</v>
      </c>
      <c r="B151" s="265" t="s">
        <v>1774</v>
      </c>
      <c r="C151" s="251" t="s">
        <v>1517</v>
      </c>
      <c r="D151" s="251" t="s">
        <v>1250</v>
      </c>
      <c r="E151" s="197" t="s">
        <v>1657</v>
      </c>
      <c r="F151" s="27"/>
      <c r="G151" s="207" t="s">
        <v>1709</v>
      </c>
      <c r="H151" s="13"/>
      <c r="I151" s="24">
        <v>28000000</v>
      </c>
      <c r="J151" s="250">
        <v>11066667</v>
      </c>
      <c r="K151" s="91">
        <f t="shared" si="1"/>
        <v>16933333</v>
      </c>
    </row>
    <row r="152" spans="1:11" x14ac:dyDescent="0.25">
      <c r="A152" s="25">
        <v>44964</v>
      </c>
      <c r="B152" s="265" t="s">
        <v>1604</v>
      </c>
      <c r="C152" s="251" t="s">
        <v>1513</v>
      </c>
      <c r="D152" s="251" t="s">
        <v>1363</v>
      </c>
      <c r="E152" s="197" t="s">
        <v>995</v>
      </c>
      <c r="F152" s="27"/>
      <c r="G152" s="207" t="s">
        <v>1710</v>
      </c>
      <c r="H152" s="13"/>
      <c r="I152" s="24">
        <v>31598000</v>
      </c>
      <c r="J152" s="250">
        <v>12639200</v>
      </c>
      <c r="K152" s="91">
        <f t="shared" si="1"/>
        <v>18958800</v>
      </c>
    </row>
    <row r="153" spans="1:11" x14ac:dyDescent="0.25">
      <c r="A153" s="25">
        <v>44964</v>
      </c>
      <c r="B153" s="265" t="s">
        <v>1592</v>
      </c>
      <c r="C153" s="251" t="s">
        <v>1598</v>
      </c>
      <c r="D153" s="251" t="s">
        <v>1316</v>
      </c>
      <c r="E153" s="197" t="s">
        <v>1658</v>
      </c>
      <c r="F153" s="27"/>
      <c r="G153" s="207" t="s">
        <v>1711</v>
      </c>
      <c r="H153" s="13"/>
      <c r="I153" s="24">
        <v>36141000</v>
      </c>
      <c r="J153" s="250">
        <v>14456400</v>
      </c>
      <c r="K153" s="91">
        <f t="shared" si="1"/>
        <v>21684600</v>
      </c>
    </row>
    <row r="154" spans="1:11" x14ac:dyDescent="0.25">
      <c r="A154" s="25">
        <v>44964</v>
      </c>
      <c r="B154" s="265" t="s">
        <v>1589</v>
      </c>
      <c r="C154" s="251" t="s">
        <v>1262</v>
      </c>
      <c r="D154" s="251" t="s">
        <v>1280</v>
      </c>
      <c r="E154" s="197" t="s">
        <v>992</v>
      </c>
      <c r="F154" s="27"/>
      <c r="G154" s="207" t="s">
        <v>1712</v>
      </c>
      <c r="H154" s="13"/>
      <c r="I154" s="24">
        <v>18837000</v>
      </c>
      <c r="J154" s="250">
        <v>7534800</v>
      </c>
      <c r="K154" s="91">
        <f t="shared" si="1"/>
        <v>11302200</v>
      </c>
    </row>
    <row r="155" spans="1:11" x14ac:dyDescent="0.25">
      <c r="A155" s="25">
        <v>44965</v>
      </c>
      <c r="B155" s="265" t="s">
        <v>1775</v>
      </c>
      <c r="C155" s="251" t="s">
        <v>1270</v>
      </c>
      <c r="D155" s="251" t="s">
        <v>1370</v>
      </c>
      <c r="E155" s="197" t="s">
        <v>992</v>
      </c>
      <c r="F155" s="27"/>
      <c r="G155" s="207" t="s">
        <v>1713</v>
      </c>
      <c r="H155" s="13"/>
      <c r="I155" s="24">
        <v>18837000</v>
      </c>
      <c r="J155" s="250">
        <v>4754100</v>
      </c>
      <c r="K155" s="91">
        <f t="shared" si="1"/>
        <v>14082900</v>
      </c>
    </row>
    <row r="156" spans="1:11" x14ac:dyDescent="0.25">
      <c r="A156" s="25">
        <v>44965</v>
      </c>
      <c r="B156" s="265" t="s">
        <v>1516</v>
      </c>
      <c r="C156" s="251" t="s">
        <v>1368</v>
      </c>
      <c r="D156" s="251" t="s">
        <v>1368</v>
      </c>
      <c r="E156" s="197" t="s">
        <v>992</v>
      </c>
      <c r="F156" s="27"/>
      <c r="G156" s="207" t="s">
        <v>1714</v>
      </c>
      <c r="H156" s="13"/>
      <c r="I156" s="24">
        <v>18837000</v>
      </c>
      <c r="J156" s="250">
        <v>6996600</v>
      </c>
      <c r="K156" s="91">
        <f t="shared" si="1"/>
        <v>11840400</v>
      </c>
    </row>
    <row r="157" spans="1:11" x14ac:dyDescent="0.25">
      <c r="A157" s="25">
        <v>44965</v>
      </c>
      <c r="B157" s="265" t="s">
        <v>1597</v>
      </c>
      <c r="C157" s="251" t="s">
        <v>1520</v>
      </c>
      <c r="D157" s="251" t="s">
        <v>1367</v>
      </c>
      <c r="E157" s="197" t="s">
        <v>998</v>
      </c>
      <c r="F157" s="27"/>
      <c r="G157" s="207" t="s">
        <v>1715</v>
      </c>
      <c r="H157" s="13"/>
      <c r="I157" s="24">
        <v>18837000</v>
      </c>
      <c r="J157" s="250">
        <v>7445100</v>
      </c>
      <c r="K157" s="91">
        <f t="shared" si="1"/>
        <v>11391900</v>
      </c>
    </row>
    <row r="158" spans="1:11" x14ac:dyDescent="0.25">
      <c r="A158" s="25">
        <v>44965</v>
      </c>
      <c r="B158" s="265" t="s">
        <v>1261</v>
      </c>
      <c r="C158" s="251" t="s">
        <v>1367</v>
      </c>
      <c r="D158" s="251" t="s">
        <v>1297</v>
      </c>
      <c r="E158" s="197" t="s">
        <v>1659</v>
      </c>
      <c r="F158" s="27"/>
      <c r="G158" s="207" t="s">
        <v>1716</v>
      </c>
      <c r="H158" s="13"/>
      <c r="I158" s="24">
        <v>21000000</v>
      </c>
      <c r="J158" s="250">
        <v>8200000</v>
      </c>
      <c r="K158" s="91">
        <f t="shared" si="1"/>
        <v>12800000</v>
      </c>
    </row>
    <row r="159" spans="1:11" x14ac:dyDescent="0.25">
      <c r="A159" s="25">
        <v>44965</v>
      </c>
      <c r="B159" s="265" t="s">
        <v>1253</v>
      </c>
      <c r="C159" s="251" t="s">
        <v>1257</v>
      </c>
      <c r="D159" s="251" t="s">
        <v>1369</v>
      </c>
      <c r="E159" s="197" t="s">
        <v>992</v>
      </c>
      <c r="F159" s="27"/>
      <c r="G159" s="207" t="s">
        <v>1717</v>
      </c>
      <c r="H159" s="13"/>
      <c r="I159" s="24">
        <v>18837000</v>
      </c>
      <c r="J159" s="250">
        <v>4126200</v>
      </c>
      <c r="K159" s="91">
        <f t="shared" si="1"/>
        <v>14710800</v>
      </c>
    </row>
    <row r="160" spans="1:11" x14ac:dyDescent="0.25">
      <c r="A160" s="25">
        <v>44965</v>
      </c>
      <c r="B160" s="265" t="s">
        <v>1513</v>
      </c>
      <c r="C160" s="251" t="s">
        <v>1604</v>
      </c>
      <c r="D160" s="251" t="s">
        <v>1373</v>
      </c>
      <c r="E160" s="197" t="s">
        <v>1660</v>
      </c>
      <c r="F160" s="27"/>
      <c r="G160" s="207" t="s">
        <v>1718</v>
      </c>
      <c r="H160" s="13"/>
      <c r="I160" s="24">
        <v>49000000</v>
      </c>
      <c r="J160" s="250">
        <v>19366667</v>
      </c>
      <c r="K160" s="91">
        <f t="shared" si="1"/>
        <v>29633333</v>
      </c>
    </row>
    <row r="161" spans="1:11" x14ac:dyDescent="0.25">
      <c r="A161" s="25">
        <v>44965</v>
      </c>
      <c r="B161" s="265" t="s">
        <v>1267</v>
      </c>
      <c r="C161" s="251" t="s">
        <v>1369</v>
      </c>
      <c r="D161" s="251" t="s">
        <v>1605</v>
      </c>
      <c r="E161" s="197" t="s">
        <v>1004</v>
      </c>
      <c r="F161" s="27"/>
      <c r="G161" s="207" t="s">
        <v>1719</v>
      </c>
      <c r="H161" s="13"/>
      <c r="I161" s="24">
        <v>42000000</v>
      </c>
      <c r="J161" s="250">
        <v>16600000</v>
      </c>
      <c r="K161" s="91">
        <f t="shared" si="1"/>
        <v>25400000</v>
      </c>
    </row>
    <row r="162" spans="1:11" x14ac:dyDescent="0.25">
      <c r="A162" s="25">
        <v>44965</v>
      </c>
      <c r="B162" s="265" t="s">
        <v>1601</v>
      </c>
      <c r="C162" s="251" t="s">
        <v>1606</v>
      </c>
      <c r="D162" s="251" t="s">
        <v>1299</v>
      </c>
      <c r="E162" s="197" t="s">
        <v>992</v>
      </c>
      <c r="F162" s="27"/>
      <c r="G162" s="207" t="s">
        <v>1720</v>
      </c>
      <c r="H162" s="13"/>
      <c r="I162" s="24">
        <v>18837000</v>
      </c>
      <c r="J162" s="250">
        <v>7355400</v>
      </c>
      <c r="K162" s="91">
        <f t="shared" si="1"/>
        <v>11481600</v>
      </c>
    </row>
    <row r="163" spans="1:11" x14ac:dyDescent="0.25">
      <c r="A163" s="25">
        <v>44965</v>
      </c>
      <c r="B163" s="265" t="s">
        <v>1295</v>
      </c>
      <c r="C163" s="251" t="s">
        <v>1281</v>
      </c>
      <c r="D163" s="251" t="s">
        <v>1539</v>
      </c>
      <c r="E163" s="197" t="s">
        <v>1010</v>
      </c>
      <c r="F163" s="27"/>
      <c r="G163" s="207" t="s">
        <v>1721</v>
      </c>
      <c r="H163" s="13"/>
      <c r="I163" s="24">
        <v>42000000</v>
      </c>
      <c r="J163" s="250">
        <v>16200000</v>
      </c>
      <c r="K163" s="91">
        <f t="shared" si="1"/>
        <v>25800000</v>
      </c>
    </row>
    <row r="164" spans="1:11" x14ac:dyDescent="0.25">
      <c r="A164" s="25">
        <v>44965</v>
      </c>
      <c r="B164" s="265" t="s">
        <v>1265</v>
      </c>
      <c r="C164" s="251" t="s">
        <v>1371</v>
      </c>
      <c r="D164" s="251" t="s">
        <v>1318</v>
      </c>
      <c r="E164" s="197" t="s">
        <v>1004</v>
      </c>
      <c r="F164" s="27"/>
      <c r="G164" s="207" t="s">
        <v>1722</v>
      </c>
      <c r="H164" s="13"/>
      <c r="I164" s="24">
        <v>36141000</v>
      </c>
      <c r="J164" s="250">
        <v>14112200</v>
      </c>
      <c r="K164" s="91">
        <f t="shared" si="1"/>
        <v>22028800</v>
      </c>
    </row>
    <row r="165" spans="1:11" x14ac:dyDescent="0.25">
      <c r="A165" s="25">
        <v>44966</v>
      </c>
      <c r="B165" s="265" t="s">
        <v>1634</v>
      </c>
      <c r="C165" s="251" t="s">
        <v>1605</v>
      </c>
      <c r="D165" s="251" t="s">
        <v>1282</v>
      </c>
      <c r="E165" s="197" t="s">
        <v>1655</v>
      </c>
      <c r="F165" s="27"/>
      <c r="G165" s="207" t="s">
        <v>1723</v>
      </c>
      <c r="H165" s="13"/>
      <c r="I165" s="24">
        <v>18837000</v>
      </c>
      <c r="J165" s="250">
        <v>7265700</v>
      </c>
      <c r="K165" s="91">
        <f t="shared" si="1"/>
        <v>11571300</v>
      </c>
    </row>
    <row r="166" spans="1:11" x14ac:dyDescent="0.25">
      <c r="A166" s="25">
        <v>44966</v>
      </c>
      <c r="B166" s="265" t="s">
        <v>1776</v>
      </c>
      <c r="C166" s="251" t="s">
        <v>1605</v>
      </c>
      <c r="D166" s="251" t="s">
        <v>1607</v>
      </c>
      <c r="E166" s="197" t="s">
        <v>1655</v>
      </c>
      <c r="F166" s="27"/>
      <c r="G166" s="207" t="s">
        <v>1724</v>
      </c>
      <c r="H166" s="13"/>
      <c r="I166" s="24">
        <v>18837000</v>
      </c>
      <c r="J166" s="250">
        <v>7265700</v>
      </c>
      <c r="K166" s="91">
        <f t="shared" si="1"/>
        <v>11571300</v>
      </c>
    </row>
    <row r="167" spans="1:11" x14ac:dyDescent="0.25">
      <c r="A167" s="25">
        <v>44966</v>
      </c>
      <c r="B167" s="265" t="s">
        <v>1258</v>
      </c>
      <c r="C167" s="251" t="s">
        <v>1605</v>
      </c>
      <c r="D167" s="251" t="s">
        <v>1379</v>
      </c>
      <c r="E167" s="197" t="s">
        <v>1655</v>
      </c>
      <c r="F167" s="27"/>
      <c r="G167" s="207" t="s">
        <v>1725</v>
      </c>
      <c r="H167" s="13"/>
      <c r="I167" s="24">
        <v>18837000</v>
      </c>
      <c r="J167" s="250">
        <v>7265700</v>
      </c>
      <c r="K167" s="91">
        <f t="shared" si="1"/>
        <v>11571300</v>
      </c>
    </row>
    <row r="168" spans="1:11" x14ac:dyDescent="0.25">
      <c r="A168" s="25">
        <v>44966</v>
      </c>
      <c r="B168" s="265" t="s">
        <v>1599</v>
      </c>
      <c r="C168" s="251" t="s">
        <v>1369</v>
      </c>
      <c r="D168" s="251" t="s">
        <v>1608</v>
      </c>
      <c r="E168" s="197" t="s">
        <v>1004</v>
      </c>
      <c r="F168" s="27"/>
      <c r="G168" s="207" t="s">
        <v>1726</v>
      </c>
      <c r="H168" s="13"/>
      <c r="I168" s="24">
        <v>42000000</v>
      </c>
      <c r="J168" s="250">
        <v>10400000</v>
      </c>
      <c r="K168" s="91">
        <f t="shared" si="1"/>
        <v>31600000</v>
      </c>
    </row>
    <row r="169" spans="1:11" x14ac:dyDescent="0.25">
      <c r="A169" s="25">
        <v>44966</v>
      </c>
      <c r="B169" s="265" t="s">
        <v>1777</v>
      </c>
      <c r="C169" s="251" t="s">
        <v>207</v>
      </c>
      <c r="D169" s="251" t="s">
        <v>1609</v>
      </c>
      <c r="E169" s="197" t="s">
        <v>1661</v>
      </c>
      <c r="F169" s="27"/>
      <c r="G169" s="207" t="s">
        <v>1727</v>
      </c>
      <c r="H169" s="13"/>
      <c r="I169" s="24">
        <v>23800000</v>
      </c>
      <c r="J169" s="250">
        <v>9180000</v>
      </c>
      <c r="K169" s="91">
        <f t="shared" si="1"/>
        <v>14620000</v>
      </c>
    </row>
    <row r="170" spans="1:11" x14ac:dyDescent="0.25">
      <c r="A170" s="25">
        <v>44966</v>
      </c>
      <c r="B170" s="265" t="s">
        <v>1263</v>
      </c>
      <c r="C170" s="251" t="s">
        <v>1603</v>
      </c>
      <c r="D170" s="251" t="s">
        <v>1610</v>
      </c>
      <c r="E170" s="197" t="s">
        <v>998</v>
      </c>
      <c r="F170" s="27"/>
      <c r="G170" s="207" t="s">
        <v>1728</v>
      </c>
      <c r="H170" s="13"/>
      <c r="I170" s="24">
        <v>18837000</v>
      </c>
      <c r="J170" s="250">
        <v>7265700</v>
      </c>
      <c r="K170" s="91">
        <f t="shared" si="1"/>
        <v>11571300</v>
      </c>
    </row>
    <row r="171" spans="1:11" x14ac:dyDescent="0.25">
      <c r="A171" s="25">
        <v>44966</v>
      </c>
      <c r="B171" s="265" t="s">
        <v>1251</v>
      </c>
      <c r="C171" s="251" t="s">
        <v>1360</v>
      </c>
      <c r="D171" s="251" t="s">
        <v>1611</v>
      </c>
      <c r="E171" s="197" t="s">
        <v>1654</v>
      </c>
      <c r="F171" s="27"/>
      <c r="G171" s="207" t="s">
        <v>1729</v>
      </c>
      <c r="H171" s="13"/>
      <c r="I171" s="24">
        <v>18837000</v>
      </c>
      <c r="J171" s="250">
        <v>0</v>
      </c>
      <c r="K171" s="91">
        <f t="shared" si="1"/>
        <v>18837000</v>
      </c>
    </row>
    <row r="172" spans="1:11" x14ac:dyDescent="0.25">
      <c r="A172" s="25">
        <v>44966</v>
      </c>
      <c r="B172" s="265" t="s">
        <v>1602</v>
      </c>
      <c r="C172" s="251" t="s">
        <v>1518</v>
      </c>
      <c r="D172" s="251" t="s">
        <v>1378</v>
      </c>
      <c r="E172" s="197" t="s">
        <v>992</v>
      </c>
      <c r="F172" s="27"/>
      <c r="G172" s="207" t="s">
        <v>1730</v>
      </c>
      <c r="H172" s="13"/>
      <c r="I172" s="24">
        <v>18837000</v>
      </c>
      <c r="J172" s="250">
        <v>7355400</v>
      </c>
      <c r="K172" s="91">
        <f t="shared" si="1"/>
        <v>11481600</v>
      </c>
    </row>
    <row r="173" spans="1:11" x14ac:dyDescent="0.25">
      <c r="A173" s="25">
        <v>44966</v>
      </c>
      <c r="B173" s="265" t="s">
        <v>1778</v>
      </c>
      <c r="C173" s="251" t="s">
        <v>1605</v>
      </c>
      <c r="D173" s="251" t="s">
        <v>1542</v>
      </c>
      <c r="E173" s="197" t="s">
        <v>1655</v>
      </c>
      <c r="F173" s="27"/>
      <c r="G173" s="207" t="s">
        <v>1731</v>
      </c>
      <c r="H173" s="13"/>
      <c r="I173" s="24">
        <v>18837000</v>
      </c>
      <c r="J173" s="250">
        <v>7265700</v>
      </c>
      <c r="K173" s="91">
        <f t="shared" si="1"/>
        <v>11571300</v>
      </c>
    </row>
    <row r="174" spans="1:11" x14ac:dyDescent="0.25">
      <c r="A174" s="25">
        <v>44966</v>
      </c>
      <c r="B174" s="265" t="s">
        <v>1514</v>
      </c>
      <c r="C174" s="251" t="s">
        <v>1605</v>
      </c>
      <c r="D174" s="251" t="s">
        <v>1325</v>
      </c>
      <c r="E174" s="197" t="s">
        <v>1655</v>
      </c>
      <c r="F174" s="27"/>
      <c r="G174" s="207" t="s">
        <v>1732</v>
      </c>
      <c r="H174" s="13"/>
      <c r="I174" s="24">
        <v>18837000</v>
      </c>
      <c r="J174" s="250">
        <v>6906900</v>
      </c>
      <c r="K174" s="91">
        <f t="shared" si="1"/>
        <v>11930100</v>
      </c>
    </row>
    <row r="175" spans="1:11" x14ac:dyDescent="0.25">
      <c r="A175" s="25">
        <v>44966</v>
      </c>
      <c r="B175" s="265" t="s">
        <v>1280</v>
      </c>
      <c r="C175" s="251" t="s">
        <v>1609</v>
      </c>
      <c r="D175" s="251" t="s">
        <v>1612</v>
      </c>
      <c r="E175" s="197" t="s">
        <v>995</v>
      </c>
      <c r="F175" s="27"/>
      <c r="G175" s="207" t="s">
        <v>1733</v>
      </c>
      <c r="H175" s="13"/>
      <c r="I175" s="24">
        <v>31598000</v>
      </c>
      <c r="J175" s="250">
        <v>12187800</v>
      </c>
      <c r="K175" s="91">
        <f t="shared" si="1"/>
        <v>19410200</v>
      </c>
    </row>
    <row r="176" spans="1:11" x14ac:dyDescent="0.25">
      <c r="A176" s="25">
        <v>44967</v>
      </c>
      <c r="B176" s="265" t="s">
        <v>1518</v>
      </c>
      <c r="C176" s="251" t="s">
        <v>1613</v>
      </c>
      <c r="D176" s="251" t="s">
        <v>1614</v>
      </c>
      <c r="E176" s="197" t="s">
        <v>993</v>
      </c>
      <c r="F176" s="27"/>
      <c r="G176" s="207" t="s">
        <v>1734</v>
      </c>
      <c r="H176" s="13"/>
      <c r="I176" s="24">
        <v>18837000</v>
      </c>
      <c r="J176" s="250">
        <v>7265700</v>
      </c>
      <c r="K176" s="91">
        <f t="shared" si="1"/>
        <v>11571300</v>
      </c>
    </row>
    <row r="177" spans="1:11" x14ac:dyDescent="0.25">
      <c r="A177" s="25">
        <v>44967</v>
      </c>
      <c r="B177" s="265" t="s">
        <v>1269</v>
      </c>
      <c r="C177" s="251" t="s">
        <v>1611</v>
      </c>
      <c r="D177" s="251" t="s">
        <v>1541</v>
      </c>
      <c r="E177" s="197" t="s">
        <v>1662</v>
      </c>
      <c r="F177" s="27"/>
      <c r="G177" s="207" t="s">
        <v>1735</v>
      </c>
      <c r="H177" s="13"/>
      <c r="I177" s="24">
        <v>25357500</v>
      </c>
      <c r="J177" s="250">
        <v>9418500</v>
      </c>
      <c r="K177" s="91">
        <f t="shared" si="1"/>
        <v>15939000</v>
      </c>
    </row>
    <row r="178" spans="1:11" x14ac:dyDescent="0.25">
      <c r="A178" s="25">
        <v>44967</v>
      </c>
      <c r="B178" s="265" t="s">
        <v>1520</v>
      </c>
      <c r="C178" s="251" t="s">
        <v>1540</v>
      </c>
      <c r="D178" s="251" t="s">
        <v>1335</v>
      </c>
      <c r="E178" s="197" t="s">
        <v>1655</v>
      </c>
      <c r="F178" s="27"/>
      <c r="G178" s="207" t="s">
        <v>1736</v>
      </c>
      <c r="H178" s="13"/>
      <c r="I178" s="24">
        <v>18837000</v>
      </c>
      <c r="J178" s="250">
        <v>7265700</v>
      </c>
      <c r="K178" s="91">
        <f t="shared" si="1"/>
        <v>11571300</v>
      </c>
    </row>
    <row r="179" spans="1:11" x14ac:dyDescent="0.25">
      <c r="A179" s="25">
        <v>44967</v>
      </c>
      <c r="B179" s="265" t="s">
        <v>1779</v>
      </c>
      <c r="C179" s="251" t="s">
        <v>1615</v>
      </c>
      <c r="D179" s="251" t="s">
        <v>1616</v>
      </c>
      <c r="E179" s="197" t="s">
        <v>1655</v>
      </c>
      <c r="F179" s="27"/>
      <c r="G179" s="207" t="s">
        <v>1737</v>
      </c>
      <c r="H179" s="13"/>
      <c r="I179" s="24">
        <v>18837000</v>
      </c>
      <c r="J179" s="250">
        <v>6996600</v>
      </c>
      <c r="K179" s="91">
        <f t="shared" si="1"/>
        <v>11840400</v>
      </c>
    </row>
    <row r="180" spans="1:11" x14ac:dyDescent="0.25">
      <c r="A180" s="25">
        <v>44967</v>
      </c>
      <c r="B180" s="265" t="s">
        <v>1293</v>
      </c>
      <c r="C180" s="251" t="s">
        <v>1617</v>
      </c>
      <c r="D180" s="251" t="s">
        <v>1618</v>
      </c>
      <c r="E180" s="197" t="s">
        <v>1655</v>
      </c>
      <c r="F180" s="27"/>
      <c r="G180" s="207" t="s">
        <v>1738</v>
      </c>
      <c r="H180" s="13"/>
      <c r="I180" s="24">
        <v>18837000</v>
      </c>
      <c r="J180" s="250">
        <v>6906900</v>
      </c>
      <c r="K180" s="91">
        <f t="shared" si="1"/>
        <v>11930100</v>
      </c>
    </row>
    <row r="181" spans="1:11" x14ac:dyDescent="0.25">
      <c r="A181" s="25">
        <v>44967</v>
      </c>
      <c r="B181" s="265" t="s">
        <v>1272</v>
      </c>
      <c r="C181" s="251" t="s">
        <v>1618</v>
      </c>
      <c r="D181" s="251" t="s">
        <v>1619</v>
      </c>
      <c r="E181" s="197" t="s">
        <v>992</v>
      </c>
      <c r="F181" s="27"/>
      <c r="G181" s="207" t="s">
        <v>1739</v>
      </c>
      <c r="H181" s="13"/>
      <c r="I181" s="24">
        <v>18837000</v>
      </c>
      <c r="J181" s="250">
        <v>6817200</v>
      </c>
      <c r="K181" s="91">
        <f t="shared" si="1"/>
        <v>12019800</v>
      </c>
    </row>
    <row r="182" spans="1:11" x14ac:dyDescent="0.25">
      <c r="A182" s="25">
        <v>44970</v>
      </c>
      <c r="B182" s="265" t="s">
        <v>1299</v>
      </c>
      <c r="C182" s="251" t="s">
        <v>1309</v>
      </c>
      <c r="D182" s="251" t="s">
        <v>1615</v>
      </c>
      <c r="E182" s="197" t="s">
        <v>1655</v>
      </c>
      <c r="F182" s="27"/>
      <c r="G182" s="207" t="s">
        <v>1740</v>
      </c>
      <c r="H182" s="13"/>
      <c r="I182" s="24">
        <v>18837000</v>
      </c>
      <c r="J182" s="250">
        <v>6996600</v>
      </c>
      <c r="K182" s="91">
        <f t="shared" si="1"/>
        <v>11840400</v>
      </c>
    </row>
    <row r="183" spans="1:11" x14ac:dyDescent="0.25">
      <c r="A183" s="25">
        <v>44970</v>
      </c>
      <c r="B183" s="265" t="s">
        <v>1600</v>
      </c>
      <c r="C183" s="251" t="s">
        <v>1608</v>
      </c>
      <c r="D183" s="251" t="s">
        <v>1613</v>
      </c>
      <c r="E183" s="197" t="s">
        <v>998</v>
      </c>
      <c r="F183" s="27"/>
      <c r="G183" s="207" t="s">
        <v>1741</v>
      </c>
      <c r="H183" s="13"/>
      <c r="I183" s="24">
        <v>18837000</v>
      </c>
      <c r="J183" s="250">
        <v>6727500</v>
      </c>
      <c r="K183" s="91">
        <f t="shared" si="1"/>
        <v>12109500</v>
      </c>
    </row>
    <row r="184" spans="1:11" x14ac:dyDescent="0.25">
      <c r="A184" s="25">
        <v>44970</v>
      </c>
      <c r="B184" s="265" t="s">
        <v>1279</v>
      </c>
      <c r="C184" s="251" t="s">
        <v>1310</v>
      </c>
      <c r="D184" s="251" t="s">
        <v>1620</v>
      </c>
      <c r="E184" s="197" t="s">
        <v>1662</v>
      </c>
      <c r="F184" s="27"/>
      <c r="G184" s="207" t="s">
        <v>1742</v>
      </c>
      <c r="H184" s="13"/>
      <c r="I184" s="24">
        <v>25357500</v>
      </c>
      <c r="J184" s="250">
        <v>9297750</v>
      </c>
      <c r="K184" s="91">
        <f t="shared" si="1"/>
        <v>16059750</v>
      </c>
    </row>
    <row r="185" spans="1:11" x14ac:dyDescent="0.25">
      <c r="A185" s="25">
        <v>44970</v>
      </c>
      <c r="B185" s="265" t="s">
        <v>1284</v>
      </c>
      <c r="C185" s="251" t="s">
        <v>1384</v>
      </c>
      <c r="D185" s="251" t="s">
        <v>1621</v>
      </c>
      <c r="E185" s="197" t="s">
        <v>1663</v>
      </c>
      <c r="F185" s="27"/>
      <c r="G185" s="207" t="s">
        <v>1743</v>
      </c>
      <c r="H185" s="13"/>
      <c r="I185" s="24">
        <v>31598000</v>
      </c>
      <c r="J185" s="250">
        <v>11736400</v>
      </c>
      <c r="K185" s="91">
        <f t="shared" si="1"/>
        <v>19861600</v>
      </c>
    </row>
    <row r="186" spans="1:11" x14ac:dyDescent="0.25">
      <c r="A186" s="25">
        <v>44970</v>
      </c>
      <c r="B186" s="265" t="s">
        <v>1318</v>
      </c>
      <c r="C186" s="251" t="s">
        <v>1305</v>
      </c>
      <c r="D186" s="251" t="s">
        <v>1384</v>
      </c>
      <c r="E186" s="197" t="s">
        <v>1655</v>
      </c>
      <c r="F186" s="27"/>
      <c r="G186" s="207" t="s">
        <v>1744</v>
      </c>
      <c r="H186" s="13"/>
      <c r="I186" s="24">
        <v>18837000</v>
      </c>
      <c r="J186" s="250">
        <v>6996600</v>
      </c>
      <c r="K186" s="91">
        <f t="shared" si="1"/>
        <v>11840400</v>
      </c>
    </row>
    <row r="187" spans="1:11" x14ac:dyDescent="0.25">
      <c r="A187" s="25">
        <v>44970</v>
      </c>
      <c r="B187" s="265" t="s">
        <v>1607</v>
      </c>
      <c r="C187" s="251" t="s">
        <v>1543</v>
      </c>
      <c r="D187" s="251" t="s">
        <v>1622</v>
      </c>
      <c r="E187" s="197" t="s">
        <v>1664</v>
      </c>
      <c r="F187" s="27"/>
      <c r="G187" s="207" t="s">
        <v>1745</v>
      </c>
      <c r="H187" s="13"/>
      <c r="I187" s="24">
        <v>57960000</v>
      </c>
      <c r="J187" s="250">
        <v>21528000</v>
      </c>
      <c r="K187" s="91">
        <f t="shared" si="1"/>
        <v>36432000</v>
      </c>
    </row>
    <row r="188" spans="1:11" x14ac:dyDescent="0.25">
      <c r="A188" s="25">
        <v>44970</v>
      </c>
      <c r="B188" s="265" t="s">
        <v>1605</v>
      </c>
      <c r="C188" s="251" t="s">
        <v>1302</v>
      </c>
      <c r="D188" s="251" t="s">
        <v>1381</v>
      </c>
      <c r="E188" s="197" t="s">
        <v>1655</v>
      </c>
      <c r="F188" s="27"/>
      <c r="G188" s="207" t="s">
        <v>1746</v>
      </c>
      <c r="H188" s="13"/>
      <c r="I188" s="24">
        <v>18837000</v>
      </c>
      <c r="J188" s="250">
        <v>6906900</v>
      </c>
      <c r="K188" s="91">
        <f t="shared" si="1"/>
        <v>11930100</v>
      </c>
    </row>
    <row r="189" spans="1:11" x14ac:dyDescent="0.25">
      <c r="A189" s="25">
        <v>44970</v>
      </c>
      <c r="B189" s="265" t="s">
        <v>1285</v>
      </c>
      <c r="C189" s="251" t="s">
        <v>1296</v>
      </c>
      <c r="D189" s="251" t="s">
        <v>1382</v>
      </c>
      <c r="E189" s="197" t="s">
        <v>992</v>
      </c>
      <c r="F189" s="27"/>
      <c r="G189" s="207" t="s">
        <v>1747</v>
      </c>
      <c r="H189" s="13"/>
      <c r="I189" s="24">
        <v>18837000</v>
      </c>
      <c r="J189" s="250">
        <v>6906900</v>
      </c>
      <c r="K189" s="91">
        <f t="shared" si="1"/>
        <v>11930100</v>
      </c>
    </row>
    <row r="190" spans="1:11" x14ac:dyDescent="0.25">
      <c r="A190" s="25">
        <v>44971</v>
      </c>
      <c r="B190" s="265" t="s">
        <v>1780</v>
      </c>
      <c r="C190" s="251" t="s">
        <v>1621</v>
      </c>
      <c r="D190" s="251" t="s">
        <v>1314</v>
      </c>
      <c r="E190" s="197" t="s">
        <v>1662</v>
      </c>
      <c r="F190" s="27"/>
      <c r="G190" s="207" t="s">
        <v>1748</v>
      </c>
      <c r="H190" s="13"/>
      <c r="I190" s="24">
        <v>25357500</v>
      </c>
      <c r="J190" s="250">
        <v>9177000</v>
      </c>
      <c r="K190" s="91">
        <f t="shared" si="1"/>
        <v>16180500</v>
      </c>
    </row>
    <row r="191" spans="1:11" x14ac:dyDescent="0.25">
      <c r="A191" s="25">
        <v>44971</v>
      </c>
      <c r="B191" s="265" t="s">
        <v>1781</v>
      </c>
      <c r="C191" s="251" t="s">
        <v>1623</v>
      </c>
      <c r="D191" s="251" t="s">
        <v>1623</v>
      </c>
      <c r="E191" s="197" t="s">
        <v>1662</v>
      </c>
      <c r="F191" s="27"/>
      <c r="G191" s="207" t="s">
        <v>1749</v>
      </c>
      <c r="H191" s="13"/>
      <c r="I191" s="24">
        <v>25357500</v>
      </c>
      <c r="J191" s="250">
        <v>9297750</v>
      </c>
      <c r="K191" s="91">
        <f t="shared" si="1"/>
        <v>16059750</v>
      </c>
    </row>
    <row r="192" spans="1:11" x14ac:dyDescent="0.25">
      <c r="A192" s="25">
        <v>44971</v>
      </c>
      <c r="B192" s="265" t="s">
        <v>1301</v>
      </c>
      <c r="C192" s="251" t="s">
        <v>1616</v>
      </c>
      <c r="D192" s="251" t="s">
        <v>1624</v>
      </c>
      <c r="E192" s="197" t="s">
        <v>1655</v>
      </c>
      <c r="F192" s="27"/>
      <c r="G192" s="207" t="s">
        <v>1750</v>
      </c>
      <c r="H192" s="13"/>
      <c r="I192" s="24">
        <v>18837000</v>
      </c>
      <c r="J192" s="250">
        <v>6906900</v>
      </c>
      <c r="K192" s="91">
        <f t="shared" si="1"/>
        <v>11930100</v>
      </c>
    </row>
    <row r="193" spans="1:11" x14ac:dyDescent="0.25">
      <c r="A193" s="25">
        <v>44971</v>
      </c>
      <c r="B193" s="265" t="s">
        <v>1300</v>
      </c>
      <c r="C193" s="251" t="s">
        <v>1307</v>
      </c>
      <c r="D193" s="251" t="s">
        <v>1388</v>
      </c>
      <c r="E193" s="197" t="s">
        <v>1662</v>
      </c>
      <c r="F193" s="27"/>
      <c r="G193" s="207" t="s">
        <v>1751</v>
      </c>
      <c r="H193" s="13"/>
      <c r="I193" s="24">
        <v>25357500</v>
      </c>
      <c r="J193" s="250">
        <v>9177000</v>
      </c>
      <c r="K193" s="91">
        <f t="shared" si="1"/>
        <v>16180500</v>
      </c>
    </row>
    <row r="194" spans="1:11" x14ac:dyDescent="0.25">
      <c r="A194" s="25">
        <v>44972</v>
      </c>
      <c r="B194" s="265" t="s">
        <v>1298</v>
      </c>
      <c r="C194" s="251" t="s">
        <v>1625</v>
      </c>
      <c r="D194" s="251" t="s">
        <v>1626</v>
      </c>
      <c r="E194" s="197" t="s">
        <v>1655</v>
      </c>
      <c r="F194" s="27"/>
      <c r="G194" s="207" t="s">
        <v>1752</v>
      </c>
      <c r="H194" s="13"/>
      <c r="I194" s="24">
        <v>18837000</v>
      </c>
      <c r="J194" s="250">
        <v>6817200</v>
      </c>
      <c r="K194" s="91">
        <f t="shared" si="1"/>
        <v>12019800</v>
      </c>
    </row>
    <row r="195" spans="1:11" x14ac:dyDescent="0.25">
      <c r="A195" s="25">
        <v>44972</v>
      </c>
      <c r="B195" s="265" t="s">
        <v>1291</v>
      </c>
      <c r="C195" s="251" t="s">
        <v>1256</v>
      </c>
      <c r="D195" s="251" t="s">
        <v>1627</v>
      </c>
      <c r="E195" s="197" t="s">
        <v>1004</v>
      </c>
      <c r="F195" s="27"/>
      <c r="G195" s="207" t="s">
        <v>1753</v>
      </c>
      <c r="H195" s="13"/>
      <c r="I195" s="24">
        <v>42000000</v>
      </c>
      <c r="J195" s="250">
        <v>15000000</v>
      </c>
      <c r="K195" s="91">
        <f t="shared" si="1"/>
        <v>27000000</v>
      </c>
    </row>
    <row r="196" spans="1:11" x14ac:dyDescent="0.25">
      <c r="A196" s="25">
        <v>44972</v>
      </c>
      <c r="B196" s="265" t="s">
        <v>1292</v>
      </c>
      <c r="C196" s="251" t="s">
        <v>1628</v>
      </c>
      <c r="D196" s="251" t="s">
        <v>218</v>
      </c>
      <c r="E196" s="197" t="s">
        <v>1655</v>
      </c>
      <c r="F196" s="27"/>
      <c r="G196" s="207" t="s">
        <v>1754</v>
      </c>
      <c r="H196" s="13"/>
      <c r="I196" s="24">
        <v>18837000</v>
      </c>
      <c r="J196" s="250">
        <v>6727500</v>
      </c>
      <c r="K196" s="91">
        <f t="shared" si="1"/>
        <v>12109500</v>
      </c>
    </row>
    <row r="197" spans="1:11" x14ac:dyDescent="0.25">
      <c r="A197" s="25">
        <v>44972</v>
      </c>
      <c r="B197" s="265" t="s">
        <v>1303</v>
      </c>
      <c r="C197" s="251" t="s">
        <v>1317</v>
      </c>
      <c r="D197" s="251" t="s">
        <v>1312</v>
      </c>
      <c r="E197" s="197" t="s">
        <v>1655</v>
      </c>
      <c r="F197" s="27"/>
      <c r="G197" s="207" t="s">
        <v>1755</v>
      </c>
      <c r="H197" s="13"/>
      <c r="I197" s="24">
        <v>18837000</v>
      </c>
      <c r="J197" s="250">
        <v>3498300</v>
      </c>
      <c r="K197" s="91">
        <f t="shared" si="1"/>
        <v>15338700</v>
      </c>
    </row>
    <row r="198" spans="1:11" x14ac:dyDescent="0.25">
      <c r="A198" s="25">
        <v>44972</v>
      </c>
      <c r="B198" s="265" t="s">
        <v>1307</v>
      </c>
      <c r="C198" s="251" t="s">
        <v>1629</v>
      </c>
      <c r="D198" s="251" t="s">
        <v>1329</v>
      </c>
      <c r="E198" s="197" t="s">
        <v>1655</v>
      </c>
      <c r="F198" s="27"/>
      <c r="G198" s="207" t="s">
        <v>1756</v>
      </c>
      <c r="H198" s="13"/>
      <c r="I198" s="24">
        <v>18837000</v>
      </c>
      <c r="J198" s="250">
        <v>6817200</v>
      </c>
      <c r="K198" s="91">
        <f t="shared" si="1"/>
        <v>12019800</v>
      </c>
    </row>
    <row r="199" spans="1:11" x14ac:dyDescent="0.25">
      <c r="A199" s="25">
        <v>44972</v>
      </c>
      <c r="B199" s="265" t="s">
        <v>1305</v>
      </c>
      <c r="C199" s="251" t="s">
        <v>1528</v>
      </c>
      <c r="D199" s="251" t="s">
        <v>1392</v>
      </c>
      <c r="E199" s="197" t="s">
        <v>1665</v>
      </c>
      <c r="F199" s="27"/>
      <c r="G199" s="207" t="s">
        <v>1757</v>
      </c>
      <c r="H199" s="13"/>
      <c r="I199" s="24">
        <v>22400000</v>
      </c>
      <c r="J199" s="250">
        <v>7573333</v>
      </c>
      <c r="K199" s="91">
        <f t="shared" si="1"/>
        <v>14826667</v>
      </c>
    </row>
    <row r="200" spans="1:11" x14ac:dyDescent="0.25">
      <c r="A200" s="25">
        <v>44972</v>
      </c>
      <c r="B200" s="265" t="s">
        <v>1616</v>
      </c>
      <c r="C200" s="251" t="s">
        <v>1525</v>
      </c>
      <c r="D200" s="251" t="s">
        <v>1630</v>
      </c>
      <c r="E200" s="197" t="s">
        <v>1655</v>
      </c>
      <c r="F200" s="27"/>
      <c r="G200" s="207" t="s">
        <v>1758</v>
      </c>
      <c r="H200" s="13"/>
      <c r="I200" s="24">
        <v>18837000</v>
      </c>
      <c r="J200" s="250">
        <v>6817200</v>
      </c>
      <c r="K200" s="91">
        <f t="shared" si="1"/>
        <v>12019800</v>
      </c>
    </row>
    <row r="201" spans="1:11" x14ac:dyDescent="0.25">
      <c r="A201" s="25">
        <v>44972</v>
      </c>
      <c r="B201" s="265" t="s">
        <v>1782</v>
      </c>
      <c r="C201" s="251" t="s">
        <v>1631</v>
      </c>
      <c r="D201" s="251" t="s">
        <v>1526</v>
      </c>
      <c r="E201" s="197" t="s">
        <v>1655</v>
      </c>
      <c r="F201" s="27"/>
      <c r="G201" s="207" t="s">
        <v>1759</v>
      </c>
      <c r="H201" s="13"/>
      <c r="I201" s="24">
        <v>18837000</v>
      </c>
      <c r="J201" s="250">
        <v>6817200</v>
      </c>
      <c r="K201" s="91">
        <f t="shared" si="1"/>
        <v>12019800</v>
      </c>
    </row>
    <row r="202" spans="1:11" x14ac:dyDescent="0.25">
      <c r="A202" s="25">
        <v>44972</v>
      </c>
      <c r="B202" s="265" t="s">
        <v>1617</v>
      </c>
      <c r="C202" s="251" t="s">
        <v>1632</v>
      </c>
      <c r="D202" s="251" t="s">
        <v>1633</v>
      </c>
      <c r="E202" s="197" t="s">
        <v>1655</v>
      </c>
      <c r="F202" s="27"/>
      <c r="G202" s="207" t="s">
        <v>1760</v>
      </c>
      <c r="H202" s="13"/>
      <c r="I202" s="24">
        <v>18837000</v>
      </c>
      <c r="J202" s="250">
        <v>6727500</v>
      </c>
      <c r="K202" s="91">
        <f t="shared" si="1"/>
        <v>12109500</v>
      </c>
    </row>
    <row r="203" spans="1:11" x14ac:dyDescent="0.25">
      <c r="A203" s="25">
        <v>44973</v>
      </c>
      <c r="B203" s="265" t="s">
        <v>1248</v>
      </c>
      <c r="C203" s="251" t="s">
        <v>1634</v>
      </c>
      <c r="D203" s="251" t="s">
        <v>1635</v>
      </c>
      <c r="E203" s="197" t="s">
        <v>1648</v>
      </c>
      <c r="F203" s="27"/>
      <c r="G203" s="207" t="s">
        <v>1761</v>
      </c>
      <c r="H203" s="13"/>
      <c r="I203" s="24">
        <v>42000000</v>
      </c>
      <c r="J203" s="250">
        <v>14800000</v>
      </c>
      <c r="K203" s="91">
        <f t="shared" si="1"/>
        <v>27200000</v>
      </c>
    </row>
    <row r="204" spans="1:11" x14ac:dyDescent="0.25">
      <c r="A204" s="25">
        <v>44973</v>
      </c>
      <c r="B204" s="265" t="s">
        <v>1274</v>
      </c>
      <c r="C204" s="251" t="s">
        <v>1619</v>
      </c>
      <c r="D204" s="251" t="s">
        <v>1636</v>
      </c>
      <c r="E204" s="197" t="s">
        <v>1655</v>
      </c>
      <c r="F204" s="27"/>
      <c r="G204" s="207" t="s">
        <v>1762</v>
      </c>
      <c r="H204" s="13"/>
      <c r="I204" s="24">
        <v>18837000</v>
      </c>
      <c r="J204" s="250">
        <v>6189300</v>
      </c>
      <c r="K204" s="91">
        <f t="shared" si="1"/>
        <v>12647700</v>
      </c>
    </row>
    <row r="205" spans="1:11" x14ac:dyDescent="0.25">
      <c r="A205" s="25">
        <v>44973</v>
      </c>
      <c r="B205" s="265" t="s">
        <v>1783</v>
      </c>
      <c r="C205" s="251" t="s">
        <v>1637</v>
      </c>
      <c r="D205" s="251" t="s">
        <v>1638</v>
      </c>
      <c r="E205" s="197" t="s">
        <v>992</v>
      </c>
      <c r="F205" s="27"/>
      <c r="G205" s="207" t="s">
        <v>1763</v>
      </c>
      <c r="H205" s="13"/>
      <c r="I205" s="24">
        <v>18837000</v>
      </c>
      <c r="J205" s="250">
        <v>6637800</v>
      </c>
      <c r="K205" s="91">
        <f t="shared" si="1"/>
        <v>12199200</v>
      </c>
    </row>
    <row r="206" spans="1:11" x14ac:dyDescent="0.25">
      <c r="A206" s="25">
        <v>44973</v>
      </c>
      <c r="B206" s="265" t="s">
        <v>1308</v>
      </c>
      <c r="C206" s="251" t="s">
        <v>1630</v>
      </c>
      <c r="D206" s="251" t="s">
        <v>1639</v>
      </c>
      <c r="E206" s="197" t="s">
        <v>992</v>
      </c>
      <c r="F206" s="27"/>
      <c r="G206" s="207" t="s">
        <v>1764</v>
      </c>
      <c r="H206" s="13"/>
      <c r="I206" s="24">
        <v>18837000</v>
      </c>
      <c r="J206" s="250">
        <v>6368700</v>
      </c>
      <c r="K206" s="91">
        <f t="shared" si="1"/>
        <v>12468300</v>
      </c>
    </row>
    <row r="207" spans="1:11" x14ac:dyDescent="0.25">
      <c r="A207" s="25">
        <v>44974</v>
      </c>
      <c r="B207" s="265" t="s">
        <v>1613</v>
      </c>
      <c r="C207" s="251" t="s">
        <v>1322</v>
      </c>
      <c r="D207" s="251" t="s">
        <v>1333</v>
      </c>
      <c r="E207" s="197" t="s">
        <v>1666</v>
      </c>
      <c r="F207" s="27"/>
      <c r="G207" s="207" t="s">
        <v>1765</v>
      </c>
      <c r="H207" s="13"/>
      <c r="I207" s="24">
        <v>21528000</v>
      </c>
      <c r="J207" s="250">
        <v>6637800</v>
      </c>
      <c r="K207" s="91">
        <f t="shared" si="1"/>
        <v>14890200</v>
      </c>
    </row>
    <row r="208" spans="1:11" x14ac:dyDescent="0.25">
      <c r="A208" s="25">
        <v>44974</v>
      </c>
      <c r="B208" s="265" t="s">
        <v>1624</v>
      </c>
      <c r="C208" s="251" t="s">
        <v>1640</v>
      </c>
      <c r="D208" s="251" t="s">
        <v>1337</v>
      </c>
      <c r="E208" s="197" t="s">
        <v>992</v>
      </c>
      <c r="F208" s="27"/>
      <c r="G208" s="207" t="s">
        <v>1766</v>
      </c>
      <c r="H208" s="13"/>
      <c r="I208" s="24">
        <v>18837000</v>
      </c>
      <c r="J208" s="250">
        <v>6368700</v>
      </c>
      <c r="K208" s="91">
        <f t="shared" si="1"/>
        <v>12468300</v>
      </c>
    </row>
    <row r="209" spans="1:11" x14ac:dyDescent="0.25">
      <c r="A209" s="25">
        <v>44974</v>
      </c>
      <c r="B209" s="265" t="s">
        <v>1304</v>
      </c>
      <c r="C209" s="251" t="s">
        <v>1626</v>
      </c>
      <c r="D209" s="251" t="s">
        <v>1641</v>
      </c>
      <c r="E209" s="197" t="s">
        <v>1667</v>
      </c>
      <c r="F209" s="27"/>
      <c r="G209" s="207" t="s">
        <v>1767</v>
      </c>
      <c r="H209" s="13"/>
      <c r="I209" s="24">
        <v>49308000</v>
      </c>
      <c r="J209" s="250">
        <v>9626800</v>
      </c>
      <c r="K209" s="91">
        <f t="shared" si="1"/>
        <v>39681200</v>
      </c>
    </row>
    <row r="210" spans="1:11" x14ac:dyDescent="0.25">
      <c r="A210" s="25">
        <v>44978</v>
      </c>
      <c r="B210" s="265" t="s">
        <v>1784</v>
      </c>
      <c r="C210" s="251" t="s">
        <v>1642</v>
      </c>
      <c r="D210" s="251" t="s">
        <v>1348</v>
      </c>
      <c r="E210" s="197" t="s">
        <v>1655</v>
      </c>
      <c r="F210" s="27"/>
      <c r="G210" s="207" t="s">
        <v>1768</v>
      </c>
      <c r="H210" s="13"/>
      <c r="I210" s="24">
        <v>18837000</v>
      </c>
      <c r="J210" s="250">
        <v>6009900</v>
      </c>
      <c r="K210" s="91">
        <f t="shared" si="1"/>
        <v>12827100</v>
      </c>
    </row>
    <row r="211" spans="1:11" x14ac:dyDescent="0.25">
      <c r="A211" s="25">
        <v>44979</v>
      </c>
      <c r="B211" s="265" t="s">
        <v>1629</v>
      </c>
      <c r="C211" s="251" t="s">
        <v>1336</v>
      </c>
      <c r="D211" s="251" t="s">
        <v>1643</v>
      </c>
      <c r="E211" s="197" t="s">
        <v>1668</v>
      </c>
      <c r="F211" s="27"/>
      <c r="G211" s="207" t="s">
        <v>1769</v>
      </c>
      <c r="H211" s="13"/>
      <c r="I211" s="24">
        <v>43200000</v>
      </c>
      <c r="J211" s="250">
        <v>11040000</v>
      </c>
      <c r="K211" s="91">
        <f t="shared" si="1"/>
        <v>32160000</v>
      </c>
    </row>
    <row r="212" spans="1:11" x14ac:dyDescent="0.25">
      <c r="A212" s="25">
        <v>44979</v>
      </c>
      <c r="B212" s="265" t="s">
        <v>1625</v>
      </c>
      <c r="C212" s="251" t="s">
        <v>1644</v>
      </c>
      <c r="D212" s="251" t="s">
        <v>1645</v>
      </c>
      <c r="E212" s="197" t="s">
        <v>1669</v>
      </c>
      <c r="F212" s="27"/>
      <c r="G212" s="207" t="s">
        <v>1770</v>
      </c>
      <c r="H212" s="13"/>
      <c r="I212" s="24">
        <v>54000000</v>
      </c>
      <c r="J212" s="250">
        <v>13800000</v>
      </c>
      <c r="K212" s="91">
        <f t="shared" si="1"/>
        <v>40200000</v>
      </c>
    </row>
    <row r="213" spans="1:11" x14ac:dyDescent="0.25">
      <c r="A213" s="25">
        <v>44985</v>
      </c>
      <c r="B213" s="265" t="s">
        <v>1320</v>
      </c>
      <c r="C213" s="251" t="s">
        <v>1646</v>
      </c>
      <c r="D213" s="251" t="s">
        <v>1647</v>
      </c>
      <c r="E213" s="197" t="s">
        <v>992</v>
      </c>
      <c r="F213" s="27"/>
      <c r="G213" s="207" t="s">
        <v>1771</v>
      </c>
      <c r="H213" s="13"/>
      <c r="I213" s="24">
        <v>13167000</v>
      </c>
      <c r="J213" s="250">
        <v>3950100</v>
      </c>
      <c r="K213" s="91">
        <f t="shared" si="1"/>
        <v>9216900</v>
      </c>
    </row>
    <row r="214" spans="1:11" x14ac:dyDescent="0.25">
      <c r="A214" s="25">
        <v>44986</v>
      </c>
      <c r="B214" s="265" t="s">
        <v>2170</v>
      </c>
      <c r="C214" s="251" t="s">
        <v>1349</v>
      </c>
      <c r="D214" s="251" t="s">
        <v>2109</v>
      </c>
      <c r="E214" s="197" t="s">
        <v>1653</v>
      </c>
      <c r="F214" s="27"/>
      <c r="G214" s="207" t="s">
        <v>2174</v>
      </c>
      <c r="H214" s="13"/>
      <c r="I214" s="24">
        <v>16146000</v>
      </c>
      <c r="J214" s="250">
        <v>5382000</v>
      </c>
      <c r="K214" s="91">
        <f t="shared" si="1"/>
        <v>10764000</v>
      </c>
    </row>
    <row r="215" spans="1:11" x14ac:dyDescent="0.25">
      <c r="A215" s="25">
        <v>44986</v>
      </c>
      <c r="B215" s="265" t="s">
        <v>1635</v>
      </c>
      <c r="C215" s="251" t="s">
        <v>1829</v>
      </c>
      <c r="D215" s="251" t="s">
        <v>2110</v>
      </c>
      <c r="E215" s="197" t="s">
        <v>992</v>
      </c>
      <c r="F215" s="27"/>
      <c r="G215" s="207" t="s">
        <v>2175</v>
      </c>
      <c r="H215" s="13"/>
      <c r="I215" s="24">
        <v>16146000</v>
      </c>
      <c r="J215" s="250">
        <v>5382000</v>
      </c>
      <c r="K215" s="91">
        <f t="shared" si="1"/>
        <v>10764000</v>
      </c>
    </row>
    <row r="216" spans="1:11" x14ac:dyDescent="0.25">
      <c r="A216" s="25">
        <v>44986</v>
      </c>
      <c r="B216" s="265" t="s">
        <v>1636</v>
      </c>
      <c r="C216" s="251" t="s">
        <v>1347</v>
      </c>
      <c r="D216" s="251" t="s">
        <v>1993</v>
      </c>
      <c r="E216" s="197" t="s">
        <v>992</v>
      </c>
      <c r="F216" s="27"/>
      <c r="G216" s="207" t="s">
        <v>2176</v>
      </c>
      <c r="H216" s="13"/>
      <c r="I216" s="24">
        <v>16146000</v>
      </c>
      <c r="J216" s="250">
        <v>0</v>
      </c>
      <c r="K216" s="91">
        <f t="shared" si="1"/>
        <v>16146000</v>
      </c>
    </row>
    <row r="217" spans="1:11" x14ac:dyDescent="0.25">
      <c r="A217" s="25">
        <v>44986</v>
      </c>
      <c r="B217" s="265" t="s">
        <v>1322</v>
      </c>
      <c r="C217" s="251" t="s">
        <v>2141</v>
      </c>
      <c r="D217" s="251" t="s">
        <v>2036</v>
      </c>
      <c r="E217" s="197" t="s">
        <v>1655</v>
      </c>
      <c r="F217" s="27"/>
      <c r="G217" s="207" t="s">
        <v>2177</v>
      </c>
      <c r="H217" s="13"/>
      <c r="I217" s="24">
        <v>18837000</v>
      </c>
      <c r="J217" s="250">
        <v>0</v>
      </c>
      <c r="K217" s="91">
        <f t="shared" si="1"/>
        <v>18837000</v>
      </c>
    </row>
    <row r="218" spans="1:11" x14ac:dyDescent="0.25">
      <c r="A218" s="25">
        <v>44986</v>
      </c>
      <c r="B218" s="265" t="s">
        <v>1788</v>
      </c>
      <c r="C218" s="251" t="s">
        <v>1791</v>
      </c>
      <c r="D218" s="251" t="s">
        <v>2092</v>
      </c>
      <c r="E218" s="197" t="s">
        <v>1662</v>
      </c>
      <c r="F218" s="27"/>
      <c r="G218" s="207" t="s">
        <v>2178</v>
      </c>
      <c r="H218" s="13"/>
      <c r="I218" s="24">
        <v>25357500</v>
      </c>
      <c r="J218" s="250">
        <v>7003500</v>
      </c>
      <c r="K218" s="91">
        <f t="shared" si="1"/>
        <v>18354000</v>
      </c>
    </row>
    <row r="219" spans="1:11" x14ac:dyDescent="0.25">
      <c r="A219" s="25">
        <v>44987</v>
      </c>
      <c r="B219" s="265" t="s">
        <v>1638</v>
      </c>
      <c r="C219" s="251" t="s">
        <v>2142</v>
      </c>
      <c r="D219" s="251" t="s">
        <v>2037</v>
      </c>
      <c r="E219" s="197" t="s">
        <v>992</v>
      </c>
      <c r="F219" s="27"/>
      <c r="G219" s="207" t="s">
        <v>2179</v>
      </c>
      <c r="H219" s="13"/>
      <c r="I219" s="24">
        <v>16146000</v>
      </c>
      <c r="J219" s="250">
        <v>5292300</v>
      </c>
      <c r="K219" s="91">
        <f t="shared" si="1"/>
        <v>10853700</v>
      </c>
    </row>
    <row r="220" spans="1:11" x14ac:dyDescent="0.25">
      <c r="A220" s="25">
        <v>44987</v>
      </c>
      <c r="B220" s="265" t="s">
        <v>1637</v>
      </c>
      <c r="C220" s="251" t="s">
        <v>1639</v>
      </c>
      <c r="D220" s="251" t="s">
        <v>1996</v>
      </c>
      <c r="E220" s="197" t="s">
        <v>2207</v>
      </c>
      <c r="F220" s="27"/>
      <c r="G220" s="207" t="s">
        <v>2180</v>
      </c>
      <c r="H220" s="13"/>
      <c r="I220" s="24">
        <v>40626000</v>
      </c>
      <c r="J220" s="250">
        <v>8877533</v>
      </c>
      <c r="K220" s="91">
        <f t="shared" si="1"/>
        <v>31748467</v>
      </c>
    </row>
    <row r="221" spans="1:11" x14ac:dyDescent="0.25">
      <c r="A221" s="25">
        <v>44988</v>
      </c>
      <c r="B221" s="265" t="s">
        <v>1332</v>
      </c>
      <c r="C221" s="251" t="s">
        <v>2143</v>
      </c>
      <c r="D221" s="251" t="s">
        <v>2144</v>
      </c>
      <c r="E221" s="197" t="s">
        <v>992</v>
      </c>
      <c r="F221" s="27"/>
      <c r="G221" s="207" t="s">
        <v>2181</v>
      </c>
      <c r="H221" s="13"/>
      <c r="I221" s="24">
        <v>16146000</v>
      </c>
      <c r="J221" s="250">
        <v>4933500</v>
      </c>
      <c r="K221" s="91">
        <f t="shared" si="1"/>
        <v>11212500</v>
      </c>
    </row>
    <row r="222" spans="1:11" x14ac:dyDescent="0.25">
      <c r="A222" s="25">
        <v>44988</v>
      </c>
      <c r="B222" s="265" t="s">
        <v>1342</v>
      </c>
      <c r="C222" s="251" t="s">
        <v>2145</v>
      </c>
      <c r="D222" s="251" t="s">
        <v>2146</v>
      </c>
      <c r="E222" s="197" t="s">
        <v>992</v>
      </c>
      <c r="F222" s="27"/>
      <c r="G222" s="207" t="s">
        <v>2182</v>
      </c>
      <c r="H222" s="13"/>
      <c r="I222" s="24">
        <v>16146000</v>
      </c>
      <c r="J222" s="250">
        <v>5202600</v>
      </c>
      <c r="K222" s="91">
        <f t="shared" si="1"/>
        <v>10943400</v>
      </c>
    </row>
    <row r="223" spans="1:11" x14ac:dyDescent="0.25">
      <c r="A223" s="25">
        <v>44988</v>
      </c>
      <c r="B223" s="265" t="s">
        <v>1958</v>
      </c>
      <c r="C223" s="251" t="s">
        <v>2143</v>
      </c>
      <c r="D223" s="251" t="s">
        <v>2147</v>
      </c>
      <c r="E223" s="197" t="s">
        <v>992</v>
      </c>
      <c r="F223" s="27"/>
      <c r="G223" s="207" t="s">
        <v>2183</v>
      </c>
      <c r="H223" s="13"/>
      <c r="I223" s="24">
        <v>16146000</v>
      </c>
      <c r="J223" s="250">
        <v>4933500</v>
      </c>
      <c r="K223" s="91">
        <f t="shared" si="1"/>
        <v>11212500</v>
      </c>
    </row>
    <row r="224" spans="1:11" x14ac:dyDescent="0.25">
      <c r="A224" s="25">
        <v>44988</v>
      </c>
      <c r="B224" s="265" t="s">
        <v>1875</v>
      </c>
      <c r="C224" s="251" t="s">
        <v>2143</v>
      </c>
      <c r="D224" s="251" t="s">
        <v>2112</v>
      </c>
      <c r="E224" s="197" t="s">
        <v>992</v>
      </c>
      <c r="F224" s="27"/>
      <c r="G224" s="207" t="s">
        <v>2184</v>
      </c>
      <c r="H224" s="13"/>
      <c r="I224" s="24">
        <v>16146000</v>
      </c>
      <c r="J224" s="250">
        <v>4933500</v>
      </c>
      <c r="K224" s="91">
        <f t="shared" si="1"/>
        <v>11212500</v>
      </c>
    </row>
    <row r="225" spans="1:11" x14ac:dyDescent="0.25">
      <c r="A225" s="25">
        <v>44988</v>
      </c>
      <c r="B225" s="265" t="s">
        <v>1328</v>
      </c>
      <c r="C225" s="251" t="s">
        <v>2143</v>
      </c>
      <c r="D225" s="251" t="s">
        <v>2013</v>
      </c>
      <c r="E225" s="197" t="s">
        <v>992</v>
      </c>
      <c r="F225" s="27"/>
      <c r="G225" s="207" t="s">
        <v>2185</v>
      </c>
      <c r="H225" s="13"/>
      <c r="I225" s="24">
        <v>16146000</v>
      </c>
      <c r="J225" s="250">
        <v>4933500</v>
      </c>
      <c r="K225" s="91">
        <f t="shared" si="1"/>
        <v>11212500</v>
      </c>
    </row>
    <row r="226" spans="1:11" x14ac:dyDescent="0.25">
      <c r="A226" s="25">
        <v>44988</v>
      </c>
      <c r="B226" s="265" t="s">
        <v>1641</v>
      </c>
      <c r="C226" s="251" t="s">
        <v>2143</v>
      </c>
      <c r="D226" s="251" t="s">
        <v>2113</v>
      </c>
      <c r="E226" s="197" t="s">
        <v>992</v>
      </c>
      <c r="F226" s="27"/>
      <c r="G226" s="207" t="s">
        <v>2186</v>
      </c>
      <c r="H226" s="13"/>
      <c r="I226" s="24">
        <v>16146000</v>
      </c>
      <c r="J226" s="250">
        <v>4933500</v>
      </c>
      <c r="K226" s="91">
        <f t="shared" si="1"/>
        <v>11212500</v>
      </c>
    </row>
    <row r="227" spans="1:11" x14ac:dyDescent="0.25">
      <c r="A227" s="25">
        <v>44988</v>
      </c>
      <c r="B227" s="265" t="s">
        <v>1330</v>
      </c>
      <c r="C227" s="251" t="s">
        <v>2143</v>
      </c>
      <c r="D227" s="251" t="s">
        <v>2004</v>
      </c>
      <c r="E227" s="197" t="s">
        <v>992</v>
      </c>
      <c r="F227" s="27"/>
      <c r="G227" s="207" t="s">
        <v>2187</v>
      </c>
      <c r="H227" s="13"/>
      <c r="I227" s="24">
        <v>16146000</v>
      </c>
      <c r="J227" s="250">
        <v>4933500</v>
      </c>
      <c r="K227" s="91">
        <f t="shared" si="1"/>
        <v>11212500</v>
      </c>
    </row>
    <row r="228" spans="1:11" x14ac:dyDescent="0.25">
      <c r="A228" s="25">
        <v>44988</v>
      </c>
      <c r="B228" s="265" t="s">
        <v>1874</v>
      </c>
      <c r="C228" s="251" t="s">
        <v>2143</v>
      </c>
      <c r="D228" s="251" t="s">
        <v>2148</v>
      </c>
      <c r="E228" s="197" t="s">
        <v>992</v>
      </c>
      <c r="F228" s="27"/>
      <c r="G228" s="207" t="s">
        <v>2188</v>
      </c>
      <c r="H228" s="13"/>
      <c r="I228" s="24">
        <v>16146000</v>
      </c>
      <c r="J228" s="250">
        <v>4754100</v>
      </c>
      <c r="K228" s="91">
        <f t="shared" si="1"/>
        <v>11391900</v>
      </c>
    </row>
    <row r="229" spans="1:11" x14ac:dyDescent="0.25">
      <c r="A229" s="25">
        <v>44988</v>
      </c>
      <c r="B229" s="265" t="s">
        <v>1337</v>
      </c>
      <c r="C229" s="251" t="s">
        <v>2143</v>
      </c>
      <c r="D229" s="251" t="s">
        <v>2149</v>
      </c>
      <c r="E229" s="197" t="s">
        <v>992</v>
      </c>
      <c r="F229" s="27"/>
      <c r="G229" s="207" t="s">
        <v>2189</v>
      </c>
      <c r="H229" s="13"/>
      <c r="I229" s="24">
        <v>16146000</v>
      </c>
      <c r="J229" s="250">
        <v>4843800</v>
      </c>
      <c r="K229" s="91">
        <f t="shared" si="1"/>
        <v>11302200</v>
      </c>
    </row>
    <row r="230" spans="1:11" x14ac:dyDescent="0.25">
      <c r="A230" s="25">
        <v>44988</v>
      </c>
      <c r="B230" s="265" t="s">
        <v>1532</v>
      </c>
      <c r="C230" s="251" t="s">
        <v>2143</v>
      </c>
      <c r="D230" s="251" t="s">
        <v>2114</v>
      </c>
      <c r="E230" s="197" t="s">
        <v>992</v>
      </c>
      <c r="F230" s="27"/>
      <c r="G230" s="207" t="s">
        <v>2190</v>
      </c>
      <c r="H230" s="13"/>
      <c r="I230" s="24">
        <v>16146000</v>
      </c>
      <c r="J230" s="250">
        <v>4933500</v>
      </c>
      <c r="K230" s="91">
        <f t="shared" si="1"/>
        <v>11212500</v>
      </c>
    </row>
    <row r="231" spans="1:11" x14ac:dyDescent="0.25">
      <c r="A231" s="25">
        <v>44988</v>
      </c>
      <c r="B231" s="265" t="s">
        <v>1792</v>
      </c>
      <c r="C231" s="251" t="s">
        <v>2143</v>
      </c>
      <c r="D231" s="251" t="s">
        <v>2041</v>
      </c>
      <c r="E231" s="197" t="s">
        <v>992</v>
      </c>
      <c r="F231" s="27"/>
      <c r="G231" s="207" t="s">
        <v>2191</v>
      </c>
      <c r="H231" s="13"/>
      <c r="I231" s="24">
        <v>16146000</v>
      </c>
      <c r="J231" s="250">
        <v>4933500</v>
      </c>
      <c r="K231" s="91">
        <f t="shared" si="1"/>
        <v>11212500</v>
      </c>
    </row>
    <row r="232" spans="1:11" x14ac:dyDescent="0.25">
      <c r="A232" s="25">
        <v>44991</v>
      </c>
      <c r="B232" s="265" t="s">
        <v>1991</v>
      </c>
      <c r="C232" s="251" t="s">
        <v>2150</v>
      </c>
      <c r="D232" s="251" t="s">
        <v>2151</v>
      </c>
      <c r="E232" s="197" t="s">
        <v>992</v>
      </c>
      <c r="F232" s="27"/>
      <c r="G232" s="207" t="s">
        <v>2192</v>
      </c>
      <c r="H232" s="13"/>
      <c r="I232" s="24">
        <v>16146000</v>
      </c>
      <c r="J232" s="250">
        <v>4843800</v>
      </c>
      <c r="K232" s="91">
        <f t="shared" si="1"/>
        <v>11302200</v>
      </c>
    </row>
    <row r="233" spans="1:11" x14ac:dyDescent="0.25">
      <c r="A233" s="25">
        <v>44991</v>
      </c>
      <c r="B233" s="265" t="s">
        <v>1346</v>
      </c>
      <c r="C233" s="251" t="s">
        <v>2152</v>
      </c>
      <c r="D233" s="251" t="s">
        <v>2153</v>
      </c>
      <c r="E233" s="197" t="s">
        <v>1004</v>
      </c>
      <c r="F233" s="27"/>
      <c r="G233" s="207" t="s">
        <v>2193</v>
      </c>
      <c r="H233" s="13"/>
      <c r="I233" s="24">
        <v>36000000</v>
      </c>
      <c r="J233" s="250">
        <v>4800000</v>
      </c>
      <c r="K233" s="91">
        <f t="shared" si="1"/>
        <v>31200000</v>
      </c>
    </row>
    <row r="234" spans="1:11" x14ac:dyDescent="0.25">
      <c r="A234" s="25">
        <v>44991</v>
      </c>
      <c r="B234" s="265" t="s">
        <v>1341</v>
      </c>
      <c r="C234" s="251" t="s">
        <v>1995</v>
      </c>
      <c r="D234" s="251" t="s">
        <v>2154</v>
      </c>
      <c r="E234" s="197" t="s">
        <v>992</v>
      </c>
      <c r="F234" s="27"/>
      <c r="G234" s="207" t="s">
        <v>2194</v>
      </c>
      <c r="H234" s="13"/>
      <c r="I234" s="24">
        <v>16146000</v>
      </c>
      <c r="J234" s="250">
        <v>4843800</v>
      </c>
      <c r="K234" s="91">
        <f t="shared" si="1"/>
        <v>11302200</v>
      </c>
    </row>
    <row r="235" spans="1:11" x14ac:dyDescent="0.25">
      <c r="A235" s="25">
        <v>44992</v>
      </c>
      <c r="B235" s="265" t="s">
        <v>2107</v>
      </c>
      <c r="C235" s="251" t="s">
        <v>757</v>
      </c>
      <c r="D235" s="251" t="s">
        <v>2155</v>
      </c>
      <c r="E235" s="197" t="s">
        <v>2208</v>
      </c>
      <c r="F235" s="27"/>
      <c r="G235" s="207" t="s">
        <v>1565</v>
      </c>
      <c r="H235" s="13"/>
      <c r="I235" s="24">
        <v>16201600</v>
      </c>
      <c r="J235" s="250">
        <v>16201600</v>
      </c>
      <c r="K235" s="91">
        <f t="shared" si="1"/>
        <v>0</v>
      </c>
    </row>
    <row r="236" spans="1:11" x14ac:dyDescent="0.25">
      <c r="A236" s="25">
        <v>44992</v>
      </c>
      <c r="B236" s="265" t="s">
        <v>1343</v>
      </c>
      <c r="C236" s="251" t="s">
        <v>2156</v>
      </c>
      <c r="D236" s="251" t="s">
        <v>2157</v>
      </c>
      <c r="E236" s="197" t="s">
        <v>2209</v>
      </c>
      <c r="F236" s="27"/>
      <c r="G236" s="207" t="s">
        <v>2195</v>
      </c>
      <c r="H236" s="13"/>
      <c r="I236" s="24">
        <v>18000000</v>
      </c>
      <c r="J236" s="250">
        <v>4600000</v>
      </c>
      <c r="K236" s="91">
        <f t="shared" si="1"/>
        <v>13400000</v>
      </c>
    </row>
    <row r="237" spans="1:11" x14ac:dyDescent="0.25">
      <c r="A237" s="25">
        <v>44993</v>
      </c>
      <c r="B237" s="265" t="s">
        <v>1876</v>
      </c>
      <c r="C237" s="251" t="s">
        <v>2084</v>
      </c>
      <c r="D237" s="251" t="s">
        <v>2158</v>
      </c>
      <c r="E237" s="197" t="s">
        <v>1662</v>
      </c>
      <c r="F237" s="27"/>
      <c r="G237" s="207" t="s">
        <v>2196</v>
      </c>
      <c r="H237" s="13"/>
      <c r="I237" s="24">
        <v>25357500</v>
      </c>
      <c r="J237" s="250">
        <v>0</v>
      </c>
      <c r="K237" s="91">
        <f t="shared" si="1"/>
        <v>25357500</v>
      </c>
    </row>
    <row r="238" spans="1:11" x14ac:dyDescent="0.25">
      <c r="A238" s="25">
        <v>44994</v>
      </c>
      <c r="B238" s="265" t="s">
        <v>2171</v>
      </c>
      <c r="C238" s="251" t="s">
        <v>2112</v>
      </c>
      <c r="D238" s="251" t="s">
        <v>2159</v>
      </c>
      <c r="E238" s="197" t="s">
        <v>2210</v>
      </c>
      <c r="F238" s="27"/>
      <c r="G238" s="207" t="s">
        <v>2197</v>
      </c>
      <c r="H238" s="13"/>
      <c r="I238" s="24">
        <v>11286000</v>
      </c>
      <c r="J238" s="250">
        <v>3197700</v>
      </c>
      <c r="K238" s="91">
        <f t="shared" si="1"/>
        <v>8088300</v>
      </c>
    </row>
    <row r="239" spans="1:11" x14ac:dyDescent="0.25">
      <c r="A239" s="25">
        <v>44994</v>
      </c>
      <c r="B239" s="265" t="s">
        <v>1345</v>
      </c>
      <c r="C239" s="251" t="s">
        <v>2160</v>
      </c>
      <c r="D239" s="251" t="s">
        <v>2023</v>
      </c>
      <c r="E239" s="197" t="s">
        <v>992</v>
      </c>
      <c r="F239" s="27"/>
      <c r="G239" s="207" t="s">
        <v>2198</v>
      </c>
      <c r="H239" s="13"/>
      <c r="I239" s="24">
        <v>16146000</v>
      </c>
      <c r="J239" s="250">
        <v>4664400</v>
      </c>
      <c r="K239" s="91">
        <f t="shared" si="1"/>
        <v>11481600</v>
      </c>
    </row>
    <row r="240" spans="1:11" x14ac:dyDescent="0.25">
      <c r="A240" s="25">
        <v>44995</v>
      </c>
      <c r="B240" s="265" t="s">
        <v>1347</v>
      </c>
      <c r="C240" s="251" t="s">
        <v>2151</v>
      </c>
      <c r="D240" s="251" t="s">
        <v>2161</v>
      </c>
      <c r="E240" s="197" t="s">
        <v>1004</v>
      </c>
      <c r="F240" s="27"/>
      <c r="G240" s="207" t="s">
        <v>2199</v>
      </c>
      <c r="H240" s="13"/>
      <c r="I240" s="24">
        <v>36000000</v>
      </c>
      <c r="J240" s="250">
        <v>10200000</v>
      </c>
      <c r="K240" s="91">
        <f t="shared" si="1"/>
        <v>25800000</v>
      </c>
    </row>
    <row r="241" spans="1:11" x14ac:dyDescent="0.25">
      <c r="A241" s="25">
        <v>44995</v>
      </c>
      <c r="B241" s="265" t="s">
        <v>1534</v>
      </c>
      <c r="C241" s="251" t="s">
        <v>2153</v>
      </c>
      <c r="D241" s="251" t="s">
        <v>2162</v>
      </c>
      <c r="E241" s="197" t="s">
        <v>2211</v>
      </c>
      <c r="F241" s="27"/>
      <c r="G241" s="207" t="s">
        <v>2200</v>
      </c>
      <c r="H241" s="13"/>
      <c r="I241" s="24">
        <v>16146000</v>
      </c>
      <c r="J241" s="250">
        <v>4305600</v>
      </c>
      <c r="K241" s="91">
        <f t="shared" si="1"/>
        <v>11840400</v>
      </c>
    </row>
    <row r="242" spans="1:11" x14ac:dyDescent="0.25">
      <c r="A242" s="25">
        <v>44995</v>
      </c>
      <c r="B242" s="265" t="s">
        <v>1832</v>
      </c>
      <c r="C242" s="251" t="s">
        <v>2114</v>
      </c>
      <c r="D242" s="251" t="s">
        <v>2095</v>
      </c>
      <c r="E242" s="197" t="s">
        <v>992</v>
      </c>
      <c r="F242" s="27"/>
      <c r="G242" s="207" t="s">
        <v>2201</v>
      </c>
      <c r="H242" s="13"/>
      <c r="I242" s="24">
        <v>16146000</v>
      </c>
      <c r="J242" s="250">
        <v>4305600</v>
      </c>
      <c r="K242" s="91">
        <f t="shared" si="1"/>
        <v>11840400</v>
      </c>
    </row>
    <row r="243" spans="1:11" x14ac:dyDescent="0.25">
      <c r="A243" s="25">
        <v>44998</v>
      </c>
      <c r="B243" s="265" t="s">
        <v>2172</v>
      </c>
      <c r="C243" s="251" t="s">
        <v>2114</v>
      </c>
      <c r="D243" s="251" t="s">
        <v>2163</v>
      </c>
      <c r="E243" s="197" t="s">
        <v>992</v>
      </c>
      <c r="F243" s="27"/>
      <c r="G243" s="207" t="s">
        <v>2202</v>
      </c>
      <c r="H243" s="13"/>
      <c r="I243" s="24">
        <v>16146000</v>
      </c>
      <c r="J243" s="250">
        <v>0</v>
      </c>
      <c r="K243" s="91">
        <f t="shared" si="1"/>
        <v>16146000</v>
      </c>
    </row>
    <row r="244" spans="1:11" x14ac:dyDescent="0.25">
      <c r="A244" s="25">
        <v>45001</v>
      </c>
      <c r="B244" s="265" t="s">
        <v>226</v>
      </c>
      <c r="C244" s="251" t="s">
        <v>2147</v>
      </c>
      <c r="D244" s="251" t="s">
        <v>2164</v>
      </c>
      <c r="E244" s="197" t="s">
        <v>992</v>
      </c>
      <c r="F244" s="27"/>
      <c r="G244" s="207" t="s">
        <v>2203</v>
      </c>
      <c r="H244" s="13"/>
      <c r="I244" s="24">
        <v>16146000</v>
      </c>
      <c r="J244" s="250">
        <v>0</v>
      </c>
      <c r="K244" s="91">
        <f t="shared" si="1"/>
        <v>16146000</v>
      </c>
    </row>
    <row r="245" spans="1:11" x14ac:dyDescent="0.25">
      <c r="A245" s="25">
        <v>45002</v>
      </c>
      <c r="B245" s="265" t="s">
        <v>1880</v>
      </c>
      <c r="C245" s="251" t="s">
        <v>2157</v>
      </c>
      <c r="D245" s="251" t="s">
        <v>2165</v>
      </c>
      <c r="E245" s="197" t="s">
        <v>992</v>
      </c>
      <c r="F245" s="27"/>
      <c r="G245" s="207" t="s">
        <v>2204</v>
      </c>
      <c r="H245" s="13"/>
      <c r="I245" s="24">
        <v>16146000</v>
      </c>
      <c r="J245" s="250">
        <v>1255800</v>
      </c>
      <c r="K245" s="91">
        <f t="shared" si="1"/>
        <v>14890200</v>
      </c>
    </row>
    <row r="246" spans="1:11" x14ac:dyDescent="0.25">
      <c r="A246" s="25">
        <v>45008</v>
      </c>
      <c r="B246" s="265" t="s">
        <v>2092</v>
      </c>
      <c r="C246" s="251" t="s">
        <v>2166</v>
      </c>
      <c r="D246" s="251" t="s">
        <v>2167</v>
      </c>
      <c r="E246" s="197" t="s">
        <v>2212</v>
      </c>
      <c r="F246" s="27"/>
      <c r="G246" s="207" t="s">
        <v>2205</v>
      </c>
      <c r="H246" s="13"/>
      <c r="I246" s="24">
        <v>16200000</v>
      </c>
      <c r="J246" s="250">
        <v>3060000</v>
      </c>
      <c r="K246" s="91">
        <f t="shared" si="1"/>
        <v>13140000</v>
      </c>
    </row>
    <row r="247" spans="1:11" x14ac:dyDescent="0.25">
      <c r="A247" s="25">
        <v>45009</v>
      </c>
      <c r="B247" s="265" t="s">
        <v>2144</v>
      </c>
      <c r="C247" s="26" t="s">
        <v>2010</v>
      </c>
      <c r="D247" s="26" t="s">
        <v>2168</v>
      </c>
      <c r="E247" s="197" t="s">
        <v>993</v>
      </c>
      <c r="F247" s="27"/>
      <c r="G247" s="207" t="s">
        <v>2206</v>
      </c>
      <c r="H247" s="13"/>
      <c r="I247" s="24">
        <v>11286000</v>
      </c>
      <c r="J247" s="24">
        <v>2319900</v>
      </c>
      <c r="K247" s="91">
        <f t="shared" si="1"/>
        <v>8966100</v>
      </c>
    </row>
    <row r="248" spans="1:11" x14ac:dyDescent="0.25">
      <c r="A248" s="25">
        <v>45012</v>
      </c>
      <c r="B248" s="265" t="s">
        <v>2173</v>
      </c>
      <c r="C248" s="26" t="s">
        <v>757</v>
      </c>
      <c r="D248" s="26" t="s">
        <v>2169</v>
      </c>
      <c r="E248" s="197" t="s">
        <v>2213</v>
      </c>
      <c r="F248" s="27"/>
      <c r="G248" s="207" t="s">
        <v>1565</v>
      </c>
      <c r="H248" s="13"/>
      <c r="I248" s="24">
        <v>35600</v>
      </c>
      <c r="J248" s="24">
        <v>35600</v>
      </c>
      <c r="K248" s="91">
        <f t="shared" si="1"/>
        <v>0</v>
      </c>
    </row>
    <row r="249" spans="1:11" x14ac:dyDescent="0.25">
      <c r="A249" s="25">
        <v>45019</v>
      </c>
      <c r="B249" s="265" t="s">
        <v>2160</v>
      </c>
      <c r="C249" s="26" t="s">
        <v>2097</v>
      </c>
      <c r="D249" s="26" t="s">
        <v>2359</v>
      </c>
      <c r="E249" s="197" t="s">
        <v>992</v>
      </c>
      <c r="F249" s="27"/>
      <c r="G249" s="207" t="s">
        <v>2441</v>
      </c>
      <c r="H249" s="13"/>
      <c r="I249" s="24">
        <v>16146000</v>
      </c>
      <c r="J249" s="24">
        <v>2511600</v>
      </c>
      <c r="K249" s="91">
        <f t="shared" si="1"/>
        <v>13634400</v>
      </c>
    </row>
    <row r="250" spans="1:11" x14ac:dyDescent="0.25">
      <c r="A250" s="25">
        <v>45019</v>
      </c>
      <c r="B250" s="265" t="s">
        <v>2466</v>
      </c>
      <c r="C250" s="26" t="s">
        <v>2096</v>
      </c>
      <c r="D250" s="26" t="s">
        <v>2397</v>
      </c>
      <c r="E250" s="197" t="s">
        <v>992</v>
      </c>
      <c r="F250" s="27"/>
      <c r="G250" s="207" t="s">
        <v>2442</v>
      </c>
      <c r="H250" s="13"/>
      <c r="I250" s="24">
        <v>16146000</v>
      </c>
      <c r="J250" s="24">
        <v>2511600</v>
      </c>
      <c r="K250" s="91">
        <f t="shared" si="1"/>
        <v>13634400</v>
      </c>
    </row>
    <row r="251" spans="1:11" x14ac:dyDescent="0.25">
      <c r="A251" s="25">
        <v>45020</v>
      </c>
      <c r="B251" s="265" t="s">
        <v>2087</v>
      </c>
      <c r="C251" s="26" t="s">
        <v>2279</v>
      </c>
      <c r="D251" s="26" t="s">
        <v>2414</v>
      </c>
      <c r="E251" s="197" t="s">
        <v>992</v>
      </c>
      <c r="F251" s="27"/>
      <c r="G251" s="207" t="s">
        <v>2443</v>
      </c>
      <c r="H251" s="13"/>
      <c r="I251" s="24">
        <v>16146000</v>
      </c>
      <c r="J251" s="24">
        <v>2421900</v>
      </c>
      <c r="K251" s="91">
        <f t="shared" si="1"/>
        <v>13724100</v>
      </c>
    </row>
    <row r="252" spans="1:11" x14ac:dyDescent="0.25">
      <c r="A252" s="25">
        <v>45021</v>
      </c>
      <c r="B252" s="265" t="s">
        <v>2400</v>
      </c>
      <c r="C252" s="26" t="s">
        <v>757</v>
      </c>
      <c r="D252" s="26" t="s">
        <v>2415</v>
      </c>
      <c r="E252" s="197" t="s">
        <v>2465</v>
      </c>
      <c r="F252" s="27"/>
      <c r="G252" s="207" t="s">
        <v>1565</v>
      </c>
      <c r="H252" s="13"/>
      <c r="I252" s="24">
        <v>18914400</v>
      </c>
      <c r="J252" s="24">
        <v>18914400</v>
      </c>
      <c r="K252" s="91">
        <f t="shared" si="1"/>
        <v>0</v>
      </c>
    </row>
    <row r="253" spans="1:11" x14ac:dyDescent="0.25">
      <c r="A253" s="25">
        <v>45026</v>
      </c>
      <c r="B253" s="265" t="s">
        <v>2088</v>
      </c>
      <c r="C253" s="26" t="s">
        <v>2094</v>
      </c>
      <c r="D253" s="26" t="s">
        <v>2416</v>
      </c>
      <c r="E253" s="197" t="s">
        <v>992</v>
      </c>
      <c r="F253" s="27"/>
      <c r="G253" s="207" t="s">
        <v>2444</v>
      </c>
      <c r="H253" s="13"/>
      <c r="I253" s="24">
        <v>16146000</v>
      </c>
      <c r="J253" s="24">
        <v>2332200</v>
      </c>
      <c r="K253" s="91">
        <f t="shared" si="1"/>
        <v>13813800</v>
      </c>
    </row>
    <row r="254" spans="1:11" x14ac:dyDescent="0.25">
      <c r="A254" s="25">
        <v>45028</v>
      </c>
      <c r="B254" s="265" t="s">
        <v>2003</v>
      </c>
      <c r="C254" s="26" t="s">
        <v>2098</v>
      </c>
      <c r="D254" s="26" t="s">
        <v>2417</v>
      </c>
      <c r="E254" s="197" t="s">
        <v>992</v>
      </c>
      <c r="F254" s="27"/>
      <c r="G254" s="207" t="s">
        <v>2445</v>
      </c>
      <c r="H254" s="13"/>
      <c r="I254" s="24">
        <v>16146000</v>
      </c>
      <c r="J254" s="24">
        <v>1614600</v>
      </c>
      <c r="K254" s="91">
        <f t="shared" si="1"/>
        <v>14531400</v>
      </c>
    </row>
    <row r="255" spans="1:11" x14ac:dyDescent="0.25">
      <c r="A255" s="25">
        <v>45028</v>
      </c>
      <c r="B255" s="265" t="s">
        <v>2000</v>
      </c>
      <c r="C255" s="26" t="s">
        <v>2418</v>
      </c>
      <c r="D255" s="26" t="s">
        <v>2419</v>
      </c>
      <c r="E255" s="197" t="s">
        <v>995</v>
      </c>
      <c r="F255" s="27"/>
      <c r="G255" s="207" t="s">
        <v>2446</v>
      </c>
      <c r="H255" s="13"/>
      <c r="I255" s="24">
        <v>27084000</v>
      </c>
      <c r="J255" s="24">
        <v>2708400</v>
      </c>
      <c r="K255" s="91">
        <f t="shared" si="1"/>
        <v>24375600</v>
      </c>
    </row>
    <row r="256" spans="1:11" x14ac:dyDescent="0.25">
      <c r="A256" s="25">
        <v>45028</v>
      </c>
      <c r="B256" s="265" t="s">
        <v>2002</v>
      </c>
      <c r="C256" s="26" t="s">
        <v>2167</v>
      </c>
      <c r="D256" s="26" t="s">
        <v>2420</v>
      </c>
      <c r="E256" s="197" t="s">
        <v>992</v>
      </c>
      <c r="F256" s="27"/>
      <c r="G256" s="207" t="s">
        <v>2447</v>
      </c>
      <c r="H256" s="13"/>
      <c r="I256" s="24">
        <v>16146000</v>
      </c>
      <c r="J256" s="24">
        <v>1614600</v>
      </c>
      <c r="K256" s="91">
        <f t="shared" si="1"/>
        <v>14531400</v>
      </c>
    </row>
    <row r="257" spans="1:11" x14ac:dyDescent="0.25">
      <c r="A257" s="25">
        <v>45028</v>
      </c>
      <c r="B257" s="265" t="s">
        <v>2015</v>
      </c>
      <c r="C257" s="26" t="s">
        <v>2220</v>
      </c>
      <c r="D257" s="26" t="s">
        <v>2421</v>
      </c>
      <c r="E257" s="197" t="s">
        <v>992</v>
      </c>
      <c r="F257" s="27"/>
      <c r="G257" s="207" t="s">
        <v>2448</v>
      </c>
      <c r="H257" s="13"/>
      <c r="I257" s="24">
        <v>16146000</v>
      </c>
      <c r="J257" s="24">
        <v>1704300</v>
      </c>
      <c r="K257" s="91">
        <f t="shared" si="1"/>
        <v>14441700</v>
      </c>
    </row>
    <row r="258" spans="1:11" x14ac:dyDescent="0.25">
      <c r="A258" s="25">
        <v>45029</v>
      </c>
      <c r="B258" s="265" t="s">
        <v>2001</v>
      </c>
      <c r="C258" s="26" t="s">
        <v>2099</v>
      </c>
      <c r="D258" s="26" t="s">
        <v>2422</v>
      </c>
      <c r="E258" s="197" t="s">
        <v>992</v>
      </c>
      <c r="F258" s="27"/>
      <c r="G258" s="207" t="s">
        <v>2449</v>
      </c>
      <c r="H258" s="13"/>
      <c r="I258" s="24">
        <v>16146000</v>
      </c>
      <c r="J258" s="24">
        <v>1524900</v>
      </c>
      <c r="K258" s="91">
        <f t="shared" si="1"/>
        <v>14621100</v>
      </c>
    </row>
    <row r="259" spans="1:11" x14ac:dyDescent="0.25">
      <c r="A259" s="25">
        <v>45030</v>
      </c>
      <c r="B259" s="265" t="s">
        <v>2007</v>
      </c>
      <c r="C259" s="26" t="s">
        <v>2423</v>
      </c>
      <c r="D259" s="26" t="s">
        <v>2424</v>
      </c>
      <c r="E259" s="197" t="s">
        <v>1004</v>
      </c>
      <c r="F259" s="27"/>
      <c r="G259" s="207" t="s">
        <v>2450</v>
      </c>
      <c r="H259" s="13"/>
      <c r="I259" s="24">
        <v>42000000</v>
      </c>
      <c r="J259" s="24">
        <v>3400000</v>
      </c>
      <c r="K259" s="91">
        <f t="shared" si="1"/>
        <v>38600000</v>
      </c>
    </row>
    <row r="260" spans="1:11" x14ac:dyDescent="0.25">
      <c r="A260" s="25">
        <v>45030</v>
      </c>
      <c r="B260" s="265" t="s">
        <v>2157</v>
      </c>
      <c r="C260" s="26" t="s">
        <v>2423</v>
      </c>
      <c r="D260" s="26" t="s">
        <v>2425</v>
      </c>
      <c r="E260" s="197" t="s">
        <v>1004</v>
      </c>
      <c r="F260" s="27"/>
      <c r="G260" s="207" t="s">
        <v>2451</v>
      </c>
      <c r="H260" s="13"/>
      <c r="I260" s="24">
        <v>42000000</v>
      </c>
      <c r="J260" s="24">
        <v>3400000</v>
      </c>
      <c r="K260" s="91">
        <f t="shared" si="1"/>
        <v>38600000</v>
      </c>
    </row>
    <row r="261" spans="1:11" x14ac:dyDescent="0.25">
      <c r="A261" s="25">
        <v>45030</v>
      </c>
      <c r="B261" s="265" t="s">
        <v>2019</v>
      </c>
      <c r="C261" s="26" t="s">
        <v>2288</v>
      </c>
      <c r="D261" s="26" t="s">
        <v>2426</v>
      </c>
      <c r="E261" s="197" t="s">
        <v>992</v>
      </c>
      <c r="F261" s="27"/>
      <c r="G261" s="207" t="s">
        <v>2452</v>
      </c>
      <c r="H261" s="13"/>
      <c r="I261" s="24">
        <v>16146000</v>
      </c>
      <c r="J261" s="24">
        <v>1524900</v>
      </c>
      <c r="K261" s="91">
        <f t="shared" si="1"/>
        <v>14621100</v>
      </c>
    </row>
    <row r="262" spans="1:11" x14ac:dyDescent="0.25">
      <c r="A262" s="25">
        <v>45030</v>
      </c>
      <c r="B262" s="265" t="s">
        <v>2090</v>
      </c>
      <c r="C262" s="26" t="s">
        <v>2282</v>
      </c>
      <c r="D262" s="26" t="s">
        <v>2427</v>
      </c>
      <c r="E262" s="197" t="s">
        <v>1004</v>
      </c>
      <c r="F262" s="27"/>
      <c r="G262" s="207" t="s">
        <v>2453</v>
      </c>
      <c r="H262" s="13"/>
      <c r="I262" s="24">
        <v>36000000</v>
      </c>
      <c r="J262" s="24">
        <v>3400000</v>
      </c>
      <c r="K262" s="91">
        <f t="shared" si="1"/>
        <v>32600000</v>
      </c>
    </row>
    <row r="263" spans="1:11" x14ac:dyDescent="0.25">
      <c r="A263" s="25">
        <v>45033</v>
      </c>
      <c r="B263" s="265" t="s">
        <v>2467</v>
      </c>
      <c r="C263" s="26" t="s">
        <v>2287</v>
      </c>
      <c r="D263" s="26" t="s">
        <v>2428</v>
      </c>
      <c r="E263" s="197" t="s">
        <v>992</v>
      </c>
      <c r="F263" s="27"/>
      <c r="G263" s="207" t="s">
        <v>2454</v>
      </c>
      <c r="H263" s="13"/>
      <c r="I263" s="24">
        <v>16146000</v>
      </c>
      <c r="J263" s="24">
        <v>1166100</v>
      </c>
      <c r="K263" s="91">
        <f t="shared" si="1"/>
        <v>14979900</v>
      </c>
    </row>
    <row r="264" spans="1:11" x14ac:dyDescent="0.25">
      <c r="A264" s="25">
        <v>45034</v>
      </c>
      <c r="B264" s="265" t="s">
        <v>2005</v>
      </c>
      <c r="C264" s="26" t="s">
        <v>2284</v>
      </c>
      <c r="D264" s="26" t="s">
        <v>2429</v>
      </c>
      <c r="E264" s="197" t="s">
        <v>992</v>
      </c>
      <c r="F264" s="27"/>
      <c r="G264" s="207" t="s">
        <v>2455</v>
      </c>
      <c r="H264" s="13"/>
      <c r="I264" s="24">
        <v>16146000</v>
      </c>
      <c r="J264" s="24">
        <v>1076400</v>
      </c>
      <c r="K264" s="91">
        <f t="shared" si="1"/>
        <v>15069600</v>
      </c>
    </row>
    <row r="265" spans="1:11" x14ac:dyDescent="0.25">
      <c r="A265" s="25">
        <v>45034</v>
      </c>
      <c r="B265" s="265" t="s">
        <v>2251</v>
      </c>
      <c r="C265" s="26" t="s">
        <v>2222</v>
      </c>
      <c r="D265" s="26" t="s">
        <v>2430</v>
      </c>
      <c r="E265" s="197" t="s">
        <v>992</v>
      </c>
      <c r="F265" s="27"/>
      <c r="G265" s="207" t="s">
        <v>2456</v>
      </c>
      <c r="H265" s="13"/>
      <c r="I265" s="24">
        <v>16146000</v>
      </c>
      <c r="J265" s="24">
        <v>0</v>
      </c>
      <c r="K265" s="91">
        <f t="shared" si="1"/>
        <v>16146000</v>
      </c>
    </row>
    <row r="266" spans="1:11" x14ac:dyDescent="0.25">
      <c r="A266" s="25">
        <v>45034</v>
      </c>
      <c r="B266" s="265" t="s">
        <v>2215</v>
      </c>
      <c r="C266" s="26" t="s">
        <v>2104</v>
      </c>
      <c r="D266" s="26" t="s">
        <v>2431</v>
      </c>
      <c r="E266" s="197" t="s">
        <v>992</v>
      </c>
      <c r="F266" s="27"/>
      <c r="G266" s="207" t="s">
        <v>2457</v>
      </c>
      <c r="H266" s="13"/>
      <c r="I266" s="24">
        <v>16146000</v>
      </c>
      <c r="J266" s="24">
        <v>0</v>
      </c>
      <c r="K266" s="91">
        <f t="shared" si="1"/>
        <v>16146000</v>
      </c>
    </row>
    <row r="267" spans="1:11" x14ac:dyDescent="0.25">
      <c r="A267" s="25">
        <v>45034</v>
      </c>
      <c r="B267" s="265" t="s">
        <v>2366</v>
      </c>
      <c r="C267" s="26" t="s">
        <v>2353</v>
      </c>
      <c r="D267" s="26" t="s">
        <v>2354</v>
      </c>
      <c r="E267" s="197" t="s">
        <v>2375</v>
      </c>
      <c r="F267" s="27"/>
      <c r="G267" s="207" t="s">
        <v>2385</v>
      </c>
      <c r="H267" s="13"/>
      <c r="I267" s="24">
        <v>31850000</v>
      </c>
      <c r="J267" s="24">
        <v>0</v>
      </c>
      <c r="K267" s="91">
        <f t="shared" si="1"/>
        <v>31850000</v>
      </c>
    </row>
    <row r="268" spans="1:11" x14ac:dyDescent="0.25">
      <c r="A268" s="25">
        <v>45035</v>
      </c>
      <c r="B268" s="265" t="s">
        <v>2276</v>
      </c>
      <c r="C268" s="26" t="s">
        <v>2253</v>
      </c>
      <c r="D268" s="26" t="s">
        <v>2432</v>
      </c>
      <c r="E268" s="197" t="s">
        <v>992</v>
      </c>
      <c r="F268" s="27"/>
      <c r="G268" s="207" t="s">
        <v>2458</v>
      </c>
      <c r="H268" s="13"/>
      <c r="I268" s="24">
        <v>16146000</v>
      </c>
      <c r="J268" s="24">
        <v>986700</v>
      </c>
      <c r="K268" s="91">
        <f t="shared" si="1"/>
        <v>15159300</v>
      </c>
    </row>
    <row r="269" spans="1:11" x14ac:dyDescent="0.25">
      <c r="A269" s="25">
        <v>45035</v>
      </c>
      <c r="B269" s="265" t="s">
        <v>2023</v>
      </c>
      <c r="C269" s="26" t="s">
        <v>2253</v>
      </c>
      <c r="D269" s="26" t="s">
        <v>2433</v>
      </c>
      <c r="E269" s="197" t="s">
        <v>992</v>
      </c>
      <c r="F269" s="27"/>
      <c r="G269" s="207" t="s">
        <v>2459</v>
      </c>
      <c r="H269" s="13"/>
      <c r="I269" s="24">
        <v>16146000</v>
      </c>
      <c r="J269" s="24">
        <v>1076400</v>
      </c>
      <c r="K269" s="91">
        <f t="shared" si="1"/>
        <v>15069600</v>
      </c>
    </row>
    <row r="270" spans="1:11" x14ac:dyDescent="0.25">
      <c r="A270" s="25">
        <v>45035</v>
      </c>
      <c r="B270" s="265" t="s">
        <v>2006</v>
      </c>
      <c r="C270" s="26" t="s">
        <v>2253</v>
      </c>
      <c r="D270" s="26" t="s">
        <v>2434</v>
      </c>
      <c r="E270" s="197" t="s">
        <v>992</v>
      </c>
      <c r="F270" s="27"/>
      <c r="G270" s="207" t="s">
        <v>2460</v>
      </c>
      <c r="H270" s="13"/>
      <c r="I270" s="24">
        <v>16146000</v>
      </c>
      <c r="J270" s="24">
        <v>986700</v>
      </c>
      <c r="K270" s="91">
        <f t="shared" si="1"/>
        <v>15159300</v>
      </c>
    </row>
    <row r="271" spans="1:11" x14ac:dyDescent="0.25">
      <c r="A271" s="25">
        <v>45035</v>
      </c>
      <c r="B271" s="265" t="s">
        <v>2091</v>
      </c>
      <c r="C271" s="26" t="s">
        <v>2435</v>
      </c>
      <c r="D271" s="26" t="s">
        <v>2436</v>
      </c>
      <c r="E271" s="197" t="s">
        <v>992</v>
      </c>
      <c r="F271" s="27"/>
      <c r="G271" s="207" t="s">
        <v>2461</v>
      </c>
      <c r="H271" s="13"/>
      <c r="I271" s="24">
        <v>16146000</v>
      </c>
      <c r="J271" s="24">
        <v>986700</v>
      </c>
      <c r="K271" s="91">
        <f t="shared" si="1"/>
        <v>15159300</v>
      </c>
    </row>
    <row r="272" spans="1:11" x14ac:dyDescent="0.25">
      <c r="A272" s="25">
        <v>45036</v>
      </c>
      <c r="B272" s="265" t="s">
        <v>2161</v>
      </c>
      <c r="C272" s="26" t="s">
        <v>2101</v>
      </c>
      <c r="D272" s="26" t="s">
        <v>2357</v>
      </c>
      <c r="E272" s="197" t="s">
        <v>2378</v>
      </c>
      <c r="F272" s="27"/>
      <c r="G272" s="207" t="s">
        <v>2388</v>
      </c>
      <c r="H272" s="13"/>
      <c r="I272" s="24">
        <v>643000000</v>
      </c>
      <c r="J272" s="24">
        <v>0</v>
      </c>
      <c r="K272" s="91">
        <f t="shared" si="1"/>
        <v>643000000</v>
      </c>
    </row>
    <row r="273" spans="1:11" x14ac:dyDescent="0.25">
      <c r="A273" s="25">
        <v>45036</v>
      </c>
      <c r="B273" s="265" t="s">
        <v>2161</v>
      </c>
      <c r="C273" s="26" t="s">
        <v>2101</v>
      </c>
      <c r="D273" s="26" t="s">
        <v>2357</v>
      </c>
      <c r="E273" s="197" t="s">
        <v>2378</v>
      </c>
      <c r="F273" s="27"/>
      <c r="G273" s="207" t="s">
        <v>2388</v>
      </c>
      <c r="H273" s="13"/>
      <c r="I273" s="24">
        <v>40000000</v>
      </c>
      <c r="J273" s="24">
        <v>0</v>
      </c>
      <c r="K273" s="91">
        <f t="shared" si="1"/>
        <v>40000000</v>
      </c>
    </row>
    <row r="274" spans="1:11" x14ac:dyDescent="0.25">
      <c r="A274" s="25">
        <v>45040</v>
      </c>
      <c r="B274" s="265" t="s">
        <v>2277</v>
      </c>
      <c r="C274" s="26" t="s">
        <v>2026</v>
      </c>
      <c r="D274" s="26" t="s">
        <v>2437</v>
      </c>
      <c r="E274" s="197" t="s">
        <v>992</v>
      </c>
      <c r="F274" s="27"/>
      <c r="G274" s="207" t="s">
        <v>2462</v>
      </c>
      <c r="H274" s="13"/>
      <c r="I274" s="24">
        <v>16146000</v>
      </c>
      <c r="J274" s="24">
        <v>0</v>
      </c>
      <c r="K274" s="91">
        <f t="shared" si="1"/>
        <v>16146000</v>
      </c>
    </row>
    <row r="275" spans="1:11" x14ac:dyDescent="0.25">
      <c r="A275" s="25">
        <v>45040</v>
      </c>
      <c r="B275" s="265" t="s">
        <v>2095</v>
      </c>
      <c r="C275" s="26" t="s">
        <v>2438</v>
      </c>
      <c r="D275" s="26" t="s">
        <v>2439</v>
      </c>
      <c r="E275" s="197" t="s">
        <v>992</v>
      </c>
      <c r="F275" s="27"/>
      <c r="G275" s="207" t="s">
        <v>2463</v>
      </c>
      <c r="H275" s="13"/>
      <c r="I275" s="24">
        <v>16146000</v>
      </c>
      <c r="J275" s="24">
        <v>0</v>
      </c>
      <c r="K275" s="91">
        <f t="shared" si="1"/>
        <v>16146000</v>
      </c>
    </row>
    <row r="276" spans="1:11" x14ac:dyDescent="0.25">
      <c r="A276" s="146">
        <v>45042</v>
      </c>
      <c r="B276" s="266" t="s">
        <v>2283</v>
      </c>
      <c r="C276" s="148" t="s">
        <v>2336</v>
      </c>
      <c r="D276" s="26" t="s">
        <v>2440</v>
      </c>
      <c r="E276" s="193" t="s">
        <v>2210</v>
      </c>
      <c r="F276" s="27"/>
      <c r="G276" s="208" t="s">
        <v>2464</v>
      </c>
      <c r="H276" s="13"/>
      <c r="I276" s="24">
        <v>11286000</v>
      </c>
      <c r="J276" s="24">
        <v>0</v>
      </c>
      <c r="K276" s="91">
        <f t="shared" ref="K276:K283" si="2">+I276-J276</f>
        <v>11286000</v>
      </c>
    </row>
    <row r="277" spans="1:11" x14ac:dyDescent="0.25">
      <c r="A277" s="146">
        <v>45049</v>
      </c>
      <c r="B277" s="218" t="s">
        <v>2105</v>
      </c>
      <c r="C277" s="148" t="s">
        <v>2392</v>
      </c>
      <c r="D277" s="26" t="s">
        <v>2698</v>
      </c>
      <c r="E277" s="193" t="s">
        <v>992</v>
      </c>
      <c r="F277" s="27"/>
      <c r="G277" s="208" t="s">
        <v>2706</v>
      </c>
      <c r="H277" s="13"/>
      <c r="I277" s="24">
        <v>16146000</v>
      </c>
      <c r="J277" s="24">
        <v>0</v>
      </c>
      <c r="K277" s="91">
        <f t="shared" si="2"/>
        <v>16146000</v>
      </c>
    </row>
    <row r="278" spans="1:11" x14ac:dyDescent="0.25">
      <c r="A278" s="146">
        <v>45051</v>
      </c>
      <c r="B278" s="218" t="s">
        <v>2010</v>
      </c>
      <c r="C278" s="148" t="s">
        <v>2348</v>
      </c>
      <c r="D278" s="26" t="s">
        <v>2699</v>
      </c>
      <c r="E278" s="193" t="s">
        <v>2704</v>
      </c>
      <c r="F278" s="27"/>
      <c r="G278" s="208" t="s">
        <v>1683</v>
      </c>
      <c r="H278" s="13"/>
      <c r="I278" s="24">
        <v>24000000</v>
      </c>
      <c r="J278" s="24">
        <v>0</v>
      </c>
      <c r="K278" s="91">
        <f t="shared" si="2"/>
        <v>24000000</v>
      </c>
    </row>
    <row r="279" spans="1:11" x14ac:dyDescent="0.25">
      <c r="A279" s="146">
        <v>45054</v>
      </c>
      <c r="B279" s="218" t="s">
        <v>2611</v>
      </c>
      <c r="C279" s="148" t="s">
        <v>757</v>
      </c>
      <c r="D279" s="26" t="s">
        <v>2700</v>
      </c>
      <c r="E279" s="193" t="s">
        <v>2705</v>
      </c>
      <c r="F279" s="27"/>
      <c r="G279" s="208" t="s">
        <v>1565</v>
      </c>
      <c r="H279" s="13"/>
      <c r="I279" s="24">
        <v>20974800</v>
      </c>
      <c r="J279" s="24">
        <v>20974800</v>
      </c>
      <c r="K279" s="91">
        <f t="shared" si="2"/>
        <v>0</v>
      </c>
    </row>
    <row r="280" spans="1:11" x14ac:dyDescent="0.25">
      <c r="A280" s="146">
        <v>45061</v>
      </c>
      <c r="B280" s="218" t="s">
        <v>2709</v>
      </c>
      <c r="C280" s="148" t="s">
        <v>2395</v>
      </c>
      <c r="D280" s="26" t="s">
        <v>2701</v>
      </c>
      <c r="E280" s="193" t="s">
        <v>992</v>
      </c>
      <c r="F280" s="27"/>
      <c r="G280" s="208" t="s">
        <v>2707</v>
      </c>
      <c r="H280" s="13"/>
      <c r="I280" s="24">
        <v>16146000</v>
      </c>
      <c r="J280" s="24">
        <v>0</v>
      </c>
      <c r="K280" s="91">
        <f t="shared" si="2"/>
        <v>16146000</v>
      </c>
    </row>
    <row r="281" spans="1:11" x14ac:dyDescent="0.25">
      <c r="A281" s="146">
        <v>45076</v>
      </c>
      <c r="B281" s="218" t="s">
        <v>2710</v>
      </c>
      <c r="C281" s="148" t="s">
        <v>2702</v>
      </c>
      <c r="D281" s="26" t="s">
        <v>2703</v>
      </c>
      <c r="E281" s="193" t="s">
        <v>992</v>
      </c>
      <c r="F281" s="27"/>
      <c r="G281" s="208" t="s">
        <v>2708</v>
      </c>
      <c r="H281" s="13"/>
      <c r="I281" s="24">
        <v>10764000</v>
      </c>
      <c r="J281" s="24">
        <v>0</v>
      </c>
      <c r="K281" s="91">
        <f t="shared" si="2"/>
        <v>10764000</v>
      </c>
    </row>
    <row r="282" spans="1:11" x14ac:dyDescent="0.25">
      <c r="A282" s="146"/>
      <c r="B282" s="266"/>
      <c r="C282" s="148"/>
      <c r="D282" s="26"/>
      <c r="E282" s="193"/>
      <c r="F282" s="27"/>
      <c r="G282" s="208"/>
      <c r="H282" s="13"/>
      <c r="I282" s="24"/>
      <c r="J282" s="24"/>
      <c r="K282" s="91">
        <f t="shared" si="2"/>
        <v>0</v>
      </c>
    </row>
    <row r="283" spans="1:11" x14ac:dyDescent="0.25">
      <c r="A283" s="146"/>
      <c r="B283" s="266"/>
      <c r="C283" s="148"/>
      <c r="D283" s="26"/>
      <c r="E283" s="193"/>
      <c r="F283" s="27"/>
      <c r="G283" s="208"/>
      <c r="H283" s="13"/>
      <c r="I283" s="24"/>
      <c r="J283" s="24"/>
      <c r="K283" s="91">
        <f t="shared" si="2"/>
        <v>0</v>
      </c>
    </row>
    <row r="284" spans="1:11" x14ac:dyDescent="0.25">
      <c r="A284" s="146"/>
      <c r="B284" s="266"/>
      <c r="C284" s="148"/>
      <c r="D284" s="26"/>
      <c r="E284" s="193"/>
      <c r="F284" s="27"/>
      <c r="G284" s="208"/>
      <c r="H284" s="13"/>
      <c r="I284" s="24"/>
      <c r="J284" s="24"/>
      <c r="K284" s="91">
        <f t="shared" ref="K284" si="3">+I284-J284</f>
        <v>0</v>
      </c>
    </row>
    <row r="285" spans="1:11" x14ac:dyDescent="0.25">
      <c r="A285" s="15"/>
      <c r="B285" s="261"/>
      <c r="C285" s="16"/>
      <c r="D285" s="16"/>
      <c r="E285" s="192"/>
      <c r="F285" s="16"/>
      <c r="G285" s="289" t="s">
        <v>19</v>
      </c>
      <c r="H285" s="290"/>
      <c r="I285" s="29">
        <f>SUM(I23:I284)</f>
        <v>7338955975</v>
      </c>
      <c r="J285" s="29">
        <f>SUM(J23:J284)</f>
        <v>2399101625</v>
      </c>
      <c r="K285" s="29">
        <f>SUM(K23:K284)</f>
        <v>4939854350</v>
      </c>
    </row>
    <row r="286" spans="1:11" ht="12.75" customHeight="1" x14ac:dyDescent="0.25">
      <c r="A286" s="15"/>
      <c r="B286" s="261"/>
      <c r="C286" s="16"/>
      <c r="D286" s="16"/>
      <c r="E286" s="192"/>
      <c r="F286" s="20"/>
      <c r="G286" s="192"/>
      <c r="H286" s="16"/>
      <c r="I286" s="20"/>
      <c r="J286" s="20"/>
      <c r="K286" s="21"/>
    </row>
    <row r="287" spans="1:11" ht="24.95" customHeight="1" x14ac:dyDescent="0.25">
      <c r="A287" s="70" t="s">
        <v>38</v>
      </c>
      <c r="B287" s="71" t="s">
        <v>40</v>
      </c>
      <c r="C287" s="70" t="s">
        <v>41</v>
      </c>
      <c r="D287" s="72" t="s">
        <v>39</v>
      </c>
      <c r="E287" s="201" t="s">
        <v>15</v>
      </c>
      <c r="F287" s="70" t="s">
        <v>34</v>
      </c>
      <c r="G287" s="201" t="s">
        <v>16</v>
      </c>
      <c r="H287" s="70" t="s">
        <v>22</v>
      </c>
      <c r="I287" s="70" t="s">
        <v>12</v>
      </c>
      <c r="J287" s="70" t="s">
        <v>23</v>
      </c>
      <c r="K287" s="70" t="s">
        <v>4</v>
      </c>
    </row>
    <row r="288" spans="1:11" ht="24.95" customHeight="1" x14ac:dyDescent="0.25">
      <c r="A288" s="73">
        <v>9709001000</v>
      </c>
      <c r="B288" s="267">
        <v>0</v>
      </c>
      <c r="C288" s="73">
        <v>0</v>
      </c>
      <c r="D288" s="74">
        <f>+A288+B288-C288</f>
        <v>9709001000</v>
      </c>
      <c r="E288" s="202">
        <f>+I285</f>
        <v>7338955975</v>
      </c>
      <c r="F288" s="75">
        <f>+E288/D288</f>
        <v>0.75589197848470713</v>
      </c>
      <c r="G288" s="202">
        <f>+I20</f>
        <v>210872725</v>
      </c>
      <c r="H288" s="74">
        <f>+D288-E288-G288</f>
        <v>2159172300</v>
      </c>
      <c r="I288" s="74">
        <f>+J285</f>
        <v>2399101625</v>
      </c>
      <c r="J288" s="75">
        <f>+I288/D288</f>
        <v>0.2471007702028252</v>
      </c>
      <c r="K288" s="74">
        <f>+K285</f>
        <v>4939854350</v>
      </c>
    </row>
    <row r="289" spans="1:11" x14ac:dyDescent="0.25">
      <c r="A289" s="76">
        <v>1</v>
      </c>
      <c r="B289" s="268">
        <v>2</v>
      </c>
      <c r="C289" s="76">
        <v>3</v>
      </c>
      <c r="D289" s="76" t="s">
        <v>3</v>
      </c>
      <c r="E289" s="204">
        <v>5</v>
      </c>
      <c r="F289" s="76" t="s">
        <v>18</v>
      </c>
      <c r="G289" s="204">
        <v>7</v>
      </c>
      <c r="H289" s="76" t="s">
        <v>9</v>
      </c>
      <c r="I289" s="76">
        <v>9</v>
      </c>
      <c r="J289" s="76" t="s">
        <v>24</v>
      </c>
      <c r="K289" s="76" t="s">
        <v>25</v>
      </c>
    </row>
    <row r="291" spans="1:11" x14ac:dyDescent="0.25">
      <c r="B291" s="269"/>
    </row>
    <row r="292" spans="1:11" x14ac:dyDescent="0.25">
      <c r="B292" s="269"/>
      <c r="I292" s="63"/>
    </row>
    <row r="293" spans="1:11" x14ac:dyDescent="0.25">
      <c r="B293" s="269"/>
    </row>
  </sheetData>
  <mergeCells count="16">
    <mergeCell ref="J21:J22"/>
    <mergeCell ref="E22:F22"/>
    <mergeCell ref="G22:H22"/>
    <mergeCell ref="A3:J3"/>
    <mergeCell ref="A5:A6"/>
    <mergeCell ref="B5:B6"/>
    <mergeCell ref="D5:D6"/>
    <mergeCell ref="E5:H5"/>
    <mergeCell ref="I5:I6"/>
    <mergeCell ref="J5:K6"/>
    <mergeCell ref="E6:H6"/>
    <mergeCell ref="G285:H285"/>
    <mergeCell ref="G20:H20"/>
    <mergeCell ref="A21:A22"/>
    <mergeCell ref="E21:H21"/>
    <mergeCell ref="I21:I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8"/>
  <sheetViews>
    <sheetView workbookViewId="0">
      <selection activeCell="F7" sqref="F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75" t="s">
        <v>145</v>
      </c>
      <c r="B3" s="275"/>
      <c r="C3" s="275"/>
      <c r="D3" s="275"/>
      <c r="E3" s="275"/>
      <c r="F3" s="275"/>
      <c r="G3" s="275"/>
      <c r="H3" s="275"/>
      <c r="I3" s="275"/>
      <c r="J3" s="275"/>
      <c r="K3" s="68" t="s">
        <v>2540</v>
      </c>
    </row>
    <row r="4" spans="1:11" ht="12.75" customHeight="1" x14ac:dyDescent="0.25">
      <c r="A4" s="4"/>
      <c r="B4" s="4"/>
      <c r="C4" s="4"/>
      <c r="D4" s="4"/>
      <c r="E4" s="4"/>
      <c r="F4" s="4"/>
      <c r="G4" s="4"/>
      <c r="H4" s="4"/>
      <c r="I4" s="4"/>
      <c r="J4" s="4"/>
      <c r="K4" s="5"/>
    </row>
    <row r="5" spans="1:11" x14ac:dyDescent="0.25">
      <c r="A5" s="278" t="s">
        <v>5</v>
      </c>
      <c r="B5" s="293" t="s">
        <v>26</v>
      </c>
      <c r="C5" s="31"/>
      <c r="D5" s="278" t="s">
        <v>17</v>
      </c>
      <c r="E5" s="295" t="s">
        <v>16</v>
      </c>
      <c r="F5" s="296"/>
      <c r="G5" s="296"/>
      <c r="H5" s="297"/>
      <c r="I5" s="278" t="s">
        <v>7</v>
      </c>
      <c r="J5" s="285" t="s">
        <v>21</v>
      </c>
      <c r="K5" s="286"/>
    </row>
    <row r="6" spans="1:11" x14ac:dyDescent="0.25">
      <c r="A6" s="279"/>
      <c r="B6" s="294"/>
      <c r="C6" s="32"/>
      <c r="D6" s="279"/>
      <c r="E6" s="295" t="s">
        <v>2</v>
      </c>
      <c r="F6" s="296"/>
      <c r="G6" s="296"/>
      <c r="H6" s="297"/>
      <c r="I6" s="279"/>
      <c r="J6" s="287"/>
      <c r="K6" s="288"/>
    </row>
    <row r="7" spans="1:11" x14ac:dyDescent="0.25">
      <c r="A7" s="211">
        <v>45044</v>
      </c>
      <c r="B7" s="185"/>
      <c r="C7" s="183"/>
      <c r="D7" s="213" t="s">
        <v>2518</v>
      </c>
      <c r="E7" s="199" t="s">
        <v>2517</v>
      </c>
      <c r="F7" s="96"/>
      <c r="G7" s="96"/>
      <c r="H7" s="94"/>
      <c r="I7" s="234">
        <v>75000000</v>
      </c>
      <c r="J7" s="184"/>
      <c r="K7" s="183"/>
    </row>
    <row r="8" spans="1:11" ht="15" customHeight="1" x14ac:dyDescent="0.25">
      <c r="A8" s="211">
        <v>45044</v>
      </c>
      <c r="B8" s="7"/>
      <c r="C8" s="8"/>
      <c r="D8" s="213" t="s">
        <v>2518</v>
      </c>
      <c r="E8" s="199" t="s">
        <v>2517</v>
      </c>
      <c r="F8" s="2"/>
      <c r="G8" s="9"/>
      <c r="H8" s="10"/>
      <c r="I8" s="234">
        <v>80000000</v>
      </c>
      <c r="J8" s="7"/>
      <c r="K8" s="8"/>
    </row>
    <row r="9" spans="1:11" ht="12.75" customHeight="1" x14ac:dyDescent="0.25">
      <c r="A9" s="211"/>
      <c r="B9" s="12"/>
      <c r="C9" s="13"/>
      <c r="D9" s="232"/>
      <c r="E9" s="232"/>
      <c r="F9" s="2"/>
      <c r="G9" s="2"/>
      <c r="H9" s="8"/>
      <c r="I9" s="234"/>
      <c r="J9" s="11"/>
      <c r="K9" s="10"/>
    </row>
    <row r="10" spans="1:11" x14ac:dyDescent="0.25">
      <c r="A10" s="15"/>
      <c r="B10" s="16"/>
      <c r="C10" s="16"/>
      <c r="D10" s="16"/>
      <c r="E10" s="16"/>
      <c r="F10" s="16"/>
      <c r="G10" s="289"/>
      <c r="H10" s="290"/>
      <c r="I10" s="17">
        <f>SUM(I7:I9)</f>
        <v>155000000</v>
      </c>
      <c r="J10" s="18"/>
      <c r="K10" s="19"/>
    </row>
    <row r="11" spans="1:11" x14ac:dyDescent="0.25">
      <c r="A11" s="278"/>
      <c r="B11" s="30"/>
      <c r="C11" s="33"/>
      <c r="D11" s="22"/>
      <c r="E11" s="295"/>
      <c r="F11" s="296"/>
      <c r="G11" s="296"/>
      <c r="H11" s="297"/>
      <c r="I11" s="278"/>
      <c r="J11" s="278"/>
      <c r="K11" s="33" t="s">
        <v>0</v>
      </c>
    </row>
    <row r="12" spans="1:11" x14ac:dyDescent="0.25">
      <c r="A12" s="279"/>
      <c r="B12" s="34"/>
      <c r="C12" s="34"/>
      <c r="D12" s="34"/>
      <c r="E12" s="295"/>
      <c r="F12" s="297"/>
      <c r="G12" s="295"/>
      <c r="H12" s="297"/>
      <c r="I12" s="279"/>
      <c r="J12" s="279"/>
      <c r="K12" s="34" t="s">
        <v>1</v>
      </c>
    </row>
    <row r="13" spans="1:11" ht="12.75" customHeight="1" x14ac:dyDescent="0.25">
      <c r="A13" s="23">
        <v>44930</v>
      </c>
      <c r="B13" s="93" t="s">
        <v>703</v>
      </c>
      <c r="C13" s="64" t="s">
        <v>278</v>
      </c>
      <c r="D13" s="64" t="s">
        <v>550</v>
      </c>
      <c r="E13" s="124" t="s">
        <v>1036</v>
      </c>
      <c r="F13" s="8"/>
      <c r="G13" s="206" t="s">
        <v>1023</v>
      </c>
      <c r="H13" s="8"/>
      <c r="I13" s="24">
        <v>56352000</v>
      </c>
      <c r="J13" s="165">
        <v>27236800</v>
      </c>
      <c r="K13" s="24">
        <f>+I13-J13</f>
        <v>29115200</v>
      </c>
    </row>
    <row r="14" spans="1:11" x14ac:dyDescent="0.25">
      <c r="A14" s="23">
        <v>44930</v>
      </c>
      <c r="B14" s="26" t="s">
        <v>747</v>
      </c>
      <c r="C14" s="65" t="s">
        <v>279</v>
      </c>
      <c r="D14" s="65" t="s">
        <v>209</v>
      </c>
      <c r="E14" s="124" t="s">
        <v>771</v>
      </c>
      <c r="F14" s="27"/>
      <c r="G14" s="207" t="s">
        <v>341</v>
      </c>
      <c r="H14" s="28"/>
      <c r="I14" s="24">
        <v>27084000</v>
      </c>
      <c r="J14" s="165">
        <v>17454133</v>
      </c>
      <c r="K14" s="24">
        <f t="shared" ref="K14:K79" si="0">+I14-J14</f>
        <v>9629867</v>
      </c>
    </row>
    <row r="15" spans="1:11" x14ac:dyDescent="0.25">
      <c r="A15" s="25">
        <v>44933</v>
      </c>
      <c r="B15" s="26" t="s">
        <v>462</v>
      </c>
      <c r="C15" s="26" t="s">
        <v>510</v>
      </c>
      <c r="D15" s="26" t="s">
        <v>507</v>
      </c>
      <c r="E15" s="130" t="s">
        <v>1037</v>
      </c>
      <c r="F15" s="27"/>
      <c r="G15" s="207" t="s">
        <v>1024</v>
      </c>
      <c r="H15" s="13"/>
      <c r="I15" s="24">
        <v>36112000</v>
      </c>
      <c r="J15" s="165">
        <v>16701800</v>
      </c>
      <c r="K15" s="24">
        <f t="shared" si="0"/>
        <v>19410200</v>
      </c>
    </row>
    <row r="16" spans="1:11" x14ac:dyDescent="0.25">
      <c r="A16" s="25">
        <v>44936</v>
      </c>
      <c r="B16" s="26" t="s">
        <v>748</v>
      </c>
      <c r="C16" s="26" t="s">
        <v>553</v>
      </c>
      <c r="D16" s="26" t="s">
        <v>461</v>
      </c>
      <c r="E16" s="124" t="s">
        <v>1038</v>
      </c>
      <c r="F16" s="27"/>
      <c r="G16" s="208" t="s">
        <v>1025</v>
      </c>
      <c r="H16" s="13"/>
      <c r="I16" s="24">
        <v>56352000</v>
      </c>
      <c r="J16" s="165">
        <v>25828000</v>
      </c>
      <c r="K16" s="24">
        <f t="shared" si="0"/>
        <v>30524000</v>
      </c>
    </row>
    <row r="17" spans="1:11" x14ac:dyDescent="0.25">
      <c r="A17" s="146">
        <v>44938</v>
      </c>
      <c r="B17" s="26" t="s">
        <v>606</v>
      </c>
      <c r="C17" s="148" t="s">
        <v>647</v>
      </c>
      <c r="D17" s="148" t="s">
        <v>574</v>
      </c>
      <c r="E17" s="124" t="s">
        <v>1039</v>
      </c>
      <c r="F17" s="27"/>
      <c r="G17" s="217" t="s">
        <v>55</v>
      </c>
      <c r="H17" s="13"/>
      <c r="I17" s="24">
        <v>16357140</v>
      </c>
      <c r="J17" s="165">
        <v>9905157</v>
      </c>
      <c r="K17" s="24">
        <f t="shared" si="0"/>
        <v>6451983</v>
      </c>
    </row>
    <row r="18" spans="1:11" x14ac:dyDescent="0.25">
      <c r="A18" s="146">
        <v>44943</v>
      </c>
      <c r="B18" s="26" t="s">
        <v>826</v>
      </c>
      <c r="C18" s="148" t="s">
        <v>611</v>
      </c>
      <c r="D18" s="148" t="s">
        <v>598</v>
      </c>
      <c r="E18" s="124" t="s">
        <v>1040</v>
      </c>
      <c r="F18" s="27"/>
      <c r="G18" s="208" t="s">
        <v>1026</v>
      </c>
      <c r="H18" s="13"/>
      <c r="I18" s="24">
        <v>36112000</v>
      </c>
      <c r="J18" s="165">
        <v>15498067</v>
      </c>
      <c r="K18" s="24">
        <f t="shared" si="0"/>
        <v>20613933</v>
      </c>
    </row>
    <row r="19" spans="1:11" x14ac:dyDescent="0.25">
      <c r="A19" s="146">
        <v>44943</v>
      </c>
      <c r="B19" s="26" t="s">
        <v>591</v>
      </c>
      <c r="C19" s="148" t="s">
        <v>585</v>
      </c>
      <c r="D19" s="148" t="s">
        <v>601</v>
      </c>
      <c r="E19" s="124" t="s">
        <v>1041</v>
      </c>
      <c r="F19" s="27"/>
      <c r="G19" s="208" t="s">
        <v>767</v>
      </c>
      <c r="H19" s="13"/>
      <c r="I19" s="24">
        <v>36112000</v>
      </c>
      <c r="J19" s="165">
        <v>15498067</v>
      </c>
      <c r="K19" s="24">
        <f t="shared" si="0"/>
        <v>20613933</v>
      </c>
    </row>
    <row r="20" spans="1:11" x14ac:dyDescent="0.25">
      <c r="A20" s="146">
        <v>44943</v>
      </c>
      <c r="B20" s="26" t="s">
        <v>735</v>
      </c>
      <c r="C20" s="148" t="s">
        <v>821</v>
      </c>
      <c r="D20" s="148" t="s">
        <v>485</v>
      </c>
      <c r="E20" s="124" t="s">
        <v>1042</v>
      </c>
      <c r="F20" s="27"/>
      <c r="G20" s="208" t="s">
        <v>1027</v>
      </c>
      <c r="H20" s="13"/>
      <c r="I20" s="24">
        <v>56352000</v>
      </c>
      <c r="J20" s="165">
        <v>24184400</v>
      </c>
      <c r="K20" s="24">
        <f t="shared" si="0"/>
        <v>32167600</v>
      </c>
    </row>
    <row r="21" spans="1:11" x14ac:dyDescent="0.25">
      <c r="A21" s="146">
        <v>44944</v>
      </c>
      <c r="B21" s="26" t="s">
        <v>716</v>
      </c>
      <c r="C21" s="148" t="s">
        <v>828</v>
      </c>
      <c r="D21" s="148" t="s">
        <v>490</v>
      </c>
      <c r="E21" s="124" t="s">
        <v>1043</v>
      </c>
      <c r="F21" s="27"/>
      <c r="G21" s="208" t="s">
        <v>1028</v>
      </c>
      <c r="H21" s="13"/>
      <c r="I21" s="24">
        <v>40000000</v>
      </c>
      <c r="J21" s="165">
        <v>17166667</v>
      </c>
      <c r="K21" s="24">
        <f t="shared" si="0"/>
        <v>22833333</v>
      </c>
    </row>
    <row r="22" spans="1:11" x14ac:dyDescent="0.25">
      <c r="A22" s="146">
        <v>44944</v>
      </c>
      <c r="B22" s="26" t="s">
        <v>720</v>
      </c>
      <c r="C22" s="148" t="s">
        <v>600</v>
      </c>
      <c r="D22" s="148" t="s">
        <v>570</v>
      </c>
      <c r="E22" s="124" t="s">
        <v>1044</v>
      </c>
      <c r="F22" s="27"/>
      <c r="G22" s="208" t="s">
        <v>770</v>
      </c>
      <c r="H22" s="13"/>
      <c r="I22" s="24">
        <v>36112000</v>
      </c>
      <c r="J22" s="165">
        <v>15347600</v>
      </c>
      <c r="K22" s="24">
        <f t="shared" si="0"/>
        <v>20764400</v>
      </c>
    </row>
    <row r="23" spans="1:11" x14ac:dyDescent="0.25">
      <c r="A23" s="146">
        <v>44946</v>
      </c>
      <c r="B23" s="26" t="s">
        <v>656</v>
      </c>
      <c r="C23" s="148" t="s">
        <v>613</v>
      </c>
      <c r="D23" s="148" t="s">
        <v>726</v>
      </c>
      <c r="E23" s="124" t="s">
        <v>1045</v>
      </c>
      <c r="F23" s="27"/>
      <c r="G23" s="208" t="s">
        <v>1029</v>
      </c>
      <c r="H23" s="13"/>
      <c r="I23" s="24">
        <v>36112000</v>
      </c>
      <c r="J23" s="165">
        <v>14745733</v>
      </c>
      <c r="K23" s="24">
        <f t="shared" si="0"/>
        <v>21366267</v>
      </c>
    </row>
    <row r="24" spans="1:11" x14ac:dyDescent="0.25">
      <c r="A24" s="146">
        <v>44949</v>
      </c>
      <c r="B24" s="26" t="s">
        <v>661</v>
      </c>
      <c r="C24" s="148" t="s">
        <v>623</v>
      </c>
      <c r="D24" s="148" t="s">
        <v>838</v>
      </c>
      <c r="E24" s="124" t="s">
        <v>1046</v>
      </c>
      <c r="F24" s="27"/>
      <c r="G24" s="208" t="s">
        <v>1030</v>
      </c>
      <c r="H24" s="13"/>
      <c r="I24" s="24">
        <v>48000000</v>
      </c>
      <c r="J24" s="165">
        <v>19400000</v>
      </c>
      <c r="K24" s="24">
        <f t="shared" si="0"/>
        <v>28600000</v>
      </c>
    </row>
    <row r="25" spans="1:11" x14ac:dyDescent="0.25">
      <c r="A25" s="146">
        <v>44951</v>
      </c>
      <c r="B25" s="26" t="s">
        <v>834</v>
      </c>
      <c r="C25" s="148" t="s">
        <v>763</v>
      </c>
      <c r="D25" s="148" t="s">
        <v>745</v>
      </c>
      <c r="E25" s="124" t="s">
        <v>1047</v>
      </c>
      <c r="F25" s="27"/>
      <c r="G25" s="208" t="s">
        <v>1031</v>
      </c>
      <c r="H25" s="13"/>
      <c r="I25" s="24">
        <v>48000000</v>
      </c>
      <c r="J25" s="165">
        <v>19200000</v>
      </c>
      <c r="K25" s="24">
        <f t="shared" si="0"/>
        <v>28800000</v>
      </c>
    </row>
    <row r="26" spans="1:11" x14ac:dyDescent="0.25">
      <c r="A26" s="146">
        <v>44951</v>
      </c>
      <c r="B26" s="26" t="s">
        <v>622</v>
      </c>
      <c r="C26" s="148" t="s">
        <v>785</v>
      </c>
      <c r="D26" s="148" t="s">
        <v>500</v>
      </c>
      <c r="E26" s="124" t="s">
        <v>1048</v>
      </c>
      <c r="F26" s="27"/>
      <c r="G26" s="208" t="s">
        <v>1032</v>
      </c>
      <c r="H26" s="13"/>
      <c r="I26" s="24">
        <v>37600000</v>
      </c>
      <c r="J26" s="165">
        <v>15040000</v>
      </c>
      <c r="K26" s="24">
        <f t="shared" si="0"/>
        <v>22560000</v>
      </c>
    </row>
    <row r="27" spans="1:11" x14ac:dyDescent="0.25">
      <c r="A27" s="146">
        <v>44951</v>
      </c>
      <c r="B27" s="26" t="s">
        <v>624</v>
      </c>
      <c r="C27" s="148" t="s">
        <v>743</v>
      </c>
      <c r="D27" s="148" t="s">
        <v>501</v>
      </c>
      <c r="E27" s="124" t="s">
        <v>1049</v>
      </c>
      <c r="F27" s="27"/>
      <c r="G27" s="208" t="s">
        <v>267</v>
      </c>
      <c r="H27" s="13"/>
      <c r="I27" s="24">
        <v>51864800</v>
      </c>
      <c r="J27" s="165">
        <v>20745920</v>
      </c>
      <c r="K27" s="24">
        <f t="shared" si="0"/>
        <v>31118880</v>
      </c>
    </row>
    <row r="28" spans="1:11" x14ac:dyDescent="0.25">
      <c r="A28" s="146">
        <v>44951</v>
      </c>
      <c r="B28" s="26" t="s">
        <v>302</v>
      </c>
      <c r="C28" s="148" t="s">
        <v>502</v>
      </c>
      <c r="D28" s="148" t="s">
        <v>502</v>
      </c>
      <c r="E28" s="124" t="s">
        <v>1050</v>
      </c>
      <c r="F28" s="27"/>
      <c r="G28" s="208" t="s">
        <v>1033</v>
      </c>
      <c r="H28" s="13"/>
      <c r="I28" s="24">
        <v>41376000</v>
      </c>
      <c r="J28" s="165">
        <v>16550400</v>
      </c>
      <c r="K28" s="24">
        <f t="shared" si="0"/>
        <v>24825600</v>
      </c>
    </row>
    <row r="29" spans="1:11" x14ac:dyDescent="0.25">
      <c r="A29" s="146">
        <v>44956</v>
      </c>
      <c r="B29" s="26" t="s">
        <v>666</v>
      </c>
      <c r="C29" s="148" t="s">
        <v>634</v>
      </c>
      <c r="D29" s="148" t="s">
        <v>634</v>
      </c>
      <c r="E29" s="124" t="s">
        <v>1051</v>
      </c>
      <c r="F29" s="27"/>
      <c r="G29" s="208" t="s">
        <v>768</v>
      </c>
      <c r="H29" s="13"/>
      <c r="I29" s="24">
        <v>36112000</v>
      </c>
      <c r="J29" s="165">
        <v>13692467</v>
      </c>
      <c r="K29" s="24">
        <f t="shared" si="0"/>
        <v>22419533</v>
      </c>
    </row>
    <row r="30" spans="1:11" x14ac:dyDescent="0.25">
      <c r="A30" s="146">
        <v>44956</v>
      </c>
      <c r="B30" s="26" t="s">
        <v>740</v>
      </c>
      <c r="C30" s="148" t="s">
        <v>844</v>
      </c>
      <c r="D30" s="148" t="s">
        <v>306</v>
      </c>
      <c r="E30" s="124" t="s">
        <v>1052</v>
      </c>
      <c r="F30" s="27"/>
      <c r="G30" s="208" t="s">
        <v>1034</v>
      </c>
      <c r="H30" s="13"/>
      <c r="I30" s="24">
        <v>33032000</v>
      </c>
      <c r="J30" s="24">
        <v>12249367</v>
      </c>
      <c r="K30" s="24">
        <f t="shared" si="0"/>
        <v>20782633</v>
      </c>
    </row>
    <row r="31" spans="1:11" x14ac:dyDescent="0.25">
      <c r="A31" s="146">
        <v>44956</v>
      </c>
      <c r="B31" s="26" t="s">
        <v>742</v>
      </c>
      <c r="C31" s="148" t="s">
        <v>633</v>
      </c>
      <c r="D31" s="148" t="s">
        <v>635</v>
      </c>
      <c r="E31" s="124" t="s">
        <v>1053</v>
      </c>
      <c r="F31" s="27"/>
      <c r="G31" s="208" t="s">
        <v>1035</v>
      </c>
      <c r="H31" s="13"/>
      <c r="I31" s="24">
        <v>27090000</v>
      </c>
      <c r="J31" s="24">
        <v>13545000</v>
      </c>
      <c r="K31" s="24">
        <f t="shared" si="0"/>
        <v>13545000</v>
      </c>
    </row>
    <row r="32" spans="1:11" x14ac:dyDescent="0.25">
      <c r="A32" s="146">
        <v>44963</v>
      </c>
      <c r="B32" s="26" t="s">
        <v>1590</v>
      </c>
      <c r="C32" s="148" t="s">
        <v>1774</v>
      </c>
      <c r="D32" s="148" t="s">
        <v>1261</v>
      </c>
      <c r="E32" s="124" t="s">
        <v>1795</v>
      </c>
      <c r="F32" s="27"/>
      <c r="G32" s="208" t="s">
        <v>1807</v>
      </c>
      <c r="H32" s="13"/>
      <c r="I32" s="24">
        <v>54400000</v>
      </c>
      <c r="J32" s="24">
        <v>19266667</v>
      </c>
      <c r="K32" s="24">
        <f t="shared" si="0"/>
        <v>35133333</v>
      </c>
    </row>
    <row r="33" spans="1:11" x14ac:dyDescent="0.25">
      <c r="A33" s="146">
        <v>44963</v>
      </c>
      <c r="B33" s="26" t="s">
        <v>1593</v>
      </c>
      <c r="C33" s="148" t="s">
        <v>1773</v>
      </c>
      <c r="D33" s="148" t="s">
        <v>1778</v>
      </c>
      <c r="E33" s="124" t="s">
        <v>1796</v>
      </c>
      <c r="F33" s="27"/>
      <c r="G33" s="208" t="s">
        <v>1808</v>
      </c>
      <c r="H33" s="13"/>
      <c r="I33" s="24">
        <v>48000000</v>
      </c>
      <c r="J33" s="24">
        <v>16800000</v>
      </c>
      <c r="K33" s="24">
        <f t="shared" si="0"/>
        <v>31200000</v>
      </c>
    </row>
    <row r="34" spans="1:11" x14ac:dyDescent="0.25">
      <c r="A34" s="146">
        <v>44964</v>
      </c>
      <c r="B34" s="26" t="s">
        <v>1584</v>
      </c>
      <c r="C34" s="148" t="s">
        <v>1772</v>
      </c>
      <c r="D34" s="148" t="s">
        <v>1271</v>
      </c>
      <c r="E34" s="124" t="s">
        <v>1797</v>
      </c>
      <c r="F34" s="27"/>
      <c r="G34" s="208" t="s">
        <v>1809</v>
      </c>
      <c r="H34" s="13"/>
      <c r="I34" s="24">
        <v>54400000</v>
      </c>
      <c r="J34" s="24">
        <v>18813333</v>
      </c>
      <c r="K34" s="24">
        <f t="shared" si="0"/>
        <v>35586667</v>
      </c>
    </row>
    <row r="35" spans="1:11" x14ac:dyDescent="0.25">
      <c r="A35" s="146">
        <v>44964</v>
      </c>
      <c r="B35" s="26" t="s">
        <v>1819</v>
      </c>
      <c r="C35" s="148" t="s">
        <v>1596</v>
      </c>
      <c r="D35" s="148" t="s">
        <v>1277</v>
      </c>
      <c r="E35" s="124" t="s">
        <v>1798</v>
      </c>
      <c r="F35" s="27"/>
      <c r="G35" s="208" t="s">
        <v>1810</v>
      </c>
      <c r="H35" s="13"/>
      <c r="I35" s="24">
        <v>56000000</v>
      </c>
      <c r="J35" s="24">
        <v>19366667</v>
      </c>
      <c r="K35" s="24">
        <f t="shared" si="0"/>
        <v>36633333</v>
      </c>
    </row>
    <row r="36" spans="1:11" x14ac:dyDescent="0.25">
      <c r="A36" s="146">
        <v>44970</v>
      </c>
      <c r="B36" s="26" t="s">
        <v>1283</v>
      </c>
      <c r="C36" s="148" t="s">
        <v>1522</v>
      </c>
      <c r="D36" s="148" t="s">
        <v>1543</v>
      </c>
      <c r="E36" s="124" t="s">
        <v>1799</v>
      </c>
      <c r="F36" s="27"/>
      <c r="G36" s="208" t="s">
        <v>1811</v>
      </c>
      <c r="H36" s="13"/>
      <c r="I36" s="24">
        <v>36112000</v>
      </c>
      <c r="J36" s="24">
        <v>11585933</v>
      </c>
      <c r="K36" s="24">
        <f t="shared" si="0"/>
        <v>24526067</v>
      </c>
    </row>
    <row r="37" spans="1:11" x14ac:dyDescent="0.25">
      <c r="A37" s="146">
        <v>44971</v>
      </c>
      <c r="B37" s="26" t="s">
        <v>1610</v>
      </c>
      <c r="C37" s="148" t="s">
        <v>1783</v>
      </c>
      <c r="D37" s="148" t="s">
        <v>1785</v>
      </c>
      <c r="E37" s="124" t="s">
        <v>1800</v>
      </c>
      <c r="F37" s="27"/>
      <c r="G37" s="208" t="s">
        <v>1812</v>
      </c>
      <c r="H37" s="13"/>
      <c r="I37" s="24">
        <v>64600000</v>
      </c>
      <c r="J37" s="24">
        <v>20725833</v>
      </c>
      <c r="K37" s="24">
        <f t="shared" si="0"/>
        <v>43874167</v>
      </c>
    </row>
    <row r="38" spans="1:11" x14ac:dyDescent="0.25">
      <c r="A38" s="146">
        <v>44971</v>
      </c>
      <c r="B38" s="26" t="s">
        <v>1287</v>
      </c>
      <c r="C38" s="148" t="s">
        <v>1785</v>
      </c>
      <c r="D38" s="148" t="s">
        <v>1786</v>
      </c>
      <c r="E38" s="124" t="s">
        <v>1801</v>
      </c>
      <c r="F38" s="27"/>
      <c r="G38" s="208" t="s">
        <v>1813</v>
      </c>
      <c r="H38" s="13"/>
      <c r="I38" s="24">
        <v>72696150</v>
      </c>
      <c r="J38" s="24">
        <v>20731865</v>
      </c>
      <c r="K38" s="24">
        <f t="shared" si="0"/>
        <v>51964285</v>
      </c>
    </row>
    <row r="39" spans="1:11" x14ac:dyDescent="0.25">
      <c r="A39" s="146">
        <v>44972</v>
      </c>
      <c r="B39" s="26" t="s">
        <v>1302</v>
      </c>
      <c r="C39" s="148" t="s">
        <v>1635</v>
      </c>
      <c r="D39" s="148" t="s">
        <v>1787</v>
      </c>
      <c r="E39" s="124" t="s">
        <v>1802</v>
      </c>
      <c r="F39" s="27"/>
      <c r="G39" s="208" t="s">
        <v>1814</v>
      </c>
      <c r="H39" s="13"/>
      <c r="I39" s="24">
        <v>84000000</v>
      </c>
      <c r="J39" s="24">
        <v>26600000</v>
      </c>
      <c r="K39" s="24">
        <f t="shared" si="0"/>
        <v>57400000</v>
      </c>
    </row>
    <row r="40" spans="1:11" x14ac:dyDescent="0.25">
      <c r="A40" s="146">
        <v>44972</v>
      </c>
      <c r="B40" s="26" t="s">
        <v>1820</v>
      </c>
      <c r="C40" s="148" t="s">
        <v>1788</v>
      </c>
      <c r="D40" s="148" t="s">
        <v>1789</v>
      </c>
      <c r="E40" s="124" t="s">
        <v>1803</v>
      </c>
      <c r="F40" s="27"/>
      <c r="G40" s="208" t="s">
        <v>1815</v>
      </c>
      <c r="H40" s="13"/>
      <c r="I40" s="24">
        <v>38598000</v>
      </c>
      <c r="J40" s="24">
        <v>13785000</v>
      </c>
      <c r="K40" s="24">
        <f t="shared" si="0"/>
        <v>24813000</v>
      </c>
    </row>
    <row r="41" spans="1:11" x14ac:dyDescent="0.25">
      <c r="A41" s="146">
        <v>44984</v>
      </c>
      <c r="B41" s="26" t="s">
        <v>1323</v>
      </c>
      <c r="C41" s="148" t="s">
        <v>1790</v>
      </c>
      <c r="D41" s="148" t="s">
        <v>1791</v>
      </c>
      <c r="E41" s="124" t="s">
        <v>1804</v>
      </c>
      <c r="F41" s="27"/>
      <c r="G41" s="208" t="s">
        <v>1816</v>
      </c>
      <c r="H41" s="13"/>
      <c r="I41" s="24">
        <v>28903000</v>
      </c>
      <c r="J41" s="24">
        <v>8808533</v>
      </c>
      <c r="K41" s="24">
        <f t="shared" si="0"/>
        <v>20094467</v>
      </c>
    </row>
    <row r="42" spans="1:11" x14ac:dyDescent="0.25">
      <c r="A42" s="146">
        <v>44985</v>
      </c>
      <c r="B42" s="26" t="s">
        <v>1821</v>
      </c>
      <c r="C42" s="148" t="s">
        <v>1792</v>
      </c>
      <c r="D42" s="148" t="s">
        <v>1793</v>
      </c>
      <c r="E42" s="124" t="s">
        <v>1805</v>
      </c>
      <c r="F42" s="27"/>
      <c r="G42" s="208" t="s">
        <v>1817</v>
      </c>
      <c r="H42" s="13"/>
      <c r="I42" s="24">
        <v>49000000</v>
      </c>
      <c r="J42" s="24">
        <v>14700000</v>
      </c>
      <c r="K42" s="24">
        <f t="shared" si="0"/>
        <v>34300000</v>
      </c>
    </row>
    <row r="43" spans="1:11" x14ac:dyDescent="0.25">
      <c r="A43" s="146">
        <v>44985</v>
      </c>
      <c r="B43" s="26" t="s">
        <v>1529</v>
      </c>
      <c r="C43" s="148" t="s">
        <v>1794</v>
      </c>
      <c r="D43" s="148" t="s">
        <v>226</v>
      </c>
      <c r="E43" s="124" t="s">
        <v>1806</v>
      </c>
      <c r="F43" s="27"/>
      <c r="G43" s="208" t="s">
        <v>1818</v>
      </c>
      <c r="H43" s="13"/>
      <c r="I43" s="24">
        <v>21700000</v>
      </c>
      <c r="J43" s="24">
        <v>5993333</v>
      </c>
      <c r="K43" s="24">
        <f t="shared" si="0"/>
        <v>15706667</v>
      </c>
    </row>
    <row r="44" spans="1:11" x14ac:dyDescent="0.25">
      <c r="A44" s="146">
        <v>44987</v>
      </c>
      <c r="B44" s="26" t="s">
        <v>1324</v>
      </c>
      <c r="C44" s="148" t="s">
        <v>1832</v>
      </c>
      <c r="D44" s="148" t="s">
        <v>2143</v>
      </c>
      <c r="E44" s="124" t="s">
        <v>2237</v>
      </c>
      <c r="F44" s="27"/>
      <c r="G44" s="208" t="s">
        <v>2227</v>
      </c>
      <c r="H44" s="13"/>
      <c r="I44" s="24">
        <v>31598000</v>
      </c>
      <c r="J44" s="24">
        <v>7974733</v>
      </c>
      <c r="K44" s="24">
        <f t="shared" si="0"/>
        <v>23623267</v>
      </c>
    </row>
    <row r="45" spans="1:11" x14ac:dyDescent="0.25">
      <c r="A45" s="146">
        <v>44993</v>
      </c>
      <c r="B45" s="26" t="s">
        <v>2224</v>
      </c>
      <c r="C45" s="148" t="s">
        <v>2154</v>
      </c>
      <c r="D45" s="148" t="s">
        <v>2214</v>
      </c>
      <c r="E45" s="124" t="s">
        <v>2238</v>
      </c>
      <c r="F45" s="27"/>
      <c r="G45" s="208" t="s">
        <v>2228</v>
      </c>
      <c r="H45" s="13"/>
      <c r="I45" s="24">
        <v>36000000</v>
      </c>
      <c r="J45" s="24">
        <v>10600000</v>
      </c>
      <c r="K45" s="24">
        <f t="shared" si="0"/>
        <v>25400000</v>
      </c>
    </row>
    <row r="46" spans="1:11" x14ac:dyDescent="0.25">
      <c r="A46" s="146">
        <v>44994</v>
      </c>
      <c r="B46" s="26" t="s">
        <v>2225</v>
      </c>
      <c r="C46" s="148" t="s">
        <v>2085</v>
      </c>
      <c r="D46" s="148" t="s">
        <v>2215</v>
      </c>
      <c r="E46" s="124" t="s">
        <v>2239</v>
      </c>
      <c r="F46" s="27"/>
      <c r="G46" s="208" t="s">
        <v>2229</v>
      </c>
      <c r="H46" s="13"/>
      <c r="I46" s="24">
        <v>35000000</v>
      </c>
      <c r="J46" s="24">
        <v>8666667</v>
      </c>
      <c r="K46" s="24">
        <f t="shared" si="0"/>
        <v>26333333</v>
      </c>
    </row>
    <row r="47" spans="1:11" x14ac:dyDescent="0.25">
      <c r="A47" s="146">
        <v>44999</v>
      </c>
      <c r="B47" s="26" t="s">
        <v>1793</v>
      </c>
      <c r="C47" s="148" t="s">
        <v>2087</v>
      </c>
      <c r="D47" s="148" t="s">
        <v>2216</v>
      </c>
      <c r="E47" s="124" t="s">
        <v>2240</v>
      </c>
      <c r="F47" s="27"/>
      <c r="G47" s="208" t="s">
        <v>2230</v>
      </c>
      <c r="H47" s="13"/>
      <c r="I47" s="24">
        <v>56000000</v>
      </c>
      <c r="J47" s="24">
        <v>10500000</v>
      </c>
      <c r="K47" s="24">
        <f t="shared" si="0"/>
        <v>45500000</v>
      </c>
    </row>
    <row r="48" spans="1:11" x14ac:dyDescent="0.25">
      <c r="A48" s="146">
        <v>45002</v>
      </c>
      <c r="B48" s="26" t="s">
        <v>1990</v>
      </c>
      <c r="C48" s="148" t="s">
        <v>2217</v>
      </c>
      <c r="D48" s="148" t="s">
        <v>2218</v>
      </c>
      <c r="E48" s="124" t="s">
        <v>2241</v>
      </c>
      <c r="F48" s="27"/>
      <c r="G48" s="208" t="s">
        <v>2231</v>
      </c>
      <c r="H48" s="13"/>
      <c r="I48" s="24">
        <v>84000000</v>
      </c>
      <c r="J48" s="24">
        <v>14000000</v>
      </c>
      <c r="K48" s="24">
        <f t="shared" si="0"/>
        <v>70000000</v>
      </c>
    </row>
    <row r="49" spans="1:11" x14ac:dyDescent="0.25">
      <c r="A49" s="146">
        <v>45007</v>
      </c>
      <c r="B49" s="26" t="s">
        <v>1994</v>
      </c>
      <c r="C49" s="148" t="s">
        <v>2215</v>
      </c>
      <c r="D49" s="148" t="s">
        <v>2219</v>
      </c>
      <c r="E49" s="124" t="s">
        <v>2242</v>
      </c>
      <c r="F49" s="27"/>
      <c r="G49" s="208" t="s">
        <v>2232</v>
      </c>
      <c r="H49" s="13"/>
      <c r="I49" s="24">
        <v>19061868</v>
      </c>
      <c r="J49" s="24">
        <v>3449290</v>
      </c>
      <c r="K49" s="24">
        <f t="shared" si="0"/>
        <v>15612578</v>
      </c>
    </row>
    <row r="50" spans="1:11" x14ac:dyDescent="0.25">
      <c r="A50" s="146">
        <v>45008</v>
      </c>
      <c r="B50" s="26" t="s">
        <v>2084</v>
      </c>
      <c r="C50" s="148" t="s">
        <v>2158</v>
      </c>
      <c r="D50" s="148" t="s">
        <v>2220</v>
      </c>
      <c r="E50" s="124" t="s">
        <v>2243</v>
      </c>
      <c r="F50" s="27"/>
      <c r="G50" s="208" t="s">
        <v>2233</v>
      </c>
      <c r="H50" s="13"/>
      <c r="I50" s="24">
        <v>56352000</v>
      </c>
      <c r="J50" s="24">
        <v>8922400</v>
      </c>
      <c r="K50" s="24">
        <f t="shared" si="0"/>
        <v>47429600</v>
      </c>
    </row>
    <row r="51" spans="1:11" x14ac:dyDescent="0.25">
      <c r="A51" s="146">
        <v>45008</v>
      </c>
      <c r="B51" s="26" t="s">
        <v>2226</v>
      </c>
      <c r="C51" s="148" t="s">
        <v>2159</v>
      </c>
      <c r="D51" s="148" t="s">
        <v>2221</v>
      </c>
      <c r="E51" s="124" t="s">
        <v>2244</v>
      </c>
      <c r="F51" s="27"/>
      <c r="G51" s="208" t="s">
        <v>2234</v>
      </c>
      <c r="H51" s="13"/>
      <c r="I51" s="24">
        <v>61600000</v>
      </c>
      <c r="J51" s="24">
        <v>9753333</v>
      </c>
      <c r="K51" s="24">
        <f t="shared" si="0"/>
        <v>51846667</v>
      </c>
    </row>
    <row r="52" spans="1:11" x14ac:dyDescent="0.25">
      <c r="A52" s="146">
        <v>45014</v>
      </c>
      <c r="B52" s="26" t="s">
        <v>1997</v>
      </c>
      <c r="C52" s="148" t="s">
        <v>2165</v>
      </c>
      <c r="D52" s="148" t="s">
        <v>2222</v>
      </c>
      <c r="E52" s="124" t="s">
        <v>2245</v>
      </c>
      <c r="F52" s="27"/>
      <c r="G52" s="208" t="s">
        <v>2235</v>
      </c>
      <c r="H52" s="13"/>
      <c r="I52" s="24">
        <v>74520000</v>
      </c>
      <c r="J52" s="24">
        <v>8073000</v>
      </c>
      <c r="K52" s="24">
        <f t="shared" si="0"/>
        <v>66447000</v>
      </c>
    </row>
    <row r="53" spans="1:11" x14ac:dyDescent="0.25">
      <c r="A53" s="146">
        <v>45015</v>
      </c>
      <c r="B53" s="26" t="s">
        <v>2085</v>
      </c>
      <c r="C53" s="148" t="s">
        <v>2014</v>
      </c>
      <c r="D53" s="148" t="s">
        <v>2223</v>
      </c>
      <c r="E53" s="124" t="s">
        <v>2246</v>
      </c>
      <c r="F53" s="27"/>
      <c r="G53" s="208" t="s">
        <v>2236</v>
      </c>
      <c r="H53" s="13"/>
      <c r="I53" s="24">
        <v>60000000</v>
      </c>
      <c r="J53" s="24">
        <v>7750000</v>
      </c>
      <c r="K53" s="24">
        <f t="shared" si="0"/>
        <v>52250000</v>
      </c>
    </row>
    <row r="54" spans="1:11" x14ac:dyDescent="0.25">
      <c r="A54" s="146">
        <v>45029</v>
      </c>
      <c r="B54" s="26" t="s">
        <v>2214</v>
      </c>
      <c r="C54" s="148" t="s">
        <v>2335</v>
      </c>
      <c r="D54" s="148" t="s">
        <v>2468</v>
      </c>
      <c r="E54" s="124" t="s">
        <v>2475</v>
      </c>
      <c r="F54" s="27"/>
      <c r="G54" s="208" t="s">
        <v>2472</v>
      </c>
      <c r="H54" s="13"/>
      <c r="I54" s="24">
        <v>56000000</v>
      </c>
      <c r="J54" s="24">
        <v>0</v>
      </c>
      <c r="K54" s="24">
        <f t="shared" si="0"/>
        <v>56000000</v>
      </c>
    </row>
    <row r="55" spans="1:11" x14ac:dyDescent="0.25">
      <c r="A55" s="146">
        <v>45034</v>
      </c>
      <c r="B55" s="26" t="s">
        <v>2280</v>
      </c>
      <c r="C55" s="148" t="s">
        <v>2219</v>
      </c>
      <c r="D55" s="148" t="s">
        <v>2469</v>
      </c>
      <c r="E55" s="124" t="s">
        <v>2476</v>
      </c>
      <c r="F55" s="27"/>
      <c r="G55" s="208" t="s">
        <v>2473</v>
      </c>
      <c r="H55" s="13"/>
      <c r="I55" s="24">
        <v>30000000</v>
      </c>
      <c r="J55" s="24">
        <v>2166667</v>
      </c>
      <c r="K55" s="24">
        <f t="shared" si="0"/>
        <v>27833333</v>
      </c>
    </row>
    <row r="56" spans="1:11" x14ac:dyDescent="0.25">
      <c r="A56" s="146">
        <v>45034</v>
      </c>
      <c r="B56" s="26" t="s">
        <v>2366</v>
      </c>
      <c r="C56" s="148" t="s">
        <v>2353</v>
      </c>
      <c r="D56" s="148" t="s">
        <v>2354</v>
      </c>
      <c r="E56" s="124" t="s">
        <v>2375</v>
      </c>
      <c r="F56" s="27"/>
      <c r="G56" s="208" t="s">
        <v>2385</v>
      </c>
      <c r="H56" s="13"/>
      <c r="I56" s="24">
        <v>26750000</v>
      </c>
      <c r="J56" s="24">
        <v>14131353</v>
      </c>
      <c r="K56" s="24">
        <f t="shared" si="0"/>
        <v>12618647</v>
      </c>
    </row>
    <row r="57" spans="1:11" x14ac:dyDescent="0.25">
      <c r="A57" s="146">
        <v>45036</v>
      </c>
      <c r="B57" s="26" t="s">
        <v>2161</v>
      </c>
      <c r="C57" s="148" t="s">
        <v>2101</v>
      </c>
      <c r="D57" s="148" t="s">
        <v>2357</v>
      </c>
      <c r="E57" s="124" t="s">
        <v>2378</v>
      </c>
      <c r="F57" s="27"/>
      <c r="G57" s="208" t="s">
        <v>2388</v>
      </c>
      <c r="H57" s="13"/>
      <c r="I57" s="24">
        <v>338000000</v>
      </c>
      <c r="J57" s="24">
        <v>0</v>
      </c>
      <c r="K57" s="24">
        <f t="shared" si="0"/>
        <v>338000000</v>
      </c>
    </row>
    <row r="58" spans="1:11" x14ac:dyDescent="0.25">
      <c r="A58" s="146">
        <v>45040</v>
      </c>
      <c r="B58" s="26" t="s">
        <v>2286</v>
      </c>
      <c r="C58" s="148" t="s">
        <v>2470</v>
      </c>
      <c r="D58" s="148" t="s">
        <v>2471</v>
      </c>
      <c r="E58" s="124" t="s">
        <v>2477</v>
      </c>
      <c r="F58" s="27"/>
      <c r="G58" s="208" t="s">
        <v>2474</v>
      </c>
      <c r="H58" s="13"/>
      <c r="I58" s="24">
        <v>61500000</v>
      </c>
      <c r="J58" s="24">
        <v>2391667</v>
      </c>
      <c r="K58" s="24">
        <f t="shared" si="0"/>
        <v>59108333</v>
      </c>
    </row>
    <row r="59" spans="1:11" x14ac:dyDescent="0.25">
      <c r="A59" s="146"/>
      <c r="B59" s="26"/>
      <c r="C59" s="148"/>
      <c r="D59" s="148"/>
      <c r="E59" s="124"/>
      <c r="F59" s="27"/>
      <c r="G59" s="208"/>
      <c r="H59" s="13"/>
      <c r="I59" s="24"/>
      <c r="J59" s="24"/>
      <c r="K59" s="24">
        <f t="shared" si="0"/>
        <v>0</v>
      </c>
    </row>
    <row r="60" spans="1:11" x14ac:dyDescent="0.25">
      <c r="A60" s="146"/>
      <c r="B60" s="26"/>
      <c r="C60" s="148"/>
      <c r="D60" s="148"/>
      <c r="E60" s="124"/>
      <c r="F60" s="27"/>
      <c r="G60" s="208"/>
      <c r="H60" s="13"/>
      <c r="I60" s="24"/>
      <c r="J60" s="24"/>
      <c r="K60" s="24">
        <f t="shared" si="0"/>
        <v>0</v>
      </c>
    </row>
    <row r="61" spans="1:11" x14ac:dyDescent="0.25">
      <c r="A61" s="146"/>
      <c r="B61" s="26"/>
      <c r="C61" s="148"/>
      <c r="D61" s="148"/>
      <c r="E61" s="124"/>
      <c r="F61" s="27"/>
      <c r="G61" s="208"/>
      <c r="H61" s="13"/>
      <c r="I61" s="24"/>
      <c r="J61" s="24"/>
      <c r="K61" s="24">
        <f t="shared" si="0"/>
        <v>0</v>
      </c>
    </row>
    <row r="62" spans="1:11" x14ac:dyDescent="0.25">
      <c r="A62" s="146"/>
      <c r="B62" s="26"/>
      <c r="C62" s="148"/>
      <c r="D62" s="148"/>
      <c r="E62" s="124"/>
      <c r="F62" s="27"/>
      <c r="G62" s="208"/>
      <c r="H62" s="13"/>
      <c r="I62" s="24"/>
      <c r="J62" s="24"/>
      <c r="K62" s="24">
        <f t="shared" si="0"/>
        <v>0</v>
      </c>
    </row>
    <row r="63" spans="1:11" x14ac:dyDescent="0.25">
      <c r="A63" s="146"/>
      <c r="B63" s="26"/>
      <c r="C63" s="148"/>
      <c r="D63" s="148"/>
      <c r="E63" s="124"/>
      <c r="F63" s="27"/>
      <c r="G63" s="208"/>
      <c r="H63" s="13"/>
      <c r="I63" s="24"/>
      <c r="J63" s="24"/>
      <c r="K63" s="24"/>
    </row>
    <row r="64" spans="1:11" x14ac:dyDescent="0.25">
      <c r="A64" s="146"/>
      <c r="B64" s="26"/>
      <c r="C64" s="148"/>
      <c r="D64" s="148"/>
      <c r="E64" s="124"/>
      <c r="F64" s="27"/>
      <c r="G64" s="208"/>
      <c r="H64" s="13"/>
      <c r="I64" s="24"/>
      <c r="J64" s="24"/>
      <c r="K64" s="24"/>
    </row>
    <row r="65" spans="1:13" x14ac:dyDescent="0.25">
      <c r="A65" s="146"/>
      <c r="B65" s="26"/>
      <c r="C65" s="148"/>
      <c r="D65" s="148"/>
      <c r="E65" s="124"/>
      <c r="F65" s="27"/>
      <c r="G65" s="208"/>
      <c r="H65" s="13"/>
      <c r="I65" s="24"/>
      <c r="J65" s="24"/>
      <c r="K65" s="24"/>
    </row>
    <row r="66" spans="1:13" x14ac:dyDescent="0.25">
      <c r="A66" s="146"/>
      <c r="B66" s="26"/>
      <c r="C66" s="148"/>
      <c r="D66" s="148"/>
      <c r="E66" s="124"/>
      <c r="F66" s="27"/>
      <c r="G66" s="208"/>
      <c r="H66" s="13"/>
      <c r="I66" s="24"/>
      <c r="J66" s="24"/>
      <c r="K66" s="24"/>
    </row>
    <row r="67" spans="1:13" x14ac:dyDescent="0.25">
      <c r="A67" s="146"/>
      <c r="B67" s="26"/>
      <c r="C67" s="148"/>
      <c r="D67" s="148"/>
      <c r="E67" s="124"/>
      <c r="F67" s="27"/>
      <c r="G67" s="208"/>
      <c r="H67" s="13"/>
      <c r="I67" s="24"/>
      <c r="J67" s="24"/>
      <c r="K67" s="24"/>
    </row>
    <row r="68" spans="1:13" x14ac:dyDescent="0.25">
      <c r="A68" s="146"/>
      <c r="B68" s="26"/>
      <c r="C68" s="148"/>
      <c r="D68" s="148"/>
      <c r="E68" s="124"/>
      <c r="F68" s="27"/>
      <c r="G68" s="208"/>
      <c r="H68" s="13"/>
      <c r="I68" s="24"/>
      <c r="J68" s="24"/>
      <c r="K68" s="24"/>
    </row>
    <row r="69" spans="1:13" x14ac:dyDescent="0.25">
      <c r="A69" s="146"/>
      <c r="B69" s="26"/>
      <c r="C69" s="148"/>
      <c r="D69" s="148"/>
      <c r="E69" s="124"/>
      <c r="F69" s="27"/>
      <c r="G69" s="208"/>
      <c r="H69" s="13"/>
      <c r="I69" s="24"/>
      <c r="J69" s="24"/>
      <c r="K69" s="24"/>
    </row>
    <row r="70" spans="1:13" x14ac:dyDescent="0.25">
      <c r="A70" s="146"/>
      <c r="B70" s="26"/>
      <c r="C70" s="148"/>
      <c r="D70" s="148"/>
      <c r="E70" s="124"/>
      <c r="F70" s="27"/>
      <c r="G70" s="208"/>
      <c r="H70" s="13"/>
      <c r="I70" s="24"/>
      <c r="J70" s="24"/>
      <c r="K70" s="24"/>
    </row>
    <row r="71" spans="1:13" x14ac:dyDescent="0.25">
      <c r="A71" s="146"/>
      <c r="B71" s="26"/>
      <c r="C71" s="148"/>
      <c r="D71" s="148"/>
      <c r="E71" s="124"/>
      <c r="F71" s="27"/>
      <c r="G71" s="208"/>
      <c r="H71" s="13"/>
      <c r="I71" s="24"/>
      <c r="J71" s="24"/>
      <c r="K71" s="24"/>
    </row>
    <row r="72" spans="1:13" x14ac:dyDescent="0.25">
      <c r="A72" s="146"/>
      <c r="B72" s="26"/>
      <c r="C72" s="148"/>
      <c r="D72" s="148"/>
      <c r="E72" s="124"/>
      <c r="F72" s="27"/>
      <c r="G72" s="133"/>
      <c r="H72" s="13"/>
      <c r="I72" s="24"/>
      <c r="J72" s="24"/>
      <c r="K72" s="24">
        <f t="shared" si="0"/>
        <v>0</v>
      </c>
    </row>
    <row r="73" spans="1:13" x14ac:dyDescent="0.25">
      <c r="A73" s="146"/>
      <c r="B73" s="26"/>
      <c r="C73" s="148"/>
      <c r="D73" s="148"/>
      <c r="E73" s="124"/>
      <c r="F73" s="27"/>
      <c r="G73" s="133"/>
      <c r="H73" s="13"/>
      <c r="I73" s="24"/>
      <c r="J73" s="24"/>
      <c r="K73" s="24">
        <f t="shared" si="0"/>
        <v>0</v>
      </c>
    </row>
    <row r="74" spans="1:13" x14ac:dyDescent="0.25">
      <c r="A74" s="146"/>
      <c r="B74" s="26"/>
      <c r="C74" s="148"/>
      <c r="D74" s="148"/>
      <c r="E74" s="124"/>
      <c r="F74" s="27"/>
      <c r="G74" s="133"/>
      <c r="H74" s="13"/>
      <c r="I74" s="24"/>
      <c r="J74" s="24"/>
      <c r="K74" s="24">
        <f t="shared" si="0"/>
        <v>0</v>
      </c>
    </row>
    <row r="75" spans="1:13" x14ac:dyDescent="0.25">
      <c r="A75" s="146"/>
      <c r="B75" s="26"/>
      <c r="C75" s="148"/>
      <c r="D75" s="148"/>
      <c r="E75" s="124"/>
      <c r="F75" s="27"/>
      <c r="G75" s="133"/>
      <c r="H75" s="13"/>
      <c r="I75" s="24"/>
      <c r="J75" s="24"/>
      <c r="K75" s="24">
        <f t="shared" si="0"/>
        <v>0</v>
      </c>
    </row>
    <row r="76" spans="1:13" x14ac:dyDescent="0.25">
      <c r="A76" s="146"/>
      <c r="B76" s="26"/>
      <c r="C76" s="148"/>
      <c r="D76" s="148"/>
      <c r="E76" s="124"/>
      <c r="F76" s="27"/>
      <c r="G76" s="133"/>
      <c r="H76" s="13"/>
      <c r="I76" s="24"/>
      <c r="J76" s="24"/>
      <c r="K76" s="24">
        <f t="shared" si="0"/>
        <v>0</v>
      </c>
    </row>
    <row r="77" spans="1:13" x14ac:dyDescent="0.25">
      <c r="A77" s="146"/>
      <c r="B77" s="26"/>
      <c r="C77" s="148"/>
      <c r="D77" s="148"/>
      <c r="E77" s="124"/>
      <c r="F77" s="27"/>
      <c r="G77" s="133"/>
      <c r="H77" s="13"/>
      <c r="I77" s="24"/>
      <c r="J77" s="24"/>
      <c r="K77" s="24">
        <f t="shared" si="0"/>
        <v>0</v>
      </c>
    </row>
    <row r="78" spans="1:13" x14ac:dyDescent="0.25">
      <c r="A78" s="146"/>
      <c r="B78" s="26"/>
      <c r="C78" s="148"/>
      <c r="D78" s="148"/>
      <c r="E78" s="124"/>
      <c r="F78" s="27"/>
      <c r="G78" s="133"/>
      <c r="H78" s="13"/>
      <c r="I78" s="24"/>
      <c r="J78" s="24"/>
      <c r="K78" s="24">
        <f t="shared" si="0"/>
        <v>0</v>
      </c>
    </row>
    <row r="79" spans="1:13" x14ac:dyDescent="0.25">
      <c r="A79" s="146"/>
      <c r="B79" s="26"/>
      <c r="C79" s="148"/>
      <c r="D79" s="148"/>
      <c r="E79" s="124"/>
      <c r="F79" s="27"/>
      <c r="G79" s="133"/>
      <c r="H79" s="13"/>
      <c r="I79" s="24"/>
      <c r="J79" s="24"/>
      <c r="K79" s="24">
        <f t="shared" si="0"/>
        <v>0</v>
      </c>
    </row>
    <row r="80" spans="1:13" x14ac:dyDescent="0.25">
      <c r="A80" s="15"/>
      <c r="B80" s="16"/>
      <c r="C80" s="16"/>
      <c r="D80" s="16"/>
      <c r="E80" s="16"/>
      <c r="F80" s="16"/>
      <c r="G80" s="289" t="s">
        <v>19</v>
      </c>
      <c r="H80" s="290"/>
      <c r="I80" s="29">
        <f>SUM(I13:I79)</f>
        <v>2390922958</v>
      </c>
      <c r="J80" s="29">
        <f>SUM(J13:J79)</f>
        <v>635545852</v>
      </c>
      <c r="K80" s="29">
        <f>SUM(K13:K79)</f>
        <v>1755377106</v>
      </c>
      <c r="M80" s="63"/>
    </row>
    <row r="81" spans="1:11" ht="12.75" customHeight="1" x14ac:dyDescent="0.25">
      <c r="A81" s="15"/>
      <c r="B81" s="16"/>
      <c r="C81" s="16"/>
      <c r="D81" s="16"/>
      <c r="E81" s="16"/>
      <c r="F81" s="20"/>
      <c r="G81" s="16"/>
      <c r="H81" s="16"/>
      <c r="I81" s="20"/>
      <c r="J81" s="20"/>
      <c r="K81" s="21"/>
    </row>
    <row r="82" spans="1:11" ht="24.95" customHeight="1" x14ac:dyDescent="0.25">
      <c r="A82" s="70" t="s">
        <v>38</v>
      </c>
      <c r="B82" s="71" t="s">
        <v>40</v>
      </c>
      <c r="C82" s="70" t="s">
        <v>41</v>
      </c>
      <c r="D82" s="72" t="s">
        <v>39</v>
      </c>
      <c r="E82" s="70" t="s">
        <v>15</v>
      </c>
      <c r="F82" s="70" t="s">
        <v>34</v>
      </c>
      <c r="G82" s="70" t="s">
        <v>16</v>
      </c>
      <c r="H82" s="70" t="s">
        <v>22</v>
      </c>
      <c r="I82" s="70" t="s">
        <v>12</v>
      </c>
      <c r="J82" s="70" t="s">
        <v>23</v>
      </c>
      <c r="K82" s="70" t="s">
        <v>4</v>
      </c>
    </row>
    <row r="83" spans="1:11" ht="24.95" customHeight="1" x14ac:dyDescent="0.25">
      <c r="A83" s="73">
        <v>2963353000</v>
      </c>
      <c r="B83" s="73">
        <v>0</v>
      </c>
      <c r="C83" s="73">
        <v>0</v>
      </c>
      <c r="D83" s="74">
        <f>+A83+B83-C83</f>
        <v>2963353000</v>
      </c>
      <c r="E83" s="74">
        <f>+I80</f>
        <v>2390922958</v>
      </c>
      <c r="F83" s="75">
        <f>+E83/D83</f>
        <v>0.80683028920280508</v>
      </c>
      <c r="G83" s="74">
        <f>+I10</f>
        <v>155000000</v>
      </c>
      <c r="H83" s="74">
        <f>+D83-E83-G83</f>
        <v>417430042</v>
      </c>
      <c r="I83" s="74">
        <f>+J80</f>
        <v>635545852</v>
      </c>
      <c r="J83" s="75">
        <f>+I83/D83</f>
        <v>0.2144684929537588</v>
      </c>
      <c r="K83" s="74">
        <f>+K80</f>
        <v>1755377106</v>
      </c>
    </row>
    <row r="84" spans="1:11" x14ac:dyDescent="0.25">
      <c r="A84" s="76">
        <v>1</v>
      </c>
      <c r="B84" s="76">
        <v>2</v>
      </c>
      <c r="C84" s="76">
        <v>3</v>
      </c>
      <c r="D84" s="76" t="s">
        <v>3</v>
      </c>
      <c r="E84" s="76">
        <v>5</v>
      </c>
      <c r="F84" s="76" t="s">
        <v>18</v>
      </c>
      <c r="G84" s="76">
        <v>7</v>
      </c>
      <c r="H84" s="76" t="s">
        <v>9</v>
      </c>
      <c r="I84" s="76">
        <v>9</v>
      </c>
      <c r="J84" s="76" t="s">
        <v>24</v>
      </c>
      <c r="K84" s="76" t="s">
        <v>25</v>
      </c>
    </row>
    <row r="86" spans="1:11" x14ac:dyDescent="0.25">
      <c r="B86" s="63"/>
    </row>
    <row r="87" spans="1:11" x14ac:dyDescent="0.25">
      <c r="B87" s="63"/>
      <c r="I87" s="63"/>
    </row>
    <row r="88" spans="1:11" x14ac:dyDescent="0.25">
      <c r="B88" s="63"/>
    </row>
  </sheetData>
  <mergeCells count="16">
    <mergeCell ref="J11:J12"/>
    <mergeCell ref="E12:F12"/>
    <mergeCell ref="G12:H12"/>
    <mergeCell ref="A3:J3"/>
    <mergeCell ref="A5:A6"/>
    <mergeCell ref="B5:B6"/>
    <mergeCell ref="D5:D6"/>
    <mergeCell ref="E5:H5"/>
    <mergeCell ref="I5:I6"/>
    <mergeCell ref="J5:K6"/>
    <mergeCell ref="E6:H6"/>
    <mergeCell ref="G80:H80"/>
    <mergeCell ref="G10:H10"/>
    <mergeCell ref="A11:A12"/>
    <mergeCell ref="E11:H11"/>
    <mergeCell ref="I11:I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3"/>
  <sheetViews>
    <sheetView topLeftCell="A33" workbookViewId="0">
      <selection activeCell="J16" sqref="J16:J49"/>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75" t="s">
        <v>234</v>
      </c>
      <c r="B3" s="275"/>
      <c r="C3" s="275"/>
      <c r="D3" s="275"/>
      <c r="E3" s="275"/>
      <c r="F3" s="275"/>
      <c r="G3" s="275"/>
      <c r="H3" s="275"/>
      <c r="I3" s="275"/>
      <c r="J3" s="275"/>
      <c r="K3" s="68" t="s">
        <v>2540</v>
      </c>
    </row>
    <row r="4" spans="1:11" ht="12.75" customHeight="1" x14ac:dyDescent="0.25">
      <c r="A4" s="4"/>
      <c r="B4" s="4"/>
      <c r="C4" s="4"/>
      <c r="D4" s="4"/>
      <c r="E4" s="4"/>
      <c r="F4" s="4"/>
      <c r="G4" s="4"/>
      <c r="H4" s="4"/>
      <c r="I4" s="4"/>
      <c r="J4" s="4"/>
      <c r="K4" s="5"/>
    </row>
    <row r="5" spans="1:11" x14ac:dyDescent="0.25">
      <c r="A5" s="278" t="s">
        <v>5</v>
      </c>
      <c r="B5" s="293" t="s">
        <v>26</v>
      </c>
      <c r="C5" s="31"/>
      <c r="D5" s="278" t="s">
        <v>17</v>
      </c>
      <c r="E5" s="295" t="s">
        <v>16</v>
      </c>
      <c r="F5" s="296"/>
      <c r="G5" s="296"/>
      <c r="H5" s="297"/>
      <c r="I5" s="278" t="s">
        <v>7</v>
      </c>
      <c r="J5" s="285" t="s">
        <v>21</v>
      </c>
      <c r="K5" s="286"/>
    </row>
    <row r="6" spans="1:11" ht="28.5" customHeight="1" x14ac:dyDescent="0.25">
      <c r="A6" s="279"/>
      <c r="B6" s="294"/>
      <c r="C6" s="32"/>
      <c r="D6" s="279"/>
      <c r="E6" s="295" t="s">
        <v>2</v>
      </c>
      <c r="F6" s="296"/>
      <c r="G6" s="296"/>
      <c r="H6" s="297"/>
      <c r="I6" s="279"/>
      <c r="J6" s="287"/>
      <c r="K6" s="288"/>
    </row>
    <row r="7" spans="1:11" ht="13.5" customHeight="1" x14ac:dyDescent="0.25">
      <c r="A7" s="215"/>
      <c r="B7" s="185"/>
      <c r="C7" s="183"/>
      <c r="D7" s="236"/>
      <c r="E7" s="241"/>
      <c r="F7" s="96"/>
      <c r="G7" s="96"/>
      <c r="H7" s="94"/>
      <c r="I7" s="240"/>
      <c r="J7" s="184"/>
      <c r="K7" s="183"/>
    </row>
    <row r="8" spans="1:11" ht="13.5" customHeight="1" x14ac:dyDescent="0.25">
      <c r="A8" s="215"/>
      <c r="B8" s="185"/>
      <c r="C8" s="183"/>
      <c r="D8" s="236"/>
      <c r="E8" s="242"/>
      <c r="F8" s="96"/>
      <c r="G8" s="96"/>
      <c r="H8" s="94"/>
      <c r="I8" s="240"/>
      <c r="J8" s="184"/>
      <c r="K8" s="183"/>
    </row>
    <row r="9" spans="1:11" ht="13.5" customHeight="1" x14ac:dyDescent="0.25">
      <c r="A9" s="215"/>
      <c r="B9" s="185"/>
      <c r="C9" s="183"/>
      <c r="D9" s="236"/>
      <c r="E9" s="242"/>
      <c r="F9" s="96"/>
      <c r="G9" s="96"/>
      <c r="H9" s="94"/>
      <c r="I9" s="240"/>
      <c r="J9" s="184"/>
      <c r="K9" s="183"/>
    </row>
    <row r="10" spans="1:11" ht="13.5" customHeight="1" x14ac:dyDescent="0.25">
      <c r="A10" s="215"/>
      <c r="B10" s="185"/>
      <c r="C10" s="183"/>
      <c r="D10" s="236"/>
      <c r="E10" s="242"/>
      <c r="F10" s="96"/>
      <c r="G10" s="96"/>
      <c r="H10" s="94"/>
      <c r="I10" s="240"/>
      <c r="J10" s="184"/>
      <c r="K10" s="183"/>
    </row>
    <row r="11" spans="1:11" ht="13.5" customHeight="1" x14ac:dyDescent="0.25">
      <c r="A11" s="215"/>
      <c r="B11" s="185"/>
      <c r="C11" s="183"/>
      <c r="D11" s="236"/>
      <c r="E11" s="242"/>
      <c r="F11" s="96"/>
      <c r="G11" s="96"/>
      <c r="H11" s="94"/>
      <c r="I11" s="240"/>
      <c r="J11" s="184"/>
      <c r="K11" s="183"/>
    </row>
    <row r="12" spans="1:11" ht="13.5" customHeight="1" x14ac:dyDescent="0.25">
      <c r="A12" s="239"/>
      <c r="B12" s="185"/>
      <c r="C12" s="183"/>
      <c r="D12" s="239"/>
      <c r="E12" s="243"/>
      <c r="F12" s="96"/>
      <c r="G12" s="96"/>
      <c r="H12" s="94"/>
      <c r="I12" s="239"/>
      <c r="J12" s="184"/>
      <c r="K12" s="183"/>
    </row>
    <row r="13" spans="1:11" x14ac:dyDescent="0.25">
      <c r="A13" s="15"/>
      <c r="B13" s="16"/>
      <c r="C13" s="16"/>
      <c r="D13" s="16"/>
      <c r="E13" s="16"/>
      <c r="F13" s="16"/>
      <c r="G13" s="289" t="s">
        <v>19</v>
      </c>
      <c r="H13" s="290"/>
      <c r="I13" s="17">
        <f>SUM(I7:I12)</f>
        <v>0</v>
      </c>
      <c r="J13" s="18"/>
      <c r="K13" s="19"/>
    </row>
    <row r="14" spans="1:11" x14ac:dyDescent="0.25">
      <c r="A14" s="278" t="s">
        <v>5</v>
      </c>
      <c r="B14" s="30" t="s">
        <v>13</v>
      </c>
      <c r="C14" s="33" t="s">
        <v>20</v>
      </c>
      <c r="D14" s="22" t="s">
        <v>20</v>
      </c>
      <c r="E14" s="295" t="s">
        <v>15</v>
      </c>
      <c r="F14" s="296"/>
      <c r="G14" s="296"/>
      <c r="H14" s="297"/>
      <c r="I14" s="278" t="s">
        <v>7</v>
      </c>
      <c r="J14" s="278" t="s">
        <v>6</v>
      </c>
      <c r="K14" s="33" t="s">
        <v>0</v>
      </c>
    </row>
    <row r="15" spans="1:11" x14ac:dyDescent="0.25">
      <c r="A15" s="279"/>
      <c r="B15" s="34" t="s">
        <v>14</v>
      </c>
      <c r="C15" s="34" t="s">
        <v>11</v>
      </c>
      <c r="D15" s="34" t="s">
        <v>10</v>
      </c>
      <c r="E15" s="295" t="s">
        <v>2</v>
      </c>
      <c r="F15" s="297"/>
      <c r="G15" s="295" t="s">
        <v>8</v>
      </c>
      <c r="H15" s="297"/>
      <c r="I15" s="279"/>
      <c r="J15" s="279"/>
      <c r="K15" s="34" t="s">
        <v>1</v>
      </c>
    </row>
    <row r="16" spans="1:11" ht="12.75" customHeight="1" x14ac:dyDescent="0.25">
      <c r="A16" s="23">
        <v>44936</v>
      </c>
      <c r="B16" s="93" t="s">
        <v>259</v>
      </c>
      <c r="C16" s="64" t="s">
        <v>574</v>
      </c>
      <c r="D16" s="150" t="s">
        <v>820</v>
      </c>
      <c r="E16" s="100" t="s">
        <v>1056</v>
      </c>
      <c r="F16" s="2"/>
      <c r="G16" s="97" t="s">
        <v>1054</v>
      </c>
      <c r="H16" s="6"/>
      <c r="I16" s="24">
        <v>4750000</v>
      </c>
      <c r="J16" s="165">
        <v>4750000</v>
      </c>
      <c r="K16" s="24">
        <f>+I16-J16</f>
        <v>0</v>
      </c>
    </row>
    <row r="17" spans="1:11" x14ac:dyDescent="0.25">
      <c r="A17" s="23">
        <v>44939</v>
      </c>
      <c r="B17" s="26" t="s">
        <v>575</v>
      </c>
      <c r="C17" s="65" t="s">
        <v>581</v>
      </c>
      <c r="D17" s="151" t="s">
        <v>223</v>
      </c>
      <c r="E17" s="124" t="s">
        <v>1057</v>
      </c>
      <c r="F17" s="27"/>
      <c r="G17" s="98" t="s">
        <v>57</v>
      </c>
      <c r="H17" s="28"/>
      <c r="I17" s="24">
        <v>60000000</v>
      </c>
      <c r="J17" s="165">
        <v>27000000</v>
      </c>
      <c r="K17" s="24">
        <f t="shared" ref="K17:K54" si="0">+I17-J17</f>
        <v>33000000</v>
      </c>
    </row>
    <row r="18" spans="1:11" x14ac:dyDescent="0.25">
      <c r="A18" s="25">
        <v>44957</v>
      </c>
      <c r="B18" s="26" t="s">
        <v>307</v>
      </c>
      <c r="C18" s="26" t="s">
        <v>275</v>
      </c>
      <c r="D18" s="148" t="s">
        <v>311</v>
      </c>
      <c r="E18" s="130" t="s">
        <v>1058</v>
      </c>
      <c r="F18" s="27"/>
      <c r="G18" s="98" t="s">
        <v>86</v>
      </c>
      <c r="H18" s="13"/>
      <c r="I18" s="24">
        <v>40000000</v>
      </c>
      <c r="J18" s="165">
        <v>15000000</v>
      </c>
      <c r="K18" s="24">
        <f t="shared" si="0"/>
        <v>25000000</v>
      </c>
    </row>
    <row r="19" spans="1:11" x14ac:dyDescent="0.25">
      <c r="A19" s="25">
        <v>44957</v>
      </c>
      <c r="B19" s="26" t="s">
        <v>765</v>
      </c>
      <c r="C19" s="26" t="s">
        <v>217</v>
      </c>
      <c r="D19" s="148" t="s">
        <v>249</v>
      </c>
      <c r="E19" s="124" t="s">
        <v>1059</v>
      </c>
      <c r="F19" s="27"/>
      <c r="G19" s="98" t="s">
        <v>1055</v>
      </c>
      <c r="H19" s="13"/>
      <c r="I19" s="24">
        <v>20000000</v>
      </c>
      <c r="J19" s="165">
        <v>7500000</v>
      </c>
      <c r="K19" s="24">
        <f t="shared" si="0"/>
        <v>12500000</v>
      </c>
    </row>
    <row r="20" spans="1:11" x14ac:dyDescent="0.25">
      <c r="A20" s="271">
        <v>44958</v>
      </c>
      <c r="B20" s="26" t="s">
        <v>331</v>
      </c>
      <c r="C20" s="26" t="s">
        <v>1583</v>
      </c>
      <c r="D20" s="148" t="s">
        <v>1822</v>
      </c>
      <c r="E20" s="124" t="s">
        <v>1833</v>
      </c>
      <c r="F20" s="27"/>
      <c r="G20" s="98" t="s">
        <v>1850</v>
      </c>
      <c r="H20" s="13"/>
      <c r="I20" s="24">
        <v>49500000</v>
      </c>
      <c r="J20" s="165">
        <v>16500000</v>
      </c>
      <c r="K20" s="24">
        <f t="shared" si="0"/>
        <v>33000000</v>
      </c>
    </row>
    <row r="21" spans="1:11" x14ac:dyDescent="0.25">
      <c r="A21" s="271">
        <v>44958</v>
      </c>
      <c r="B21" s="26" t="s">
        <v>501</v>
      </c>
      <c r="C21" s="26" t="s">
        <v>1582</v>
      </c>
      <c r="D21" s="148" t="s">
        <v>1772</v>
      </c>
      <c r="E21" s="124" t="s">
        <v>1834</v>
      </c>
      <c r="F21" s="27"/>
      <c r="G21" s="98" t="s">
        <v>1851</v>
      </c>
      <c r="H21" s="13"/>
      <c r="I21" s="24">
        <v>27900000</v>
      </c>
      <c r="J21" s="165">
        <v>9300000</v>
      </c>
      <c r="K21" s="24">
        <f t="shared" si="0"/>
        <v>18600000</v>
      </c>
    </row>
    <row r="22" spans="1:11" x14ac:dyDescent="0.25">
      <c r="A22" s="271">
        <v>44958</v>
      </c>
      <c r="B22" s="26" t="s">
        <v>500</v>
      </c>
      <c r="C22" s="26" t="s">
        <v>1823</v>
      </c>
      <c r="D22" s="148" t="s">
        <v>1239</v>
      </c>
      <c r="E22" s="124" t="s">
        <v>1835</v>
      </c>
      <c r="F22" s="27"/>
      <c r="G22" s="98" t="s">
        <v>1852</v>
      </c>
      <c r="H22" s="13"/>
      <c r="I22" s="24">
        <v>40626000</v>
      </c>
      <c r="J22" s="165">
        <v>13542000</v>
      </c>
      <c r="K22" s="24">
        <f t="shared" si="0"/>
        <v>27084000</v>
      </c>
    </row>
    <row r="23" spans="1:11" x14ac:dyDescent="0.25">
      <c r="A23" s="271">
        <v>44958</v>
      </c>
      <c r="B23" s="26" t="s">
        <v>614</v>
      </c>
      <c r="C23" s="26" t="s">
        <v>1585</v>
      </c>
      <c r="D23" s="148" t="s">
        <v>217</v>
      </c>
      <c r="E23" s="124" t="s">
        <v>1836</v>
      </c>
      <c r="F23" s="27"/>
      <c r="G23" s="98" t="s">
        <v>1853</v>
      </c>
      <c r="H23" s="13"/>
      <c r="I23" s="24">
        <v>64800000</v>
      </c>
      <c r="J23" s="165">
        <v>21600000</v>
      </c>
      <c r="K23" s="24">
        <f t="shared" si="0"/>
        <v>43200000</v>
      </c>
    </row>
    <row r="24" spans="1:11" x14ac:dyDescent="0.25">
      <c r="A24" s="271">
        <v>44959</v>
      </c>
      <c r="B24" s="26" t="s">
        <v>309</v>
      </c>
      <c r="C24" s="26" t="s">
        <v>1595</v>
      </c>
      <c r="D24" s="148" t="s">
        <v>1512</v>
      </c>
      <c r="E24" s="124" t="s">
        <v>1837</v>
      </c>
      <c r="F24" s="27"/>
      <c r="G24" s="98" t="s">
        <v>1854</v>
      </c>
      <c r="H24" s="13"/>
      <c r="I24" s="24">
        <v>85000000</v>
      </c>
      <c r="J24" s="165">
        <v>25216667</v>
      </c>
      <c r="K24" s="24">
        <f t="shared" si="0"/>
        <v>59783333</v>
      </c>
    </row>
    <row r="25" spans="1:11" x14ac:dyDescent="0.25">
      <c r="A25" s="271">
        <v>44960</v>
      </c>
      <c r="B25" s="26" t="s">
        <v>1238</v>
      </c>
      <c r="C25" s="26" t="s">
        <v>1778</v>
      </c>
      <c r="D25" s="148" t="s">
        <v>1536</v>
      </c>
      <c r="E25" s="124" t="s">
        <v>1838</v>
      </c>
      <c r="F25" s="27"/>
      <c r="G25" s="98" t="s">
        <v>1855</v>
      </c>
      <c r="H25" s="13"/>
      <c r="I25" s="24">
        <v>47833333</v>
      </c>
      <c r="J25" s="165">
        <v>19600000</v>
      </c>
      <c r="K25" s="24">
        <f t="shared" si="0"/>
        <v>28233333</v>
      </c>
    </row>
    <row r="26" spans="1:11" x14ac:dyDescent="0.25">
      <c r="A26" s="271">
        <v>44960</v>
      </c>
      <c r="B26" s="26" t="s">
        <v>1582</v>
      </c>
      <c r="C26" s="26" t="s">
        <v>1776</v>
      </c>
      <c r="D26" s="148" t="s">
        <v>1774</v>
      </c>
      <c r="E26" s="124" t="s">
        <v>1839</v>
      </c>
      <c r="F26" s="27"/>
      <c r="G26" s="98" t="s">
        <v>1856</v>
      </c>
      <c r="H26" s="13"/>
      <c r="I26" s="24">
        <v>37256000</v>
      </c>
      <c r="J26" s="165">
        <v>13660533</v>
      </c>
      <c r="K26" s="24">
        <f t="shared" si="0"/>
        <v>23595467</v>
      </c>
    </row>
    <row r="27" spans="1:11" x14ac:dyDescent="0.25">
      <c r="A27" s="271">
        <v>44965</v>
      </c>
      <c r="B27" s="26" t="s">
        <v>1262</v>
      </c>
      <c r="C27" s="26" t="s">
        <v>1378</v>
      </c>
      <c r="D27" s="148" t="s">
        <v>1371</v>
      </c>
      <c r="E27" s="124" t="s">
        <v>1840</v>
      </c>
      <c r="F27" s="27"/>
      <c r="G27" s="98" t="s">
        <v>1857</v>
      </c>
      <c r="H27" s="13"/>
      <c r="I27" s="24">
        <v>45000000</v>
      </c>
      <c r="J27" s="165">
        <v>13666667</v>
      </c>
      <c r="K27" s="24">
        <f t="shared" si="0"/>
        <v>31333333</v>
      </c>
    </row>
    <row r="28" spans="1:11" x14ac:dyDescent="0.25">
      <c r="A28" s="271">
        <v>44970</v>
      </c>
      <c r="B28" s="26" t="s">
        <v>1281</v>
      </c>
      <c r="C28" s="26" t="s">
        <v>1383</v>
      </c>
      <c r="D28" s="148" t="s">
        <v>1820</v>
      </c>
      <c r="E28" s="124" t="s">
        <v>1841</v>
      </c>
      <c r="F28" s="27"/>
      <c r="G28" s="98" t="s">
        <v>1858</v>
      </c>
      <c r="H28" s="13"/>
      <c r="I28" s="24">
        <v>48000000</v>
      </c>
      <c r="J28" s="165">
        <v>15400000</v>
      </c>
      <c r="K28" s="24">
        <f t="shared" si="0"/>
        <v>32600000</v>
      </c>
    </row>
    <row r="29" spans="1:11" x14ac:dyDescent="0.25">
      <c r="A29" s="271">
        <v>44971</v>
      </c>
      <c r="B29" s="26" t="s">
        <v>1519</v>
      </c>
      <c r="C29" s="26" t="s">
        <v>1633</v>
      </c>
      <c r="D29" s="148" t="s">
        <v>1628</v>
      </c>
      <c r="E29" s="124" t="s">
        <v>1842</v>
      </c>
      <c r="F29" s="27"/>
      <c r="G29" s="98" t="s">
        <v>1859</v>
      </c>
      <c r="H29" s="13"/>
      <c r="I29" s="24">
        <v>64800000</v>
      </c>
      <c r="J29" s="165">
        <v>18000000</v>
      </c>
      <c r="K29" s="24">
        <f t="shared" si="0"/>
        <v>46800000</v>
      </c>
    </row>
    <row r="30" spans="1:11" x14ac:dyDescent="0.25">
      <c r="A30" s="271">
        <v>44971</v>
      </c>
      <c r="B30" s="26" t="s">
        <v>1524</v>
      </c>
      <c r="C30" s="26" t="s">
        <v>1541</v>
      </c>
      <c r="D30" s="148" t="s">
        <v>1531</v>
      </c>
      <c r="E30" s="124" t="s">
        <v>1843</v>
      </c>
      <c r="F30" s="27"/>
      <c r="G30" s="98" t="s">
        <v>1054</v>
      </c>
      <c r="H30" s="13"/>
      <c r="I30" s="24">
        <v>47233333</v>
      </c>
      <c r="J30" s="165">
        <v>16250000</v>
      </c>
      <c r="K30" s="24">
        <f t="shared" si="0"/>
        <v>30983333</v>
      </c>
    </row>
    <row r="31" spans="1:11" x14ac:dyDescent="0.25">
      <c r="A31" s="271">
        <v>44971</v>
      </c>
      <c r="B31" s="26" t="s">
        <v>1868</v>
      </c>
      <c r="C31" s="26" t="s">
        <v>1298</v>
      </c>
      <c r="D31" s="148" t="s">
        <v>1385</v>
      </c>
      <c r="E31" s="124" t="s">
        <v>1844</v>
      </c>
      <c r="F31" s="27"/>
      <c r="G31" s="98" t="s">
        <v>1860</v>
      </c>
      <c r="H31" s="13"/>
      <c r="I31" s="24">
        <v>45600000</v>
      </c>
      <c r="J31" s="165">
        <v>14440000</v>
      </c>
      <c r="K31" s="24">
        <f t="shared" si="0"/>
        <v>31160000</v>
      </c>
    </row>
    <row r="32" spans="1:11" x14ac:dyDescent="0.25">
      <c r="A32" s="271">
        <v>44971</v>
      </c>
      <c r="B32" s="26" t="s">
        <v>1296</v>
      </c>
      <c r="C32" s="26" t="s">
        <v>1824</v>
      </c>
      <c r="D32" s="148" t="s">
        <v>1784</v>
      </c>
      <c r="E32" s="124" t="s">
        <v>1839</v>
      </c>
      <c r="F32" s="27"/>
      <c r="G32" s="98" t="s">
        <v>1861</v>
      </c>
      <c r="H32" s="13"/>
      <c r="I32" s="24">
        <v>36112000</v>
      </c>
      <c r="J32" s="165">
        <v>11585933</v>
      </c>
      <c r="K32" s="24">
        <f t="shared" si="0"/>
        <v>24526067</v>
      </c>
    </row>
    <row r="33" spans="1:11" x14ac:dyDescent="0.25">
      <c r="A33" s="271">
        <v>44972</v>
      </c>
      <c r="B33" s="26" t="s">
        <v>1612</v>
      </c>
      <c r="C33" s="26" t="s">
        <v>1825</v>
      </c>
      <c r="D33" s="148" t="s">
        <v>1331</v>
      </c>
      <c r="E33" s="124" t="s">
        <v>1845</v>
      </c>
      <c r="F33" s="27"/>
      <c r="G33" s="98" t="s">
        <v>1862</v>
      </c>
      <c r="H33" s="13"/>
      <c r="I33" s="24">
        <v>41913000</v>
      </c>
      <c r="J33" s="165">
        <v>11642500</v>
      </c>
      <c r="K33" s="24">
        <f t="shared" si="0"/>
        <v>30270500</v>
      </c>
    </row>
    <row r="34" spans="1:11" x14ac:dyDescent="0.25">
      <c r="A34" s="271">
        <v>44972</v>
      </c>
      <c r="B34" s="26" t="s">
        <v>1619</v>
      </c>
      <c r="C34" s="26" t="s">
        <v>1826</v>
      </c>
      <c r="D34" s="148" t="s">
        <v>1827</v>
      </c>
      <c r="E34" s="124" t="s">
        <v>1846</v>
      </c>
      <c r="F34" s="27"/>
      <c r="G34" s="98" t="s">
        <v>1863</v>
      </c>
      <c r="H34" s="13"/>
      <c r="I34" s="24">
        <v>24800000</v>
      </c>
      <c r="J34" s="165">
        <v>7646667</v>
      </c>
      <c r="K34" s="24">
        <f t="shared" si="0"/>
        <v>17153333</v>
      </c>
    </row>
    <row r="35" spans="1:11" x14ac:dyDescent="0.25">
      <c r="A35" s="271">
        <v>44973</v>
      </c>
      <c r="B35" s="26" t="s">
        <v>1785</v>
      </c>
      <c r="C35" s="26" t="s">
        <v>1638</v>
      </c>
      <c r="D35" s="26" t="s">
        <v>1828</v>
      </c>
      <c r="E35" s="124" t="s">
        <v>1058</v>
      </c>
      <c r="F35" s="27"/>
      <c r="G35" s="98" t="s">
        <v>1864</v>
      </c>
      <c r="H35" s="13"/>
      <c r="I35" s="24">
        <v>30000000</v>
      </c>
      <c r="J35" s="165">
        <v>12333333</v>
      </c>
      <c r="K35" s="24">
        <f t="shared" si="0"/>
        <v>17666667</v>
      </c>
    </row>
    <row r="36" spans="1:11" x14ac:dyDescent="0.25">
      <c r="A36" s="271">
        <v>44974</v>
      </c>
      <c r="B36" s="26" t="s">
        <v>1787</v>
      </c>
      <c r="C36" s="26" t="s">
        <v>1645</v>
      </c>
      <c r="D36" s="26" t="s">
        <v>1829</v>
      </c>
      <c r="E36" s="124" t="s">
        <v>1847</v>
      </c>
      <c r="F36" s="27"/>
      <c r="G36" s="98" t="s">
        <v>1865</v>
      </c>
      <c r="H36" s="13"/>
      <c r="I36" s="24">
        <v>50400000</v>
      </c>
      <c r="J36" s="165">
        <v>13440000</v>
      </c>
      <c r="K36" s="24">
        <f t="shared" si="0"/>
        <v>36960000</v>
      </c>
    </row>
    <row r="37" spans="1:11" x14ac:dyDescent="0.25">
      <c r="A37" s="146">
        <v>44981</v>
      </c>
      <c r="B37" s="26" t="s">
        <v>218</v>
      </c>
      <c r="C37" s="26" t="s">
        <v>1830</v>
      </c>
      <c r="D37" s="26" t="s">
        <v>1831</v>
      </c>
      <c r="E37" s="7" t="s">
        <v>1848</v>
      </c>
      <c r="F37" s="27"/>
      <c r="G37" s="98" t="s">
        <v>1866</v>
      </c>
      <c r="H37" s="13"/>
      <c r="I37" s="24">
        <v>52000000</v>
      </c>
      <c r="J37" s="165">
        <v>13866667</v>
      </c>
      <c r="K37" s="24">
        <f t="shared" si="0"/>
        <v>38133333</v>
      </c>
    </row>
    <row r="38" spans="1:11" x14ac:dyDescent="0.25">
      <c r="A38" s="146">
        <v>44984</v>
      </c>
      <c r="B38" s="26" t="s">
        <v>1526</v>
      </c>
      <c r="C38" s="26" t="s">
        <v>1343</v>
      </c>
      <c r="D38" s="26" t="s">
        <v>1832</v>
      </c>
      <c r="E38" s="7" t="s">
        <v>1849</v>
      </c>
      <c r="F38" s="27"/>
      <c r="G38" s="98" t="s">
        <v>1867</v>
      </c>
      <c r="H38" s="13"/>
      <c r="I38" s="24">
        <v>48000000</v>
      </c>
      <c r="J38" s="165">
        <v>12800000</v>
      </c>
      <c r="K38" s="24">
        <f t="shared" si="0"/>
        <v>35200000</v>
      </c>
    </row>
    <row r="39" spans="1:11" x14ac:dyDescent="0.25">
      <c r="A39" s="146">
        <v>44987</v>
      </c>
      <c r="B39" s="26" t="s">
        <v>1632</v>
      </c>
      <c r="C39" s="26" t="s">
        <v>1350</v>
      </c>
      <c r="D39" s="26" t="s">
        <v>2247</v>
      </c>
      <c r="E39" s="7" t="s">
        <v>2263</v>
      </c>
      <c r="F39" s="27"/>
      <c r="G39" s="98" t="s">
        <v>2254</v>
      </c>
      <c r="H39" s="13"/>
      <c r="I39" s="24">
        <v>52000000</v>
      </c>
      <c r="J39" s="165">
        <v>12566667</v>
      </c>
      <c r="K39" s="24">
        <f t="shared" si="0"/>
        <v>39433333</v>
      </c>
    </row>
    <row r="40" spans="1:11" x14ac:dyDescent="0.25">
      <c r="A40" s="146">
        <v>44987</v>
      </c>
      <c r="B40" s="26" t="s">
        <v>1339</v>
      </c>
      <c r="C40" s="26" t="s">
        <v>2034</v>
      </c>
      <c r="D40" s="26" t="s">
        <v>2248</v>
      </c>
      <c r="E40" s="7" t="s">
        <v>2264</v>
      </c>
      <c r="F40" s="27"/>
      <c r="G40" s="98" t="s">
        <v>2255</v>
      </c>
      <c r="H40" s="13"/>
      <c r="I40" s="24">
        <v>47200000</v>
      </c>
      <c r="J40" s="165">
        <v>11406667</v>
      </c>
      <c r="K40" s="24">
        <f t="shared" si="0"/>
        <v>35793333</v>
      </c>
    </row>
    <row r="41" spans="1:11" x14ac:dyDescent="0.25">
      <c r="A41" s="146">
        <v>44988</v>
      </c>
      <c r="B41" s="26" t="s">
        <v>1326</v>
      </c>
      <c r="C41" s="26" t="s">
        <v>2110</v>
      </c>
      <c r="D41" s="26" t="s">
        <v>2152</v>
      </c>
      <c r="E41" s="7" t="s">
        <v>2265</v>
      </c>
      <c r="F41" s="27"/>
      <c r="G41" s="98" t="s">
        <v>2256</v>
      </c>
      <c r="H41" s="13"/>
      <c r="I41" s="24">
        <v>40000000</v>
      </c>
      <c r="J41" s="165">
        <v>9666667</v>
      </c>
      <c r="K41" s="24">
        <f t="shared" si="0"/>
        <v>30333333</v>
      </c>
    </row>
    <row r="42" spans="1:11" x14ac:dyDescent="0.25">
      <c r="A42" s="146">
        <v>44988</v>
      </c>
      <c r="B42" s="26" t="s">
        <v>1533</v>
      </c>
      <c r="C42" s="26" t="s">
        <v>2035</v>
      </c>
      <c r="D42" s="26" t="s">
        <v>2249</v>
      </c>
      <c r="E42" s="7" t="s">
        <v>2264</v>
      </c>
      <c r="F42" s="27"/>
      <c r="G42" s="98" t="s">
        <v>2257</v>
      </c>
      <c r="H42" s="13"/>
      <c r="I42" s="24">
        <v>36112000</v>
      </c>
      <c r="J42" s="165">
        <v>8275666</v>
      </c>
      <c r="K42" s="24">
        <f t="shared" si="0"/>
        <v>27836334</v>
      </c>
    </row>
    <row r="43" spans="1:11" x14ac:dyDescent="0.25">
      <c r="A43" s="146">
        <v>44988</v>
      </c>
      <c r="B43" s="26" t="s">
        <v>1828</v>
      </c>
      <c r="C43" s="26" t="s">
        <v>2109</v>
      </c>
      <c r="D43" s="26" t="s">
        <v>2226</v>
      </c>
      <c r="E43" s="7" t="s">
        <v>2266</v>
      </c>
      <c r="F43" s="27"/>
      <c r="G43" s="98" t="s">
        <v>2258</v>
      </c>
      <c r="H43" s="13"/>
      <c r="I43" s="24">
        <v>42000000</v>
      </c>
      <c r="J43" s="165">
        <v>13533333</v>
      </c>
      <c r="K43" s="24">
        <f t="shared" si="0"/>
        <v>28466667</v>
      </c>
    </row>
    <row r="44" spans="1:11" x14ac:dyDescent="0.25">
      <c r="A44" s="146">
        <v>44988</v>
      </c>
      <c r="B44" s="26" t="s">
        <v>1644</v>
      </c>
      <c r="C44" s="26" t="s">
        <v>2250</v>
      </c>
      <c r="D44" s="26" t="s">
        <v>2156</v>
      </c>
      <c r="E44" s="7" t="s">
        <v>1841</v>
      </c>
      <c r="F44" s="27"/>
      <c r="G44" s="98" t="s">
        <v>2259</v>
      </c>
      <c r="H44" s="13"/>
      <c r="I44" s="24">
        <v>40000000</v>
      </c>
      <c r="J44" s="165">
        <v>9666667</v>
      </c>
      <c r="K44" s="24">
        <f t="shared" si="0"/>
        <v>30333333</v>
      </c>
    </row>
    <row r="45" spans="1:11" x14ac:dyDescent="0.25">
      <c r="A45" s="146">
        <v>44993</v>
      </c>
      <c r="B45" s="26" t="s">
        <v>1830</v>
      </c>
      <c r="C45" s="26" t="s">
        <v>1997</v>
      </c>
      <c r="D45" s="26" t="s">
        <v>2251</v>
      </c>
      <c r="E45" s="7" t="s">
        <v>2267</v>
      </c>
      <c r="F45" s="27"/>
      <c r="G45" s="98" t="s">
        <v>2260</v>
      </c>
      <c r="H45" s="13"/>
      <c r="I45" s="24">
        <v>36112000</v>
      </c>
      <c r="J45" s="165">
        <v>7673800</v>
      </c>
      <c r="K45" s="24">
        <f t="shared" si="0"/>
        <v>28438200</v>
      </c>
    </row>
    <row r="46" spans="1:11" x14ac:dyDescent="0.25">
      <c r="A46" s="146">
        <v>45006</v>
      </c>
      <c r="B46" s="26" t="s">
        <v>1989</v>
      </c>
      <c r="C46" s="26" t="s">
        <v>2214</v>
      </c>
      <c r="D46" s="26" t="s">
        <v>2252</v>
      </c>
      <c r="E46" s="7" t="s">
        <v>2268</v>
      </c>
      <c r="F46" s="27"/>
      <c r="G46" s="98" t="s">
        <v>2261</v>
      </c>
      <c r="H46" s="13"/>
      <c r="I46" s="24">
        <v>30000000</v>
      </c>
      <c r="J46" s="165">
        <v>6333333</v>
      </c>
      <c r="K46" s="24">
        <f t="shared" si="0"/>
        <v>23666667</v>
      </c>
    </row>
    <row r="47" spans="1:11" x14ac:dyDescent="0.25">
      <c r="A47" s="146">
        <v>45014</v>
      </c>
      <c r="B47" s="26" t="s">
        <v>2149</v>
      </c>
      <c r="C47" s="26" t="s">
        <v>2163</v>
      </c>
      <c r="D47" s="26" t="s">
        <v>2253</v>
      </c>
      <c r="E47" s="7" t="s">
        <v>2269</v>
      </c>
      <c r="F47" s="27"/>
      <c r="G47" s="98" t="s">
        <v>2262</v>
      </c>
      <c r="H47" s="13"/>
      <c r="I47" s="24">
        <v>36112000</v>
      </c>
      <c r="J47" s="165">
        <v>4664467</v>
      </c>
      <c r="K47" s="24">
        <f t="shared" si="0"/>
        <v>31447533</v>
      </c>
    </row>
    <row r="48" spans="1:11" x14ac:dyDescent="0.25">
      <c r="A48" s="146">
        <v>45020</v>
      </c>
      <c r="B48" s="26" t="s">
        <v>2143</v>
      </c>
      <c r="C48" s="26" t="s">
        <v>2252</v>
      </c>
      <c r="D48" s="26" t="s">
        <v>2478</v>
      </c>
      <c r="E48" s="7" t="s">
        <v>2482</v>
      </c>
      <c r="F48" s="27"/>
      <c r="G48" s="98" t="s">
        <v>2480</v>
      </c>
      <c r="H48" s="13"/>
      <c r="I48" s="24">
        <v>37600000</v>
      </c>
      <c r="J48" s="165">
        <v>4073333</v>
      </c>
      <c r="K48" s="24">
        <f t="shared" si="0"/>
        <v>33526667</v>
      </c>
    </row>
    <row r="49" spans="1:11" x14ac:dyDescent="0.25">
      <c r="A49" s="146">
        <v>45028</v>
      </c>
      <c r="B49" s="26" t="s">
        <v>2021</v>
      </c>
      <c r="C49" s="26" t="s">
        <v>2281</v>
      </c>
      <c r="D49" s="26" t="s">
        <v>2479</v>
      </c>
      <c r="E49" s="7" t="s">
        <v>2483</v>
      </c>
      <c r="F49" s="27"/>
      <c r="G49" s="98" t="s">
        <v>2481</v>
      </c>
      <c r="H49" s="13"/>
      <c r="I49" s="24">
        <v>23285000</v>
      </c>
      <c r="J49" s="165">
        <v>2949433</v>
      </c>
      <c r="K49" s="24">
        <f t="shared" si="0"/>
        <v>20335567</v>
      </c>
    </row>
    <row r="50" spans="1:11" x14ac:dyDescent="0.25">
      <c r="A50" s="146"/>
      <c r="B50" s="26"/>
      <c r="C50" s="26"/>
      <c r="D50" s="26"/>
      <c r="E50" s="7"/>
      <c r="F50" s="27"/>
      <c r="G50" s="98"/>
      <c r="H50" s="13"/>
      <c r="I50" s="24"/>
      <c r="J50" s="165"/>
      <c r="K50" s="24">
        <f t="shared" si="0"/>
        <v>0</v>
      </c>
    </row>
    <row r="51" spans="1:11" x14ac:dyDescent="0.25">
      <c r="A51" s="146"/>
      <c r="B51" s="26"/>
      <c r="C51" s="26"/>
      <c r="D51" s="26"/>
      <c r="E51" s="7"/>
      <c r="F51" s="27"/>
      <c r="G51" s="98"/>
      <c r="H51" s="13"/>
      <c r="I51" s="24"/>
      <c r="J51" s="165"/>
      <c r="K51" s="24"/>
    </row>
    <row r="52" spans="1:11" x14ac:dyDescent="0.25">
      <c r="A52" s="146"/>
      <c r="B52" s="26"/>
      <c r="C52" s="26"/>
      <c r="D52" s="26"/>
      <c r="E52" s="7"/>
      <c r="F52" s="27"/>
      <c r="G52" s="98"/>
      <c r="H52" s="13"/>
      <c r="I52" s="24"/>
      <c r="J52" s="165"/>
      <c r="K52" s="24"/>
    </row>
    <row r="53" spans="1:11" x14ac:dyDescent="0.25">
      <c r="A53" s="146"/>
      <c r="B53" s="26"/>
      <c r="C53" s="26"/>
      <c r="D53" s="26"/>
      <c r="E53" s="7"/>
      <c r="F53" s="27"/>
      <c r="G53" s="98"/>
      <c r="H53" s="13"/>
      <c r="I53" s="24"/>
      <c r="J53" s="165"/>
      <c r="K53" s="24"/>
    </row>
    <row r="54" spans="1:11" x14ac:dyDescent="0.25">
      <c r="A54" s="146"/>
      <c r="B54" s="26"/>
      <c r="C54" s="26"/>
      <c r="D54" s="26"/>
      <c r="E54" s="7"/>
      <c r="F54" s="27"/>
      <c r="G54" s="98"/>
      <c r="H54" s="13"/>
      <c r="I54" s="24"/>
      <c r="J54" s="165"/>
      <c r="K54" s="24">
        <f t="shared" si="0"/>
        <v>0</v>
      </c>
    </row>
    <row r="55" spans="1:11" x14ac:dyDescent="0.25">
      <c r="A55" s="15"/>
      <c r="B55" s="16"/>
      <c r="C55" s="16"/>
      <c r="D55" s="16"/>
      <c r="E55" s="16"/>
      <c r="F55" s="16"/>
      <c r="G55" s="289" t="s">
        <v>19</v>
      </c>
      <c r="H55" s="290"/>
      <c r="I55" s="29">
        <f>SUM(I16:I54)</f>
        <v>1431944666</v>
      </c>
      <c r="J55" s="29">
        <f>SUM(J16:J54)</f>
        <v>425551000</v>
      </c>
      <c r="K55" s="29">
        <f>SUM(K16:K54)</f>
        <v>1006393666</v>
      </c>
    </row>
    <row r="56" spans="1:11" ht="12.75" customHeight="1" x14ac:dyDescent="0.25">
      <c r="A56" s="15"/>
      <c r="B56" s="16"/>
      <c r="C56" s="16"/>
      <c r="D56" s="16"/>
      <c r="E56" s="16"/>
      <c r="F56" s="20"/>
      <c r="G56" s="16"/>
      <c r="H56" s="16"/>
      <c r="I56" s="20"/>
      <c r="J56" s="20"/>
      <c r="K56" s="21"/>
    </row>
    <row r="57" spans="1:11" ht="24.95" customHeight="1" x14ac:dyDescent="0.25">
      <c r="A57" s="70" t="s">
        <v>38</v>
      </c>
      <c r="B57" s="71" t="s">
        <v>40</v>
      </c>
      <c r="C57" s="70" t="s">
        <v>41</v>
      </c>
      <c r="D57" s="72" t="s">
        <v>39</v>
      </c>
      <c r="E57" s="70" t="s">
        <v>15</v>
      </c>
      <c r="F57" s="70" t="s">
        <v>34</v>
      </c>
      <c r="G57" s="70" t="s">
        <v>16</v>
      </c>
      <c r="H57" s="70" t="s">
        <v>22</v>
      </c>
      <c r="I57" s="70" t="s">
        <v>12</v>
      </c>
      <c r="J57" s="70" t="s">
        <v>23</v>
      </c>
      <c r="K57" s="70" t="s">
        <v>4</v>
      </c>
    </row>
    <row r="58" spans="1:11" ht="24.95" customHeight="1" x14ac:dyDescent="0.25">
      <c r="A58" s="73">
        <v>1668714000</v>
      </c>
      <c r="B58" s="73">
        <v>0</v>
      </c>
      <c r="C58" s="73">
        <v>0</v>
      </c>
      <c r="D58" s="74">
        <f>+A58+B58-C58</f>
        <v>1668714000</v>
      </c>
      <c r="E58" s="74">
        <f>+I55</f>
        <v>1431944666</v>
      </c>
      <c r="F58" s="75">
        <f>+E58/D58</f>
        <v>0.85811269396673129</v>
      </c>
      <c r="G58" s="74">
        <f>+I13</f>
        <v>0</v>
      </c>
      <c r="H58" s="74">
        <f>+D58-E58-G58</f>
        <v>236769334</v>
      </c>
      <c r="I58" s="74">
        <f>+J55</f>
        <v>425551000</v>
      </c>
      <c r="J58" s="75">
        <f>+I58/D58</f>
        <v>0.25501733670359333</v>
      </c>
      <c r="K58" s="74">
        <f>+K55</f>
        <v>1006393666</v>
      </c>
    </row>
    <row r="59" spans="1:11" x14ac:dyDescent="0.25">
      <c r="A59" s="76">
        <v>1</v>
      </c>
      <c r="B59" s="76">
        <v>2</v>
      </c>
      <c r="C59" s="76">
        <v>3</v>
      </c>
      <c r="D59" s="76" t="s">
        <v>3</v>
      </c>
      <c r="E59" s="76">
        <v>5</v>
      </c>
      <c r="F59" s="76" t="s">
        <v>18</v>
      </c>
      <c r="G59" s="76">
        <v>7</v>
      </c>
      <c r="H59" s="76" t="s">
        <v>9</v>
      </c>
      <c r="I59" s="76">
        <v>9</v>
      </c>
      <c r="J59" s="76" t="s">
        <v>24</v>
      </c>
      <c r="K59" s="76" t="s">
        <v>25</v>
      </c>
    </row>
    <row r="61" spans="1:11" x14ac:dyDescent="0.25">
      <c r="B61" s="63"/>
    </row>
    <row r="62" spans="1:11" x14ac:dyDescent="0.25">
      <c r="B62" s="63"/>
      <c r="I62" s="63"/>
    </row>
    <row r="63" spans="1:11" x14ac:dyDescent="0.25">
      <c r="B63" s="63"/>
    </row>
  </sheetData>
  <mergeCells count="16">
    <mergeCell ref="J14:J15"/>
    <mergeCell ref="E15:F15"/>
    <mergeCell ref="G15:H15"/>
    <mergeCell ref="A3:J3"/>
    <mergeCell ref="A5:A6"/>
    <mergeCell ref="B5:B6"/>
    <mergeCell ref="D5:D6"/>
    <mergeCell ref="E5:H5"/>
    <mergeCell ref="I5:I6"/>
    <mergeCell ref="J5:K6"/>
    <mergeCell ref="E6:H6"/>
    <mergeCell ref="G55:H55"/>
    <mergeCell ref="G13:H13"/>
    <mergeCell ref="A14:A15"/>
    <mergeCell ref="E14:H14"/>
    <mergeCell ref="I14:I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8"/>
  <sheetViews>
    <sheetView workbookViewId="0">
      <selection activeCell="D7" sqref="D7:D1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9"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7"/>
      <c r="J1" s="2"/>
      <c r="K1" s="2"/>
    </row>
    <row r="2" spans="1:11" ht="12.75" customHeight="1" x14ac:dyDescent="0.25">
      <c r="A2" s="2"/>
      <c r="B2" s="2"/>
      <c r="C2" s="2"/>
      <c r="D2" s="2"/>
      <c r="E2" s="2"/>
      <c r="F2" s="2"/>
      <c r="G2" s="2"/>
      <c r="H2" s="2"/>
      <c r="I2" s="77"/>
      <c r="J2" s="2"/>
      <c r="K2" s="66"/>
    </row>
    <row r="3" spans="1:11" ht="15" customHeight="1" x14ac:dyDescent="0.25">
      <c r="A3" s="275" t="s">
        <v>146</v>
      </c>
      <c r="B3" s="275"/>
      <c r="C3" s="275"/>
      <c r="D3" s="275"/>
      <c r="E3" s="275"/>
      <c r="F3" s="275"/>
      <c r="G3" s="275"/>
      <c r="H3" s="275"/>
      <c r="I3" s="275"/>
      <c r="J3" s="275"/>
      <c r="K3" s="68" t="s">
        <v>2540</v>
      </c>
    </row>
    <row r="4" spans="1:11" ht="12.75" customHeight="1" x14ac:dyDescent="0.25">
      <c r="A4" s="4"/>
      <c r="B4" s="4"/>
      <c r="C4" s="4"/>
      <c r="D4" s="4"/>
      <c r="E4" s="4"/>
      <c r="F4" s="4"/>
      <c r="G4" s="4"/>
      <c r="H4" s="4"/>
      <c r="I4" s="78"/>
      <c r="J4" s="4"/>
      <c r="K4" s="5"/>
    </row>
    <row r="5" spans="1:11" x14ac:dyDescent="0.25">
      <c r="A5" s="278" t="s">
        <v>5</v>
      </c>
      <c r="B5" s="293" t="s">
        <v>26</v>
      </c>
      <c r="C5" s="31"/>
      <c r="D5" s="278" t="s">
        <v>17</v>
      </c>
      <c r="E5" s="295" t="s">
        <v>16</v>
      </c>
      <c r="F5" s="296"/>
      <c r="G5" s="296"/>
      <c r="H5" s="297"/>
      <c r="I5" s="278" t="s">
        <v>7</v>
      </c>
      <c r="J5" s="285" t="s">
        <v>21</v>
      </c>
      <c r="K5" s="286"/>
    </row>
    <row r="6" spans="1:11" x14ac:dyDescent="0.25">
      <c r="A6" s="279"/>
      <c r="B6" s="294"/>
      <c r="C6" s="32"/>
      <c r="D6" s="279"/>
      <c r="E6" s="295" t="s">
        <v>2</v>
      </c>
      <c r="F6" s="296"/>
      <c r="G6" s="296"/>
      <c r="H6" s="297"/>
      <c r="I6" s="279"/>
      <c r="J6" s="287"/>
      <c r="K6" s="288"/>
    </row>
    <row r="7" spans="1:11" ht="12.75" customHeight="1" x14ac:dyDescent="0.25">
      <c r="A7" s="211">
        <v>44940</v>
      </c>
      <c r="B7" s="206"/>
      <c r="C7" s="191"/>
      <c r="D7" s="213" t="s">
        <v>1236</v>
      </c>
      <c r="E7" s="199" t="s">
        <v>1234</v>
      </c>
      <c r="F7" s="186"/>
      <c r="G7" s="189"/>
      <c r="H7" s="190"/>
      <c r="I7" s="214">
        <v>758972</v>
      </c>
      <c r="J7" s="7"/>
      <c r="K7" s="8"/>
    </row>
    <row r="8" spans="1:11" ht="12.75" customHeight="1" x14ac:dyDescent="0.25">
      <c r="A8" s="211">
        <v>44940</v>
      </c>
      <c r="B8" s="206"/>
      <c r="C8" s="191"/>
      <c r="D8" s="213" t="s">
        <v>1237</v>
      </c>
      <c r="E8" s="199" t="s">
        <v>1235</v>
      </c>
      <c r="F8" s="186"/>
      <c r="G8" s="189"/>
      <c r="H8" s="190"/>
      <c r="I8" s="214">
        <v>3351365</v>
      </c>
      <c r="J8" s="7"/>
      <c r="K8" s="8"/>
    </row>
    <row r="9" spans="1:11" ht="12.75" customHeight="1" x14ac:dyDescent="0.25">
      <c r="A9" s="211">
        <v>45069</v>
      </c>
      <c r="B9" s="206"/>
      <c r="C9" s="191"/>
      <c r="D9" s="213" t="s">
        <v>2805</v>
      </c>
      <c r="E9" s="199" t="s">
        <v>2800</v>
      </c>
      <c r="F9" s="186"/>
      <c r="G9" s="189"/>
      <c r="H9" s="190"/>
      <c r="I9" s="214">
        <v>8192000</v>
      </c>
      <c r="J9" s="7"/>
      <c r="K9" s="8"/>
    </row>
    <row r="10" spans="1:11" ht="12.75" customHeight="1" x14ac:dyDescent="0.25">
      <c r="A10" s="211">
        <v>45061</v>
      </c>
      <c r="B10" s="206"/>
      <c r="C10" s="191"/>
      <c r="D10" s="213" t="s">
        <v>2806</v>
      </c>
      <c r="E10" s="199" t="s">
        <v>2801</v>
      </c>
      <c r="F10" s="186"/>
      <c r="G10" s="189"/>
      <c r="H10" s="190"/>
      <c r="I10" s="214">
        <v>10598400</v>
      </c>
      <c r="J10" s="7"/>
      <c r="K10" s="8"/>
    </row>
    <row r="11" spans="1:11" ht="12.75" customHeight="1" x14ac:dyDescent="0.25">
      <c r="A11" s="211">
        <v>45051</v>
      </c>
      <c r="B11" s="206"/>
      <c r="C11" s="191"/>
      <c r="D11" s="213" t="s">
        <v>2807</v>
      </c>
      <c r="E11" s="199" t="s">
        <v>2802</v>
      </c>
      <c r="F11" s="186"/>
      <c r="G11" s="189"/>
      <c r="H11" s="190"/>
      <c r="I11" s="214">
        <v>18056000</v>
      </c>
      <c r="J11" s="7"/>
      <c r="K11" s="8"/>
    </row>
    <row r="12" spans="1:11" ht="12.75" customHeight="1" x14ac:dyDescent="0.25">
      <c r="A12" s="211">
        <v>44981</v>
      </c>
      <c r="B12" s="206"/>
      <c r="C12" s="191"/>
      <c r="D12" s="213" t="s">
        <v>1985</v>
      </c>
      <c r="E12" s="199" t="s">
        <v>1984</v>
      </c>
      <c r="F12" s="186"/>
      <c r="G12" s="189"/>
      <c r="H12" s="190"/>
      <c r="I12" s="214">
        <v>19366025</v>
      </c>
      <c r="J12" s="7"/>
      <c r="K12" s="8"/>
    </row>
    <row r="13" spans="1:11" ht="12.75" customHeight="1" x14ac:dyDescent="0.25">
      <c r="A13" s="211">
        <v>45076</v>
      </c>
      <c r="B13" s="206"/>
      <c r="C13" s="191"/>
      <c r="D13" s="213" t="s">
        <v>2808</v>
      </c>
      <c r="E13" s="199" t="s">
        <v>2803</v>
      </c>
      <c r="F13" s="186"/>
      <c r="G13" s="189"/>
      <c r="H13" s="190"/>
      <c r="I13" s="214">
        <v>40365000</v>
      </c>
      <c r="J13" s="7"/>
      <c r="K13" s="8"/>
    </row>
    <row r="14" spans="1:11" ht="12.75" customHeight="1" x14ac:dyDescent="0.25">
      <c r="A14" s="211">
        <v>45064</v>
      </c>
      <c r="B14" s="206"/>
      <c r="C14" s="191"/>
      <c r="D14" s="213" t="s">
        <v>2809</v>
      </c>
      <c r="E14" s="199" t="s">
        <v>2804</v>
      </c>
      <c r="F14" s="186"/>
      <c r="G14" s="189"/>
      <c r="H14" s="190"/>
      <c r="I14" s="214">
        <v>350000000</v>
      </c>
      <c r="J14" s="7"/>
      <c r="K14" s="8"/>
    </row>
    <row r="15" spans="1:11" ht="12.75" customHeight="1" x14ac:dyDescent="0.25">
      <c r="A15" s="211"/>
      <c r="B15" s="206"/>
      <c r="C15" s="191"/>
      <c r="D15" s="213"/>
      <c r="E15" s="199"/>
      <c r="F15" s="186"/>
      <c r="G15" s="189"/>
      <c r="H15" s="190"/>
      <c r="I15" s="214"/>
      <c r="J15" s="7"/>
      <c r="K15" s="8"/>
    </row>
    <row r="16" spans="1:11" ht="12.75" customHeight="1" x14ac:dyDescent="0.25">
      <c r="A16" s="211"/>
      <c r="B16" s="206"/>
      <c r="C16" s="191"/>
      <c r="D16" s="213"/>
      <c r="E16" s="199"/>
      <c r="F16" s="186"/>
      <c r="G16" s="189"/>
      <c r="H16" s="190"/>
      <c r="I16" s="214"/>
      <c r="J16" s="7"/>
      <c r="K16" s="8"/>
    </row>
    <row r="17" spans="1:11" ht="12.75" customHeight="1" x14ac:dyDescent="0.25">
      <c r="A17" s="211"/>
      <c r="B17" s="206"/>
      <c r="C17" s="191"/>
      <c r="D17" s="213"/>
      <c r="E17" s="199"/>
      <c r="F17" s="186"/>
      <c r="G17" s="189"/>
      <c r="H17" s="190"/>
      <c r="I17" s="214"/>
      <c r="J17" s="7"/>
      <c r="K17" s="8"/>
    </row>
    <row r="18" spans="1:11" ht="12.75" customHeight="1" x14ac:dyDescent="0.25">
      <c r="A18" s="215"/>
      <c r="B18" s="206"/>
      <c r="C18" s="191"/>
      <c r="D18" s="199"/>
      <c r="E18" s="162"/>
      <c r="F18" s="186"/>
      <c r="G18" s="189"/>
      <c r="H18" s="190"/>
      <c r="I18" s="216"/>
      <c r="J18" s="7"/>
      <c r="K18" s="8"/>
    </row>
    <row r="19" spans="1:11" x14ac:dyDescent="0.25">
      <c r="A19" s="15"/>
      <c r="B19" s="16"/>
      <c r="C19" s="16"/>
      <c r="D19" s="16"/>
      <c r="E19" s="16"/>
      <c r="F19" s="16"/>
      <c r="G19" s="289" t="s">
        <v>19</v>
      </c>
      <c r="H19" s="290"/>
      <c r="I19" s="178">
        <f>SUM(I7:I18)</f>
        <v>450687762</v>
      </c>
      <c r="J19" s="18"/>
      <c r="K19" s="19"/>
    </row>
    <row r="20" spans="1:11" x14ac:dyDescent="0.25">
      <c r="A20" s="278" t="s">
        <v>5</v>
      </c>
      <c r="B20" s="30" t="s">
        <v>13</v>
      </c>
      <c r="C20" s="33" t="s">
        <v>20</v>
      </c>
      <c r="D20" s="22" t="s">
        <v>20</v>
      </c>
      <c r="E20" s="295" t="s">
        <v>15</v>
      </c>
      <c r="F20" s="296"/>
      <c r="G20" s="296"/>
      <c r="H20" s="297"/>
      <c r="I20" s="278" t="s">
        <v>7</v>
      </c>
      <c r="J20" s="278" t="s">
        <v>6</v>
      </c>
      <c r="K20" s="33" t="s">
        <v>0</v>
      </c>
    </row>
    <row r="21" spans="1:11" x14ac:dyDescent="0.25">
      <c r="A21" s="279"/>
      <c r="B21" s="34" t="s">
        <v>14</v>
      </c>
      <c r="C21" s="34" t="s">
        <v>11</v>
      </c>
      <c r="D21" s="34" t="s">
        <v>10</v>
      </c>
      <c r="E21" s="295" t="s">
        <v>2</v>
      </c>
      <c r="F21" s="297"/>
      <c r="G21" s="295" t="s">
        <v>8</v>
      </c>
      <c r="H21" s="297"/>
      <c r="I21" s="279"/>
      <c r="J21" s="279"/>
      <c r="K21" s="34" t="s">
        <v>1</v>
      </c>
    </row>
    <row r="22" spans="1:11" x14ac:dyDescent="0.25">
      <c r="A22" s="25">
        <v>44930</v>
      </c>
      <c r="B22" s="64" t="s">
        <v>817</v>
      </c>
      <c r="C22" s="64" t="s">
        <v>277</v>
      </c>
      <c r="D22" s="64" t="s">
        <v>335</v>
      </c>
      <c r="E22" s="99" t="s">
        <v>1091</v>
      </c>
      <c r="F22" s="96"/>
      <c r="G22" s="97" t="s">
        <v>344</v>
      </c>
      <c r="H22" s="94"/>
      <c r="I22" s="134">
        <v>24535710</v>
      </c>
      <c r="J22" s="165">
        <v>10450395</v>
      </c>
      <c r="K22" s="95">
        <f>+I22-J22</f>
        <v>14085315</v>
      </c>
    </row>
    <row r="23" spans="1:11" x14ac:dyDescent="0.25">
      <c r="A23" s="25">
        <v>44930</v>
      </c>
      <c r="B23" s="64" t="s">
        <v>670</v>
      </c>
      <c r="C23" s="64" t="s">
        <v>550</v>
      </c>
      <c r="D23" s="64" t="s">
        <v>336</v>
      </c>
      <c r="E23" s="99" t="s">
        <v>1092</v>
      </c>
      <c r="F23" s="96"/>
      <c r="G23" s="98" t="s">
        <v>294</v>
      </c>
      <c r="H23" s="94"/>
      <c r="I23" s="134">
        <v>76590000</v>
      </c>
      <c r="J23" s="165">
        <v>29614800</v>
      </c>
      <c r="K23" s="95">
        <f t="shared" ref="K23:K86" si="0">+I23-J23</f>
        <v>46975200</v>
      </c>
    </row>
    <row r="24" spans="1:11" x14ac:dyDescent="0.25">
      <c r="A24" s="25">
        <v>44930</v>
      </c>
      <c r="B24" s="64" t="s">
        <v>282</v>
      </c>
      <c r="C24" s="64" t="s">
        <v>192</v>
      </c>
      <c r="D24" s="64" t="s">
        <v>702</v>
      </c>
      <c r="E24" s="99" t="s">
        <v>1093</v>
      </c>
      <c r="F24" s="96"/>
      <c r="G24" s="98" t="s">
        <v>65</v>
      </c>
      <c r="H24" s="94"/>
      <c r="I24" s="134">
        <v>31500000</v>
      </c>
      <c r="J24" s="165">
        <v>13416667</v>
      </c>
      <c r="K24" s="95">
        <f t="shared" si="0"/>
        <v>18083333</v>
      </c>
    </row>
    <row r="25" spans="1:11" x14ac:dyDescent="0.25">
      <c r="A25" s="25">
        <v>44930</v>
      </c>
      <c r="B25" s="64" t="s">
        <v>638</v>
      </c>
      <c r="C25" s="64" t="s">
        <v>367</v>
      </c>
      <c r="D25" s="64" t="s">
        <v>279</v>
      </c>
      <c r="E25" s="99" t="s">
        <v>1094</v>
      </c>
      <c r="F25" s="96"/>
      <c r="G25" s="98" t="s">
        <v>789</v>
      </c>
      <c r="H25" s="94"/>
      <c r="I25" s="134">
        <v>94000000</v>
      </c>
      <c r="J25" s="165">
        <v>36346667</v>
      </c>
      <c r="K25" s="95">
        <f t="shared" si="0"/>
        <v>57653333</v>
      </c>
    </row>
    <row r="26" spans="1:11" x14ac:dyDescent="0.25">
      <c r="A26" s="25">
        <v>44930</v>
      </c>
      <c r="B26" s="64" t="s">
        <v>285</v>
      </c>
      <c r="C26" s="64" t="s">
        <v>366</v>
      </c>
      <c r="D26" s="64" t="s">
        <v>783</v>
      </c>
      <c r="E26" s="99" t="s">
        <v>1095</v>
      </c>
      <c r="F26" s="96"/>
      <c r="G26" s="98" t="s">
        <v>182</v>
      </c>
      <c r="H26" s="94"/>
      <c r="I26" s="134">
        <v>84600000</v>
      </c>
      <c r="J26" s="165">
        <v>36346667</v>
      </c>
      <c r="K26" s="95">
        <f t="shared" si="0"/>
        <v>48253333</v>
      </c>
    </row>
    <row r="27" spans="1:11" x14ac:dyDescent="0.25">
      <c r="A27" s="25">
        <v>44931</v>
      </c>
      <c r="B27" s="64" t="s">
        <v>283</v>
      </c>
      <c r="C27" s="64" t="s">
        <v>351</v>
      </c>
      <c r="D27" s="64" t="s">
        <v>277</v>
      </c>
      <c r="E27" s="99" t="s">
        <v>814</v>
      </c>
      <c r="F27" s="96"/>
      <c r="G27" s="98" t="s">
        <v>180</v>
      </c>
      <c r="H27" s="94"/>
      <c r="I27" s="134">
        <v>47692800</v>
      </c>
      <c r="J27" s="165">
        <v>20313600</v>
      </c>
      <c r="K27" s="95">
        <f t="shared" si="0"/>
        <v>27379200</v>
      </c>
    </row>
    <row r="28" spans="1:11" x14ac:dyDescent="0.25">
      <c r="A28" s="25">
        <v>44931</v>
      </c>
      <c r="B28" s="64" t="s">
        <v>284</v>
      </c>
      <c r="C28" s="64" t="s">
        <v>818</v>
      </c>
      <c r="D28" s="64" t="s">
        <v>350</v>
      </c>
      <c r="E28" s="99" t="s">
        <v>1096</v>
      </c>
      <c r="F28" s="96"/>
      <c r="G28" s="98" t="s">
        <v>246</v>
      </c>
      <c r="H28" s="94"/>
      <c r="I28" s="134">
        <v>79177500</v>
      </c>
      <c r="J28" s="165">
        <v>34017000</v>
      </c>
      <c r="K28" s="95">
        <f t="shared" si="0"/>
        <v>45160500</v>
      </c>
    </row>
    <row r="29" spans="1:11" x14ac:dyDescent="0.25">
      <c r="A29" s="25">
        <v>44931</v>
      </c>
      <c r="B29" s="64" t="s">
        <v>709</v>
      </c>
      <c r="C29" s="64" t="s">
        <v>350</v>
      </c>
      <c r="D29" s="64" t="s">
        <v>192</v>
      </c>
      <c r="E29" s="99" t="s">
        <v>1097</v>
      </c>
      <c r="F29" s="96"/>
      <c r="G29" s="98" t="s">
        <v>67</v>
      </c>
      <c r="H29" s="94"/>
      <c r="I29" s="134">
        <v>24535710</v>
      </c>
      <c r="J29" s="165">
        <v>10541268</v>
      </c>
      <c r="K29" s="95">
        <f t="shared" si="0"/>
        <v>13994442</v>
      </c>
    </row>
    <row r="30" spans="1:11" x14ac:dyDescent="0.25">
      <c r="A30" s="25">
        <v>44931</v>
      </c>
      <c r="B30" s="64" t="s">
        <v>351</v>
      </c>
      <c r="C30" s="64" t="s">
        <v>373</v>
      </c>
      <c r="D30" s="64" t="s">
        <v>749</v>
      </c>
      <c r="E30" s="99" t="s">
        <v>815</v>
      </c>
      <c r="F30" s="96"/>
      <c r="G30" s="98" t="s">
        <v>796</v>
      </c>
      <c r="H30" s="94"/>
      <c r="I30" s="134">
        <v>82800000</v>
      </c>
      <c r="J30" s="165">
        <v>31740000</v>
      </c>
      <c r="K30" s="95">
        <f t="shared" si="0"/>
        <v>51060000</v>
      </c>
    </row>
    <row r="31" spans="1:11" x14ac:dyDescent="0.25">
      <c r="A31" s="25">
        <v>44931</v>
      </c>
      <c r="B31" s="64" t="s">
        <v>335</v>
      </c>
      <c r="C31" s="64" t="s">
        <v>641</v>
      </c>
      <c r="D31" s="64" t="s">
        <v>640</v>
      </c>
      <c r="E31" s="99" t="s">
        <v>811</v>
      </c>
      <c r="F31" s="96"/>
      <c r="G31" s="98" t="s">
        <v>48</v>
      </c>
      <c r="H31" s="94"/>
      <c r="I31" s="134">
        <v>53415936</v>
      </c>
      <c r="J31" s="165">
        <v>22751232</v>
      </c>
      <c r="K31" s="95">
        <f t="shared" si="0"/>
        <v>30664704</v>
      </c>
    </row>
    <row r="32" spans="1:11" x14ac:dyDescent="0.25">
      <c r="A32" s="25">
        <v>44931</v>
      </c>
      <c r="B32" s="64" t="s">
        <v>550</v>
      </c>
      <c r="C32" s="64" t="s">
        <v>336</v>
      </c>
      <c r="D32" s="64" t="s">
        <v>552</v>
      </c>
      <c r="E32" s="99" t="s">
        <v>801</v>
      </c>
      <c r="F32" s="96"/>
      <c r="G32" s="98" t="s">
        <v>795</v>
      </c>
      <c r="H32" s="94"/>
      <c r="I32" s="134">
        <v>50000000</v>
      </c>
      <c r="J32" s="165">
        <v>19166667</v>
      </c>
      <c r="K32" s="95">
        <f t="shared" si="0"/>
        <v>30833333</v>
      </c>
    </row>
    <row r="33" spans="1:11" x14ac:dyDescent="0.25">
      <c r="A33" s="25">
        <v>44931</v>
      </c>
      <c r="B33" s="64" t="s">
        <v>350</v>
      </c>
      <c r="C33" s="64" t="s">
        <v>848</v>
      </c>
      <c r="D33" s="64" t="s">
        <v>819</v>
      </c>
      <c r="E33" s="99" t="s">
        <v>1098</v>
      </c>
      <c r="F33" s="96"/>
      <c r="G33" s="98" t="s">
        <v>296</v>
      </c>
      <c r="H33" s="94"/>
      <c r="I33" s="134">
        <v>27555840</v>
      </c>
      <c r="J33" s="165">
        <v>10563072</v>
      </c>
      <c r="K33" s="95">
        <f t="shared" si="0"/>
        <v>16992768</v>
      </c>
    </row>
    <row r="34" spans="1:11" x14ac:dyDescent="0.25">
      <c r="A34" s="25">
        <v>44931</v>
      </c>
      <c r="B34" s="64" t="s">
        <v>277</v>
      </c>
      <c r="C34" s="64" t="s">
        <v>705</v>
      </c>
      <c r="D34" s="64" t="s">
        <v>786</v>
      </c>
      <c r="E34" s="99" t="s">
        <v>1099</v>
      </c>
      <c r="F34" s="96"/>
      <c r="G34" s="98" t="s">
        <v>1060</v>
      </c>
      <c r="H34" s="94"/>
      <c r="I34" s="134">
        <v>34566800</v>
      </c>
      <c r="J34" s="165">
        <v>12789716</v>
      </c>
      <c r="K34" s="95">
        <f t="shared" si="0"/>
        <v>21777084</v>
      </c>
    </row>
    <row r="35" spans="1:11" x14ac:dyDescent="0.25">
      <c r="A35" s="25">
        <v>44931</v>
      </c>
      <c r="B35" s="64" t="s">
        <v>639</v>
      </c>
      <c r="C35" s="64" t="s">
        <v>209</v>
      </c>
      <c r="D35" s="64" t="s">
        <v>355</v>
      </c>
      <c r="E35" s="99" t="s">
        <v>1091</v>
      </c>
      <c r="F35" s="96"/>
      <c r="G35" s="98" t="s">
        <v>673</v>
      </c>
      <c r="H35" s="94"/>
      <c r="I35" s="134">
        <v>24535710</v>
      </c>
      <c r="J35" s="165">
        <v>10541268</v>
      </c>
      <c r="K35" s="95">
        <f t="shared" si="0"/>
        <v>13994442</v>
      </c>
    </row>
    <row r="36" spans="1:11" x14ac:dyDescent="0.25">
      <c r="A36" s="25">
        <v>44931</v>
      </c>
      <c r="B36" s="64" t="s">
        <v>209</v>
      </c>
      <c r="C36" s="64" t="s">
        <v>783</v>
      </c>
      <c r="D36" s="64" t="s">
        <v>784</v>
      </c>
      <c r="E36" s="99" t="s">
        <v>1091</v>
      </c>
      <c r="F36" s="96"/>
      <c r="G36" s="98" t="s">
        <v>1061</v>
      </c>
      <c r="H36" s="94"/>
      <c r="I36" s="134">
        <v>16925355</v>
      </c>
      <c r="J36" s="165">
        <v>6958202</v>
      </c>
      <c r="K36" s="95">
        <f t="shared" si="0"/>
        <v>9967153</v>
      </c>
    </row>
    <row r="37" spans="1:11" x14ac:dyDescent="0.25">
      <c r="A37" s="25">
        <v>44931</v>
      </c>
      <c r="B37" s="64" t="s">
        <v>279</v>
      </c>
      <c r="C37" s="64" t="s">
        <v>457</v>
      </c>
      <c r="D37" s="64" t="s">
        <v>364</v>
      </c>
      <c r="E37" s="99" t="s">
        <v>1100</v>
      </c>
      <c r="F37" s="96"/>
      <c r="G37" s="98" t="s">
        <v>158</v>
      </c>
      <c r="H37" s="94"/>
      <c r="I37" s="134">
        <v>49500000</v>
      </c>
      <c r="J37" s="165">
        <v>21083333</v>
      </c>
      <c r="K37" s="95">
        <f t="shared" si="0"/>
        <v>28416667</v>
      </c>
    </row>
    <row r="38" spans="1:11" x14ac:dyDescent="0.25">
      <c r="A38" s="25">
        <v>44931</v>
      </c>
      <c r="B38" s="64" t="s">
        <v>334</v>
      </c>
      <c r="C38" s="64" t="s">
        <v>397</v>
      </c>
      <c r="D38" s="64" t="s">
        <v>772</v>
      </c>
      <c r="E38" s="99" t="s">
        <v>1101</v>
      </c>
      <c r="F38" s="96"/>
      <c r="G38" s="98" t="s">
        <v>44</v>
      </c>
      <c r="H38" s="94"/>
      <c r="I38" s="134">
        <v>84249000</v>
      </c>
      <c r="J38" s="165">
        <v>26551200</v>
      </c>
      <c r="K38" s="95">
        <f t="shared" si="0"/>
        <v>57697800</v>
      </c>
    </row>
    <row r="39" spans="1:11" x14ac:dyDescent="0.25">
      <c r="A39" s="25">
        <v>44931</v>
      </c>
      <c r="B39" s="64" t="s">
        <v>192</v>
      </c>
      <c r="C39" s="64" t="s">
        <v>514</v>
      </c>
      <c r="D39" s="64" t="s">
        <v>365</v>
      </c>
      <c r="E39" s="99" t="s">
        <v>1102</v>
      </c>
      <c r="F39" s="96"/>
      <c r="G39" s="98" t="s">
        <v>358</v>
      </c>
      <c r="H39" s="94"/>
      <c r="I39" s="134">
        <v>36225000</v>
      </c>
      <c r="J39" s="165">
        <v>13282500</v>
      </c>
      <c r="K39" s="95">
        <f t="shared" si="0"/>
        <v>22942500</v>
      </c>
    </row>
    <row r="40" spans="1:11" ht="12.75" customHeight="1" x14ac:dyDescent="0.25">
      <c r="A40" s="25">
        <v>44931</v>
      </c>
      <c r="B40" s="93" t="s">
        <v>786</v>
      </c>
      <c r="C40" s="64" t="s">
        <v>372</v>
      </c>
      <c r="D40" s="64" t="s">
        <v>704</v>
      </c>
      <c r="E40" s="99" t="s">
        <v>1103</v>
      </c>
      <c r="F40" s="2"/>
      <c r="G40" s="98" t="s">
        <v>428</v>
      </c>
      <c r="H40" s="8"/>
      <c r="I40" s="152">
        <v>43510000</v>
      </c>
      <c r="J40" s="165">
        <v>17140833</v>
      </c>
      <c r="K40" s="95">
        <f t="shared" si="0"/>
        <v>26369167</v>
      </c>
    </row>
    <row r="41" spans="1:11" x14ac:dyDescent="0.25">
      <c r="A41" s="25">
        <v>44931</v>
      </c>
      <c r="B41" s="26" t="s">
        <v>278</v>
      </c>
      <c r="C41" s="65" t="s">
        <v>556</v>
      </c>
      <c r="D41" s="65" t="s">
        <v>366</v>
      </c>
      <c r="E41" s="99" t="s">
        <v>1104</v>
      </c>
      <c r="F41" s="27"/>
      <c r="G41" s="98" t="s">
        <v>168</v>
      </c>
      <c r="H41" s="28"/>
      <c r="I41" s="152">
        <v>84720384</v>
      </c>
      <c r="J41" s="165">
        <v>36084608</v>
      </c>
      <c r="K41" s="95">
        <f t="shared" si="0"/>
        <v>48635776</v>
      </c>
    </row>
    <row r="42" spans="1:11" x14ac:dyDescent="0.25">
      <c r="A42" s="25">
        <v>44931</v>
      </c>
      <c r="B42" s="26" t="s">
        <v>783</v>
      </c>
      <c r="C42" s="65" t="s">
        <v>515</v>
      </c>
      <c r="D42" s="65" t="s">
        <v>843</v>
      </c>
      <c r="E42" s="99" t="s">
        <v>1105</v>
      </c>
      <c r="F42" s="27"/>
      <c r="G42" s="98" t="s">
        <v>444</v>
      </c>
      <c r="H42" s="28"/>
      <c r="I42" s="152">
        <v>41400000</v>
      </c>
      <c r="J42" s="165">
        <v>14835000</v>
      </c>
      <c r="K42" s="95">
        <f t="shared" si="0"/>
        <v>26565000</v>
      </c>
    </row>
    <row r="43" spans="1:11" x14ac:dyDescent="0.25">
      <c r="A43" s="25">
        <v>44931</v>
      </c>
      <c r="B43" s="26" t="s">
        <v>355</v>
      </c>
      <c r="C43" s="65" t="s">
        <v>512</v>
      </c>
      <c r="D43" s="65" t="s">
        <v>705</v>
      </c>
      <c r="E43" s="99" t="s">
        <v>1106</v>
      </c>
      <c r="F43" s="27"/>
      <c r="G43" s="98" t="s">
        <v>345</v>
      </c>
      <c r="H43" s="28"/>
      <c r="I43" s="152">
        <v>56925000</v>
      </c>
      <c r="J43" s="165">
        <v>21821250</v>
      </c>
      <c r="K43" s="95">
        <f t="shared" si="0"/>
        <v>35103750</v>
      </c>
    </row>
    <row r="44" spans="1:11" x14ac:dyDescent="0.25">
      <c r="A44" s="25">
        <v>44931</v>
      </c>
      <c r="B44" s="26" t="s">
        <v>364</v>
      </c>
      <c r="C44" s="26" t="s">
        <v>507</v>
      </c>
      <c r="D44" s="26" t="s">
        <v>222</v>
      </c>
      <c r="E44" s="99" t="s">
        <v>1107</v>
      </c>
      <c r="F44" s="27"/>
      <c r="G44" s="98" t="s">
        <v>194</v>
      </c>
      <c r="H44" s="13"/>
      <c r="I44" s="152">
        <v>67068000</v>
      </c>
      <c r="J44" s="165">
        <v>28566000</v>
      </c>
      <c r="K44" s="95">
        <f t="shared" si="0"/>
        <v>38502000</v>
      </c>
    </row>
    <row r="45" spans="1:11" x14ac:dyDescent="0.25">
      <c r="A45" s="25">
        <v>44931</v>
      </c>
      <c r="B45" s="26" t="s">
        <v>640</v>
      </c>
      <c r="C45" s="26" t="s">
        <v>396</v>
      </c>
      <c r="D45" s="26" t="s">
        <v>372</v>
      </c>
      <c r="E45" s="99" t="s">
        <v>1108</v>
      </c>
      <c r="F45" s="27"/>
      <c r="G45" s="98" t="s">
        <v>794</v>
      </c>
      <c r="H45" s="13"/>
      <c r="I45" s="179">
        <v>46467000</v>
      </c>
      <c r="J45" s="165">
        <v>18758900</v>
      </c>
      <c r="K45" s="95">
        <f t="shared" si="0"/>
        <v>27708100</v>
      </c>
    </row>
    <row r="46" spans="1:11" x14ac:dyDescent="0.25">
      <c r="A46" s="25">
        <v>44932</v>
      </c>
      <c r="B46" s="26" t="s">
        <v>512</v>
      </c>
      <c r="C46" s="26" t="s">
        <v>439</v>
      </c>
      <c r="D46" s="26" t="s">
        <v>512</v>
      </c>
      <c r="E46" s="99" t="s">
        <v>1091</v>
      </c>
      <c r="F46" s="27"/>
      <c r="G46" s="98" t="s">
        <v>69</v>
      </c>
      <c r="H46" s="13"/>
      <c r="I46" s="179">
        <v>27261900</v>
      </c>
      <c r="J46" s="165">
        <v>10450395</v>
      </c>
      <c r="K46" s="95">
        <f t="shared" si="0"/>
        <v>16811505</v>
      </c>
    </row>
    <row r="47" spans="1:11" x14ac:dyDescent="0.25">
      <c r="A47" s="25">
        <v>44932</v>
      </c>
      <c r="B47" s="26" t="s">
        <v>511</v>
      </c>
      <c r="C47" s="26" t="s">
        <v>509</v>
      </c>
      <c r="D47" s="26" t="s">
        <v>514</v>
      </c>
      <c r="E47" s="99" t="s">
        <v>698</v>
      </c>
      <c r="F47" s="27"/>
      <c r="G47" s="98" t="s">
        <v>1062</v>
      </c>
      <c r="H47" s="13"/>
      <c r="I47" s="179">
        <f>46467000-34592100</f>
        <v>11874900</v>
      </c>
      <c r="J47" s="165">
        <v>11874900</v>
      </c>
      <c r="K47" s="95">
        <f t="shared" si="0"/>
        <v>0</v>
      </c>
    </row>
    <row r="48" spans="1:11" x14ac:dyDescent="0.25">
      <c r="A48" s="25">
        <v>44932</v>
      </c>
      <c r="B48" s="26" t="s">
        <v>819</v>
      </c>
      <c r="C48" s="26" t="s">
        <v>222</v>
      </c>
      <c r="D48" s="26" t="s">
        <v>373</v>
      </c>
      <c r="E48" s="99" t="s">
        <v>1109</v>
      </c>
      <c r="F48" s="27"/>
      <c r="G48" s="98" t="s">
        <v>243</v>
      </c>
      <c r="H48" s="13"/>
      <c r="I48" s="179">
        <v>27261900</v>
      </c>
      <c r="J48" s="165">
        <v>10086903</v>
      </c>
      <c r="K48" s="95">
        <f t="shared" si="0"/>
        <v>17174997</v>
      </c>
    </row>
    <row r="49" spans="1:11" x14ac:dyDescent="0.25">
      <c r="A49" s="25">
        <v>44932</v>
      </c>
      <c r="B49" s="26" t="s">
        <v>367</v>
      </c>
      <c r="C49" s="26" t="s">
        <v>462</v>
      </c>
      <c r="D49" s="26" t="s">
        <v>396</v>
      </c>
      <c r="E49" s="99" t="s">
        <v>1091</v>
      </c>
      <c r="F49" s="27"/>
      <c r="G49" s="98" t="s">
        <v>68</v>
      </c>
      <c r="H49" s="13"/>
      <c r="I49" s="179">
        <v>24535710</v>
      </c>
      <c r="J49" s="165">
        <v>10450395</v>
      </c>
      <c r="K49" s="95">
        <f t="shared" si="0"/>
        <v>14085315</v>
      </c>
    </row>
    <row r="50" spans="1:11" x14ac:dyDescent="0.25">
      <c r="A50" s="25">
        <v>44932</v>
      </c>
      <c r="B50" s="26" t="s">
        <v>641</v>
      </c>
      <c r="C50" s="26" t="s">
        <v>352</v>
      </c>
      <c r="D50" s="26" t="s">
        <v>641</v>
      </c>
      <c r="E50" s="99" t="s">
        <v>1110</v>
      </c>
      <c r="F50" s="27"/>
      <c r="G50" s="98" t="s">
        <v>1063</v>
      </c>
      <c r="H50" s="13"/>
      <c r="I50" s="179">
        <v>44890263</v>
      </c>
      <c r="J50" s="165">
        <v>18953665</v>
      </c>
      <c r="K50" s="95">
        <f t="shared" si="0"/>
        <v>25936598</v>
      </c>
    </row>
    <row r="51" spans="1:11" x14ac:dyDescent="0.25">
      <c r="A51" s="25">
        <v>44932</v>
      </c>
      <c r="B51" s="26" t="s">
        <v>280</v>
      </c>
      <c r="C51" s="26" t="s">
        <v>517</v>
      </c>
      <c r="D51" s="26" t="s">
        <v>511</v>
      </c>
      <c r="E51" s="99" t="s">
        <v>799</v>
      </c>
      <c r="F51" s="27"/>
      <c r="G51" s="98" t="s">
        <v>1064</v>
      </c>
      <c r="H51" s="13"/>
      <c r="I51" s="179">
        <v>24535710</v>
      </c>
      <c r="J51" s="165">
        <v>10086903</v>
      </c>
      <c r="K51" s="95">
        <f t="shared" si="0"/>
        <v>14448807</v>
      </c>
    </row>
    <row r="52" spans="1:11" x14ac:dyDescent="0.25">
      <c r="A52" s="25">
        <v>44932</v>
      </c>
      <c r="B52" s="26" t="s">
        <v>843</v>
      </c>
      <c r="C52" s="26" t="s">
        <v>819</v>
      </c>
      <c r="D52" s="26" t="s">
        <v>750</v>
      </c>
      <c r="E52" s="99" t="s">
        <v>1097</v>
      </c>
      <c r="F52" s="27"/>
      <c r="G52" s="98" t="s">
        <v>82</v>
      </c>
      <c r="H52" s="13"/>
      <c r="I52" s="179">
        <v>24535710</v>
      </c>
      <c r="J52" s="165">
        <v>10086903</v>
      </c>
      <c r="K52" s="95">
        <f t="shared" si="0"/>
        <v>14448807</v>
      </c>
    </row>
    <row r="53" spans="1:11" x14ac:dyDescent="0.25">
      <c r="A53" s="25">
        <v>44932</v>
      </c>
      <c r="B53" s="26" t="s">
        <v>514</v>
      </c>
      <c r="C53" s="26" t="s">
        <v>786</v>
      </c>
      <c r="D53" s="26" t="s">
        <v>397</v>
      </c>
      <c r="E53" s="99" t="s">
        <v>1091</v>
      </c>
      <c r="F53" s="27"/>
      <c r="G53" s="98" t="s">
        <v>1065</v>
      </c>
      <c r="H53" s="13"/>
      <c r="I53" s="179">
        <v>16925355</v>
      </c>
      <c r="J53" s="165">
        <v>7208948</v>
      </c>
      <c r="K53" s="95">
        <f t="shared" si="0"/>
        <v>9716407</v>
      </c>
    </row>
    <row r="54" spans="1:11" x14ac:dyDescent="0.25">
      <c r="A54" s="25">
        <v>44932</v>
      </c>
      <c r="B54" s="26" t="s">
        <v>704</v>
      </c>
      <c r="C54" s="26" t="s">
        <v>710</v>
      </c>
      <c r="D54" s="26" t="s">
        <v>553</v>
      </c>
      <c r="E54" s="99" t="s">
        <v>1111</v>
      </c>
      <c r="F54" s="27"/>
      <c r="G54" s="98" t="s">
        <v>66</v>
      </c>
      <c r="H54" s="13"/>
      <c r="I54" s="179">
        <v>73128960</v>
      </c>
      <c r="J54" s="165">
        <v>23528448</v>
      </c>
      <c r="K54" s="95">
        <f t="shared" si="0"/>
        <v>49600512</v>
      </c>
    </row>
    <row r="55" spans="1:11" x14ac:dyDescent="0.25">
      <c r="A55" s="25">
        <v>44932</v>
      </c>
      <c r="B55" s="26" t="s">
        <v>365</v>
      </c>
      <c r="C55" s="26" t="s">
        <v>773</v>
      </c>
      <c r="D55" s="26" t="s">
        <v>551</v>
      </c>
      <c r="E55" s="99" t="s">
        <v>1112</v>
      </c>
      <c r="F55" s="27"/>
      <c r="G55" s="98" t="s">
        <v>797</v>
      </c>
      <c r="H55" s="13"/>
      <c r="I55" s="179">
        <v>82432000</v>
      </c>
      <c r="J55" s="165">
        <v>27477333</v>
      </c>
      <c r="K55" s="95">
        <f t="shared" si="0"/>
        <v>54954667</v>
      </c>
    </row>
    <row r="56" spans="1:11" x14ac:dyDescent="0.25">
      <c r="A56" s="25">
        <v>44932</v>
      </c>
      <c r="B56" s="26" t="s">
        <v>372</v>
      </c>
      <c r="C56" s="26" t="s">
        <v>559</v>
      </c>
      <c r="D56" s="26" t="s">
        <v>518</v>
      </c>
      <c r="E56" s="99" t="s">
        <v>1113</v>
      </c>
      <c r="F56" s="27"/>
      <c r="G56" s="98" t="s">
        <v>244</v>
      </c>
      <c r="H56" s="13"/>
      <c r="I56" s="179">
        <v>85000000</v>
      </c>
      <c r="J56" s="165">
        <v>28900000</v>
      </c>
      <c r="K56" s="95">
        <f t="shared" si="0"/>
        <v>56100000</v>
      </c>
    </row>
    <row r="57" spans="1:11" x14ac:dyDescent="0.25">
      <c r="A57" s="25">
        <v>44932</v>
      </c>
      <c r="B57" s="26" t="s">
        <v>366</v>
      </c>
      <c r="C57" s="26" t="s">
        <v>518</v>
      </c>
      <c r="D57" s="26" t="s">
        <v>515</v>
      </c>
      <c r="E57" s="99" t="s">
        <v>807</v>
      </c>
      <c r="F57" s="27"/>
      <c r="G57" s="98" t="s">
        <v>150</v>
      </c>
      <c r="H57" s="13"/>
      <c r="I57" s="179">
        <v>37260000</v>
      </c>
      <c r="J57" s="165">
        <v>17853750</v>
      </c>
      <c r="K57" s="95">
        <f t="shared" si="0"/>
        <v>19406250</v>
      </c>
    </row>
    <row r="58" spans="1:11" x14ac:dyDescent="0.25">
      <c r="A58" s="25">
        <v>44932</v>
      </c>
      <c r="B58" s="26" t="s">
        <v>772</v>
      </c>
      <c r="C58" s="26" t="s">
        <v>708</v>
      </c>
      <c r="D58" s="26" t="s">
        <v>708</v>
      </c>
      <c r="E58" s="99" t="s">
        <v>1114</v>
      </c>
      <c r="F58" s="27"/>
      <c r="G58" s="98" t="s">
        <v>793</v>
      </c>
      <c r="H58" s="13"/>
      <c r="I58" s="179">
        <v>36112000</v>
      </c>
      <c r="J58" s="165">
        <v>16701800</v>
      </c>
      <c r="K58" s="95">
        <f t="shared" si="0"/>
        <v>19410200</v>
      </c>
    </row>
    <row r="59" spans="1:11" x14ac:dyDescent="0.25">
      <c r="A59" s="25">
        <v>44932</v>
      </c>
      <c r="B59" s="26" t="s">
        <v>397</v>
      </c>
      <c r="C59" s="26" t="s">
        <v>431</v>
      </c>
      <c r="D59" s="26" t="s">
        <v>457</v>
      </c>
      <c r="E59" s="99" t="s">
        <v>1115</v>
      </c>
      <c r="F59" s="27"/>
      <c r="G59" s="98" t="s">
        <v>1066</v>
      </c>
      <c r="H59" s="13"/>
      <c r="I59" s="179">
        <v>72000000</v>
      </c>
      <c r="J59" s="165">
        <v>29600000</v>
      </c>
      <c r="K59" s="95">
        <f t="shared" si="0"/>
        <v>42400000</v>
      </c>
    </row>
    <row r="60" spans="1:11" x14ac:dyDescent="0.25">
      <c r="A60" s="25">
        <v>44932</v>
      </c>
      <c r="B60" s="26" t="s">
        <v>702</v>
      </c>
      <c r="C60" s="26" t="s">
        <v>750</v>
      </c>
      <c r="D60" s="26" t="s">
        <v>642</v>
      </c>
      <c r="E60" s="99" t="s">
        <v>1116</v>
      </c>
      <c r="F60" s="27"/>
      <c r="G60" s="98" t="s">
        <v>1067</v>
      </c>
      <c r="H60" s="13"/>
      <c r="I60" s="179">
        <v>42000000</v>
      </c>
      <c r="J60" s="165">
        <v>26833333</v>
      </c>
      <c r="K60" s="95">
        <f t="shared" si="0"/>
        <v>15166667</v>
      </c>
    </row>
    <row r="61" spans="1:11" x14ac:dyDescent="0.25">
      <c r="A61" s="25">
        <v>44932</v>
      </c>
      <c r="B61" s="26" t="s">
        <v>750</v>
      </c>
      <c r="C61" s="26" t="s">
        <v>460</v>
      </c>
      <c r="D61" s="26" t="s">
        <v>556</v>
      </c>
      <c r="E61" s="99" t="s">
        <v>1117</v>
      </c>
      <c r="F61" s="27"/>
      <c r="G61" s="98" t="s">
        <v>155</v>
      </c>
      <c r="H61" s="13"/>
      <c r="I61" s="179">
        <v>37400000</v>
      </c>
      <c r="J61" s="165">
        <v>12100000</v>
      </c>
      <c r="K61" s="95">
        <f t="shared" si="0"/>
        <v>25300000</v>
      </c>
    </row>
    <row r="62" spans="1:11" x14ac:dyDescent="0.25">
      <c r="A62" s="25">
        <v>44932</v>
      </c>
      <c r="B62" s="26" t="s">
        <v>373</v>
      </c>
      <c r="C62" s="26" t="s">
        <v>554</v>
      </c>
      <c r="D62" s="26" t="s">
        <v>773</v>
      </c>
      <c r="E62" s="99" t="s">
        <v>1118</v>
      </c>
      <c r="F62" s="27"/>
      <c r="G62" s="98" t="s">
        <v>247</v>
      </c>
      <c r="H62" s="13"/>
      <c r="I62" s="179">
        <v>60547500</v>
      </c>
      <c r="J62" s="165">
        <v>24891750</v>
      </c>
      <c r="K62" s="95">
        <f t="shared" si="0"/>
        <v>35655750</v>
      </c>
    </row>
    <row r="63" spans="1:11" x14ac:dyDescent="0.25">
      <c r="A63" s="25">
        <v>44932</v>
      </c>
      <c r="B63" s="26" t="s">
        <v>396</v>
      </c>
      <c r="C63" s="26" t="s">
        <v>722</v>
      </c>
      <c r="D63" s="26" t="s">
        <v>415</v>
      </c>
      <c r="E63" s="99" t="s">
        <v>1119</v>
      </c>
      <c r="F63" s="27"/>
      <c r="G63" s="98" t="s">
        <v>1068</v>
      </c>
      <c r="H63" s="13"/>
      <c r="I63" s="179">
        <v>63000000</v>
      </c>
      <c r="J63" s="165">
        <v>26833333</v>
      </c>
      <c r="K63" s="95">
        <f t="shared" si="0"/>
        <v>36166667</v>
      </c>
    </row>
    <row r="64" spans="1:11" x14ac:dyDescent="0.25">
      <c r="A64" s="25">
        <v>44932</v>
      </c>
      <c r="B64" s="26" t="s">
        <v>519</v>
      </c>
      <c r="C64" s="26" t="s">
        <v>438</v>
      </c>
      <c r="D64" s="26" t="s">
        <v>710</v>
      </c>
      <c r="E64" s="99" t="s">
        <v>1097</v>
      </c>
      <c r="F64" s="27"/>
      <c r="G64" s="98" t="s">
        <v>423</v>
      </c>
      <c r="H64" s="13"/>
      <c r="I64" s="179">
        <v>24535710</v>
      </c>
      <c r="J64" s="165">
        <v>9996030</v>
      </c>
      <c r="K64" s="95">
        <f t="shared" si="0"/>
        <v>14539680</v>
      </c>
    </row>
    <row r="65" spans="1:11" x14ac:dyDescent="0.25">
      <c r="A65" s="25">
        <v>44932</v>
      </c>
      <c r="B65" s="26" t="s">
        <v>551</v>
      </c>
      <c r="C65" s="26" t="s">
        <v>355</v>
      </c>
      <c r="D65" s="26" t="s">
        <v>460</v>
      </c>
      <c r="E65" s="99" t="s">
        <v>799</v>
      </c>
      <c r="F65" s="27"/>
      <c r="G65" s="98" t="s">
        <v>399</v>
      </c>
      <c r="H65" s="13"/>
      <c r="I65" s="179">
        <v>24535710</v>
      </c>
      <c r="J65" s="165">
        <v>10086903</v>
      </c>
      <c r="K65" s="95">
        <f t="shared" si="0"/>
        <v>14448807</v>
      </c>
    </row>
    <row r="66" spans="1:11" x14ac:dyDescent="0.25">
      <c r="A66" s="25">
        <v>44932</v>
      </c>
      <c r="B66" s="26" t="s">
        <v>784</v>
      </c>
      <c r="C66" s="26" t="s">
        <v>642</v>
      </c>
      <c r="D66" s="26" t="s">
        <v>417</v>
      </c>
      <c r="E66" s="99" t="s">
        <v>1120</v>
      </c>
      <c r="F66" s="27"/>
      <c r="G66" s="98" t="s">
        <v>293</v>
      </c>
      <c r="H66" s="13"/>
      <c r="I66" s="179">
        <v>67000000</v>
      </c>
      <c r="J66" s="165">
        <v>25683333</v>
      </c>
      <c r="K66" s="95">
        <f t="shared" si="0"/>
        <v>41316667</v>
      </c>
    </row>
    <row r="67" spans="1:11" x14ac:dyDescent="0.25">
      <c r="A67" s="25">
        <v>44932</v>
      </c>
      <c r="B67" s="26" t="s">
        <v>553</v>
      </c>
      <c r="C67" s="26" t="s">
        <v>416</v>
      </c>
      <c r="D67" s="26" t="s">
        <v>418</v>
      </c>
      <c r="E67" s="99" t="s">
        <v>1121</v>
      </c>
      <c r="F67" s="27"/>
      <c r="G67" s="98" t="s">
        <v>382</v>
      </c>
      <c r="H67" s="13"/>
      <c r="I67" s="179">
        <v>18056000</v>
      </c>
      <c r="J67" s="165">
        <v>18056000</v>
      </c>
      <c r="K67" s="95">
        <f t="shared" si="0"/>
        <v>0</v>
      </c>
    </row>
    <row r="68" spans="1:11" x14ac:dyDescent="0.25">
      <c r="A68" s="25">
        <v>44932</v>
      </c>
      <c r="B68" s="26" t="s">
        <v>515</v>
      </c>
      <c r="C68" s="26" t="s">
        <v>464</v>
      </c>
      <c r="D68" s="26" t="s">
        <v>517</v>
      </c>
      <c r="E68" s="99" t="s">
        <v>1122</v>
      </c>
      <c r="F68" s="27"/>
      <c r="G68" s="98" t="s">
        <v>381</v>
      </c>
      <c r="H68" s="13"/>
      <c r="I68" s="179">
        <v>18056000</v>
      </c>
      <c r="J68" s="165">
        <v>18056000</v>
      </c>
      <c r="K68" s="95">
        <f t="shared" si="0"/>
        <v>0</v>
      </c>
    </row>
    <row r="69" spans="1:11" x14ac:dyDescent="0.25">
      <c r="A69" s="25">
        <v>44932</v>
      </c>
      <c r="B69" s="26" t="s">
        <v>642</v>
      </c>
      <c r="C69" s="26" t="s">
        <v>643</v>
      </c>
      <c r="D69" s="26" t="s">
        <v>439</v>
      </c>
      <c r="E69" s="99" t="s">
        <v>804</v>
      </c>
      <c r="F69" s="27"/>
      <c r="G69" s="98" t="s">
        <v>798</v>
      </c>
      <c r="H69" s="13"/>
      <c r="I69" s="179">
        <v>54000000</v>
      </c>
      <c r="J69" s="165">
        <v>22200000</v>
      </c>
      <c r="K69" s="95">
        <f t="shared" si="0"/>
        <v>31800000</v>
      </c>
    </row>
    <row r="70" spans="1:11" x14ac:dyDescent="0.25">
      <c r="A70" s="25">
        <v>44932</v>
      </c>
      <c r="B70" s="26" t="s">
        <v>708</v>
      </c>
      <c r="C70" s="26" t="s">
        <v>419</v>
      </c>
      <c r="D70" s="26" t="s">
        <v>438</v>
      </c>
      <c r="E70" s="99" t="s">
        <v>1091</v>
      </c>
      <c r="F70" s="27"/>
      <c r="G70" s="98" t="s">
        <v>383</v>
      </c>
      <c r="H70" s="13"/>
      <c r="I70" s="179">
        <v>24535710</v>
      </c>
      <c r="J70" s="165">
        <v>10086903</v>
      </c>
      <c r="K70" s="95">
        <f t="shared" si="0"/>
        <v>14448807</v>
      </c>
    </row>
    <row r="71" spans="1:11" x14ac:dyDescent="0.25">
      <c r="A71" s="25">
        <v>44932</v>
      </c>
      <c r="B71" s="26" t="s">
        <v>222</v>
      </c>
      <c r="C71" s="26" t="s">
        <v>418</v>
      </c>
      <c r="D71" s="26" t="s">
        <v>508</v>
      </c>
      <c r="E71" s="99" t="s">
        <v>799</v>
      </c>
      <c r="F71" s="27"/>
      <c r="G71" s="98" t="s">
        <v>73</v>
      </c>
      <c r="H71" s="13"/>
      <c r="I71" s="179">
        <v>24535710</v>
      </c>
      <c r="J71" s="165">
        <v>10086903</v>
      </c>
      <c r="K71" s="95">
        <f t="shared" si="0"/>
        <v>14448807</v>
      </c>
    </row>
    <row r="72" spans="1:11" x14ac:dyDescent="0.25">
      <c r="A72" s="25">
        <v>44932</v>
      </c>
      <c r="B72" s="26" t="s">
        <v>722</v>
      </c>
      <c r="C72" s="26" t="s">
        <v>281</v>
      </c>
      <c r="D72" s="26" t="s">
        <v>643</v>
      </c>
      <c r="E72" s="99" t="s">
        <v>806</v>
      </c>
      <c r="F72" s="27"/>
      <c r="G72" s="98" t="s">
        <v>92</v>
      </c>
      <c r="H72" s="13"/>
      <c r="I72" s="179">
        <v>57231360</v>
      </c>
      <c r="J72" s="165">
        <v>23528448</v>
      </c>
      <c r="K72" s="95">
        <f t="shared" si="0"/>
        <v>33702912</v>
      </c>
    </row>
    <row r="73" spans="1:11" x14ac:dyDescent="0.25">
      <c r="A73" s="25">
        <v>44933</v>
      </c>
      <c r="B73" s="26" t="s">
        <v>439</v>
      </c>
      <c r="C73" s="26" t="s">
        <v>466</v>
      </c>
      <c r="D73" s="26" t="s">
        <v>510</v>
      </c>
      <c r="E73" s="99" t="s">
        <v>1123</v>
      </c>
      <c r="F73" s="27"/>
      <c r="G73" s="98" t="s">
        <v>384</v>
      </c>
      <c r="H73" s="13"/>
      <c r="I73" s="179">
        <v>40626000</v>
      </c>
      <c r="J73" s="165">
        <v>16551333</v>
      </c>
      <c r="K73" s="95">
        <f t="shared" si="0"/>
        <v>24074667</v>
      </c>
    </row>
    <row r="74" spans="1:11" x14ac:dyDescent="0.25">
      <c r="A74" s="25">
        <v>44933</v>
      </c>
      <c r="B74" s="26" t="s">
        <v>710</v>
      </c>
      <c r="C74" s="26" t="s">
        <v>433</v>
      </c>
      <c r="D74" s="26" t="s">
        <v>559</v>
      </c>
      <c r="E74" s="99" t="s">
        <v>800</v>
      </c>
      <c r="F74" s="27"/>
      <c r="G74" s="98" t="s">
        <v>1069</v>
      </c>
      <c r="H74" s="13"/>
      <c r="I74" s="179">
        <v>74160000</v>
      </c>
      <c r="J74" s="165">
        <v>28840000</v>
      </c>
      <c r="K74" s="95">
        <f t="shared" si="0"/>
        <v>45320000</v>
      </c>
    </row>
    <row r="75" spans="1:11" x14ac:dyDescent="0.25">
      <c r="A75" s="25">
        <v>44933</v>
      </c>
      <c r="B75" s="26" t="s">
        <v>418</v>
      </c>
      <c r="C75" s="26" t="s">
        <v>468</v>
      </c>
      <c r="D75" s="26" t="s">
        <v>561</v>
      </c>
      <c r="E75" s="99" t="s">
        <v>379</v>
      </c>
      <c r="F75" s="27"/>
      <c r="G75" s="98" t="s">
        <v>237</v>
      </c>
      <c r="H75" s="13"/>
      <c r="I75" s="179">
        <v>46575000</v>
      </c>
      <c r="J75" s="165">
        <v>18802500</v>
      </c>
      <c r="K75" s="95">
        <f t="shared" si="0"/>
        <v>27772500</v>
      </c>
    </row>
    <row r="76" spans="1:11" x14ac:dyDescent="0.25">
      <c r="A76" s="25">
        <v>44933</v>
      </c>
      <c r="B76" s="26" t="s">
        <v>416</v>
      </c>
      <c r="C76" s="26" t="s">
        <v>467</v>
      </c>
      <c r="D76" s="26" t="s">
        <v>432</v>
      </c>
      <c r="E76" s="99" t="s">
        <v>411</v>
      </c>
      <c r="F76" s="27"/>
      <c r="G76" s="98" t="s">
        <v>410</v>
      </c>
      <c r="H76" s="13"/>
      <c r="I76" s="179">
        <v>36112000</v>
      </c>
      <c r="J76" s="165">
        <v>16551333</v>
      </c>
      <c r="K76" s="95">
        <f t="shared" si="0"/>
        <v>19560667</v>
      </c>
    </row>
    <row r="77" spans="1:11" x14ac:dyDescent="0.25">
      <c r="A77" s="25">
        <v>44934</v>
      </c>
      <c r="B77" s="26" t="s">
        <v>415</v>
      </c>
      <c r="C77" s="26" t="s">
        <v>645</v>
      </c>
      <c r="D77" s="26" t="s">
        <v>647</v>
      </c>
      <c r="E77" s="99" t="s">
        <v>1124</v>
      </c>
      <c r="F77" s="27"/>
      <c r="G77" s="98" t="s">
        <v>56</v>
      </c>
      <c r="H77" s="13"/>
      <c r="I77" s="179">
        <v>99049500</v>
      </c>
      <c r="J77" s="165">
        <v>33316650</v>
      </c>
      <c r="K77" s="95">
        <f t="shared" si="0"/>
        <v>65732850</v>
      </c>
    </row>
    <row r="78" spans="1:11" x14ac:dyDescent="0.25">
      <c r="A78" s="25">
        <v>44934</v>
      </c>
      <c r="B78" s="26" t="s">
        <v>773</v>
      </c>
      <c r="C78" s="26" t="s">
        <v>513</v>
      </c>
      <c r="D78" s="26" t="s">
        <v>466</v>
      </c>
      <c r="E78" s="99" t="s">
        <v>1125</v>
      </c>
      <c r="F78" s="27"/>
      <c r="G78" s="98" t="s">
        <v>676</v>
      </c>
      <c r="H78" s="13"/>
      <c r="I78" s="179">
        <v>64296000</v>
      </c>
      <c r="J78" s="165">
        <v>26432800</v>
      </c>
      <c r="K78" s="95">
        <f t="shared" si="0"/>
        <v>37863200</v>
      </c>
    </row>
    <row r="79" spans="1:11" x14ac:dyDescent="0.25">
      <c r="A79" s="25">
        <v>44934</v>
      </c>
      <c r="B79" s="26" t="s">
        <v>554</v>
      </c>
      <c r="C79" s="26" t="s">
        <v>508</v>
      </c>
      <c r="D79" s="26" t="s">
        <v>467</v>
      </c>
      <c r="E79" s="99" t="s">
        <v>1091</v>
      </c>
      <c r="F79" s="27"/>
      <c r="G79" s="98" t="s">
        <v>47</v>
      </c>
      <c r="H79" s="13"/>
      <c r="I79" s="179">
        <v>24535710</v>
      </c>
      <c r="J79" s="165">
        <v>10086903</v>
      </c>
      <c r="K79" s="95">
        <f t="shared" si="0"/>
        <v>14448807</v>
      </c>
    </row>
    <row r="80" spans="1:11" x14ac:dyDescent="0.25">
      <c r="A80" s="25">
        <v>44936</v>
      </c>
      <c r="B80" s="26" t="s">
        <v>510</v>
      </c>
      <c r="C80" s="26" t="s">
        <v>704</v>
      </c>
      <c r="D80" s="26" t="s">
        <v>463</v>
      </c>
      <c r="E80" s="99" t="s">
        <v>1126</v>
      </c>
      <c r="F80" s="27"/>
      <c r="G80" s="98" t="s">
        <v>1070</v>
      </c>
      <c r="H80" s="13"/>
      <c r="I80" s="179">
        <v>84600000</v>
      </c>
      <c r="J80" s="165">
        <v>34780000</v>
      </c>
      <c r="K80" s="95">
        <f t="shared" si="0"/>
        <v>49820000</v>
      </c>
    </row>
    <row r="81" spans="1:11" x14ac:dyDescent="0.25">
      <c r="A81" s="25">
        <v>44936</v>
      </c>
      <c r="B81" s="26" t="s">
        <v>431</v>
      </c>
      <c r="C81" s="26" t="s">
        <v>436</v>
      </c>
      <c r="D81" s="26" t="s">
        <v>520</v>
      </c>
      <c r="E81" s="99" t="s">
        <v>1127</v>
      </c>
      <c r="F81" s="27"/>
      <c r="G81" s="98" t="s">
        <v>45</v>
      </c>
      <c r="H81" s="13"/>
      <c r="I81" s="179">
        <v>70000000</v>
      </c>
      <c r="J81" s="165">
        <v>25900000</v>
      </c>
      <c r="K81" s="95">
        <f t="shared" si="0"/>
        <v>44100000</v>
      </c>
    </row>
    <row r="82" spans="1:11" x14ac:dyDescent="0.25">
      <c r="A82" s="25">
        <v>44936</v>
      </c>
      <c r="B82" s="26" t="s">
        <v>556</v>
      </c>
      <c r="C82" s="26" t="s">
        <v>432</v>
      </c>
      <c r="D82" s="26" t="s">
        <v>456</v>
      </c>
      <c r="E82" s="99" t="s">
        <v>1128</v>
      </c>
      <c r="F82" s="27"/>
      <c r="G82" s="98" t="s">
        <v>1071</v>
      </c>
      <c r="H82" s="13"/>
      <c r="I82" s="179">
        <v>72000000</v>
      </c>
      <c r="J82" s="165">
        <v>29600000</v>
      </c>
      <c r="K82" s="95">
        <f t="shared" si="0"/>
        <v>42400000</v>
      </c>
    </row>
    <row r="83" spans="1:11" x14ac:dyDescent="0.25">
      <c r="A83" s="25">
        <v>44936</v>
      </c>
      <c r="B83" s="26" t="s">
        <v>518</v>
      </c>
      <c r="C83" s="26" t="s">
        <v>561</v>
      </c>
      <c r="D83" s="26" t="s">
        <v>459</v>
      </c>
      <c r="E83" s="99" t="s">
        <v>1097</v>
      </c>
      <c r="F83" s="27"/>
      <c r="G83" s="98" t="s">
        <v>70</v>
      </c>
      <c r="H83" s="13"/>
      <c r="I83" s="179">
        <v>24535710</v>
      </c>
      <c r="J83" s="165">
        <v>9996030</v>
      </c>
      <c r="K83" s="95">
        <f t="shared" si="0"/>
        <v>14539680</v>
      </c>
    </row>
    <row r="84" spans="1:11" x14ac:dyDescent="0.25">
      <c r="A84" s="25">
        <v>44937</v>
      </c>
      <c r="B84" s="26" t="s">
        <v>469</v>
      </c>
      <c r="C84" s="26" t="s">
        <v>315</v>
      </c>
      <c r="D84" s="26" t="s">
        <v>565</v>
      </c>
      <c r="E84" s="99" t="s">
        <v>1129</v>
      </c>
      <c r="F84" s="27"/>
      <c r="G84" s="98" t="s">
        <v>680</v>
      </c>
      <c r="H84" s="13"/>
      <c r="I84" s="179">
        <v>64000000</v>
      </c>
      <c r="J84" s="165">
        <v>29066667</v>
      </c>
      <c r="K84" s="95">
        <f t="shared" si="0"/>
        <v>34933333</v>
      </c>
    </row>
    <row r="85" spans="1:11" x14ac:dyDescent="0.25">
      <c r="A85" s="25">
        <v>44937</v>
      </c>
      <c r="B85" s="26" t="s">
        <v>459</v>
      </c>
      <c r="C85" s="26" t="s">
        <v>776</v>
      </c>
      <c r="D85" s="26" t="s">
        <v>470</v>
      </c>
      <c r="E85" s="99" t="s">
        <v>1130</v>
      </c>
      <c r="F85" s="27"/>
      <c r="G85" s="98" t="s">
        <v>291</v>
      </c>
      <c r="H85" s="13"/>
      <c r="I85" s="179">
        <v>56160000</v>
      </c>
      <c r="J85" s="165">
        <v>22880000</v>
      </c>
      <c r="K85" s="95">
        <f t="shared" si="0"/>
        <v>33280000</v>
      </c>
    </row>
    <row r="86" spans="1:11" x14ac:dyDescent="0.25">
      <c r="A86" s="25">
        <v>44937</v>
      </c>
      <c r="B86" s="26" t="s">
        <v>520</v>
      </c>
      <c r="C86" s="26" t="s">
        <v>569</v>
      </c>
      <c r="D86" s="26" t="s">
        <v>176</v>
      </c>
      <c r="E86" s="99" t="s">
        <v>1092</v>
      </c>
      <c r="F86" s="27"/>
      <c r="G86" s="98" t="s">
        <v>1072</v>
      </c>
      <c r="H86" s="13"/>
      <c r="I86" s="179">
        <v>45000000</v>
      </c>
      <c r="J86" s="165">
        <v>24000000</v>
      </c>
      <c r="K86" s="95">
        <f t="shared" si="0"/>
        <v>21000000</v>
      </c>
    </row>
    <row r="87" spans="1:11" x14ac:dyDescent="0.25">
      <c r="A87" s="25">
        <v>44937</v>
      </c>
      <c r="B87" s="26" t="s">
        <v>824</v>
      </c>
      <c r="C87" s="26" t="s">
        <v>482</v>
      </c>
      <c r="D87" s="26" t="s">
        <v>606</v>
      </c>
      <c r="E87" s="99" t="s">
        <v>812</v>
      </c>
      <c r="F87" s="27"/>
      <c r="G87" s="98" t="s">
        <v>791</v>
      </c>
      <c r="H87" s="13"/>
      <c r="I87" s="179">
        <v>47092500</v>
      </c>
      <c r="J87" s="165">
        <v>24443250</v>
      </c>
      <c r="K87" s="95">
        <f t="shared" ref="K87:K150" si="1">+I87-J87</f>
        <v>22649250</v>
      </c>
    </row>
    <row r="88" spans="1:11" x14ac:dyDescent="0.25">
      <c r="A88" s="25">
        <v>44938</v>
      </c>
      <c r="B88" s="26" t="s">
        <v>644</v>
      </c>
      <c r="C88" s="26" t="s">
        <v>480</v>
      </c>
      <c r="D88" s="26" t="s">
        <v>592</v>
      </c>
      <c r="E88" s="99" t="s">
        <v>1131</v>
      </c>
      <c r="F88" s="27"/>
      <c r="G88" s="98" t="s">
        <v>672</v>
      </c>
      <c r="H88" s="13"/>
      <c r="I88" s="179">
        <v>52500000</v>
      </c>
      <c r="J88" s="165">
        <v>27000000</v>
      </c>
      <c r="K88" s="95">
        <f t="shared" si="1"/>
        <v>25500000</v>
      </c>
    </row>
    <row r="89" spans="1:11" x14ac:dyDescent="0.25">
      <c r="A89" s="25">
        <v>44938</v>
      </c>
      <c r="B89" s="26" t="s">
        <v>565</v>
      </c>
      <c r="C89" s="26" t="s">
        <v>525</v>
      </c>
      <c r="D89" s="26" t="s">
        <v>579</v>
      </c>
      <c r="E89" s="99" t="s">
        <v>1132</v>
      </c>
      <c r="F89" s="27"/>
      <c r="G89" s="98" t="s">
        <v>685</v>
      </c>
      <c r="H89" s="13"/>
      <c r="I89" s="179">
        <v>45500000</v>
      </c>
      <c r="J89" s="165">
        <v>23616667</v>
      </c>
      <c r="K89" s="95">
        <f t="shared" si="1"/>
        <v>21883333</v>
      </c>
    </row>
    <row r="90" spans="1:11" x14ac:dyDescent="0.25">
      <c r="A90" s="25">
        <v>44938</v>
      </c>
      <c r="B90" s="26" t="s">
        <v>210</v>
      </c>
      <c r="C90" s="26" t="s">
        <v>648</v>
      </c>
      <c r="D90" s="26" t="s">
        <v>760</v>
      </c>
      <c r="E90" s="99" t="s">
        <v>813</v>
      </c>
      <c r="F90" s="27"/>
      <c r="G90" s="98" t="s">
        <v>409</v>
      </c>
      <c r="H90" s="13"/>
      <c r="I90" s="179">
        <v>50053905</v>
      </c>
      <c r="J90" s="165">
        <v>20021562</v>
      </c>
      <c r="K90" s="95">
        <f t="shared" si="1"/>
        <v>30032343</v>
      </c>
    </row>
    <row r="91" spans="1:11" x14ac:dyDescent="0.25">
      <c r="A91" s="25">
        <v>44938</v>
      </c>
      <c r="B91" s="26" t="s">
        <v>315</v>
      </c>
      <c r="C91" s="26" t="s">
        <v>636</v>
      </c>
      <c r="D91" s="26" t="s">
        <v>481</v>
      </c>
      <c r="E91" s="99" t="s">
        <v>1133</v>
      </c>
      <c r="F91" s="27"/>
      <c r="G91" s="98" t="s">
        <v>792</v>
      </c>
      <c r="H91" s="13"/>
      <c r="I91" s="179">
        <v>40626000</v>
      </c>
      <c r="J91" s="165">
        <v>16250400</v>
      </c>
      <c r="K91" s="95">
        <f t="shared" si="1"/>
        <v>24375600</v>
      </c>
    </row>
    <row r="92" spans="1:11" x14ac:dyDescent="0.25">
      <c r="A92" s="25">
        <v>44939</v>
      </c>
      <c r="B92" s="26" t="s">
        <v>563</v>
      </c>
      <c r="C92" s="26" t="s">
        <v>440</v>
      </c>
      <c r="D92" s="26" t="s">
        <v>724</v>
      </c>
      <c r="E92" s="99" t="s">
        <v>1134</v>
      </c>
      <c r="F92" s="27"/>
      <c r="G92" s="98" t="s">
        <v>72</v>
      </c>
      <c r="H92" s="13"/>
      <c r="I92" s="179">
        <v>85317120</v>
      </c>
      <c r="J92" s="165">
        <v>25966080</v>
      </c>
      <c r="K92" s="95">
        <f t="shared" si="1"/>
        <v>59351040</v>
      </c>
    </row>
    <row r="93" spans="1:11" x14ac:dyDescent="0.25">
      <c r="A93" s="25">
        <v>44939</v>
      </c>
      <c r="B93" s="26" t="s">
        <v>649</v>
      </c>
      <c r="C93" s="26" t="s">
        <v>564</v>
      </c>
      <c r="D93" s="26" t="s">
        <v>650</v>
      </c>
      <c r="E93" s="99" t="s">
        <v>802</v>
      </c>
      <c r="F93" s="27"/>
      <c r="G93" s="98" t="s">
        <v>74</v>
      </c>
      <c r="H93" s="13"/>
      <c r="I93" s="179">
        <v>38046528</v>
      </c>
      <c r="J93" s="165">
        <v>15218611</v>
      </c>
      <c r="K93" s="95">
        <f t="shared" si="1"/>
        <v>22827917</v>
      </c>
    </row>
    <row r="94" spans="1:11" x14ac:dyDescent="0.25">
      <c r="A94" s="25">
        <v>44939</v>
      </c>
      <c r="B94" s="26" t="s">
        <v>576</v>
      </c>
      <c r="C94" s="26" t="s">
        <v>759</v>
      </c>
      <c r="D94" s="26" t="s">
        <v>757</v>
      </c>
      <c r="E94" s="99" t="s">
        <v>1135</v>
      </c>
      <c r="F94" s="27"/>
      <c r="G94" s="98" t="s">
        <v>299</v>
      </c>
      <c r="H94" s="13"/>
      <c r="I94" s="179">
        <v>45050000</v>
      </c>
      <c r="J94" s="165">
        <v>16218000</v>
      </c>
      <c r="K94" s="95">
        <f t="shared" si="1"/>
        <v>28832000</v>
      </c>
    </row>
    <row r="95" spans="1:11" x14ac:dyDescent="0.25">
      <c r="A95" s="25">
        <v>44939</v>
      </c>
      <c r="B95" s="26" t="s">
        <v>603</v>
      </c>
      <c r="C95" s="26" t="s">
        <v>625</v>
      </c>
      <c r="D95" s="26" t="s">
        <v>582</v>
      </c>
      <c r="E95" s="99" t="s">
        <v>380</v>
      </c>
      <c r="F95" s="27"/>
      <c r="G95" s="98" t="s">
        <v>154</v>
      </c>
      <c r="H95" s="13"/>
      <c r="I95" s="179">
        <v>28000000</v>
      </c>
      <c r="J95" s="165">
        <v>12133333</v>
      </c>
      <c r="K95" s="95">
        <f t="shared" si="1"/>
        <v>15866667</v>
      </c>
    </row>
    <row r="96" spans="1:11" x14ac:dyDescent="0.25">
      <c r="A96" s="25">
        <v>44939</v>
      </c>
      <c r="B96" s="26" t="s">
        <v>223</v>
      </c>
      <c r="C96" s="26" t="s">
        <v>777</v>
      </c>
      <c r="D96" s="26" t="s">
        <v>727</v>
      </c>
      <c r="E96" s="99" t="s">
        <v>1136</v>
      </c>
      <c r="F96" s="27"/>
      <c r="G96" s="98" t="s">
        <v>241</v>
      </c>
      <c r="H96" s="13"/>
      <c r="I96" s="179">
        <v>77625000</v>
      </c>
      <c r="J96" s="165">
        <v>27945000</v>
      </c>
      <c r="K96" s="95">
        <f t="shared" si="1"/>
        <v>49680000</v>
      </c>
    </row>
    <row r="97" spans="1:11" x14ac:dyDescent="0.25">
      <c r="A97" s="25">
        <v>44939</v>
      </c>
      <c r="B97" s="26" t="s">
        <v>754</v>
      </c>
      <c r="C97" s="26" t="s">
        <v>481</v>
      </c>
      <c r="D97" s="26" t="s">
        <v>584</v>
      </c>
      <c r="E97" s="99" t="s">
        <v>1137</v>
      </c>
      <c r="F97" s="27"/>
      <c r="G97" s="98" t="s">
        <v>393</v>
      </c>
      <c r="H97" s="13"/>
      <c r="I97" s="179">
        <v>10598400</v>
      </c>
      <c r="J97" s="165">
        <v>7418880</v>
      </c>
      <c r="K97" s="95">
        <f t="shared" si="1"/>
        <v>3179520</v>
      </c>
    </row>
    <row r="98" spans="1:11" x14ac:dyDescent="0.25">
      <c r="A98" s="25">
        <v>44939</v>
      </c>
      <c r="B98" s="26" t="s">
        <v>719</v>
      </c>
      <c r="C98" s="26" t="s">
        <v>756</v>
      </c>
      <c r="D98" s="26" t="s">
        <v>480</v>
      </c>
      <c r="E98" s="99" t="s">
        <v>1138</v>
      </c>
      <c r="F98" s="27"/>
      <c r="G98" s="98" t="s">
        <v>392</v>
      </c>
      <c r="H98" s="13"/>
      <c r="I98" s="179">
        <v>10598400</v>
      </c>
      <c r="J98" s="165">
        <v>7418880</v>
      </c>
      <c r="K98" s="95">
        <f t="shared" si="1"/>
        <v>3179520</v>
      </c>
    </row>
    <row r="99" spans="1:11" x14ac:dyDescent="0.25">
      <c r="A99" s="25">
        <v>44939</v>
      </c>
      <c r="B99" s="26" t="s">
        <v>760</v>
      </c>
      <c r="C99" s="26" t="s">
        <v>524</v>
      </c>
      <c r="D99" s="26" t="s">
        <v>525</v>
      </c>
      <c r="E99" s="99" t="s">
        <v>1139</v>
      </c>
      <c r="F99" s="27"/>
      <c r="G99" s="98" t="s">
        <v>193</v>
      </c>
      <c r="H99" s="13"/>
      <c r="I99" s="179">
        <v>36112000</v>
      </c>
      <c r="J99" s="165">
        <v>15799000</v>
      </c>
      <c r="K99" s="95">
        <f t="shared" si="1"/>
        <v>20313000</v>
      </c>
    </row>
    <row r="100" spans="1:11" x14ac:dyDescent="0.25">
      <c r="A100" s="25">
        <v>44939</v>
      </c>
      <c r="B100" s="26" t="s">
        <v>629</v>
      </c>
      <c r="C100" s="26" t="s">
        <v>583</v>
      </c>
      <c r="D100" s="26" t="s">
        <v>707</v>
      </c>
      <c r="E100" s="99" t="s">
        <v>1140</v>
      </c>
      <c r="F100" s="27"/>
      <c r="G100" s="98" t="s">
        <v>181</v>
      </c>
      <c r="H100" s="13"/>
      <c r="I100" s="179">
        <v>40697856</v>
      </c>
      <c r="J100" s="165">
        <v>17635737</v>
      </c>
      <c r="K100" s="95">
        <f t="shared" si="1"/>
        <v>23062119</v>
      </c>
    </row>
    <row r="101" spans="1:11" x14ac:dyDescent="0.25">
      <c r="A101" s="25">
        <v>44939</v>
      </c>
      <c r="B101" s="26" t="s">
        <v>476</v>
      </c>
      <c r="C101" s="26" t="s">
        <v>594</v>
      </c>
      <c r="D101" s="26" t="s">
        <v>756</v>
      </c>
      <c r="E101" s="99" t="s">
        <v>1141</v>
      </c>
      <c r="F101" s="27"/>
      <c r="G101" s="98" t="s">
        <v>349</v>
      </c>
      <c r="H101" s="13"/>
      <c r="I101" s="179">
        <v>55890000</v>
      </c>
      <c r="J101" s="165">
        <v>21735000</v>
      </c>
      <c r="K101" s="95">
        <f t="shared" si="1"/>
        <v>34155000</v>
      </c>
    </row>
    <row r="102" spans="1:11" x14ac:dyDescent="0.25">
      <c r="A102" s="25">
        <v>44939</v>
      </c>
      <c r="B102" s="26" t="s">
        <v>757</v>
      </c>
      <c r="C102" s="26" t="s">
        <v>732</v>
      </c>
      <c r="D102" s="26" t="s">
        <v>560</v>
      </c>
      <c r="E102" s="99" t="s">
        <v>1142</v>
      </c>
      <c r="F102" s="27"/>
      <c r="G102" s="98" t="s">
        <v>83</v>
      </c>
      <c r="H102" s="13"/>
      <c r="I102" s="179">
        <v>40626000</v>
      </c>
      <c r="J102" s="165">
        <v>12187800</v>
      </c>
      <c r="K102" s="95">
        <f t="shared" si="1"/>
        <v>28438200</v>
      </c>
    </row>
    <row r="103" spans="1:11" x14ac:dyDescent="0.25">
      <c r="A103" s="25">
        <v>44941</v>
      </c>
      <c r="B103" s="26" t="s">
        <v>522</v>
      </c>
      <c r="C103" s="26" t="s">
        <v>557</v>
      </c>
      <c r="D103" s="26" t="s">
        <v>484</v>
      </c>
      <c r="E103" s="99" t="s">
        <v>809</v>
      </c>
      <c r="F103" s="27"/>
      <c r="G103" s="98" t="s">
        <v>790</v>
      </c>
      <c r="H103" s="13"/>
      <c r="I103" s="179">
        <v>21816000</v>
      </c>
      <c r="J103" s="165">
        <v>9362700</v>
      </c>
      <c r="K103" s="95">
        <f t="shared" si="1"/>
        <v>12453300</v>
      </c>
    </row>
    <row r="104" spans="1:11" x14ac:dyDescent="0.25">
      <c r="A104" s="25">
        <v>44941</v>
      </c>
      <c r="B104" s="26" t="s">
        <v>526</v>
      </c>
      <c r="C104" s="26" t="s">
        <v>595</v>
      </c>
      <c r="D104" s="26" t="s">
        <v>755</v>
      </c>
      <c r="E104" s="99" t="s">
        <v>1143</v>
      </c>
      <c r="F104" s="27"/>
      <c r="G104" s="98" t="s">
        <v>766</v>
      </c>
      <c r="H104" s="13"/>
      <c r="I104" s="179">
        <v>33000000</v>
      </c>
      <c r="J104" s="165">
        <v>19066667</v>
      </c>
      <c r="K104" s="95">
        <f t="shared" si="1"/>
        <v>13933333</v>
      </c>
    </row>
    <row r="105" spans="1:11" x14ac:dyDescent="0.25">
      <c r="A105" s="25">
        <v>44941</v>
      </c>
      <c r="B105" s="26" t="s">
        <v>715</v>
      </c>
      <c r="C105" s="26" t="s">
        <v>707</v>
      </c>
      <c r="D105" s="26" t="s">
        <v>524</v>
      </c>
      <c r="E105" s="99" t="s">
        <v>695</v>
      </c>
      <c r="F105" s="27"/>
      <c r="G105" s="98" t="s">
        <v>242</v>
      </c>
      <c r="H105" s="13"/>
      <c r="I105" s="179">
        <v>65205000</v>
      </c>
      <c r="J105" s="165">
        <v>24874500</v>
      </c>
      <c r="K105" s="95">
        <f t="shared" si="1"/>
        <v>40330500</v>
      </c>
    </row>
    <row r="106" spans="1:11" x14ac:dyDescent="0.25">
      <c r="A106" s="25">
        <v>44941</v>
      </c>
      <c r="B106" s="26" t="s">
        <v>756</v>
      </c>
      <c r="C106" s="26" t="s">
        <v>715</v>
      </c>
      <c r="D106" s="26" t="s">
        <v>825</v>
      </c>
      <c r="E106" s="99" t="s">
        <v>1144</v>
      </c>
      <c r="F106" s="27"/>
      <c r="G106" s="98" t="s">
        <v>395</v>
      </c>
      <c r="H106" s="13"/>
      <c r="I106" s="179">
        <v>10598400</v>
      </c>
      <c r="J106" s="165">
        <v>7418880</v>
      </c>
      <c r="K106" s="95">
        <f t="shared" si="1"/>
        <v>3179520</v>
      </c>
    </row>
    <row r="107" spans="1:11" x14ac:dyDescent="0.25">
      <c r="A107" s="25">
        <v>44941</v>
      </c>
      <c r="B107" s="26" t="s">
        <v>648</v>
      </c>
      <c r="C107" s="26" t="s">
        <v>527</v>
      </c>
      <c r="D107" s="26" t="s">
        <v>591</v>
      </c>
      <c r="E107" s="99" t="s">
        <v>1145</v>
      </c>
      <c r="F107" s="27"/>
      <c r="G107" s="98" t="s">
        <v>788</v>
      </c>
      <c r="H107" s="13"/>
      <c r="I107" s="179">
        <v>27084000</v>
      </c>
      <c r="J107" s="165">
        <v>15648533</v>
      </c>
      <c r="K107" s="95">
        <f t="shared" si="1"/>
        <v>11435467</v>
      </c>
    </row>
    <row r="108" spans="1:11" x14ac:dyDescent="0.25">
      <c r="A108" s="25">
        <v>44941</v>
      </c>
      <c r="B108" s="26" t="s">
        <v>440</v>
      </c>
      <c r="C108" s="26" t="s">
        <v>593</v>
      </c>
      <c r="D108" s="26" t="s">
        <v>733</v>
      </c>
      <c r="E108" s="99" t="s">
        <v>805</v>
      </c>
      <c r="F108" s="27"/>
      <c r="G108" s="98" t="s">
        <v>153</v>
      </c>
      <c r="H108" s="13"/>
      <c r="I108" s="179">
        <v>51932160</v>
      </c>
      <c r="J108" s="165">
        <v>25718784</v>
      </c>
      <c r="K108" s="95">
        <f t="shared" si="1"/>
        <v>26213376</v>
      </c>
    </row>
    <row r="109" spans="1:11" x14ac:dyDescent="0.25">
      <c r="A109" s="25">
        <v>44942</v>
      </c>
      <c r="B109" s="26" t="s">
        <v>636</v>
      </c>
      <c r="C109" s="26" t="s">
        <v>523</v>
      </c>
      <c r="D109" s="26" t="s">
        <v>653</v>
      </c>
      <c r="E109" s="99" t="s">
        <v>1146</v>
      </c>
      <c r="F109" s="27"/>
      <c r="G109" s="98" t="s">
        <v>49</v>
      </c>
      <c r="H109" s="13"/>
      <c r="I109" s="179">
        <v>55890000</v>
      </c>
      <c r="J109" s="165">
        <v>21735000</v>
      </c>
      <c r="K109" s="95">
        <f t="shared" si="1"/>
        <v>34155000</v>
      </c>
    </row>
    <row r="110" spans="1:11" x14ac:dyDescent="0.25">
      <c r="A110" s="25">
        <v>44942</v>
      </c>
      <c r="B110" s="26" t="s">
        <v>707</v>
      </c>
      <c r="C110" s="26" t="s">
        <v>653</v>
      </c>
      <c r="D110" s="26" t="s">
        <v>594</v>
      </c>
      <c r="E110" s="99" t="s">
        <v>1147</v>
      </c>
      <c r="F110" s="27"/>
      <c r="G110" s="98" t="s">
        <v>157</v>
      </c>
      <c r="H110" s="13"/>
      <c r="I110" s="179">
        <v>46103040</v>
      </c>
      <c r="J110" s="165">
        <v>18547200</v>
      </c>
      <c r="K110" s="95">
        <f t="shared" si="1"/>
        <v>27555840</v>
      </c>
    </row>
    <row r="111" spans="1:11" x14ac:dyDescent="0.25">
      <c r="A111" s="25">
        <v>44942</v>
      </c>
      <c r="B111" s="26" t="s">
        <v>525</v>
      </c>
      <c r="C111" s="26" t="s">
        <v>755</v>
      </c>
      <c r="D111" s="26" t="s">
        <v>596</v>
      </c>
      <c r="E111" s="99" t="s">
        <v>546</v>
      </c>
      <c r="F111" s="27"/>
      <c r="G111" s="98" t="s">
        <v>84</v>
      </c>
      <c r="H111" s="13"/>
      <c r="I111" s="179">
        <v>62280090</v>
      </c>
      <c r="J111" s="165">
        <v>24220035</v>
      </c>
      <c r="K111" s="95">
        <f t="shared" si="1"/>
        <v>38060055</v>
      </c>
    </row>
    <row r="112" spans="1:11" x14ac:dyDescent="0.25">
      <c r="A112" s="25">
        <v>44943</v>
      </c>
      <c r="B112" s="26" t="s">
        <v>731</v>
      </c>
      <c r="C112" s="26" t="s">
        <v>359</v>
      </c>
      <c r="D112" s="26" t="s">
        <v>716</v>
      </c>
      <c r="E112" s="99" t="s">
        <v>1148</v>
      </c>
      <c r="F112" s="27"/>
      <c r="G112" s="98" t="s">
        <v>1073</v>
      </c>
      <c r="H112" s="13"/>
      <c r="I112" s="179">
        <v>40500000</v>
      </c>
      <c r="J112" s="165">
        <v>15300000</v>
      </c>
      <c r="K112" s="95">
        <f t="shared" si="1"/>
        <v>25200000</v>
      </c>
    </row>
    <row r="113" spans="1:11" x14ac:dyDescent="0.25">
      <c r="A113" s="25">
        <v>44943</v>
      </c>
      <c r="B113" s="26" t="s">
        <v>589</v>
      </c>
      <c r="C113" s="26" t="s">
        <v>526</v>
      </c>
      <c r="D113" s="26" t="s">
        <v>313</v>
      </c>
      <c r="E113" s="99" t="s">
        <v>1149</v>
      </c>
      <c r="F113" s="27"/>
      <c r="G113" s="98" t="s">
        <v>422</v>
      </c>
      <c r="H113" s="13"/>
      <c r="I113" s="179">
        <v>28782000</v>
      </c>
      <c r="J113" s="165">
        <v>10873200</v>
      </c>
      <c r="K113" s="95">
        <f t="shared" si="1"/>
        <v>17908800</v>
      </c>
    </row>
    <row r="114" spans="1:11" x14ac:dyDescent="0.25">
      <c r="A114" s="25">
        <v>44943</v>
      </c>
      <c r="B114" s="26" t="s">
        <v>593</v>
      </c>
      <c r="C114" s="26" t="s">
        <v>655</v>
      </c>
      <c r="D114" s="26" t="s">
        <v>599</v>
      </c>
      <c r="E114" s="99" t="s">
        <v>803</v>
      </c>
      <c r="F114" s="27"/>
      <c r="G114" s="98" t="s">
        <v>1074</v>
      </c>
      <c r="H114" s="13"/>
      <c r="I114" s="179">
        <v>37094400</v>
      </c>
      <c r="J114" s="165">
        <v>18193920</v>
      </c>
      <c r="K114" s="95">
        <f t="shared" si="1"/>
        <v>18900480</v>
      </c>
    </row>
    <row r="115" spans="1:11" x14ac:dyDescent="0.25">
      <c r="A115" s="25">
        <v>44943</v>
      </c>
      <c r="B115" s="26" t="s">
        <v>653</v>
      </c>
      <c r="C115" s="26" t="s">
        <v>587</v>
      </c>
      <c r="D115" s="26" t="s">
        <v>305</v>
      </c>
      <c r="E115" s="99" t="s">
        <v>1150</v>
      </c>
      <c r="F115" s="27"/>
      <c r="G115" s="98" t="s">
        <v>71</v>
      </c>
      <c r="H115" s="13"/>
      <c r="I115" s="179">
        <v>10598400</v>
      </c>
      <c r="J115" s="165">
        <v>5511168</v>
      </c>
      <c r="K115" s="95">
        <f t="shared" si="1"/>
        <v>5087232</v>
      </c>
    </row>
    <row r="116" spans="1:11" x14ac:dyDescent="0.25">
      <c r="A116" s="25">
        <v>44943</v>
      </c>
      <c r="B116" s="26" t="s">
        <v>594</v>
      </c>
      <c r="C116" s="26" t="s">
        <v>304</v>
      </c>
      <c r="D116" s="26" t="s">
        <v>657</v>
      </c>
      <c r="E116" s="99" t="s">
        <v>1150</v>
      </c>
      <c r="F116" s="27"/>
      <c r="G116" s="98" t="s">
        <v>1075</v>
      </c>
      <c r="H116" s="13"/>
      <c r="I116" s="179">
        <v>21196800</v>
      </c>
      <c r="J116" s="165">
        <v>7277568</v>
      </c>
      <c r="K116" s="95">
        <f t="shared" si="1"/>
        <v>13919232</v>
      </c>
    </row>
    <row r="117" spans="1:11" x14ac:dyDescent="0.25">
      <c r="A117" s="25">
        <v>44943</v>
      </c>
      <c r="B117" s="26" t="s">
        <v>595</v>
      </c>
      <c r="C117" s="26" t="s">
        <v>612</v>
      </c>
      <c r="D117" s="26" t="s">
        <v>656</v>
      </c>
      <c r="E117" s="99" t="s">
        <v>1151</v>
      </c>
      <c r="F117" s="27"/>
      <c r="G117" s="98" t="s">
        <v>1076</v>
      </c>
      <c r="H117" s="13"/>
      <c r="I117" s="179">
        <v>26496000</v>
      </c>
      <c r="J117" s="165">
        <v>8920320</v>
      </c>
      <c r="K117" s="95">
        <f t="shared" si="1"/>
        <v>17575680</v>
      </c>
    </row>
    <row r="118" spans="1:11" x14ac:dyDescent="0.25">
      <c r="A118" s="25">
        <v>44943</v>
      </c>
      <c r="B118" s="26" t="s">
        <v>712</v>
      </c>
      <c r="C118" s="26" t="s">
        <v>570</v>
      </c>
      <c r="D118" s="26" t="s">
        <v>660</v>
      </c>
      <c r="E118" s="99" t="s">
        <v>1152</v>
      </c>
      <c r="F118" s="27"/>
      <c r="G118" s="98" t="s">
        <v>391</v>
      </c>
      <c r="H118" s="13"/>
      <c r="I118" s="179">
        <v>21196800</v>
      </c>
      <c r="J118" s="165">
        <v>7277568</v>
      </c>
      <c r="K118" s="95">
        <f t="shared" si="1"/>
        <v>13919232</v>
      </c>
    </row>
    <row r="119" spans="1:11" x14ac:dyDescent="0.25">
      <c r="A119" s="25">
        <v>44943</v>
      </c>
      <c r="B119" s="26" t="s">
        <v>734</v>
      </c>
      <c r="C119" s="26" t="s">
        <v>566</v>
      </c>
      <c r="D119" s="26" t="s">
        <v>602</v>
      </c>
      <c r="E119" s="99" t="s">
        <v>1153</v>
      </c>
      <c r="F119" s="27"/>
      <c r="G119" s="98" t="s">
        <v>1077</v>
      </c>
      <c r="H119" s="13"/>
      <c r="I119" s="179">
        <v>49000000</v>
      </c>
      <c r="J119" s="165">
        <v>16823333</v>
      </c>
      <c r="K119" s="95">
        <f t="shared" si="1"/>
        <v>32176667</v>
      </c>
    </row>
    <row r="120" spans="1:11" x14ac:dyDescent="0.25">
      <c r="A120" s="25">
        <v>44943</v>
      </c>
      <c r="B120" s="26" t="s">
        <v>443</v>
      </c>
      <c r="C120" s="26" t="s">
        <v>492</v>
      </c>
      <c r="D120" s="26" t="s">
        <v>761</v>
      </c>
      <c r="E120" s="99" t="s">
        <v>1154</v>
      </c>
      <c r="F120" s="27"/>
      <c r="G120" s="98" t="s">
        <v>245</v>
      </c>
      <c r="H120" s="13"/>
      <c r="I120" s="179">
        <v>36225000</v>
      </c>
      <c r="J120" s="165">
        <v>12437250</v>
      </c>
      <c r="K120" s="95">
        <f t="shared" si="1"/>
        <v>23787750</v>
      </c>
    </row>
    <row r="121" spans="1:11" x14ac:dyDescent="0.25">
      <c r="A121" s="25">
        <v>44943</v>
      </c>
      <c r="B121" s="26" t="s">
        <v>596</v>
      </c>
      <c r="C121" s="26" t="s">
        <v>737</v>
      </c>
      <c r="D121" s="26" t="s">
        <v>659</v>
      </c>
      <c r="E121" s="99" t="s">
        <v>1155</v>
      </c>
      <c r="F121" s="27"/>
      <c r="G121" s="98" t="s">
        <v>1078</v>
      </c>
      <c r="H121" s="13"/>
      <c r="I121" s="179">
        <v>50000000</v>
      </c>
      <c r="J121" s="165">
        <v>17166667</v>
      </c>
      <c r="K121" s="95">
        <f t="shared" si="1"/>
        <v>32833333</v>
      </c>
    </row>
    <row r="122" spans="1:11" x14ac:dyDescent="0.25">
      <c r="A122" s="25">
        <v>44944</v>
      </c>
      <c r="B122" s="26" t="s">
        <v>822</v>
      </c>
      <c r="C122" s="26" t="s">
        <v>713</v>
      </c>
      <c r="D122" s="26" t="s">
        <v>310</v>
      </c>
      <c r="E122" s="99" t="s">
        <v>808</v>
      </c>
      <c r="F122" s="27"/>
      <c r="G122" s="98" t="s">
        <v>240</v>
      </c>
      <c r="H122" s="13"/>
      <c r="I122" s="179">
        <v>31598000</v>
      </c>
      <c r="J122" s="165">
        <v>15347600</v>
      </c>
      <c r="K122" s="95">
        <f t="shared" si="1"/>
        <v>16250400</v>
      </c>
    </row>
    <row r="123" spans="1:11" x14ac:dyDescent="0.25">
      <c r="A123" s="25">
        <v>44944</v>
      </c>
      <c r="B123" s="26" t="s">
        <v>486</v>
      </c>
      <c r="C123" s="26" t="s">
        <v>726</v>
      </c>
      <c r="D123" s="26" t="s">
        <v>821</v>
      </c>
      <c r="E123" s="99" t="s">
        <v>1138</v>
      </c>
      <c r="F123" s="27"/>
      <c r="G123" s="98" t="s">
        <v>1079</v>
      </c>
      <c r="H123" s="13"/>
      <c r="I123" s="179">
        <v>21196800</v>
      </c>
      <c r="J123" s="165">
        <v>7206912</v>
      </c>
      <c r="K123" s="95">
        <f t="shared" si="1"/>
        <v>13989888</v>
      </c>
    </row>
    <row r="124" spans="1:11" x14ac:dyDescent="0.25">
      <c r="A124" s="25">
        <v>44944</v>
      </c>
      <c r="B124" s="26" t="s">
        <v>778</v>
      </c>
      <c r="C124" s="26" t="s">
        <v>190</v>
      </c>
      <c r="D124" s="26" t="s">
        <v>613</v>
      </c>
      <c r="E124" s="99" t="s">
        <v>693</v>
      </c>
      <c r="F124" s="27"/>
      <c r="G124" s="98" t="s">
        <v>1080</v>
      </c>
      <c r="H124" s="13"/>
      <c r="I124" s="179">
        <v>40000000</v>
      </c>
      <c r="J124" s="165">
        <v>13600000</v>
      </c>
      <c r="K124" s="95">
        <f t="shared" si="1"/>
        <v>26400000</v>
      </c>
    </row>
    <row r="125" spans="1:11" x14ac:dyDescent="0.25">
      <c r="A125" s="25">
        <v>44945</v>
      </c>
      <c r="B125" s="26" t="s">
        <v>490</v>
      </c>
      <c r="C125" s="26" t="s">
        <v>465</v>
      </c>
      <c r="D125" s="26" t="s">
        <v>301</v>
      </c>
      <c r="E125" s="99" t="s">
        <v>1156</v>
      </c>
      <c r="F125" s="27"/>
      <c r="G125" s="98" t="s">
        <v>769</v>
      </c>
      <c r="H125" s="13"/>
      <c r="I125" s="179">
        <v>33000000</v>
      </c>
      <c r="J125" s="165">
        <v>18516667</v>
      </c>
      <c r="K125" s="95">
        <f t="shared" si="1"/>
        <v>14483333</v>
      </c>
    </row>
    <row r="126" spans="1:11" x14ac:dyDescent="0.25">
      <c r="A126" s="25">
        <v>44946</v>
      </c>
      <c r="B126" s="26" t="s">
        <v>821</v>
      </c>
      <c r="C126" s="26" t="s">
        <v>496</v>
      </c>
      <c r="D126" s="26" t="s">
        <v>190</v>
      </c>
      <c r="E126" s="99" t="s">
        <v>1157</v>
      </c>
      <c r="F126" s="27"/>
      <c r="G126" s="98" t="s">
        <v>298</v>
      </c>
      <c r="H126" s="13"/>
      <c r="I126" s="179">
        <v>24000000</v>
      </c>
      <c r="J126" s="165">
        <v>7840000</v>
      </c>
      <c r="K126" s="95">
        <f t="shared" si="1"/>
        <v>16160000</v>
      </c>
    </row>
    <row r="127" spans="1:11" x14ac:dyDescent="0.25">
      <c r="A127" s="25">
        <v>44946</v>
      </c>
      <c r="B127" s="26" t="s">
        <v>779</v>
      </c>
      <c r="C127" s="26" t="s">
        <v>615</v>
      </c>
      <c r="D127" s="26" t="s">
        <v>504</v>
      </c>
      <c r="E127" s="99" t="s">
        <v>1158</v>
      </c>
      <c r="F127" s="27"/>
      <c r="G127" s="98" t="s">
        <v>1081</v>
      </c>
      <c r="H127" s="13"/>
      <c r="I127" s="179">
        <v>36225000</v>
      </c>
      <c r="J127" s="165">
        <v>11833500</v>
      </c>
      <c r="K127" s="95">
        <f t="shared" si="1"/>
        <v>24391500</v>
      </c>
    </row>
    <row r="128" spans="1:11" x14ac:dyDescent="0.25">
      <c r="A128" s="25">
        <v>44946</v>
      </c>
      <c r="B128" s="26" t="s">
        <v>494</v>
      </c>
      <c r="C128" s="26" t="s">
        <v>476</v>
      </c>
      <c r="D128" s="26" t="s">
        <v>781</v>
      </c>
      <c r="E128" s="99" t="s">
        <v>1159</v>
      </c>
      <c r="F128" s="27"/>
      <c r="G128" s="98" t="s">
        <v>297</v>
      </c>
      <c r="H128" s="13"/>
      <c r="I128" s="179">
        <v>49680000</v>
      </c>
      <c r="J128" s="165">
        <v>27048000</v>
      </c>
      <c r="K128" s="95">
        <f t="shared" si="1"/>
        <v>22632000</v>
      </c>
    </row>
    <row r="129" spans="1:11" x14ac:dyDescent="0.25">
      <c r="A129" s="25">
        <v>44946</v>
      </c>
      <c r="B129" s="26" t="s">
        <v>669</v>
      </c>
      <c r="C129" s="26" t="s">
        <v>662</v>
      </c>
      <c r="D129" s="26" t="s">
        <v>835</v>
      </c>
      <c r="E129" s="99" t="s">
        <v>1160</v>
      </c>
      <c r="F129" s="27"/>
      <c r="G129" s="98" t="s">
        <v>141</v>
      </c>
      <c r="H129" s="13"/>
      <c r="I129" s="179">
        <v>42000000</v>
      </c>
      <c r="J129" s="165">
        <v>22866667</v>
      </c>
      <c r="K129" s="95">
        <f t="shared" si="1"/>
        <v>19133333</v>
      </c>
    </row>
    <row r="130" spans="1:11" x14ac:dyDescent="0.25">
      <c r="A130" s="25">
        <v>44946</v>
      </c>
      <c r="B130" s="26" t="s">
        <v>762</v>
      </c>
      <c r="C130" s="26" t="s">
        <v>761</v>
      </c>
      <c r="D130" s="26" t="s">
        <v>319</v>
      </c>
      <c r="E130" s="99" t="s">
        <v>1161</v>
      </c>
      <c r="F130" s="27"/>
      <c r="G130" s="98" t="s">
        <v>292</v>
      </c>
      <c r="H130" s="13"/>
      <c r="I130" s="179">
        <v>35000000</v>
      </c>
      <c r="J130" s="165">
        <v>22866667</v>
      </c>
      <c r="K130" s="95">
        <f t="shared" si="1"/>
        <v>12133333</v>
      </c>
    </row>
    <row r="131" spans="1:11" x14ac:dyDescent="0.25">
      <c r="A131" s="25">
        <v>44946</v>
      </c>
      <c r="B131" s="26" t="s">
        <v>613</v>
      </c>
      <c r="C131" s="26" t="s">
        <v>761</v>
      </c>
      <c r="D131" s="26" t="s">
        <v>321</v>
      </c>
      <c r="E131" s="99" t="s">
        <v>1161</v>
      </c>
      <c r="F131" s="27"/>
      <c r="G131" s="98" t="s">
        <v>81</v>
      </c>
      <c r="H131" s="13"/>
      <c r="I131" s="179">
        <v>35000000</v>
      </c>
      <c r="J131" s="165">
        <v>22866667</v>
      </c>
      <c r="K131" s="95">
        <f t="shared" si="1"/>
        <v>12133333</v>
      </c>
    </row>
    <row r="132" spans="1:11" x14ac:dyDescent="0.25">
      <c r="A132" s="25">
        <v>44946</v>
      </c>
      <c r="B132" s="26" t="s">
        <v>664</v>
      </c>
      <c r="C132" s="26" t="s">
        <v>604</v>
      </c>
      <c r="D132" s="26" t="s">
        <v>179</v>
      </c>
      <c r="E132" s="99" t="s">
        <v>1161</v>
      </c>
      <c r="F132" s="27"/>
      <c r="G132" s="98" t="s">
        <v>238</v>
      </c>
      <c r="H132" s="13"/>
      <c r="I132" s="179">
        <v>56000000</v>
      </c>
      <c r="J132" s="165">
        <v>22866667</v>
      </c>
      <c r="K132" s="95">
        <f t="shared" si="1"/>
        <v>33133333</v>
      </c>
    </row>
    <row r="133" spans="1:11" x14ac:dyDescent="0.25">
      <c r="A133" s="25">
        <v>44946</v>
      </c>
      <c r="B133" s="26" t="s">
        <v>597</v>
      </c>
      <c r="C133" s="26" t="s">
        <v>659</v>
      </c>
      <c r="D133" s="26" t="s">
        <v>780</v>
      </c>
      <c r="E133" s="99" t="s">
        <v>1162</v>
      </c>
      <c r="F133" s="27"/>
      <c r="G133" s="98" t="s">
        <v>353</v>
      </c>
      <c r="H133" s="13"/>
      <c r="I133" s="179">
        <v>70000000</v>
      </c>
      <c r="J133" s="165">
        <v>22866666</v>
      </c>
      <c r="K133" s="95">
        <f t="shared" si="1"/>
        <v>47133334</v>
      </c>
    </row>
    <row r="134" spans="1:11" x14ac:dyDescent="0.25">
      <c r="A134" s="25">
        <v>44946</v>
      </c>
      <c r="B134" s="26" t="s">
        <v>528</v>
      </c>
      <c r="C134" s="26" t="s">
        <v>665</v>
      </c>
      <c r="D134" s="26" t="s">
        <v>189</v>
      </c>
      <c r="E134" s="99" t="s">
        <v>1163</v>
      </c>
      <c r="F134" s="27"/>
      <c r="G134" s="98" t="s">
        <v>152</v>
      </c>
      <c r="H134" s="13"/>
      <c r="I134" s="179">
        <v>56000000</v>
      </c>
      <c r="J134" s="165">
        <v>22633333</v>
      </c>
      <c r="K134" s="95">
        <f t="shared" si="1"/>
        <v>33366667</v>
      </c>
    </row>
    <row r="135" spans="1:11" x14ac:dyDescent="0.25">
      <c r="A135" s="25">
        <v>44946</v>
      </c>
      <c r="B135" s="26" t="s">
        <v>304</v>
      </c>
      <c r="C135" s="26" t="s">
        <v>714</v>
      </c>
      <c r="D135" s="26" t="s">
        <v>763</v>
      </c>
      <c r="E135" s="99" t="s">
        <v>1164</v>
      </c>
      <c r="F135" s="27"/>
      <c r="G135" s="98" t="s">
        <v>683</v>
      </c>
      <c r="H135" s="13"/>
      <c r="I135" s="179">
        <v>24300000</v>
      </c>
      <c r="J135" s="165">
        <v>8730000</v>
      </c>
      <c r="K135" s="95">
        <f t="shared" si="1"/>
        <v>15570000</v>
      </c>
    </row>
    <row r="136" spans="1:11" x14ac:dyDescent="0.25">
      <c r="A136" s="25">
        <v>44946</v>
      </c>
      <c r="B136" s="26" t="s">
        <v>587</v>
      </c>
      <c r="C136" s="26" t="s">
        <v>658</v>
      </c>
      <c r="D136" s="26" t="s">
        <v>738</v>
      </c>
      <c r="E136" s="99" t="s">
        <v>1165</v>
      </c>
      <c r="F136" s="27"/>
      <c r="G136" s="98" t="s">
        <v>290</v>
      </c>
      <c r="H136" s="13"/>
      <c r="I136" s="179">
        <f>45900000-35870000</f>
        <v>10030000</v>
      </c>
      <c r="J136" s="165">
        <v>6460000</v>
      </c>
      <c r="K136" s="95">
        <f t="shared" si="1"/>
        <v>3570000</v>
      </c>
    </row>
    <row r="137" spans="1:11" x14ac:dyDescent="0.25">
      <c r="A137" s="25">
        <v>44946</v>
      </c>
      <c r="B137" s="26" t="s">
        <v>570</v>
      </c>
      <c r="C137" s="26" t="s">
        <v>720</v>
      </c>
      <c r="D137" s="26" t="s">
        <v>330</v>
      </c>
      <c r="E137" s="99" t="s">
        <v>1166</v>
      </c>
      <c r="F137" s="27"/>
      <c r="G137" s="98" t="s">
        <v>295</v>
      </c>
      <c r="H137" s="13"/>
      <c r="I137" s="179">
        <v>39600000</v>
      </c>
      <c r="J137" s="165">
        <v>14373333</v>
      </c>
      <c r="K137" s="95">
        <f t="shared" si="1"/>
        <v>25226667</v>
      </c>
    </row>
    <row r="138" spans="1:11" x14ac:dyDescent="0.25">
      <c r="A138" s="25">
        <v>44946</v>
      </c>
      <c r="B138" s="26" t="s">
        <v>612</v>
      </c>
      <c r="C138" s="26" t="s">
        <v>827</v>
      </c>
      <c r="D138" s="26" t="s">
        <v>622</v>
      </c>
      <c r="E138" s="99" t="s">
        <v>1167</v>
      </c>
      <c r="F138" s="27"/>
      <c r="G138" s="98" t="s">
        <v>1082</v>
      </c>
      <c r="H138" s="13"/>
      <c r="I138" s="179">
        <v>71200000</v>
      </c>
      <c r="J138" s="165">
        <v>29073333</v>
      </c>
      <c r="K138" s="95">
        <f t="shared" si="1"/>
        <v>42126667</v>
      </c>
    </row>
    <row r="139" spans="1:11" x14ac:dyDescent="0.25">
      <c r="A139" s="25">
        <v>44946</v>
      </c>
      <c r="B139" s="26" t="s">
        <v>566</v>
      </c>
      <c r="C139" s="26" t="s">
        <v>529</v>
      </c>
      <c r="D139" s="26" t="s">
        <v>623</v>
      </c>
      <c r="E139" s="99" t="s">
        <v>1168</v>
      </c>
      <c r="F139" s="27"/>
      <c r="G139" s="98" t="s">
        <v>1083</v>
      </c>
      <c r="H139" s="13"/>
      <c r="I139" s="179">
        <v>89000000</v>
      </c>
      <c r="J139" s="165">
        <v>29073333</v>
      </c>
      <c r="K139" s="95">
        <f t="shared" si="1"/>
        <v>59926667</v>
      </c>
    </row>
    <row r="140" spans="1:11" x14ac:dyDescent="0.25">
      <c r="A140" s="25">
        <v>44949</v>
      </c>
      <c r="B140" s="26" t="s">
        <v>531</v>
      </c>
      <c r="C140" s="26" t="s">
        <v>624</v>
      </c>
      <c r="D140" s="26" t="s">
        <v>533</v>
      </c>
      <c r="E140" s="99" t="s">
        <v>1169</v>
      </c>
      <c r="F140" s="27"/>
      <c r="G140" s="98" t="s">
        <v>1084</v>
      </c>
      <c r="H140" s="13"/>
      <c r="I140" s="179">
        <v>61200000</v>
      </c>
      <c r="J140" s="165">
        <v>21760000</v>
      </c>
      <c r="K140" s="95">
        <f t="shared" si="1"/>
        <v>39440000</v>
      </c>
    </row>
    <row r="141" spans="1:11" x14ac:dyDescent="0.25">
      <c r="A141" s="25">
        <v>44949</v>
      </c>
      <c r="B141" s="26" t="s">
        <v>530</v>
      </c>
      <c r="C141" s="26" t="s">
        <v>730</v>
      </c>
      <c r="D141" s="26" t="s">
        <v>837</v>
      </c>
      <c r="E141" s="99" t="s">
        <v>1170</v>
      </c>
      <c r="F141" s="27"/>
      <c r="G141" s="98" t="s">
        <v>1085</v>
      </c>
      <c r="H141" s="13"/>
      <c r="I141" s="179">
        <v>57231360</v>
      </c>
      <c r="J141" s="165">
        <v>20560896</v>
      </c>
      <c r="K141" s="95">
        <f t="shared" si="1"/>
        <v>36670464</v>
      </c>
    </row>
    <row r="142" spans="1:11" x14ac:dyDescent="0.25">
      <c r="A142" s="25">
        <v>44949</v>
      </c>
      <c r="B142" s="26" t="s">
        <v>775</v>
      </c>
      <c r="C142" s="26" t="s">
        <v>533</v>
      </c>
      <c r="D142" s="26" t="s">
        <v>666</v>
      </c>
      <c r="E142" s="99" t="s">
        <v>1171</v>
      </c>
      <c r="F142" s="27"/>
      <c r="G142" s="98" t="s">
        <v>142</v>
      </c>
      <c r="H142" s="13"/>
      <c r="I142" s="179">
        <v>42000000</v>
      </c>
      <c r="J142" s="165">
        <v>22866667</v>
      </c>
      <c r="K142" s="95">
        <f t="shared" si="1"/>
        <v>19133333</v>
      </c>
    </row>
    <row r="143" spans="1:11" x14ac:dyDescent="0.25">
      <c r="A143" s="25">
        <v>44949</v>
      </c>
      <c r="B143" s="26" t="s">
        <v>835</v>
      </c>
      <c r="C143" s="26" t="s">
        <v>666</v>
      </c>
      <c r="D143" s="26" t="s">
        <v>489</v>
      </c>
      <c r="E143" s="99" t="s">
        <v>1172</v>
      </c>
      <c r="F143" s="27"/>
      <c r="G143" s="98" t="s">
        <v>374</v>
      </c>
      <c r="H143" s="13"/>
      <c r="I143" s="179">
        <v>35000000</v>
      </c>
      <c r="J143" s="165">
        <v>16166667</v>
      </c>
      <c r="K143" s="95">
        <f t="shared" si="1"/>
        <v>18833333</v>
      </c>
    </row>
    <row r="144" spans="1:11" x14ac:dyDescent="0.25">
      <c r="A144" s="25">
        <v>44949</v>
      </c>
      <c r="B144" s="26" t="s">
        <v>839</v>
      </c>
      <c r="C144" s="26" t="s">
        <v>622</v>
      </c>
      <c r="D144" s="26" t="s">
        <v>628</v>
      </c>
      <c r="E144" s="99" t="s">
        <v>1173</v>
      </c>
      <c r="F144" s="27"/>
      <c r="G144" s="98" t="s">
        <v>1086</v>
      </c>
      <c r="H144" s="13"/>
      <c r="I144" s="179">
        <v>40626000</v>
      </c>
      <c r="J144" s="165">
        <v>14595267</v>
      </c>
      <c r="K144" s="95">
        <f t="shared" si="1"/>
        <v>26030733</v>
      </c>
    </row>
    <row r="145" spans="1:11" x14ac:dyDescent="0.25">
      <c r="A145" s="25">
        <v>44949</v>
      </c>
      <c r="B145" s="26" t="s">
        <v>465</v>
      </c>
      <c r="C145" s="26" t="s">
        <v>302</v>
      </c>
      <c r="D145" s="26" t="s">
        <v>487</v>
      </c>
      <c r="E145" s="99" t="s">
        <v>700</v>
      </c>
      <c r="F145" s="27"/>
      <c r="G145" s="98" t="s">
        <v>156</v>
      </c>
      <c r="H145" s="13"/>
      <c r="I145" s="179">
        <v>143000000</v>
      </c>
      <c r="J145" s="165">
        <v>41600000</v>
      </c>
      <c r="K145" s="95">
        <f t="shared" si="1"/>
        <v>101400000</v>
      </c>
    </row>
    <row r="146" spans="1:11" x14ac:dyDescent="0.25">
      <c r="A146" s="25">
        <v>44950</v>
      </c>
      <c r="B146" s="26" t="s">
        <v>321</v>
      </c>
      <c r="C146" s="26" t="s">
        <v>307</v>
      </c>
      <c r="D146" s="26" t="s">
        <v>491</v>
      </c>
      <c r="E146" s="99" t="s">
        <v>1174</v>
      </c>
      <c r="F146" s="27"/>
      <c r="G146" s="98" t="s">
        <v>1087</v>
      </c>
      <c r="H146" s="13"/>
      <c r="I146" s="179">
        <v>24000000</v>
      </c>
      <c r="J146" s="165">
        <v>24000000</v>
      </c>
      <c r="K146" s="95">
        <f t="shared" si="1"/>
        <v>0</v>
      </c>
    </row>
    <row r="147" spans="1:11" x14ac:dyDescent="0.25">
      <c r="A147" s="25">
        <v>44950</v>
      </c>
      <c r="B147" s="26" t="s">
        <v>763</v>
      </c>
      <c r="C147" s="26" t="s">
        <v>206</v>
      </c>
      <c r="D147" s="26" t="s">
        <v>307</v>
      </c>
      <c r="E147" s="99" t="s">
        <v>1175</v>
      </c>
      <c r="F147" s="27"/>
      <c r="G147" s="98" t="s">
        <v>1088</v>
      </c>
      <c r="H147" s="13"/>
      <c r="I147" s="179">
        <f>60000000-47400000</f>
        <v>12600000</v>
      </c>
      <c r="J147" s="165">
        <v>12600000</v>
      </c>
      <c r="K147" s="95">
        <f t="shared" si="1"/>
        <v>0</v>
      </c>
    </row>
    <row r="148" spans="1:11" x14ac:dyDescent="0.25">
      <c r="A148" s="25">
        <v>44950</v>
      </c>
      <c r="B148" s="26" t="s">
        <v>179</v>
      </c>
      <c r="C148" s="26" t="s">
        <v>498</v>
      </c>
      <c r="D148" s="26" t="s">
        <v>765</v>
      </c>
      <c r="E148" s="99" t="s">
        <v>1176</v>
      </c>
      <c r="F148" s="27"/>
      <c r="G148" s="98" t="s">
        <v>1089</v>
      </c>
      <c r="H148" s="13"/>
      <c r="I148" s="179">
        <v>49000000</v>
      </c>
      <c r="J148" s="165">
        <v>22400000</v>
      </c>
      <c r="K148" s="95">
        <f t="shared" si="1"/>
        <v>26600000</v>
      </c>
    </row>
    <row r="149" spans="1:11" x14ac:dyDescent="0.25">
      <c r="A149" s="25">
        <v>44951</v>
      </c>
      <c r="B149" s="26" t="s">
        <v>836</v>
      </c>
      <c r="C149" s="26" t="s">
        <v>441</v>
      </c>
      <c r="D149" s="26" t="s">
        <v>632</v>
      </c>
      <c r="E149" s="99" t="s">
        <v>1177</v>
      </c>
      <c r="F149" s="27"/>
      <c r="G149" s="98" t="s">
        <v>239</v>
      </c>
      <c r="H149" s="13"/>
      <c r="I149" s="179">
        <v>63500400</v>
      </c>
      <c r="J149" s="165">
        <v>20320128</v>
      </c>
      <c r="K149" s="95">
        <f t="shared" si="1"/>
        <v>43180272</v>
      </c>
    </row>
    <row r="150" spans="1:11" x14ac:dyDescent="0.25">
      <c r="A150" s="25">
        <v>44951</v>
      </c>
      <c r="B150" s="26" t="s">
        <v>499</v>
      </c>
      <c r="C150" s="26" t="s">
        <v>628</v>
      </c>
      <c r="D150" s="26" t="s">
        <v>764</v>
      </c>
      <c r="E150" s="99" t="s">
        <v>1178</v>
      </c>
      <c r="F150" s="27"/>
      <c r="G150" s="98" t="s">
        <v>539</v>
      </c>
      <c r="H150" s="13"/>
      <c r="I150" s="179">
        <v>42000000</v>
      </c>
      <c r="J150" s="165">
        <v>18800000</v>
      </c>
      <c r="K150" s="95">
        <f t="shared" si="1"/>
        <v>23200000</v>
      </c>
    </row>
    <row r="151" spans="1:11" x14ac:dyDescent="0.25">
      <c r="A151" s="25">
        <v>44952</v>
      </c>
      <c r="B151" s="26" t="s">
        <v>833</v>
      </c>
      <c r="C151" s="26" t="s">
        <v>500</v>
      </c>
      <c r="D151" s="26" t="s">
        <v>614</v>
      </c>
      <c r="E151" s="99" t="s">
        <v>1179</v>
      </c>
      <c r="F151" s="27"/>
      <c r="G151" s="98" t="s">
        <v>347</v>
      </c>
      <c r="H151" s="13"/>
      <c r="I151" s="179">
        <v>71998080</v>
      </c>
      <c r="J151" s="165">
        <v>28706960</v>
      </c>
      <c r="K151" s="95">
        <f t="shared" ref="K151:K220" si="2">+I151-J151</f>
        <v>43291120</v>
      </c>
    </row>
    <row r="152" spans="1:11" x14ac:dyDescent="0.25">
      <c r="A152" s="25">
        <v>44956</v>
      </c>
      <c r="B152" s="26" t="s">
        <v>489</v>
      </c>
      <c r="C152" s="26" t="s">
        <v>250</v>
      </c>
      <c r="D152" s="26" t="s">
        <v>272</v>
      </c>
      <c r="E152" s="99" t="s">
        <v>810</v>
      </c>
      <c r="F152" s="27"/>
      <c r="G152" s="98" t="s">
        <v>1090</v>
      </c>
      <c r="H152" s="13"/>
      <c r="I152" s="179">
        <v>38154240</v>
      </c>
      <c r="J152" s="165">
        <v>19289088</v>
      </c>
      <c r="K152" s="95">
        <f t="shared" si="2"/>
        <v>18865152</v>
      </c>
    </row>
    <row r="153" spans="1:11" x14ac:dyDescent="0.25">
      <c r="A153" s="25">
        <v>44957</v>
      </c>
      <c r="B153" s="26" t="s">
        <v>498</v>
      </c>
      <c r="C153" s="26" t="s">
        <v>306</v>
      </c>
      <c r="D153" s="26" t="s">
        <v>250</v>
      </c>
      <c r="E153" s="99" t="s">
        <v>804</v>
      </c>
      <c r="F153" s="27"/>
      <c r="G153" s="98" t="s">
        <v>368</v>
      </c>
      <c r="H153" s="13"/>
      <c r="I153" s="152">
        <v>31050000</v>
      </c>
      <c r="J153" s="165">
        <v>18630000</v>
      </c>
      <c r="K153" s="95">
        <f t="shared" si="2"/>
        <v>12420000</v>
      </c>
    </row>
    <row r="154" spans="1:11" x14ac:dyDescent="0.25">
      <c r="A154" s="25">
        <v>44957</v>
      </c>
      <c r="B154" s="26" t="s">
        <v>1181</v>
      </c>
      <c r="C154" s="26" t="s">
        <v>331</v>
      </c>
      <c r="D154" s="26" t="s">
        <v>276</v>
      </c>
      <c r="E154" s="99" t="s">
        <v>1180</v>
      </c>
      <c r="F154" s="27"/>
      <c r="G154" s="133" t="s">
        <v>428</v>
      </c>
      <c r="H154" s="13"/>
      <c r="I154" s="153">
        <v>1540000</v>
      </c>
      <c r="J154" s="165">
        <v>0</v>
      </c>
      <c r="K154" s="95">
        <f t="shared" si="2"/>
        <v>1540000</v>
      </c>
    </row>
    <row r="155" spans="1:11" x14ac:dyDescent="0.25">
      <c r="A155" s="146">
        <v>44958</v>
      </c>
      <c r="B155" s="26" t="s">
        <v>764</v>
      </c>
      <c r="C155" s="148" t="s">
        <v>1353</v>
      </c>
      <c r="D155" s="26" t="s">
        <v>1823</v>
      </c>
      <c r="E155" s="99" t="s">
        <v>1882</v>
      </c>
      <c r="F155" s="27"/>
      <c r="G155" s="133" t="s">
        <v>1917</v>
      </c>
      <c r="H155" s="13"/>
      <c r="I155" s="153">
        <v>45000000</v>
      </c>
      <c r="J155" s="165">
        <v>15000000</v>
      </c>
      <c r="K155" s="95">
        <f t="shared" si="2"/>
        <v>30000000</v>
      </c>
    </row>
    <row r="156" spans="1:11" x14ac:dyDescent="0.25">
      <c r="A156" s="146">
        <v>44959</v>
      </c>
      <c r="B156" s="26" t="s">
        <v>322</v>
      </c>
      <c r="C156" s="148" t="s">
        <v>314</v>
      </c>
      <c r="D156" s="26" t="s">
        <v>1819</v>
      </c>
      <c r="E156" s="99" t="s">
        <v>1883</v>
      </c>
      <c r="F156" s="27"/>
      <c r="G156" s="133" t="s">
        <v>1918</v>
      </c>
      <c r="H156" s="13"/>
      <c r="I156" s="153">
        <v>30972000</v>
      </c>
      <c r="J156" s="165">
        <v>10151933</v>
      </c>
      <c r="K156" s="95">
        <f t="shared" si="2"/>
        <v>20820067</v>
      </c>
    </row>
    <row r="157" spans="1:11" x14ac:dyDescent="0.25">
      <c r="A157" s="146">
        <v>44960</v>
      </c>
      <c r="B157" s="26" t="s">
        <v>1822</v>
      </c>
      <c r="C157" s="148" t="s">
        <v>1775</v>
      </c>
      <c r="D157" s="26" t="s">
        <v>1537</v>
      </c>
      <c r="E157" s="99" t="s">
        <v>1884</v>
      </c>
      <c r="F157" s="27"/>
      <c r="G157" s="133" t="s">
        <v>1919</v>
      </c>
      <c r="H157" s="13"/>
      <c r="I157" s="153">
        <v>63000000</v>
      </c>
      <c r="J157" s="165">
        <v>19366666</v>
      </c>
      <c r="K157" s="95">
        <f t="shared" si="2"/>
        <v>43633334</v>
      </c>
    </row>
    <row r="158" spans="1:11" x14ac:dyDescent="0.25">
      <c r="A158" s="146">
        <v>44960</v>
      </c>
      <c r="B158" s="26" t="s">
        <v>258</v>
      </c>
      <c r="C158" s="148" t="s">
        <v>1251</v>
      </c>
      <c r="D158" s="26" t="s">
        <v>1247</v>
      </c>
      <c r="E158" s="99" t="s">
        <v>1885</v>
      </c>
      <c r="F158" s="27"/>
      <c r="G158" s="133" t="s">
        <v>1920</v>
      </c>
      <c r="H158" s="13"/>
      <c r="I158" s="153">
        <v>50456250</v>
      </c>
      <c r="J158" s="165">
        <v>19734000</v>
      </c>
      <c r="K158" s="95">
        <f t="shared" si="2"/>
        <v>30722250</v>
      </c>
    </row>
    <row r="159" spans="1:11" x14ac:dyDescent="0.25">
      <c r="A159" s="146">
        <v>44960</v>
      </c>
      <c r="B159" s="26" t="s">
        <v>1581</v>
      </c>
      <c r="C159" s="148" t="s">
        <v>1819</v>
      </c>
      <c r="D159" s="26" t="s">
        <v>1604</v>
      </c>
      <c r="E159" s="99" t="s">
        <v>1886</v>
      </c>
      <c r="F159" s="27"/>
      <c r="G159" s="133" t="s">
        <v>1921</v>
      </c>
      <c r="H159" s="13"/>
      <c r="I159" s="153">
        <v>70000000</v>
      </c>
      <c r="J159" s="165">
        <v>20533333</v>
      </c>
      <c r="K159" s="95">
        <f t="shared" si="2"/>
        <v>49466667</v>
      </c>
    </row>
    <row r="160" spans="1:11" x14ac:dyDescent="0.25">
      <c r="A160" s="146">
        <v>44960</v>
      </c>
      <c r="B160" s="26" t="s">
        <v>1823</v>
      </c>
      <c r="C160" s="148" t="s">
        <v>1869</v>
      </c>
      <c r="D160" s="26" t="s">
        <v>1592</v>
      </c>
      <c r="E160" s="99" t="s">
        <v>1887</v>
      </c>
      <c r="F160" s="27"/>
      <c r="G160" s="133" t="s">
        <v>1922</v>
      </c>
      <c r="H160" s="13"/>
      <c r="I160" s="153">
        <v>63396000</v>
      </c>
      <c r="J160" s="165">
        <v>20662400</v>
      </c>
      <c r="K160" s="95">
        <f t="shared" si="2"/>
        <v>42733600</v>
      </c>
    </row>
    <row r="161" spans="1:11" x14ac:dyDescent="0.25">
      <c r="A161" s="146">
        <v>44960</v>
      </c>
      <c r="B161" s="26" t="s">
        <v>1585</v>
      </c>
      <c r="C161" s="148" t="s">
        <v>1777</v>
      </c>
      <c r="D161" s="26" t="s">
        <v>1773</v>
      </c>
      <c r="E161" s="99" t="s">
        <v>1888</v>
      </c>
      <c r="F161" s="27"/>
      <c r="G161" s="133" t="s">
        <v>1923</v>
      </c>
      <c r="H161" s="13"/>
      <c r="I161" s="153">
        <v>30978000</v>
      </c>
      <c r="J161" s="165">
        <v>14456400</v>
      </c>
      <c r="K161" s="95">
        <f t="shared" si="2"/>
        <v>16521600</v>
      </c>
    </row>
    <row r="162" spans="1:11" x14ac:dyDescent="0.25">
      <c r="A162" s="146">
        <v>44963</v>
      </c>
      <c r="B162" s="26" t="s">
        <v>1246</v>
      </c>
      <c r="C162" s="148" t="s">
        <v>1370</v>
      </c>
      <c r="D162" s="26" t="s">
        <v>1359</v>
      </c>
      <c r="E162" s="99" t="s">
        <v>1163</v>
      </c>
      <c r="F162" s="27"/>
      <c r="G162" s="133" t="s">
        <v>1924</v>
      </c>
      <c r="H162" s="13"/>
      <c r="I162" s="153">
        <v>70000000</v>
      </c>
      <c r="J162" s="165">
        <v>19833333</v>
      </c>
      <c r="K162" s="95">
        <f t="shared" si="2"/>
        <v>50166667</v>
      </c>
    </row>
    <row r="163" spans="1:11" x14ac:dyDescent="0.25">
      <c r="A163" s="146">
        <v>44965</v>
      </c>
      <c r="B163" s="26" t="s">
        <v>215</v>
      </c>
      <c r="C163" s="148" t="s">
        <v>1365</v>
      </c>
      <c r="D163" s="26" t="s">
        <v>207</v>
      </c>
      <c r="E163" s="99" t="s">
        <v>1889</v>
      </c>
      <c r="F163" s="27"/>
      <c r="G163" s="133" t="s">
        <v>1925</v>
      </c>
      <c r="H163" s="13"/>
      <c r="I163" s="153">
        <v>49500000</v>
      </c>
      <c r="J163" s="165">
        <v>15216666</v>
      </c>
      <c r="K163" s="95">
        <f t="shared" si="2"/>
        <v>34283334</v>
      </c>
    </row>
    <row r="164" spans="1:11" x14ac:dyDescent="0.25">
      <c r="A164" s="146">
        <v>44965</v>
      </c>
      <c r="B164" s="26" t="s">
        <v>1255</v>
      </c>
      <c r="C164" s="148" t="s">
        <v>1779</v>
      </c>
      <c r="D164" s="26" t="s">
        <v>1366</v>
      </c>
      <c r="E164" s="99" t="s">
        <v>1890</v>
      </c>
      <c r="F164" s="27"/>
      <c r="G164" s="133" t="s">
        <v>1926</v>
      </c>
      <c r="H164" s="13"/>
      <c r="I164" s="153">
        <v>11286000</v>
      </c>
      <c r="J164" s="165">
        <v>5204100</v>
      </c>
      <c r="K164" s="95">
        <f t="shared" si="2"/>
        <v>6081900</v>
      </c>
    </row>
    <row r="165" spans="1:11" x14ac:dyDescent="0.25">
      <c r="A165" s="146">
        <v>44965</v>
      </c>
      <c r="B165" s="26" t="s">
        <v>1869</v>
      </c>
      <c r="C165" s="148" t="s">
        <v>1597</v>
      </c>
      <c r="D165" s="26" t="s">
        <v>1293</v>
      </c>
      <c r="E165" s="99" t="s">
        <v>1891</v>
      </c>
      <c r="F165" s="27"/>
      <c r="G165" s="133" t="s">
        <v>1927</v>
      </c>
      <c r="H165" s="13"/>
      <c r="I165" s="153">
        <v>33750000</v>
      </c>
      <c r="J165" s="165">
        <v>12300000</v>
      </c>
      <c r="K165" s="95">
        <f t="shared" si="2"/>
        <v>21450000</v>
      </c>
    </row>
    <row r="166" spans="1:11" x14ac:dyDescent="0.25">
      <c r="A166" s="146">
        <v>44965</v>
      </c>
      <c r="B166" s="26" t="s">
        <v>1260</v>
      </c>
      <c r="C166" s="148" t="s">
        <v>1379</v>
      </c>
      <c r="D166" s="26" t="s">
        <v>1779</v>
      </c>
      <c r="E166" s="99" t="s">
        <v>1892</v>
      </c>
      <c r="F166" s="27"/>
      <c r="G166" s="133" t="s">
        <v>1928</v>
      </c>
      <c r="H166" s="13"/>
      <c r="I166" s="153">
        <v>45000000</v>
      </c>
      <c r="J166" s="165">
        <v>13000000</v>
      </c>
      <c r="K166" s="95">
        <f t="shared" si="2"/>
        <v>32000000</v>
      </c>
    </row>
    <row r="167" spans="1:11" x14ac:dyDescent="0.25">
      <c r="A167" s="146">
        <v>44965</v>
      </c>
      <c r="B167" s="26" t="s">
        <v>1264</v>
      </c>
      <c r="C167" s="148" t="s">
        <v>1276</v>
      </c>
      <c r="D167" s="26" t="s">
        <v>1372</v>
      </c>
      <c r="E167" s="99" t="s">
        <v>1893</v>
      </c>
      <c r="F167" s="27"/>
      <c r="G167" s="133" t="s">
        <v>1929</v>
      </c>
      <c r="H167" s="13"/>
      <c r="I167" s="153">
        <v>40626000</v>
      </c>
      <c r="J167" s="165">
        <v>12187800</v>
      </c>
      <c r="K167" s="95">
        <f t="shared" si="2"/>
        <v>28438200</v>
      </c>
    </row>
    <row r="168" spans="1:11" x14ac:dyDescent="0.25">
      <c r="A168" s="146">
        <v>44965</v>
      </c>
      <c r="B168" s="26" t="s">
        <v>1515</v>
      </c>
      <c r="C168" s="148" t="s">
        <v>1607</v>
      </c>
      <c r="D168" s="26" t="s">
        <v>1781</v>
      </c>
      <c r="E168" s="99" t="s">
        <v>1894</v>
      </c>
      <c r="F168" s="27"/>
      <c r="G168" s="133" t="s">
        <v>1930</v>
      </c>
      <c r="H168" s="13"/>
      <c r="I168" s="153">
        <v>36112000</v>
      </c>
      <c r="J168" s="165">
        <v>12187800</v>
      </c>
      <c r="K168" s="95">
        <f t="shared" si="2"/>
        <v>23924200</v>
      </c>
    </row>
    <row r="169" spans="1:11" x14ac:dyDescent="0.25">
      <c r="A169" s="146">
        <v>44966</v>
      </c>
      <c r="B169" s="26" t="s">
        <v>1517</v>
      </c>
      <c r="C169" s="148" t="s">
        <v>1868</v>
      </c>
      <c r="D169" s="26" t="s">
        <v>1519</v>
      </c>
      <c r="E169" s="99" t="s">
        <v>1895</v>
      </c>
      <c r="F169" s="27"/>
      <c r="G169" s="133" t="s">
        <v>1931</v>
      </c>
      <c r="H169" s="13"/>
      <c r="I169" s="153">
        <v>44289000</v>
      </c>
      <c r="J169" s="165">
        <v>13286700</v>
      </c>
      <c r="K169" s="95">
        <f t="shared" si="2"/>
        <v>31002300</v>
      </c>
    </row>
    <row r="170" spans="1:11" x14ac:dyDescent="0.25">
      <c r="A170" s="146">
        <v>44967</v>
      </c>
      <c r="B170" s="26" t="s">
        <v>1270</v>
      </c>
      <c r="C170" s="148" t="s">
        <v>1300</v>
      </c>
      <c r="D170" s="26" t="s">
        <v>1291</v>
      </c>
      <c r="E170" s="99" t="s">
        <v>1896</v>
      </c>
      <c r="F170" s="27"/>
      <c r="G170" s="133" t="s">
        <v>1932</v>
      </c>
      <c r="H170" s="13"/>
      <c r="I170" s="153">
        <v>29926842</v>
      </c>
      <c r="J170" s="165">
        <v>12968298</v>
      </c>
      <c r="K170" s="95">
        <f t="shared" si="2"/>
        <v>16958544</v>
      </c>
    </row>
    <row r="171" spans="1:11" x14ac:dyDescent="0.25">
      <c r="A171" s="146">
        <v>44967</v>
      </c>
      <c r="B171" s="26" t="s">
        <v>1277</v>
      </c>
      <c r="C171" s="148" t="s">
        <v>1380</v>
      </c>
      <c r="D171" s="26" t="s">
        <v>1825</v>
      </c>
      <c r="E171" s="99" t="s">
        <v>1150</v>
      </c>
      <c r="F171" s="27"/>
      <c r="G171" s="133" t="s">
        <v>1933</v>
      </c>
      <c r="H171" s="13"/>
      <c r="I171" s="153">
        <v>10598400</v>
      </c>
      <c r="J171" s="165">
        <v>3391488</v>
      </c>
      <c r="K171" s="95">
        <f t="shared" si="2"/>
        <v>7206912</v>
      </c>
    </row>
    <row r="172" spans="1:11" x14ac:dyDescent="0.25">
      <c r="A172" s="146">
        <v>44970</v>
      </c>
      <c r="B172" s="26" t="s">
        <v>1278</v>
      </c>
      <c r="C172" s="148" t="s">
        <v>1294</v>
      </c>
      <c r="D172" s="26" t="s">
        <v>1870</v>
      </c>
      <c r="E172" s="99" t="s">
        <v>1897</v>
      </c>
      <c r="F172" s="27"/>
      <c r="G172" s="133" t="s">
        <v>1935</v>
      </c>
      <c r="H172" s="13"/>
      <c r="I172" s="153">
        <v>31795200</v>
      </c>
      <c r="J172" s="165">
        <v>13424640</v>
      </c>
      <c r="K172" s="95">
        <f t="shared" si="2"/>
        <v>18370560</v>
      </c>
    </row>
    <row r="173" spans="1:11" x14ac:dyDescent="0.25">
      <c r="A173" s="146">
        <v>44971</v>
      </c>
      <c r="B173" s="26" t="s">
        <v>1611</v>
      </c>
      <c r="C173" s="148" t="s">
        <v>1784</v>
      </c>
      <c r="D173" s="26" t="s">
        <v>1523</v>
      </c>
      <c r="E173" s="99" t="s">
        <v>1897</v>
      </c>
      <c r="F173" s="27"/>
      <c r="G173" s="133" t="s">
        <v>1936</v>
      </c>
      <c r="H173" s="13"/>
      <c r="I173" s="153">
        <v>31795200</v>
      </c>
      <c r="J173" s="165">
        <v>13601280</v>
      </c>
      <c r="K173" s="95">
        <f t="shared" si="2"/>
        <v>18193920</v>
      </c>
    </row>
    <row r="174" spans="1:11" x14ac:dyDescent="0.25">
      <c r="A174" s="146">
        <v>44971</v>
      </c>
      <c r="B174" s="26" t="s">
        <v>1282</v>
      </c>
      <c r="C174" s="148" t="s">
        <v>1308</v>
      </c>
      <c r="D174" s="26" t="s">
        <v>1826</v>
      </c>
      <c r="E174" s="99" t="s">
        <v>1898</v>
      </c>
      <c r="F174" s="27"/>
      <c r="G174" s="133" t="s">
        <v>1937</v>
      </c>
      <c r="H174" s="13"/>
      <c r="I174" s="153">
        <v>35840000</v>
      </c>
      <c r="J174" s="165">
        <v>11946667</v>
      </c>
      <c r="K174" s="95">
        <f t="shared" si="2"/>
        <v>23893333</v>
      </c>
    </row>
    <row r="175" spans="1:11" x14ac:dyDescent="0.25">
      <c r="A175" s="146">
        <v>44972</v>
      </c>
      <c r="B175" s="26" t="s">
        <v>1521</v>
      </c>
      <c r="C175" s="148" t="s">
        <v>1871</v>
      </c>
      <c r="D175" s="26" t="s">
        <v>1625</v>
      </c>
      <c r="E175" s="99" t="s">
        <v>1899</v>
      </c>
      <c r="F175" s="27"/>
      <c r="G175" s="133" t="s">
        <v>1938</v>
      </c>
      <c r="H175" s="13"/>
      <c r="I175" s="153">
        <v>31795200</v>
      </c>
      <c r="J175" s="165">
        <v>13424640</v>
      </c>
      <c r="K175" s="95">
        <f t="shared" si="2"/>
        <v>18370560</v>
      </c>
    </row>
    <row r="176" spans="1:11" x14ac:dyDescent="0.25">
      <c r="A176" s="146">
        <v>44972</v>
      </c>
      <c r="B176" s="26" t="s">
        <v>1614</v>
      </c>
      <c r="C176" s="148" t="s">
        <v>1872</v>
      </c>
      <c r="D176" s="26" t="s">
        <v>1872</v>
      </c>
      <c r="E176" s="99" t="s">
        <v>1900</v>
      </c>
      <c r="F176" s="27"/>
      <c r="G176" s="133" t="s">
        <v>1939</v>
      </c>
      <c r="H176" s="13"/>
      <c r="I176" s="153">
        <v>41400000</v>
      </c>
      <c r="J176" s="165">
        <v>12937500</v>
      </c>
      <c r="K176" s="95">
        <f t="shared" si="2"/>
        <v>28462500</v>
      </c>
    </row>
    <row r="177" spans="1:11" x14ac:dyDescent="0.25">
      <c r="A177" s="146">
        <v>44972</v>
      </c>
      <c r="B177" s="26" t="s">
        <v>1825</v>
      </c>
      <c r="C177" s="148" t="s">
        <v>1870</v>
      </c>
      <c r="D177" s="26" t="s">
        <v>1873</v>
      </c>
      <c r="E177" s="99" t="s">
        <v>1901</v>
      </c>
      <c r="F177" s="27"/>
      <c r="G177" s="133" t="s">
        <v>1940</v>
      </c>
      <c r="H177" s="13"/>
      <c r="I177" s="153">
        <v>45785088</v>
      </c>
      <c r="J177" s="165">
        <v>14117069</v>
      </c>
      <c r="K177" s="95">
        <f t="shared" si="2"/>
        <v>31668019</v>
      </c>
    </row>
    <row r="178" spans="1:11" x14ac:dyDescent="0.25">
      <c r="A178" s="146">
        <v>44972</v>
      </c>
      <c r="B178" s="26" t="s">
        <v>1618</v>
      </c>
      <c r="C178" s="148" t="s">
        <v>1324</v>
      </c>
      <c r="D178" s="26" t="s">
        <v>1393</v>
      </c>
      <c r="E178" s="99" t="s">
        <v>1902</v>
      </c>
      <c r="F178" s="27"/>
      <c r="G178" s="133" t="s">
        <v>1941</v>
      </c>
      <c r="H178" s="13"/>
      <c r="I178" s="153">
        <v>19077120</v>
      </c>
      <c r="J178" s="165">
        <v>5299200</v>
      </c>
      <c r="K178" s="95">
        <f t="shared" si="2"/>
        <v>13777920</v>
      </c>
    </row>
    <row r="179" spans="1:11" x14ac:dyDescent="0.25">
      <c r="A179" s="146">
        <v>44973</v>
      </c>
      <c r="B179" s="26" t="s">
        <v>1290</v>
      </c>
      <c r="C179" s="148" t="s">
        <v>1382</v>
      </c>
      <c r="D179" s="26" t="s">
        <v>1871</v>
      </c>
      <c r="E179" s="99" t="s">
        <v>1903</v>
      </c>
      <c r="F179" s="27"/>
      <c r="G179" s="133" t="s">
        <v>1942</v>
      </c>
      <c r="H179" s="13"/>
      <c r="I179" s="153">
        <v>62576928</v>
      </c>
      <c r="J179" s="165">
        <v>19294553</v>
      </c>
      <c r="K179" s="95">
        <f t="shared" si="2"/>
        <v>43282375</v>
      </c>
    </row>
    <row r="180" spans="1:11" x14ac:dyDescent="0.25">
      <c r="A180" s="146">
        <v>44974</v>
      </c>
      <c r="B180" s="26" t="s">
        <v>1523</v>
      </c>
      <c r="C180" s="148" t="s">
        <v>1624</v>
      </c>
      <c r="D180" s="26" t="s">
        <v>1339</v>
      </c>
      <c r="E180" s="99" t="s">
        <v>1904</v>
      </c>
      <c r="F180" s="27"/>
      <c r="G180" s="133" t="s">
        <v>1943</v>
      </c>
      <c r="H180" s="13"/>
      <c r="I180" s="153">
        <v>39744000</v>
      </c>
      <c r="J180" s="165">
        <v>12254400</v>
      </c>
      <c r="K180" s="95">
        <f t="shared" si="2"/>
        <v>27489600</v>
      </c>
    </row>
    <row r="181" spans="1:11" x14ac:dyDescent="0.25">
      <c r="A181" s="146">
        <v>44974</v>
      </c>
      <c r="B181" s="26" t="s">
        <v>1310</v>
      </c>
      <c r="C181" s="148" t="s">
        <v>1313</v>
      </c>
      <c r="D181" s="26" t="s">
        <v>1640</v>
      </c>
      <c r="E181" s="99" t="s">
        <v>1905</v>
      </c>
      <c r="F181" s="27"/>
      <c r="G181" s="133" t="s">
        <v>1944</v>
      </c>
      <c r="H181" s="13"/>
      <c r="I181" s="153">
        <v>30978000</v>
      </c>
      <c r="J181" s="165">
        <v>12219100</v>
      </c>
      <c r="K181" s="95">
        <f t="shared" si="2"/>
        <v>18758900</v>
      </c>
    </row>
    <row r="182" spans="1:11" x14ac:dyDescent="0.25">
      <c r="A182" s="146">
        <v>44974</v>
      </c>
      <c r="B182" s="26" t="s">
        <v>1314</v>
      </c>
      <c r="C182" s="148" t="s">
        <v>1636</v>
      </c>
      <c r="D182" s="26" t="s">
        <v>1792</v>
      </c>
      <c r="E182" s="99" t="s">
        <v>1906</v>
      </c>
      <c r="F182" s="27"/>
      <c r="G182" s="133" t="s">
        <v>1945</v>
      </c>
      <c r="H182" s="13"/>
      <c r="I182" s="153">
        <v>40386925</v>
      </c>
      <c r="J182" s="165">
        <v>11039093</v>
      </c>
      <c r="K182" s="95">
        <f t="shared" si="2"/>
        <v>29347832</v>
      </c>
    </row>
    <row r="183" spans="1:11" x14ac:dyDescent="0.25">
      <c r="A183" s="146">
        <v>44974</v>
      </c>
      <c r="B183" s="26" t="s">
        <v>1628</v>
      </c>
      <c r="C183" s="148" t="s">
        <v>1620</v>
      </c>
      <c r="D183" s="26" t="s">
        <v>1874</v>
      </c>
      <c r="E183" s="99" t="s">
        <v>1907</v>
      </c>
      <c r="F183" s="27"/>
      <c r="G183" s="133" t="s">
        <v>1946</v>
      </c>
      <c r="H183" s="13"/>
      <c r="I183" s="153">
        <v>27555840</v>
      </c>
      <c r="J183" s="165">
        <v>16992768</v>
      </c>
      <c r="K183" s="95">
        <f t="shared" si="2"/>
        <v>10563072</v>
      </c>
    </row>
    <row r="184" spans="1:11" x14ac:dyDescent="0.25">
      <c r="A184" s="146">
        <v>44974</v>
      </c>
      <c r="B184" s="26" t="s">
        <v>1531</v>
      </c>
      <c r="C184" s="148" t="s">
        <v>1388</v>
      </c>
      <c r="D184" s="26" t="s">
        <v>1532</v>
      </c>
      <c r="E184" s="99" t="s">
        <v>1908</v>
      </c>
      <c r="F184" s="27"/>
      <c r="G184" s="133" t="s">
        <v>1947</v>
      </c>
      <c r="H184" s="13"/>
      <c r="I184" s="153">
        <v>29620068</v>
      </c>
      <c r="J184" s="165">
        <v>11683471</v>
      </c>
      <c r="K184" s="95">
        <f t="shared" si="2"/>
        <v>17936597</v>
      </c>
    </row>
    <row r="185" spans="1:11" x14ac:dyDescent="0.25">
      <c r="A185" s="146">
        <v>44974</v>
      </c>
      <c r="B185" s="26" t="s">
        <v>1623</v>
      </c>
      <c r="C185" s="148" t="s">
        <v>1873</v>
      </c>
      <c r="D185" s="26" t="s">
        <v>1875</v>
      </c>
      <c r="E185" s="99" t="s">
        <v>1909</v>
      </c>
      <c r="F185" s="27"/>
      <c r="G185" s="133" t="s">
        <v>1948</v>
      </c>
      <c r="H185" s="13"/>
      <c r="I185" s="153">
        <v>41103040</v>
      </c>
      <c r="J185" s="165">
        <v>19455439</v>
      </c>
      <c r="K185" s="95">
        <f t="shared" si="2"/>
        <v>21647601</v>
      </c>
    </row>
    <row r="186" spans="1:11" x14ac:dyDescent="0.25">
      <c r="A186" s="146">
        <v>44977</v>
      </c>
      <c r="B186" s="26" t="s">
        <v>1957</v>
      </c>
      <c r="C186" s="148" t="s">
        <v>1319</v>
      </c>
      <c r="D186" s="26" t="s">
        <v>1876</v>
      </c>
      <c r="E186" s="99" t="s">
        <v>1910</v>
      </c>
      <c r="F186" s="27"/>
      <c r="G186" s="133" t="s">
        <v>1949</v>
      </c>
      <c r="H186" s="13"/>
      <c r="I186" s="153">
        <v>33000000</v>
      </c>
      <c r="J186" s="165">
        <v>11000000</v>
      </c>
      <c r="K186" s="95">
        <f t="shared" si="2"/>
        <v>22000000</v>
      </c>
    </row>
    <row r="187" spans="1:11" x14ac:dyDescent="0.25">
      <c r="A187" s="146">
        <v>44978</v>
      </c>
      <c r="B187" s="26" t="s">
        <v>1824</v>
      </c>
      <c r="C187" s="148" t="s">
        <v>1381</v>
      </c>
      <c r="D187" s="26" t="s">
        <v>1346</v>
      </c>
      <c r="E187" s="99" t="s">
        <v>1911</v>
      </c>
      <c r="F187" s="27"/>
      <c r="G187" s="133" t="s">
        <v>1950</v>
      </c>
      <c r="H187" s="13"/>
      <c r="I187" s="153">
        <v>16767000</v>
      </c>
      <c r="J187" s="165">
        <v>4347000</v>
      </c>
      <c r="K187" s="95">
        <f t="shared" si="2"/>
        <v>12420000</v>
      </c>
    </row>
    <row r="188" spans="1:11" x14ac:dyDescent="0.25">
      <c r="A188" s="146">
        <v>44978</v>
      </c>
      <c r="B188" s="26" t="s">
        <v>1786</v>
      </c>
      <c r="C188" s="148" t="s">
        <v>473</v>
      </c>
      <c r="D188" s="26" t="s">
        <v>1877</v>
      </c>
      <c r="E188" s="99" t="s">
        <v>1912</v>
      </c>
      <c r="F188" s="27"/>
      <c r="G188" s="133" t="s">
        <v>1951</v>
      </c>
      <c r="H188" s="13"/>
      <c r="I188" s="153">
        <v>45800000</v>
      </c>
      <c r="J188" s="165">
        <v>13600000</v>
      </c>
      <c r="K188" s="95">
        <f t="shared" si="2"/>
        <v>32200000</v>
      </c>
    </row>
    <row r="189" spans="1:11" x14ac:dyDescent="0.25">
      <c r="A189" s="146">
        <v>44979</v>
      </c>
      <c r="B189" s="26" t="s">
        <v>1527</v>
      </c>
      <c r="C189" s="148" t="s">
        <v>1878</v>
      </c>
      <c r="D189" s="26" t="s">
        <v>1790</v>
      </c>
      <c r="E189" s="99" t="s">
        <v>1913</v>
      </c>
      <c r="F189" s="27"/>
      <c r="G189" s="133" t="s">
        <v>1952</v>
      </c>
      <c r="H189" s="13"/>
      <c r="I189" s="153">
        <v>36000000</v>
      </c>
      <c r="J189" s="165">
        <v>20400000</v>
      </c>
      <c r="K189" s="95">
        <f t="shared" si="2"/>
        <v>15600000</v>
      </c>
    </row>
    <row r="190" spans="1:11" x14ac:dyDescent="0.25">
      <c r="A190" s="146">
        <v>44980</v>
      </c>
      <c r="B190" s="26" t="s">
        <v>1872</v>
      </c>
      <c r="C190" s="148" t="s">
        <v>1877</v>
      </c>
      <c r="D190" s="26" t="s">
        <v>1794</v>
      </c>
      <c r="E190" s="99" t="s">
        <v>1914</v>
      </c>
      <c r="F190" s="27"/>
      <c r="G190" s="133" t="s">
        <v>1953</v>
      </c>
      <c r="H190" s="13"/>
      <c r="I190" s="153">
        <v>55890000</v>
      </c>
      <c r="J190" s="165">
        <v>13662000</v>
      </c>
      <c r="K190" s="95">
        <f t="shared" si="2"/>
        <v>42228000</v>
      </c>
    </row>
    <row r="191" spans="1:11" x14ac:dyDescent="0.25">
      <c r="A191" s="146">
        <v>44984</v>
      </c>
      <c r="B191" s="26" t="s">
        <v>1331</v>
      </c>
      <c r="C191" s="148" t="s">
        <v>1529</v>
      </c>
      <c r="D191" s="26" t="s">
        <v>1879</v>
      </c>
      <c r="E191" s="99" t="s">
        <v>1898</v>
      </c>
      <c r="F191" s="27"/>
      <c r="G191" s="133" t="s">
        <v>1954</v>
      </c>
      <c r="H191" s="13"/>
      <c r="I191" s="153">
        <v>26368000</v>
      </c>
      <c r="J191" s="165">
        <v>11250347</v>
      </c>
      <c r="K191" s="95">
        <f t="shared" si="2"/>
        <v>15117653</v>
      </c>
    </row>
    <row r="192" spans="1:11" x14ac:dyDescent="0.25">
      <c r="A192" s="146">
        <v>44985</v>
      </c>
      <c r="B192" s="26" t="s">
        <v>1530</v>
      </c>
      <c r="C192" s="148" t="s">
        <v>1393</v>
      </c>
      <c r="D192" s="26" t="s">
        <v>1880</v>
      </c>
      <c r="E192" s="99" t="s">
        <v>1915</v>
      </c>
      <c r="F192" s="27"/>
      <c r="G192" s="133" t="s">
        <v>1955</v>
      </c>
      <c r="H192" s="13"/>
      <c r="I192" s="153">
        <v>40061952</v>
      </c>
      <c r="J192" s="165">
        <v>11446272</v>
      </c>
      <c r="K192" s="95">
        <f t="shared" si="2"/>
        <v>28615680</v>
      </c>
    </row>
    <row r="193" spans="1:11" x14ac:dyDescent="0.25">
      <c r="A193" s="146">
        <v>44985</v>
      </c>
      <c r="B193" s="26" t="s">
        <v>1827</v>
      </c>
      <c r="C193" s="148" t="s">
        <v>1641</v>
      </c>
      <c r="D193" s="26" t="s">
        <v>1881</v>
      </c>
      <c r="E193" s="99" t="s">
        <v>1916</v>
      </c>
      <c r="F193" s="27"/>
      <c r="G193" s="133" t="s">
        <v>1956</v>
      </c>
      <c r="H193" s="13"/>
      <c r="I193" s="153">
        <v>31795200</v>
      </c>
      <c r="J193" s="165">
        <v>10598400</v>
      </c>
      <c r="K193" s="95">
        <f t="shared" si="2"/>
        <v>21196800</v>
      </c>
    </row>
    <row r="194" spans="1:11" x14ac:dyDescent="0.25">
      <c r="A194" s="146">
        <v>44986</v>
      </c>
      <c r="B194" s="26" t="s">
        <v>1631</v>
      </c>
      <c r="C194" s="148" t="s">
        <v>1647</v>
      </c>
      <c r="D194" s="26" t="s">
        <v>2111</v>
      </c>
      <c r="E194" s="99" t="s">
        <v>2317</v>
      </c>
      <c r="F194" s="27"/>
      <c r="G194" s="133" t="s">
        <v>2294</v>
      </c>
      <c r="H194" s="13"/>
      <c r="I194" s="153">
        <v>27084000</v>
      </c>
      <c r="J194" s="165">
        <v>8877533</v>
      </c>
      <c r="K194" s="95">
        <f t="shared" si="2"/>
        <v>18206467</v>
      </c>
    </row>
    <row r="195" spans="1:11" x14ac:dyDescent="0.25">
      <c r="A195" s="146">
        <v>44987</v>
      </c>
      <c r="B195" s="26" t="s">
        <v>1639</v>
      </c>
      <c r="C195" s="148" t="s">
        <v>2248</v>
      </c>
      <c r="D195" s="26" t="s">
        <v>2270</v>
      </c>
      <c r="E195" s="99" t="s">
        <v>1165</v>
      </c>
      <c r="F195" s="27"/>
      <c r="G195" s="133" t="s">
        <v>2295</v>
      </c>
      <c r="H195" s="13"/>
      <c r="I195" s="153">
        <v>45900000</v>
      </c>
      <c r="J195" s="165">
        <v>10030000</v>
      </c>
      <c r="K195" s="95">
        <f t="shared" si="2"/>
        <v>35870000</v>
      </c>
    </row>
    <row r="196" spans="1:11" x14ac:dyDescent="0.25">
      <c r="A196" s="146">
        <v>44987</v>
      </c>
      <c r="B196" s="26" t="s">
        <v>2293</v>
      </c>
      <c r="C196" s="148" t="s">
        <v>2111</v>
      </c>
      <c r="D196" s="26" t="s">
        <v>2038</v>
      </c>
      <c r="E196" s="99" t="s">
        <v>2318</v>
      </c>
      <c r="F196" s="27"/>
      <c r="G196" s="133" t="s">
        <v>2296</v>
      </c>
      <c r="H196" s="13"/>
      <c r="I196" s="153">
        <v>30000000</v>
      </c>
      <c r="J196" s="165">
        <v>9833333</v>
      </c>
      <c r="K196" s="95">
        <f t="shared" si="2"/>
        <v>20166667</v>
      </c>
    </row>
    <row r="197" spans="1:11" x14ac:dyDescent="0.25">
      <c r="A197" s="146">
        <v>44987</v>
      </c>
      <c r="B197" s="26" t="s">
        <v>1640</v>
      </c>
      <c r="C197" s="148" t="s">
        <v>2038</v>
      </c>
      <c r="D197" s="26" t="s">
        <v>2150</v>
      </c>
      <c r="E197" s="99" t="s">
        <v>2319</v>
      </c>
      <c r="F197" s="27"/>
      <c r="G197" s="133" t="s">
        <v>1934</v>
      </c>
      <c r="H197" s="13"/>
      <c r="I197" s="153">
        <f>26074048-906048</f>
        <v>25168000</v>
      </c>
      <c r="J197" s="165">
        <v>25168000</v>
      </c>
      <c r="K197" s="95">
        <f t="shared" si="2"/>
        <v>0</v>
      </c>
    </row>
    <row r="198" spans="1:11" x14ac:dyDescent="0.25">
      <c r="A198" s="146">
        <v>44991</v>
      </c>
      <c r="B198" s="26" t="s">
        <v>1622</v>
      </c>
      <c r="C198" s="148" t="s">
        <v>1787</v>
      </c>
      <c r="D198" s="26" t="s">
        <v>2271</v>
      </c>
      <c r="E198" s="99" t="s">
        <v>2320</v>
      </c>
      <c r="F198" s="27"/>
      <c r="G198" s="133" t="s">
        <v>2297</v>
      </c>
      <c r="H198" s="13"/>
      <c r="I198" s="153">
        <v>32000000</v>
      </c>
      <c r="J198" s="165">
        <v>17000000</v>
      </c>
      <c r="K198" s="95">
        <f t="shared" si="2"/>
        <v>15000000</v>
      </c>
    </row>
    <row r="199" spans="1:11" x14ac:dyDescent="0.25">
      <c r="A199" s="146">
        <v>44991</v>
      </c>
      <c r="B199" s="26" t="s">
        <v>1336</v>
      </c>
      <c r="C199" s="148" t="s">
        <v>2146</v>
      </c>
      <c r="D199" s="26" t="s">
        <v>2272</v>
      </c>
      <c r="E199" s="99" t="s">
        <v>2321</v>
      </c>
      <c r="F199" s="27"/>
      <c r="G199" s="133" t="s">
        <v>2298</v>
      </c>
      <c r="H199" s="13"/>
      <c r="I199" s="153">
        <v>53400000</v>
      </c>
      <c r="J199" s="165">
        <v>16316667</v>
      </c>
      <c r="K199" s="95">
        <f t="shared" si="2"/>
        <v>37083333</v>
      </c>
    </row>
    <row r="200" spans="1:11" x14ac:dyDescent="0.25">
      <c r="A200" s="146">
        <v>44991</v>
      </c>
      <c r="B200" s="26" t="s">
        <v>1334</v>
      </c>
      <c r="C200" s="148" t="s">
        <v>2144</v>
      </c>
      <c r="D200" s="26" t="s">
        <v>2160</v>
      </c>
      <c r="E200" s="99" t="s">
        <v>2321</v>
      </c>
      <c r="F200" s="27"/>
      <c r="G200" s="133" t="s">
        <v>2299</v>
      </c>
      <c r="H200" s="13"/>
      <c r="I200" s="153">
        <v>71200000</v>
      </c>
      <c r="J200" s="165">
        <v>16316667</v>
      </c>
      <c r="K200" s="95">
        <f t="shared" si="2"/>
        <v>54883333</v>
      </c>
    </row>
    <row r="201" spans="1:11" x14ac:dyDescent="0.25">
      <c r="A201" s="146">
        <v>44991</v>
      </c>
      <c r="B201" s="26" t="s">
        <v>1348</v>
      </c>
      <c r="C201" s="148" t="s">
        <v>2226</v>
      </c>
      <c r="D201" s="26" t="s">
        <v>2089</v>
      </c>
      <c r="E201" s="99" t="s">
        <v>2322</v>
      </c>
      <c r="F201" s="27"/>
      <c r="G201" s="133" t="s">
        <v>2300</v>
      </c>
      <c r="H201" s="13"/>
      <c r="I201" s="153">
        <v>15897600</v>
      </c>
      <c r="J201" s="165">
        <v>9538560</v>
      </c>
      <c r="K201" s="95">
        <f t="shared" si="2"/>
        <v>6359040</v>
      </c>
    </row>
    <row r="202" spans="1:11" x14ac:dyDescent="0.25">
      <c r="A202" s="146">
        <v>44992</v>
      </c>
      <c r="B202" s="26" t="s">
        <v>2107</v>
      </c>
      <c r="C202" s="148" t="s">
        <v>385</v>
      </c>
      <c r="D202" s="26" t="s">
        <v>2273</v>
      </c>
      <c r="E202" s="99" t="s">
        <v>2323</v>
      </c>
      <c r="F202" s="27"/>
      <c r="G202" s="133" t="s">
        <v>1565</v>
      </c>
      <c r="H202" s="13"/>
      <c r="I202" s="153">
        <v>727000</v>
      </c>
      <c r="J202" s="165">
        <v>727000</v>
      </c>
      <c r="K202" s="95">
        <f t="shared" si="2"/>
        <v>0</v>
      </c>
    </row>
    <row r="203" spans="1:11" x14ac:dyDescent="0.25">
      <c r="A203" s="146">
        <v>44993</v>
      </c>
      <c r="B203" s="26" t="s">
        <v>1794</v>
      </c>
      <c r="C203" s="148" t="s">
        <v>1881</v>
      </c>
      <c r="D203" s="26" t="s">
        <v>2274</v>
      </c>
      <c r="E203" s="99" t="s">
        <v>1161</v>
      </c>
      <c r="F203" s="27"/>
      <c r="G203" s="133" t="s">
        <v>2301</v>
      </c>
      <c r="H203" s="13"/>
      <c r="I203" s="153">
        <v>56000000</v>
      </c>
      <c r="J203" s="165">
        <v>12366667</v>
      </c>
      <c r="K203" s="95">
        <f t="shared" si="2"/>
        <v>43633333</v>
      </c>
    </row>
    <row r="204" spans="1:11" x14ac:dyDescent="0.25">
      <c r="A204" s="146">
        <v>44993</v>
      </c>
      <c r="B204" s="26" t="s">
        <v>1986</v>
      </c>
      <c r="C204" s="148" t="s">
        <v>2247</v>
      </c>
      <c r="D204" s="26" t="s">
        <v>2217</v>
      </c>
      <c r="E204" s="99" t="s">
        <v>1163</v>
      </c>
      <c r="F204" s="27"/>
      <c r="G204" s="133" t="s">
        <v>2302</v>
      </c>
      <c r="H204" s="13"/>
      <c r="I204" s="153">
        <v>56000000</v>
      </c>
      <c r="J204" s="165">
        <v>12366667</v>
      </c>
      <c r="K204" s="95">
        <f t="shared" si="2"/>
        <v>43633333</v>
      </c>
    </row>
    <row r="205" spans="1:11" x14ac:dyDescent="0.25">
      <c r="A205" s="146">
        <v>44993</v>
      </c>
      <c r="B205" s="26" t="s">
        <v>1790</v>
      </c>
      <c r="C205" s="148" t="s">
        <v>1881</v>
      </c>
      <c r="D205" s="26" t="s">
        <v>2019</v>
      </c>
      <c r="E205" s="99" t="s">
        <v>1161</v>
      </c>
      <c r="F205" s="27"/>
      <c r="G205" s="133" t="s">
        <v>2303</v>
      </c>
      <c r="H205" s="13"/>
      <c r="I205" s="153">
        <v>56000000</v>
      </c>
      <c r="J205" s="165">
        <v>12366667</v>
      </c>
      <c r="K205" s="95">
        <f t="shared" si="2"/>
        <v>43633333</v>
      </c>
    </row>
    <row r="206" spans="1:11" x14ac:dyDescent="0.25">
      <c r="A206" s="146">
        <v>44994</v>
      </c>
      <c r="B206" s="26" t="s">
        <v>1344</v>
      </c>
      <c r="C206" s="148" t="s">
        <v>2275</v>
      </c>
      <c r="D206" s="26" t="s">
        <v>2276</v>
      </c>
      <c r="E206" s="99" t="s">
        <v>2324</v>
      </c>
      <c r="F206" s="27"/>
      <c r="G206" s="133" t="s">
        <v>2304</v>
      </c>
      <c r="H206" s="13"/>
      <c r="I206" s="153">
        <v>56000000</v>
      </c>
      <c r="J206" s="165">
        <v>13600000</v>
      </c>
      <c r="K206" s="95">
        <f t="shared" si="2"/>
        <v>42400000</v>
      </c>
    </row>
    <row r="207" spans="1:11" x14ac:dyDescent="0.25">
      <c r="A207" s="146">
        <v>44995</v>
      </c>
      <c r="B207" s="26" t="s">
        <v>2142</v>
      </c>
      <c r="C207" s="148" t="s">
        <v>2172</v>
      </c>
      <c r="D207" s="26" t="s">
        <v>2277</v>
      </c>
      <c r="E207" s="99" t="s">
        <v>2325</v>
      </c>
      <c r="F207" s="27"/>
      <c r="G207" s="133" t="s">
        <v>2305</v>
      </c>
      <c r="H207" s="13"/>
      <c r="I207" s="153">
        <v>31795200</v>
      </c>
      <c r="J207" s="165">
        <v>9008640</v>
      </c>
      <c r="K207" s="95">
        <f t="shared" si="2"/>
        <v>22786560</v>
      </c>
    </row>
    <row r="208" spans="1:11" x14ac:dyDescent="0.25">
      <c r="A208" s="146">
        <v>44998</v>
      </c>
      <c r="B208" s="26" t="s">
        <v>1879</v>
      </c>
      <c r="C208" s="148" t="s">
        <v>2001</v>
      </c>
      <c r="D208" s="26" t="s">
        <v>2278</v>
      </c>
      <c r="E208" s="99" t="s">
        <v>2326</v>
      </c>
      <c r="F208" s="27"/>
      <c r="G208" s="133" t="s">
        <v>2306</v>
      </c>
      <c r="H208" s="13"/>
      <c r="I208" s="153">
        <v>49000000</v>
      </c>
      <c r="J208" s="165">
        <v>10966667</v>
      </c>
      <c r="K208" s="95">
        <f t="shared" si="2"/>
        <v>38033333</v>
      </c>
    </row>
    <row r="209" spans="1:11" x14ac:dyDescent="0.25">
      <c r="A209" s="146">
        <v>44999</v>
      </c>
      <c r="B209" s="26" t="s">
        <v>1351</v>
      </c>
      <c r="C209" s="148" t="s">
        <v>2273</v>
      </c>
      <c r="D209" s="26" t="s">
        <v>2102</v>
      </c>
      <c r="E209" s="99" t="s">
        <v>2327</v>
      </c>
      <c r="F209" s="27"/>
      <c r="G209" s="133" t="s">
        <v>2307</v>
      </c>
      <c r="H209" s="13"/>
      <c r="I209" s="153">
        <v>36141000</v>
      </c>
      <c r="J209" s="165">
        <v>8088700</v>
      </c>
      <c r="K209" s="95">
        <f t="shared" si="2"/>
        <v>28052300</v>
      </c>
    </row>
    <row r="210" spans="1:11" x14ac:dyDescent="0.25">
      <c r="A210" s="146">
        <v>45007</v>
      </c>
      <c r="B210" s="26" t="s">
        <v>2270</v>
      </c>
      <c r="C210" s="148" t="s">
        <v>2280</v>
      </c>
      <c r="D210" s="26" t="s">
        <v>2281</v>
      </c>
      <c r="E210" s="99" t="s">
        <v>2328</v>
      </c>
      <c r="F210" s="27"/>
      <c r="G210" s="133" t="s">
        <v>2308</v>
      </c>
      <c r="H210" s="13"/>
      <c r="I210" s="153">
        <v>49000000</v>
      </c>
      <c r="J210" s="165">
        <v>9100000</v>
      </c>
      <c r="K210" s="95">
        <f t="shared" si="2"/>
        <v>39900000</v>
      </c>
    </row>
    <row r="211" spans="1:11" x14ac:dyDescent="0.25">
      <c r="A211" s="146">
        <v>45008</v>
      </c>
      <c r="B211" s="26" t="s">
        <v>2152</v>
      </c>
      <c r="C211" s="148" t="s">
        <v>1880</v>
      </c>
      <c r="D211" s="26" t="s">
        <v>2282</v>
      </c>
      <c r="E211" s="99" t="s">
        <v>2329</v>
      </c>
      <c r="F211" s="27"/>
      <c r="G211" s="133" t="s">
        <v>2309</v>
      </c>
      <c r="H211" s="13"/>
      <c r="I211" s="153">
        <v>45900000</v>
      </c>
      <c r="J211" s="165">
        <v>6460000</v>
      </c>
      <c r="K211" s="95">
        <f t="shared" si="2"/>
        <v>39440000</v>
      </c>
    </row>
    <row r="212" spans="1:11" x14ac:dyDescent="0.25">
      <c r="A212" s="146">
        <v>45008</v>
      </c>
      <c r="B212" s="26" t="s">
        <v>2249</v>
      </c>
      <c r="C212" s="148" t="s">
        <v>2283</v>
      </c>
      <c r="D212" s="26" t="s">
        <v>2284</v>
      </c>
      <c r="E212" s="99" t="s">
        <v>2330</v>
      </c>
      <c r="F212" s="27"/>
      <c r="G212" s="133" t="s">
        <v>2310</v>
      </c>
      <c r="H212" s="13"/>
      <c r="I212" s="153">
        <v>55800000</v>
      </c>
      <c r="J212" s="165">
        <v>7646667</v>
      </c>
      <c r="K212" s="95">
        <f t="shared" si="2"/>
        <v>48153333</v>
      </c>
    </row>
    <row r="213" spans="1:11" x14ac:dyDescent="0.25">
      <c r="A213" s="146">
        <v>45008</v>
      </c>
      <c r="B213" s="26" t="s">
        <v>2247</v>
      </c>
      <c r="C213" s="148" t="s">
        <v>2274</v>
      </c>
      <c r="D213" s="26" t="s">
        <v>2285</v>
      </c>
      <c r="E213" s="99" t="s">
        <v>1163</v>
      </c>
      <c r="F213" s="27"/>
      <c r="G213" s="133" t="s">
        <v>2311</v>
      </c>
      <c r="H213" s="13"/>
      <c r="I213" s="153">
        <v>42000000</v>
      </c>
      <c r="J213" s="165">
        <v>8633333</v>
      </c>
      <c r="K213" s="95">
        <f t="shared" si="2"/>
        <v>33366667</v>
      </c>
    </row>
    <row r="214" spans="1:11" x14ac:dyDescent="0.25">
      <c r="A214" s="146">
        <v>45009</v>
      </c>
      <c r="B214" s="26" t="s">
        <v>1995</v>
      </c>
      <c r="C214" s="148" t="s">
        <v>2286</v>
      </c>
      <c r="D214" s="26" t="s">
        <v>2287</v>
      </c>
      <c r="E214" s="99" t="s">
        <v>2331</v>
      </c>
      <c r="F214" s="27"/>
      <c r="G214" s="133" t="s">
        <v>2312</v>
      </c>
      <c r="H214" s="13"/>
      <c r="I214" s="153">
        <v>33000000</v>
      </c>
      <c r="J214" s="165">
        <v>6233333</v>
      </c>
      <c r="K214" s="95">
        <f t="shared" si="2"/>
        <v>26766667</v>
      </c>
    </row>
    <row r="215" spans="1:11" x14ac:dyDescent="0.25">
      <c r="A215" s="146">
        <v>45009</v>
      </c>
      <c r="B215" s="26" t="s">
        <v>2156</v>
      </c>
      <c r="C215" s="148" t="s">
        <v>2216</v>
      </c>
      <c r="D215" s="26" t="s">
        <v>2288</v>
      </c>
      <c r="E215" s="99" t="s">
        <v>2332</v>
      </c>
      <c r="F215" s="27"/>
      <c r="G215" s="133" t="s">
        <v>2313</v>
      </c>
      <c r="H215" s="13"/>
      <c r="I215" s="153">
        <v>27945000</v>
      </c>
      <c r="J215" s="165">
        <v>5278500</v>
      </c>
      <c r="K215" s="95">
        <f t="shared" si="2"/>
        <v>22666500</v>
      </c>
    </row>
    <row r="216" spans="1:11" x14ac:dyDescent="0.25">
      <c r="A216" s="146">
        <v>45012</v>
      </c>
      <c r="B216" s="26" t="s">
        <v>2013</v>
      </c>
      <c r="C216" s="148" t="s">
        <v>2289</v>
      </c>
      <c r="D216" s="26" t="s">
        <v>2290</v>
      </c>
      <c r="E216" s="99" t="s">
        <v>2333</v>
      </c>
      <c r="F216" s="27"/>
      <c r="G216" s="133" t="s">
        <v>2314</v>
      </c>
      <c r="H216" s="13"/>
      <c r="I216" s="153">
        <v>44094400</v>
      </c>
      <c r="J216" s="165">
        <v>7139093</v>
      </c>
      <c r="K216" s="95">
        <f t="shared" si="2"/>
        <v>36955307</v>
      </c>
    </row>
    <row r="217" spans="1:11" x14ac:dyDescent="0.25">
      <c r="A217" s="146">
        <v>45012</v>
      </c>
      <c r="B217" s="26" t="s">
        <v>1996</v>
      </c>
      <c r="C217" s="148" t="s">
        <v>2274</v>
      </c>
      <c r="D217" s="26" t="s">
        <v>2291</v>
      </c>
      <c r="E217" s="99" t="s">
        <v>1163</v>
      </c>
      <c r="F217" s="27"/>
      <c r="G217" s="133" t="s">
        <v>2315</v>
      </c>
      <c r="H217" s="13"/>
      <c r="I217" s="153">
        <v>42000000</v>
      </c>
      <c r="J217" s="165">
        <v>7933333</v>
      </c>
      <c r="K217" s="95">
        <f t="shared" si="2"/>
        <v>34066667</v>
      </c>
    </row>
    <row r="218" spans="1:11" x14ac:dyDescent="0.25">
      <c r="A218" s="146">
        <v>45012</v>
      </c>
      <c r="B218" s="26" t="s">
        <v>2147</v>
      </c>
      <c r="C218" s="148" t="s">
        <v>2278</v>
      </c>
      <c r="D218" s="26" t="s">
        <v>2292</v>
      </c>
      <c r="E218" s="98" t="s">
        <v>2334</v>
      </c>
      <c r="F218" s="27"/>
      <c r="G218" s="154" t="s">
        <v>2316</v>
      </c>
      <c r="H218" s="13"/>
      <c r="I218" s="153">
        <v>28584000</v>
      </c>
      <c r="J218" s="165">
        <v>5399200</v>
      </c>
      <c r="K218" s="95">
        <f t="shared" si="2"/>
        <v>23184800</v>
      </c>
    </row>
    <row r="219" spans="1:11" x14ac:dyDescent="0.25">
      <c r="A219" s="146">
        <v>45020</v>
      </c>
      <c r="B219" s="26" t="s">
        <v>2153</v>
      </c>
      <c r="C219" s="148" t="s">
        <v>1392</v>
      </c>
      <c r="D219" s="26" t="s">
        <v>2484</v>
      </c>
      <c r="E219" s="98" t="s">
        <v>2492</v>
      </c>
      <c r="F219" s="27"/>
      <c r="G219" s="133" t="s">
        <v>2489</v>
      </c>
      <c r="H219" s="13"/>
      <c r="I219" s="153">
        <v>7968240</v>
      </c>
      <c r="J219" s="165">
        <v>287742</v>
      </c>
      <c r="K219" s="95">
        <f t="shared" si="2"/>
        <v>7680498</v>
      </c>
    </row>
    <row r="220" spans="1:11" x14ac:dyDescent="0.25">
      <c r="A220" s="146">
        <v>45021</v>
      </c>
      <c r="B220" s="148" t="s">
        <v>2086</v>
      </c>
      <c r="C220" s="148" t="s">
        <v>1534</v>
      </c>
      <c r="D220" s="26" t="s">
        <v>2485</v>
      </c>
      <c r="E220" s="98" t="s">
        <v>2493</v>
      </c>
      <c r="F220" s="27"/>
      <c r="G220" s="272" t="s">
        <v>2490</v>
      </c>
      <c r="H220" s="13"/>
      <c r="I220" s="153">
        <v>16200000</v>
      </c>
      <c r="J220" s="165">
        <v>1560000</v>
      </c>
      <c r="K220" s="95">
        <f t="shared" si="2"/>
        <v>14640000</v>
      </c>
    </row>
    <row r="221" spans="1:11" x14ac:dyDescent="0.25">
      <c r="A221" s="146">
        <v>45021</v>
      </c>
      <c r="B221" s="148" t="s">
        <v>2400</v>
      </c>
      <c r="C221" s="148" t="s">
        <v>2224</v>
      </c>
      <c r="D221" s="26" t="s">
        <v>2486</v>
      </c>
      <c r="E221" s="98" t="s">
        <v>2494</v>
      </c>
      <c r="F221" s="27"/>
      <c r="G221" s="81" t="s">
        <v>1565</v>
      </c>
      <c r="H221" s="13"/>
      <c r="I221" s="153">
        <v>1557000</v>
      </c>
      <c r="J221" s="165">
        <v>1557000</v>
      </c>
      <c r="K221" s="95">
        <f t="shared" ref="K221:K256" si="3">+I221-J221</f>
        <v>0</v>
      </c>
    </row>
    <row r="222" spans="1:11" x14ac:dyDescent="0.25">
      <c r="A222" s="146">
        <v>45021</v>
      </c>
      <c r="B222" s="148" t="s">
        <v>2400</v>
      </c>
      <c r="C222" s="148" t="s">
        <v>385</v>
      </c>
      <c r="D222" s="26" t="s">
        <v>2487</v>
      </c>
      <c r="E222" s="98" t="s">
        <v>2495</v>
      </c>
      <c r="F222" s="27"/>
      <c r="G222" s="81" t="s">
        <v>1565</v>
      </c>
      <c r="H222" s="13"/>
      <c r="I222" s="153">
        <v>727000</v>
      </c>
      <c r="J222" s="165">
        <v>727000</v>
      </c>
      <c r="K222" s="95">
        <f t="shared" si="3"/>
        <v>0</v>
      </c>
    </row>
    <row r="223" spans="1:11" x14ac:dyDescent="0.25">
      <c r="A223" s="146">
        <v>45036</v>
      </c>
      <c r="B223" s="148" t="s">
        <v>2161</v>
      </c>
      <c r="C223" s="148" t="s">
        <v>2101</v>
      </c>
      <c r="D223" s="26" t="s">
        <v>2357</v>
      </c>
      <c r="E223" s="98" t="s">
        <v>2378</v>
      </c>
      <c r="F223" s="27"/>
      <c r="G223" s="81" t="s">
        <v>2388</v>
      </c>
      <c r="H223" s="13"/>
      <c r="I223" s="153">
        <v>149925952</v>
      </c>
      <c r="J223" s="165">
        <v>0</v>
      </c>
      <c r="K223" s="95">
        <f t="shared" si="3"/>
        <v>149925952</v>
      </c>
    </row>
    <row r="224" spans="1:11" x14ac:dyDescent="0.25">
      <c r="A224" s="146">
        <v>45042</v>
      </c>
      <c r="B224" s="148" t="s">
        <v>2027</v>
      </c>
      <c r="C224" s="148" t="s">
        <v>2169</v>
      </c>
      <c r="D224" s="26" t="s">
        <v>2488</v>
      </c>
      <c r="E224" s="98" t="s">
        <v>2329</v>
      </c>
      <c r="F224" s="27"/>
      <c r="G224" s="133" t="s">
        <v>2491</v>
      </c>
      <c r="H224" s="13"/>
      <c r="I224" s="153">
        <v>40800000</v>
      </c>
      <c r="J224" s="165">
        <v>850000</v>
      </c>
      <c r="K224" s="95">
        <f t="shared" si="3"/>
        <v>39950000</v>
      </c>
    </row>
    <row r="225" spans="1:11" x14ac:dyDescent="0.25">
      <c r="A225" s="146">
        <v>45049</v>
      </c>
      <c r="B225" s="148" t="s">
        <v>2278</v>
      </c>
      <c r="C225" s="148" t="s">
        <v>2497</v>
      </c>
      <c r="D225" s="26" t="s">
        <v>2711</v>
      </c>
      <c r="E225" s="98" t="s">
        <v>2739</v>
      </c>
      <c r="F225" s="27"/>
      <c r="G225" s="273" t="s">
        <v>2755</v>
      </c>
      <c r="H225" s="13"/>
      <c r="I225" s="153">
        <v>23287500</v>
      </c>
      <c r="J225" s="165">
        <v>0</v>
      </c>
      <c r="K225" s="95">
        <f t="shared" si="3"/>
        <v>23287500</v>
      </c>
    </row>
    <row r="226" spans="1:11" x14ac:dyDescent="0.25">
      <c r="A226" s="146">
        <v>45054</v>
      </c>
      <c r="B226" s="148" t="s">
        <v>2611</v>
      </c>
      <c r="C226" s="148" t="s">
        <v>2224</v>
      </c>
      <c r="D226" s="26" t="s">
        <v>2712</v>
      </c>
      <c r="E226" s="98" t="s">
        <v>2740</v>
      </c>
      <c r="F226" s="27"/>
      <c r="G226" s="273" t="s">
        <v>1565</v>
      </c>
      <c r="H226" s="13"/>
      <c r="I226" s="153">
        <v>1650000</v>
      </c>
      <c r="J226" s="165">
        <v>1650000</v>
      </c>
      <c r="K226" s="95">
        <f t="shared" si="3"/>
        <v>0</v>
      </c>
    </row>
    <row r="227" spans="1:11" x14ac:dyDescent="0.25">
      <c r="A227" s="146">
        <v>45054</v>
      </c>
      <c r="B227" s="148" t="s">
        <v>2611</v>
      </c>
      <c r="C227" s="148" t="s">
        <v>385</v>
      </c>
      <c r="D227" s="26" t="s">
        <v>2713</v>
      </c>
      <c r="E227" s="98" t="s">
        <v>2741</v>
      </c>
      <c r="F227" s="27"/>
      <c r="G227" s="273" t="s">
        <v>1565</v>
      </c>
      <c r="H227" s="13"/>
      <c r="I227" s="153">
        <v>727000</v>
      </c>
      <c r="J227" s="165">
        <v>727000</v>
      </c>
      <c r="K227" s="95">
        <f t="shared" si="3"/>
        <v>0</v>
      </c>
    </row>
    <row r="228" spans="1:11" x14ac:dyDescent="0.25">
      <c r="A228" s="146">
        <v>45055</v>
      </c>
      <c r="B228" s="148" t="s">
        <v>2216</v>
      </c>
      <c r="C228" s="148" t="s">
        <v>2393</v>
      </c>
      <c r="D228" s="26" t="s">
        <v>2714</v>
      </c>
      <c r="E228" s="98" t="s">
        <v>2742</v>
      </c>
      <c r="F228" s="27"/>
      <c r="G228" s="273" t="s">
        <v>2756</v>
      </c>
      <c r="H228" s="13"/>
      <c r="I228" s="153">
        <v>22570000</v>
      </c>
      <c r="J228" s="165">
        <v>0</v>
      </c>
      <c r="K228" s="95">
        <f t="shared" si="3"/>
        <v>22570000</v>
      </c>
    </row>
    <row r="229" spans="1:11" x14ac:dyDescent="0.25">
      <c r="A229" s="146">
        <v>45061</v>
      </c>
      <c r="B229" s="148" t="s">
        <v>2100</v>
      </c>
      <c r="C229" s="148" t="s">
        <v>2715</v>
      </c>
      <c r="D229" s="26" t="s">
        <v>2716</v>
      </c>
      <c r="E229" s="98" t="s">
        <v>2743</v>
      </c>
      <c r="F229" s="27"/>
      <c r="G229" s="273" t="s">
        <v>2757</v>
      </c>
      <c r="H229" s="13"/>
      <c r="I229" s="153">
        <v>84000000</v>
      </c>
      <c r="J229" s="165">
        <v>0</v>
      </c>
      <c r="K229" s="95">
        <f t="shared" si="3"/>
        <v>84000000</v>
      </c>
    </row>
    <row r="230" spans="1:11" x14ac:dyDescent="0.25">
      <c r="A230" s="146">
        <v>45061</v>
      </c>
      <c r="B230" s="148" t="s">
        <v>2738</v>
      </c>
      <c r="C230" s="148" t="s">
        <v>2350</v>
      </c>
      <c r="D230" s="26" t="s">
        <v>2717</v>
      </c>
      <c r="E230" s="98" t="s">
        <v>2744</v>
      </c>
      <c r="F230" s="27"/>
      <c r="G230" s="273" t="s">
        <v>382</v>
      </c>
      <c r="H230" s="13"/>
      <c r="I230" s="153">
        <v>18056000</v>
      </c>
      <c r="J230" s="165">
        <v>0</v>
      </c>
      <c r="K230" s="95">
        <f t="shared" si="3"/>
        <v>18056000</v>
      </c>
    </row>
    <row r="231" spans="1:11" x14ac:dyDescent="0.25">
      <c r="A231" s="146">
        <v>45061</v>
      </c>
      <c r="B231" s="148" t="s">
        <v>2012</v>
      </c>
      <c r="C231" s="148" t="s">
        <v>2350</v>
      </c>
      <c r="D231" s="26" t="s">
        <v>2718</v>
      </c>
      <c r="E231" s="98" t="s">
        <v>2744</v>
      </c>
      <c r="F231" s="27"/>
      <c r="G231" s="273" t="s">
        <v>381</v>
      </c>
      <c r="H231" s="13"/>
      <c r="I231" s="153">
        <v>18056000</v>
      </c>
      <c r="J231" s="165">
        <v>0</v>
      </c>
      <c r="K231" s="95">
        <f t="shared" si="3"/>
        <v>18056000</v>
      </c>
    </row>
    <row r="232" spans="1:11" x14ac:dyDescent="0.25">
      <c r="A232" s="146">
        <v>45062</v>
      </c>
      <c r="B232" s="148" t="s">
        <v>2014</v>
      </c>
      <c r="C232" s="148" t="s">
        <v>2398</v>
      </c>
      <c r="D232" s="26" t="s">
        <v>2719</v>
      </c>
      <c r="E232" s="98" t="s">
        <v>1165</v>
      </c>
      <c r="F232" s="27"/>
      <c r="G232" s="273" t="s">
        <v>2758</v>
      </c>
      <c r="H232" s="13"/>
      <c r="I232" s="153">
        <v>40800000</v>
      </c>
      <c r="J232" s="165">
        <v>0</v>
      </c>
      <c r="K232" s="95">
        <f t="shared" si="3"/>
        <v>40800000</v>
      </c>
    </row>
    <row r="233" spans="1:11" x14ac:dyDescent="0.25">
      <c r="A233" s="146">
        <v>45065</v>
      </c>
      <c r="B233" s="148" t="s">
        <v>2218</v>
      </c>
      <c r="C233" s="148" t="s">
        <v>2439</v>
      </c>
      <c r="D233" s="26" t="s">
        <v>2720</v>
      </c>
      <c r="E233" s="98" t="s">
        <v>2745</v>
      </c>
      <c r="F233" s="27"/>
      <c r="G233" s="273" t="s">
        <v>2759</v>
      </c>
      <c r="H233" s="13"/>
      <c r="I233" s="153">
        <v>42000000</v>
      </c>
      <c r="J233" s="165">
        <v>0</v>
      </c>
      <c r="K233" s="95">
        <f t="shared" si="3"/>
        <v>42000000</v>
      </c>
    </row>
    <row r="234" spans="1:11" x14ac:dyDescent="0.25">
      <c r="A234" s="146">
        <v>45069</v>
      </c>
      <c r="B234" s="148" t="s">
        <v>2279</v>
      </c>
      <c r="C234" s="148" t="s">
        <v>2721</v>
      </c>
      <c r="D234" s="26" t="s">
        <v>2722</v>
      </c>
      <c r="E234" s="98" t="s">
        <v>2746</v>
      </c>
      <c r="F234" s="27"/>
      <c r="G234" s="273" t="s">
        <v>2760</v>
      </c>
      <c r="H234" s="13"/>
      <c r="I234" s="153">
        <v>20640120</v>
      </c>
      <c r="J234" s="165">
        <v>0</v>
      </c>
      <c r="K234" s="95">
        <f t="shared" si="3"/>
        <v>20640120</v>
      </c>
    </row>
    <row r="235" spans="1:11" x14ac:dyDescent="0.25">
      <c r="A235" s="146">
        <v>45069</v>
      </c>
      <c r="B235" s="148" t="s">
        <v>2345</v>
      </c>
      <c r="C235" s="148" t="s">
        <v>2723</v>
      </c>
      <c r="D235" s="26" t="s">
        <v>2724</v>
      </c>
      <c r="E235" s="98" t="s">
        <v>2747</v>
      </c>
      <c r="F235" s="27"/>
      <c r="G235" s="273" t="s">
        <v>2761</v>
      </c>
      <c r="H235" s="13"/>
      <c r="I235" s="153">
        <v>61582500</v>
      </c>
      <c r="J235" s="165">
        <v>0</v>
      </c>
      <c r="K235" s="95">
        <f t="shared" si="3"/>
        <v>61582500</v>
      </c>
    </row>
    <row r="236" spans="1:11" x14ac:dyDescent="0.25">
      <c r="A236" s="146">
        <v>45069</v>
      </c>
      <c r="B236" s="148" t="s">
        <v>2096</v>
      </c>
      <c r="C236" s="148" t="s">
        <v>2503</v>
      </c>
      <c r="D236" s="26" t="s">
        <v>2725</v>
      </c>
      <c r="E236" s="98" t="s">
        <v>2748</v>
      </c>
      <c r="F236" s="27"/>
      <c r="G236" s="273" t="s">
        <v>2762</v>
      </c>
      <c r="H236" s="13"/>
      <c r="I236" s="153">
        <v>28903000</v>
      </c>
      <c r="J236" s="165">
        <v>0</v>
      </c>
      <c r="K236" s="95">
        <f t="shared" si="3"/>
        <v>28903000</v>
      </c>
    </row>
    <row r="237" spans="1:11" x14ac:dyDescent="0.25">
      <c r="A237" s="146">
        <v>45070</v>
      </c>
      <c r="B237" s="148" t="s">
        <v>2016</v>
      </c>
      <c r="C237" s="148" t="s">
        <v>2437</v>
      </c>
      <c r="D237" s="26" t="s">
        <v>2726</v>
      </c>
      <c r="E237" s="98" t="s">
        <v>2749</v>
      </c>
      <c r="F237" s="27"/>
      <c r="G237" s="273" t="s">
        <v>2763</v>
      </c>
      <c r="H237" s="13"/>
      <c r="I237" s="153">
        <v>25000000</v>
      </c>
      <c r="J237" s="165">
        <v>0</v>
      </c>
      <c r="K237" s="95">
        <f t="shared" si="3"/>
        <v>25000000</v>
      </c>
    </row>
    <row r="238" spans="1:11" x14ac:dyDescent="0.25">
      <c r="A238" s="146">
        <v>45070</v>
      </c>
      <c r="B238" s="148" t="s">
        <v>2282</v>
      </c>
      <c r="C238" s="148" t="s">
        <v>2727</v>
      </c>
      <c r="D238" s="26" t="s">
        <v>2728</v>
      </c>
      <c r="E238" s="98" t="s">
        <v>2750</v>
      </c>
      <c r="F238" s="27"/>
      <c r="G238" s="273" t="s">
        <v>2764</v>
      </c>
      <c r="H238" s="13"/>
      <c r="I238" s="153">
        <v>48000000</v>
      </c>
      <c r="J238" s="165">
        <v>0</v>
      </c>
      <c r="K238" s="95">
        <f t="shared" si="3"/>
        <v>48000000</v>
      </c>
    </row>
    <row r="239" spans="1:11" x14ac:dyDescent="0.25">
      <c r="A239" s="146">
        <v>45075</v>
      </c>
      <c r="B239" s="148" t="s">
        <v>2499</v>
      </c>
      <c r="C239" s="148" t="s">
        <v>2729</v>
      </c>
      <c r="D239" s="26" t="s">
        <v>2730</v>
      </c>
      <c r="E239" s="98" t="s">
        <v>1158</v>
      </c>
      <c r="F239" s="27"/>
      <c r="G239" s="273" t="s">
        <v>2765</v>
      </c>
      <c r="H239" s="13"/>
      <c r="I239" s="153">
        <v>16957440</v>
      </c>
      <c r="J239" s="165">
        <v>0</v>
      </c>
      <c r="K239" s="95">
        <f t="shared" si="3"/>
        <v>16957440</v>
      </c>
    </row>
    <row r="240" spans="1:11" x14ac:dyDescent="0.25">
      <c r="A240" s="146">
        <v>45075</v>
      </c>
      <c r="B240" s="148" t="s">
        <v>2028</v>
      </c>
      <c r="C240" s="148" t="s">
        <v>2432</v>
      </c>
      <c r="D240" s="26" t="s">
        <v>2731</v>
      </c>
      <c r="E240" s="98" t="s">
        <v>2751</v>
      </c>
      <c r="F240" s="27"/>
      <c r="G240" s="273" t="s">
        <v>2766</v>
      </c>
      <c r="H240" s="13"/>
      <c r="I240" s="153">
        <v>42000000</v>
      </c>
      <c r="J240" s="165">
        <v>0</v>
      </c>
      <c r="K240" s="95">
        <f t="shared" si="3"/>
        <v>42000000</v>
      </c>
    </row>
    <row r="241" spans="1:11" x14ac:dyDescent="0.25">
      <c r="A241" s="146">
        <v>45075</v>
      </c>
      <c r="B241" s="148" t="s">
        <v>2104</v>
      </c>
      <c r="C241" s="148" t="s">
        <v>2355</v>
      </c>
      <c r="D241" s="26" t="s">
        <v>2732</v>
      </c>
      <c r="E241" s="98" t="s">
        <v>1902</v>
      </c>
      <c r="F241" s="27"/>
      <c r="G241" s="273" t="s">
        <v>2767</v>
      </c>
      <c r="H241" s="13"/>
      <c r="I241" s="153">
        <v>10598400</v>
      </c>
      <c r="J241" s="165">
        <v>0</v>
      </c>
      <c r="K241" s="95">
        <f t="shared" si="3"/>
        <v>10598400</v>
      </c>
    </row>
    <row r="242" spans="1:11" x14ac:dyDescent="0.25">
      <c r="A242" s="146">
        <v>45076</v>
      </c>
      <c r="B242" s="148" t="s">
        <v>2253</v>
      </c>
      <c r="C242" s="148" t="s">
        <v>2468</v>
      </c>
      <c r="D242" s="26" t="s">
        <v>2733</v>
      </c>
      <c r="E242" s="98" t="s">
        <v>2752</v>
      </c>
      <c r="F242" s="27"/>
      <c r="G242" s="273" t="s">
        <v>2768</v>
      </c>
      <c r="H242" s="13"/>
      <c r="I242" s="153">
        <v>18056000</v>
      </c>
      <c r="J242" s="165">
        <v>0</v>
      </c>
      <c r="K242" s="95">
        <f t="shared" si="3"/>
        <v>18056000</v>
      </c>
    </row>
    <row r="243" spans="1:11" x14ac:dyDescent="0.25">
      <c r="A243" s="146">
        <v>45076</v>
      </c>
      <c r="B243" s="148" t="s">
        <v>2501</v>
      </c>
      <c r="C243" s="148" t="s">
        <v>2734</v>
      </c>
      <c r="D243" s="26" t="s">
        <v>2735</v>
      </c>
      <c r="E243" s="98" t="s">
        <v>2753</v>
      </c>
      <c r="F243" s="27"/>
      <c r="G243" s="273" t="s">
        <v>2769</v>
      </c>
      <c r="H243" s="13"/>
      <c r="I243" s="153">
        <v>36204000</v>
      </c>
      <c r="J243" s="165">
        <v>0</v>
      </c>
      <c r="K243" s="95">
        <f t="shared" si="3"/>
        <v>36204000</v>
      </c>
    </row>
    <row r="244" spans="1:11" x14ac:dyDescent="0.25">
      <c r="A244" s="146">
        <v>45077</v>
      </c>
      <c r="B244" s="148" t="s">
        <v>2496</v>
      </c>
      <c r="C244" s="148" t="s">
        <v>2736</v>
      </c>
      <c r="D244" s="26" t="s">
        <v>2737</v>
      </c>
      <c r="E244" s="98" t="s">
        <v>2754</v>
      </c>
      <c r="F244" s="27"/>
      <c r="G244" s="273" t="s">
        <v>2770</v>
      </c>
      <c r="H244" s="13"/>
      <c r="I244" s="153">
        <v>22570000</v>
      </c>
      <c r="J244" s="165">
        <v>0</v>
      </c>
      <c r="K244" s="95">
        <f t="shared" si="3"/>
        <v>22570000</v>
      </c>
    </row>
    <row r="245" spans="1:11" x14ac:dyDescent="0.25">
      <c r="A245" s="146"/>
      <c r="B245" s="148"/>
      <c r="C245" s="148"/>
      <c r="D245" s="26"/>
      <c r="E245" s="98"/>
      <c r="F245" s="27"/>
      <c r="G245" s="273"/>
      <c r="H245" s="13"/>
      <c r="I245" s="153"/>
      <c r="J245" s="165"/>
      <c r="K245" s="95">
        <f t="shared" si="3"/>
        <v>0</v>
      </c>
    </row>
    <row r="246" spans="1:11" x14ac:dyDescent="0.25">
      <c r="A246" s="146"/>
      <c r="B246" s="148"/>
      <c r="C246" s="148"/>
      <c r="D246" s="26"/>
      <c r="E246" s="98"/>
      <c r="F246" s="27"/>
      <c r="G246" s="273"/>
      <c r="H246" s="13"/>
      <c r="I246" s="153"/>
      <c r="J246" s="165"/>
      <c r="K246" s="95">
        <f t="shared" si="3"/>
        <v>0</v>
      </c>
    </row>
    <row r="247" spans="1:11" x14ac:dyDescent="0.25">
      <c r="A247" s="146"/>
      <c r="B247" s="148"/>
      <c r="C247" s="148"/>
      <c r="D247" s="26"/>
      <c r="E247" s="98"/>
      <c r="F247" s="27"/>
      <c r="G247" s="273"/>
      <c r="H247" s="13"/>
      <c r="I247" s="153"/>
      <c r="J247" s="165"/>
      <c r="K247" s="95"/>
    </row>
    <row r="248" spans="1:11" x14ac:dyDescent="0.25">
      <c r="A248" s="146"/>
      <c r="B248" s="148"/>
      <c r="C248" s="148"/>
      <c r="D248" s="26"/>
      <c r="E248" s="98"/>
      <c r="F248" s="27"/>
      <c r="G248" s="273"/>
      <c r="H248" s="13"/>
      <c r="I248" s="153"/>
      <c r="J248" s="165"/>
      <c r="K248" s="95"/>
    </row>
    <row r="249" spans="1:11" x14ac:dyDescent="0.25">
      <c r="A249" s="146"/>
      <c r="B249" s="148"/>
      <c r="C249" s="148"/>
      <c r="D249" s="26"/>
      <c r="E249" s="98"/>
      <c r="F249" s="27"/>
      <c r="G249" s="273"/>
      <c r="H249" s="13"/>
      <c r="I249" s="153"/>
      <c r="J249" s="165"/>
      <c r="K249" s="95"/>
    </row>
    <row r="250" spans="1:11" x14ac:dyDescent="0.25">
      <c r="A250" s="146"/>
      <c r="B250" s="148"/>
      <c r="C250" s="148"/>
      <c r="D250" s="26"/>
      <c r="E250" s="98"/>
      <c r="F250" s="27"/>
      <c r="G250" s="273"/>
      <c r="H250" s="13"/>
      <c r="I250" s="153"/>
      <c r="J250" s="165"/>
      <c r="K250" s="95"/>
    </row>
    <row r="251" spans="1:11" x14ac:dyDescent="0.25">
      <c r="A251" s="146"/>
      <c r="B251" s="148"/>
      <c r="C251" s="148"/>
      <c r="D251" s="26"/>
      <c r="E251" s="98"/>
      <c r="F251" s="27"/>
      <c r="G251" s="273"/>
      <c r="H251" s="13"/>
      <c r="I251" s="153"/>
      <c r="J251" s="165"/>
      <c r="K251" s="95"/>
    </row>
    <row r="252" spans="1:11" x14ac:dyDescent="0.25">
      <c r="A252" s="146"/>
      <c r="B252" s="148"/>
      <c r="C252" s="148"/>
      <c r="D252" s="26"/>
      <c r="E252" s="98"/>
      <c r="F252" s="27"/>
      <c r="G252" s="273"/>
      <c r="H252" s="13"/>
      <c r="I252" s="153"/>
      <c r="J252" s="165"/>
      <c r="K252" s="95"/>
    </row>
    <row r="253" spans="1:11" x14ac:dyDescent="0.25">
      <c r="A253" s="146"/>
      <c r="B253" s="148"/>
      <c r="C253" s="148"/>
      <c r="D253" s="26"/>
      <c r="E253" s="98"/>
      <c r="F253" s="27"/>
      <c r="G253" s="273"/>
      <c r="H253" s="13"/>
      <c r="I253" s="153"/>
      <c r="J253" s="165"/>
      <c r="K253" s="95"/>
    </row>
    <row r="254" spans="1:11" x14ac:dyDescent="0.25">
      <c r="A254" s="146"/>
      <c r="B254" s="148"/>
      <c r="C254" s="148"/>
      <c r="D254" s="26"/>
      <c r="E254" s="98"/>
      <c r="F254" s="27"/>
      <c r="G254" s="273"/>
      <c r="H254" s="13"/>
      <c r="I254" s="153"/>
      <c r="J254" s="165"/>
      <c r="K254" s="95"/>
    </row>
    <row r="255" spans="1:11" x14ac:dyDescent="0.25">
      <c r="A255" s="146"/>
      <c r="B255" s="148"/>
      <c r="C255" s="26"/>
      <c r="D255" s="26"/>
      <c r="E255" s="155"/>
      <c r="F255" s="160"/>
      <c r="G255" s="199"/>
      <c r="H255" s="13"/>
      <c r="I255" s="153"/>
      <c r="J255" s="24"/>
      <c r="K255" s="95">
        <f t="shared" si="3"/>
        <v>0</v>
      </c>
    </row>
    <row r="256" spans="1:11" x14ac:dyDescent="0.25">
      <c r="A256" s="146"/>
      <c r="B256" s="148"/>
      <c r="C256" s="26"/>
      <c r="D256" s="26"/>
      <c r="E256" s="155"/>
      <c r="F256" s="160"/>
      <c r="G256" s="162"/>
      <c r="H256" s="13"/>
      <c r="I256" s="153"/>
      <c r="J256" s="24"/>
      <c r="K256" s="95">
        <f t="shared" si="3"/>
        <v>0</v>
      </c>
    </row>
    <row r="257" spans="1:11" x14ac:dyDescent="0.25">
      <c r="A257" s="146"/>
      <c r="B257" s="148"/>
      <c r="C257" s="26"/>
      <c r="D257" s="26"/>
      <c r="E257" s="155"/>
      <c r="F257" s="160"/>
      <c r="G257" s="162"/>
      <c r="H257" s="13"/>
      <c r="I257" s="153"/>
      <c r="J257" s="24"/>
      <c r="K257" s="95">
        <f t="shared" ref="K257:K258" si="4">+I257-J257</f>
        <v>0</v>
      </c>
    </row>
    <row r="258" spans="1:11" x14ac:dyDescent="0.25">
      <c r="A258" s="146"/>
      <c r="B258" s="148"/>
      <c r="C258" s="26"/>
      <c r="D258" s="26"/>
      <c r="E258" s="155"/>
      <c r="F258" s="160"/>
      <c r="G258" s="162"/>
      <c r="H258" s="13"/>
      <c r="I258" s="153"/>
      <c r="J258" s="24"/>
      <c r="K258" s="95">
        <f t="shared" si="4"/>
        <v>0</v>
      </c>
    </row>
    <row r="259" spans="1:11" x14ac:dyDescent="0.25">
      <c r="A259" s="146"/>
      <c r="B259" s="149"/>
      <c r="C259" s="85"/>
      <c r="D259" s="85"/>
      <c r="E259" s="161"/>
      <c r="F259" s="164"/>
      <c r="G259" s="163"/>
      <c r="H259" s="147"/>
      <c r="I259" s="153"/>
      <c r="J259" s="24"/>
      <c r="K259" s="95">
        <f t="shared" ref="K259" si="5">+I259-J259</f>
        <v>0</v>
      </c>
    </row>
    <row r="260" spans="1:11" x14ac:dyDescent="0.25">
      <c r="A260" s="15"/>
      <c r="B260" s="16"/>
      <c r="C260" s="16"/>
      <c r="D260" s="16"/>
      <c r="E260" s="15"/>
      <c r="F260" s="16"/>
      <c r="G260" s="289" t="s">
        <v>19</v>
      </c>
      <c r="H260" s="290"/>
      <c r="I260" s="180">
        <f>SUM(I22:I259)</f>
        <v>9372893057</v>
      </c>
      <c r="J260" s="180">
        <f>SUM(J22:J259)</f>
        <v>3295159576</v>
      </c>
      <c r="K260" s="180">
        <f>SUM(K22:K259)</f>
        <v>6077733481</v>
      </c>
    </row>
    <row r="261" spans="1:11" ht="12.75" customHeight="1" x14ac:dyDescent="0.25">
      <c r="A261" s="15"/>
      <c r="B261" s="16"/>
      <c r="C261" s="16"/>
      <c r="D261" s="16"/>
      <c r="E261" s="15"/>
      <c r="F261" s="20"/>
      <c r="G261" s="16"/>
      <c r="H261" s="16"/>
      <c r="I261" s="181"/>
      <c r="J261" s="20"/>
      <c r="K261" s="21"/>
    </row>
    <row r="262" spans="1:11" ht="24.95" customHeight="1" x14ac:dyDescent="0.25">
      <c r="A262" s="70" t="s">
        <v>38</v>
      </c>
      <c r="B262" s="71" t="s">
        <v>40</v>
      </c>
      <c r="C262" s="70" t="s">
        <v>41</v>
      </c>
      <c r="D262" s="72" t="s">
        <v>39</v>
      </c>
      <c r="E262" s="70" t="s">
        <v>15</v>
      </c>
      <c r="F262" s="70" t="s">
        <v>34</v>
      </c>
      <c r="G262" s="70" t="s">
        <v>16</v>
      </c>
      <c r="H262" s="70" t="s">
        <v>22</v>
      </c>
      <c r="I262" s="70" t="s">
        <v>12</v>
      </c>
      <c r="J262" s="70" t="s">
        <v>23</v>
      </c>
      <c r="K262" s="70" t="s">
        <v>4</v>
      </c>
    </row>
    <row r="263" spans="1:11" ht="24.95" customHeight="1" x14ac:dyDescent="0.25">
      <c r="A263" s="73">
        <v>10945968000</v>
      </c>
      <c r="B263" s="73">
        <v>0</v>
      </c>
      <c r="C263" s="73">
        <v>0</v>
      </c>
      <c r="D263" s="74">
        <f>+A263+B263-C263</f>
        <v>10945968000</v>
      </c>
      <c r="E263" s="74">
        <f>+I260</f>
        <v>9372893057</v>
      </c>
      <c r="F263" s="75">
        <f>+E263/D263</f>
        <v>0.85628727007058669</v>
      </c>
      <c r="G263" s="74">
        <f>+I19</f>
        <v>450687762</v>
      </c>
      <c r="H263" s="74">
        <f>+D263-E263-G263</f>
        <v>1122387181</v>
      </c>
      <c r="I263" s="182">
        <f>+J260</f>
        <v>3295159576</v>
      </c>
      <c r="J263" s="75">
        <f>+I263/D263</f>
        <v>0.30103866336901403</v>
      </c>
      <c r="K263" s="74">
        <f>+K260</f>
        <v>6077733481</v>
      </c>
    </row>
    <row r="264" spans="1:11" x14ac:dyDescent="0.25">
      <c r="A264" s="76">
        <v>1</v>
      </c>
      <c r="B264" s="76">
        <v>2</v>
      </c>
      <c r="C264" s="76">
        <v>3</v>
      </c>
      <c r="D264" s="76" t="s">
        <v>3</v>
      </c>
      <c r="E264" s="76">
        <v>5</v>
      </c>
      <c r="F264" s="76" t="s">
        <v>18</v>
      </c>
      <c r="G264" s="76">
        <v>7</v>
      </c>
      <c r="H264" s="76" t="s">
        <v>9</v>
      </c>
      <c r="I264" s="76">
        <v>9</v>
      </c>
      <c r="J264" s="76" t="s">
        <v>24</v>
      </c>
      <c r="K264" s="76" t="s">
        <v>25</v>
      </c>
    </row>
    <row r="266" spans="1:11" x14ac:dyDescent="0.25">
      <c r="B266" s="63"/>
    </row>
    <row r="267" spans="1:11" x14ac:dyDescent="0.25">
      <c r="B267" s="63"/>
      <c r="I267" s="80"/>
    </row>
    <row r="268" spans="1:11" x14ac:dyDescent="0.25">
      <c r="B268" s="63"/>
    </row>
  </sheetData>
  <mergeCells count="16">
    <mergeCell ref="J20:J21"/>
    <mergeCell ref="E21:F21"/>
    <mergeCell ref="G21:H21"/>
    <mergeCell ref="A3:J3"/>
    <mergeCell ref="A5:A6"/>
    <mergeCell ref="B5:B6"/>
    <mergeCell ref="D5:D6"/>
    <mergeCell ref="E5:H5"/>
    <mergeCell ref="I5:I6"/>
    <mergeCell ref="J5:K6"/>
    <mergeCell ref="E6:H6"/>
    <mergeCell ref="G260:H260"/>
    <mergeCell ref="G19:H19"/>
    <mergeCell ref="A20:A21"/>
    <mergeCell ref="E20:H20"/>
    <mergeCell ref="I20:I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9"/>
  <sheetViews>
    <sheetView topLeftCell="A71"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2"/>
      <c r="F1" s="1"/>
      <c r="G1" s="186"/>
      <c r="H1" s="2"/>
      <c r="I1" s="2"/>
      <c r="J1" s="2"/>
      <c r="K1" s="2"/>
    </row>
    <row r="2" spans="1:11" ht="12.75" customHeight="1" x14ac:dyDescent="0.25">
      <c r="A2" s="2"/>
      <c r="B2" s="2"/>
      <c r="C2" s="2"/>
      <c r="D2" s="2"/>
      <c r="E2" s="2"/>
      <c r="F2" s="2"/>
      <c r="G2" s="186"/>
      <c r="H2" s="2"/>
      <c r="I2" s="2"/>
      <c r="J2" s="2"/>
      <c r="K2" s="66"/>
    </row>
    <row r="3" spans="1:11" ht="15" customHeight="1" x14ac:dyDescent="0.25">
      <c r="A3" s="275" t="s">
        <v>235</v>
      </c>
      <c r="B3" s="275"/>
      <c r="C3" s="275"/>
      <c r="D3" s="275"/>
      <c r="E3" s="275"/>
      <c r="F3" s="275"/>
      <c r="G3" s="275"/>
      <c r="H3" s="275"/>
      <c r="I3" s="275"/>
      <c r="J3" s="275"/>
      <c r="K3" s="68" t="s">
        <v>2540</v>
      </c>
    </row>
    <row r="4" spans="1:11" ht="12.75" customHeight="1" x14ac:dyDescent="0.25">
      <c r="A4" s="4"/>
      <c r="B4" s="4"/>
      <c r="C4" s="4"/>
      <c r="D4" s="4"/>
      <c r="E4" s="4"/>
      <c r="F4" s="4"/>
      <c r="G4" s="188"/>
      <c r="H4" s="4"/>
      <c r="I4" s="4"/>
      <c r="J4" s="4"/>
      <c r="K4" s="5"/>
    </row>
    <row r="5" spans="1:11" x14ac:dyDescent="0.25">
      <c r="A5" s="278" t="s">
        <v>5</v>
      </c>
      <c r="B5" s="293" t="s">
        <v>26</v>
      </c>
      <c r="C5" s="31"/>
      <c r="D5" s="278" t="s">
        <v>17</v>
      </c>
      <c r="E5" s="295" t="s">
        <v>16</v>
      </c>
      <c r="F5" s="296"/>
      <c r="G5" s="296"/>
      <c r="H5" s="297"/>
      <c r="I5" s="278" t="s">
        <v>7</v>
      </c>
      <c r="J5" s="285" t="s">
        <v>21</v>
      </c>
      <c r="K5" s="286"/>
    </row>
    <row r="6" spans="1:11" x14ac:dyDescent="0.25">
      <c r="A6" s="279"/>
      <c r="B6" s="294"/>
      <c r="C6" s="32"/>
      <c r="D6" s="279"/>
      <c r="E6" s="295" t="s">
        <v>2</v>
      </c>
      <c r="F6" s="296"/>
      <c r="G6" s="296"/>
      <c r="H6" s="297"/>
      <c r="I6" s="279"/>
      <c r="J6" s="287"/>
      <c r="K6" s="288"/>
    </row>
    <row r="7" spans="1:11" x14ac:dyDescent="0.25">
      <c r="A7" s="211">
        <v>45071</v>
      </c>
      <c r="B7" s="185"/>
      <c r="C7" s="183"/>
      <c r="D7" s="232" t="s">
        <v>2811</v>
      </c>
      <c r="E7" s="233" t="s">
        <v>2810</v>
      </c>
      <c r="F7" s="96"/>
      <c r="G7" s="96"/>
      <c r="H7" s="94"/>
      <c r="I7" s="214">
        <v>31598000</v>
      </c>
      <c r="J7" s="184"/>
      <c r="K7" s="183"/>
    </row>
    <row r="8" spans="1:11" x14ac:dyDescent="0.25">
      <c r="A8" s="211">
        <v>45044</v>
      </c>
      <c r="B8" s="185"/>
      <c r="C8" s="183"/>
      <c r="D8" s="232" t="s">
        <v>2518</v>
      </c>
      <c r="E8" s="210" t="s">
        <v>2517</v>
      </c>
      <c r="F8" s="96"/>
      <c r="G8" s="96"/>
      <c r="H8" s="94"/>
      <c r="I8" s="214">
        <v>250000000</v>
      </c>
      <c r="J8" s="184"/>
      <c r="K8" s="183"/>
    </row>
    <row r="9" spans="1:11" x14ac:dyDescent="0.25">
      <c r="A9" s="211"/>
      <c r="B9" s="185"/>
      <c r="C9" s="183"/>
      <c r="D9" s="232"/>
      <c r="E9" s="210"/>
      <c r="F9" s="96"/>
      <c r="G9" s="96"/>
      <c r="H9" s="94"/>
      <c r="I9" s="214"/>
      <c r="J9" s="184"/>
      <c r="K9" s="183"/>
    </row>
    <row r="10" spans="1:11" ht="15" customHeight="1" x14ac:dyDescent="0.25">
      <c r="A10" s="211"/>
      <c r="B10" s="7"/>
      <c r="C10" s="8"/>
      <c r="D10" s="232"/>
      <c r="E10" s="235"/>
      <c r="F10" s="2"/>
      <c r="G10" s="189"/>
      <c r="H10" s="10"/>
      <c r="I10" s="234"/>
      <c r="J10" s="7"/>
      <c r="K10" s="8"/>
    </row>
    <row r="11" spans="1:11" x14ac:dyDescent="0.25">
      <c r="A11" s="15"/>
      <c r="B11" s="16"/>
      <c r="C11" s="16"/>
      <c r="D11" s="16"/>
      <c r="E11" s="16"/>
      <c r="F11" s="16"/>
      <c r="G11" s="289" t="s">
        <v>19</v>
      </c>
      <c r="H11" s="290"/>
      <c r="I11" s="17">
        <f>SUM(I7:I10)</f>
        <v>281598000</v>
      </c>
      <c r="J11" s="18"/>
      <c r="K11" s="19"/>
    </row>
    <row r="12" spans="1:11" x14ac:dyDescent="0.25">
      <c r="A12" s="278" t="s">
        <v>5</v>
      </c>
      <c r="B12" s="30" t="s">
        <v>13</v>
      </c>
      <c r="C12" s="33" t="s">
        <v>20</v>
      </c>
      <c r="D12" s="22" t="s">
        <v>20</v>
      </c>
      <c r="E12" s="295" t="s">
        <v>15</v>
      </c>
      <c r="F12" s="296"/>
      <c r="G12" s="296"/>
      <c r="H12" s="297"/>
      <c r="I12" s="278" t="s">
        <v>7</v>
      </c>
      <c r="J12" s="278" t="s">
        <v>6</v>
      </c>
      <c r="K12" s="33" t="s">
        <v>0</v>
      </c>
    </row>
    <row r="13" spans="1:11" x14ac:dyDescent="0.25">
      <c r="A13" s="279"/>
      <c r="B13" s="34" t="s">
        <v>14</v>
      </c>
      <c r="C13" s="34" t="s">
        <v>11</v>
      </c>
      <c r="D13" s="34" t="s">
        <v>10</v>
      </c>
      <c r="E13" s="295" t="s">
        <v>2</v>
      </c>
      <c r="F13" s="297"/>
      <c r="G13" s="295" t="s">
        <v>8</v>
      </c>
      <c r="H13" s="297"/>
      <c r="I13" s="279"/>
      <c r="J13" s="279"/>
      <c r="K13" s="34" t="s">
        <v>1</v>
      </c>
    </row>
    <row r="14" spans="1:11" ht="12.75" customHeight="1" x14ac:dyDescent="0.25">
      <c r="A14" s="23">
        <v>44930</v>
      </c>
      <c r="B14" s="93" t="s">
        <v>841</v>
      </c>
      <c r="C14" s="64" t="s">
        <v>548</v>
      </c>
      <c r="D14" s="64" t="s">
        <v>282</v>
      </c>
      <c r="E14" s="193" t="s">
        <v>1182</v>
      </c>
      <c r="F14" s="8"/>
      <c r="G14" s="206" t="s">
        <v>54</v>
      </c>
      <c r="H14" s="8"/>
      <c r="I14" s="24">
        <v>142000000</v>
      </c>
      <c r="J14" s="238">
        <v>46800000</v>
      </c>
      <c r="K14" s="24">
        <f>+I14-J14</f>
        <v>95200000</v>
      </c>
    </row>
    <row r="15" spans="1:11" x14ac:dyDescent="0.25">
      <c r="A15" s="23">
        <v>44930</v>
      </c>
      <c r="B15" s="26" t="s">
        <v>842</v>
      </c>
      <c r="C15" s="65" t="s">
        <v>639</v>
      </c>
      <c r="D15" s="65" t="s">
        <v>638</v>
      </c>
      <c r="E15" s="193" t="s">
        <v>1183</v>
      </c>
      <c r="F15" s="27"/>
      <c r="G15" s="207" t="s">
        <v>159</v>
      </c>
      <c r="H15" s="28"/>
      <c r="I15" s="24">
        <v>94666667</v>
      </c>
      <c r="J15" s="238">
        <v>31200000</v>
      </c>
      <c r="K15" s="24">
        <f t="shared" ref="K15:K75" si="0">+I15-J15</f>
        <v>63466667</v>
      </c>
    </row>
    <row r="16" spans="1:11" x14ac:dyDescent="0.25">
      <c r="A16" s="23">
        <v>44931</v>
      </c>
      <c r="B16" s="26" t="s">
        <v>818</v>
      </c>
      <c r="C16" s="65" t="s">
        <v>772</v>
      </c>
      <c r="D16" s="65" t="s">
        <v>280</v>
      </c>
      <c r="E16" s="193" t="s">
        <v>849</v>
      </c>
      <c r="F16" s="27"/>
      <c r="G16" s="207" t="s">
        <v>85</v>
      </c>
      <c r="H16" s="28"/>
      <c r="I16" s="24">
        <v>45140000</v>
      </c>
      <c r="J16" s="238">
        <v>17303667</v>
      </c>
      <c r="K16" s="24">
        <f t="shared" si="0"/>
        <v>27836333</v>
      </c>
    </row>
    <row r="17" spans="1:11" x14ac:dyDescent="0.25">
      <c r="A17" s="23">
        <v>44931</v>
      </c>
      <c r="B17" s="26" t="s">
        <v>552</v>
      </c>
      <c r="C17" s="65" t="s">
        <v>417</v>
      </c>
      <c r="D17" s="65" t="s">
        <v>748</v>
      </c>
      <c r="E17" s="193" t="s">
        <v>1184</v>
      </c>
      <c r="F17" s="27"/>
      <c r="G17" s="207" t="s">
        <v>196</v>
      </c>
      <c r="H17" s="28"/>
      <c r="I17" s="24">
        <v>102000000</v>
      </c>
      <c r="J17" s="238">
        <v>39100000</v>
      </c>
      <c r="K17" s="24">
        <f t="shared" si="0"/>
        <v>62900000</v>
      </c>
    </row>
    <row r="18" spans="1:11" x14ac:dyDescent="0.25">
      <c r="A18" s="23">
        <v>44931</v>
      </c>
      <c r="B18" s="26" t="s">
        <v>548</v>
      </c>
      <c r="C18" s="65" t="s">
        <v>784</v>
      </c>
      <c r="D18" s="65" t="s">
        <v>848</v>
      </c>
      <c r="E18" s="193" t="s">
        <v>1185</v>
      </c>
      <c r="F18" s="27"/>
      <c r="G18" s="207" t="s">
        <v>96</v>
      </c>
      <c r="H18" s="28"/>
      <c r="I18" s="24">
        <v>108100000</v>
      </c>
      <c r="J18" s="238">
        <v>36346667</v>
      </c>
      <c r="K18" s="24">
        <f t="shared" si="0"/>
        <v>71753333</v>
      </c>
    </row>
    <row r="19" spans="1:11" x14ac:dyDescent="0.25">
      <c r="A19" s="23">
        <v>44932</v>
      </c>
      <c r="B19" s="26" t="s">
        <v>848</v>
      </c>
      <c r="C19" s="65" t="s">
        <v>552</v>
      </c>
      <c r="D19" s="65" t="s">
        <v>722</v>
      </c>
      <c r="E19" s="193" t="s">
        <v>1186</v>
      </c>
      <c r="F19" s="27"/>
      <c r="G19" s="207" t="s">
        <v>371</v>
      </c>
      <c r="H19" s="28"/>
      <c r="I19" s="24">
        <v>80000000</v>
      </c>
      <c r="J19" s="238">
        <v>30666667</v>
      </c>
      <c r="K19" s="24">
        <f t="shared" si="0"/>
        <v>49333333</v>
      </c>
    </row>
    <row r="20" spans="1:11" x14ac:dyDescent="0.25">
      <c r="A20" s="23">
        <v>44932</v>
      </c>
      <c r="B20" s="26" t="s">
        <v>749</v>
      </c>
      <c r="C20" s="65" t="s">
        <v>843</v>
      </c>
      <c r="D20" s="65" t="s">
        <v>554</v>
      </c>
      <c r="E20" s="193" t="s">
        <v>855</v>
      </c>
      <c r="F20" s="27"/>
      <c r="G20" s="207" t="s">
        <v>1216</v>
      </c>
      <c r="H20" s="28"/>
      <c r="I20" s="24">
        <v>100000000</v>
      </c>
      <c r="J20" s="238">
        <v>38333333</v>
      </c>
      <c r="K20" s="24">
        <f t="shared" si="0"/>
        <v>61666667</v>
      </c>
    </row>
    <row r="21" spans="1:11" x14ac:dyDescent="0.25">
      <c r="A21" s="23">
        <v>44932</v>
      </c>
      <c r="B21" s="26" t="s">
        <v>460</v>
      </c>
      <c r="C21" s="65" t="s">
        <v>415</v>
      </c>
      <c r="D21" s="65" t="s">
        <v>419</v>
      </c>
      <c r="E21" s="193" t="s">
        <v>1187</v>
      </c>
      <c r="F21" s="27"/>
      <c r="G21" s="207" t="s">
        <v>160</v>
      </c>
      <c r="H21" s="28"/>
      <c r="I21" s="24">
        <v>70000000</v>
      </c>
      <c r="J21" s="238">
        <v>25900000</v>
      </c>
      <c r="K21" s="24">
        <f t="shared" si="0"/>
        <v>44100000</v>
      </c>
    </row>
    <row r="22" spans="1:11" x14ac:dyDescent="0.25">
      <c r="A22" s="23">
        <v>44932</v>
      </c>
      <c r="B22" s="26" t="s">
        <v>417</v>
      </c>
      <c r="C22" s="65" t="s">
        <v>365</v>
      </c>
      <c r="D22" s="65" t="s">
        <v>420</v>
      </c>
      <c r="E22" s="193" t="s">
        <v>1188</v>
      </c>
      <c r="F22" s="27"/>
      <c r="G22" s="207" t="s">
        <v>46</v>
      </c>
      <c r="H22" s="28"/>
      <c r="I22" s="24">
        <v>70000000</v>
      </c>
      <c r="J22" s="238">
        <v>25900000</v>
      </c>
      <c r="K22" s="24">
        <f t="shared" si="0"/>
        <v>44100000</v>
      </c>
    </row>
    <row r="23" spans="1:11" x14ac:dyDescent="0.25">
      <c r="A23" s="23">
        <v>44932</v>
      </c>
      <c r="B23" s="26" t="s">
        <v>517</v>
      </c>
      <c r="C23" s="65" t="s">
        <v>748</v>
      </c>
      <c r="D23" s="65" t="s">
        <v>516</v>
      </c>
      <c r="E23" s="193" t="s">
        <v>1189</v>
      </c>
      <c r="F23" s="27"/>
      <c r="G23" s="207" t="s">
        <v>1217</v>
      </c>
      <c r="H23" s="28"/>
      <c r="I23" s="24">
        <v>45140000</v>
      </c>
      <c r="J23" s="238">
        <v>16701800</v>
      </c>
      <c r="K23" s="24">
        <f t="shared" si="0"/>
        <v>28438200</v>
      </c>
    </row>
    <row r="24" spans="1:11" x14ac:dyDescent="0.25">
      <c r="A24" s="23">
        <v>44933</v>
      </c>
      <c r="B24" s="26" t="s">
        <v>508</v>
      </c>
      <c r="C24" s="65" t="s">
        <v>364</v>
      </c>
      <c r="D24" s="65" t="s">
        <v>509</v>
      </c>
      <c r="E24" s="193" t="s">
        <v>1190</v>
      </c>
      <c r="F24" s="27"/>
      <c r="G24" s="207" t="s">
        <v>75</v>
      </c>
      <c r="H24" s="28"/>
      <c r="I24" s="24">
        <v>59904000</v>
      </c>
      <c r="J24" s="238">
        <v>22164480</v>
      </c>
      <c r="K24" s="24">
        <f t="shared" si="0"/>
        <v>37739520</v>
      </c>
    </row>
    <row r="25" spans="1:11" x14ac:dyDescent="0.25">
      <c r="A25" s="23">
        <v>44933</v>
      </c>
      <c r="B25" s="26" t="s">
        <v>438</v>
      </c>
      <c r="C25" s="65" t="s">
        <v>749</v>
      </c>
      <c r="D25" s="65" t="s">
        <v>352</v>
      </c>
      <c r="E25" s="193" t="s">
        <v>1191</v>
      </c>
      <c r="F25" s="27"/>
      <c r="G25" s="207" t="s">
        <v>98</v>
      </c>
      <c r="H25" s="28"/>
      <c r="I25" s="24">
        <v>39500000</v>
      </c>
      <c r="J25" s="238">
        <v>14615000</v>
      </c>
      <c r="K25" s="24">
        <f t="shared" si="0"/>
        <v>24885000</v>
      </c>
    </row>
    <row r="26" spans="1:11" x14ac:dyDescent="0.25">
      <c r="A26" s="23">
        <v>44936</v>
      </c>
      <c r="B26" s="26" t="s">
        <v>647</v>
      </c>
      <c r="C26" s="65" t="s">
        <v>442</v>
      </c>
      <c r="D26" s="65" t="s">
        <v>210</v>
      </c>
      <c r="E26" s="193" t="s">
        <v>853</v>
      </c>
      <c r="F26" s="27"/>
      <c r="G26" s="207" t="s">
        <v>414</v>
      </c>
      <c r="H26" s="28"/>
      <c r="I26" s="24">
        <v>56925000</v>
      </c>
      <c r="J26" s="238">
        <v>20872500</v>
      </c>
      <c r="K26" s="24">
        <f t="shared" si="0"/>
        <v>36052500</v>
      </c>
    </row>
    <row r="27" spans="1:11" x14ac:dyDescent="0.25">
      <c r="A27" s="23">
        <v>44937</v>
      </c>
      <c r="B27" s="26" t="s">
        <v>468</v>
      </c>
      <c r="C27" s="65" t="s">
        <v>603</v>
      </c>
      <c r="D27" s="65" t="s">
        <v>752</v>
      </c>
      <c r="E27" s="193" t="s">
        <v>1192</v>
      </c>
      <c r="F27" s="27"/>
      <c r="G27" s="207" t="s">
        <v>167</v>
      </c>
      <c r="H27" s="28"/>
      <c r="I27" s="24">
        <v>29500000</v>
      </c>
      <c r="J27" s="238">
        <v>10620000</v>
      </c>
      <c r="K27" s="24">
        <f t="shared" si="0"/>
        <v>18880000</v>
      </c>
    </row>
    <row r="28" spans="1:11" x14ac:dyDescent="0.25">
      <c r="A28" s="23">
        <v>44938</v>
      </c>
      <c r="B28" s="26" t="s">
        <v>191</v>
      </c>
      <c r="C28" s="65" t="s">
        <v>563</v>
      </c>
      <c r="D28" s="65" t="s">
        <v>521</v>
      </c>
      <c r="E28" s="193" t="s">
        <v>1193</v>
      </c>
      <c r="F28" s="27"/>
      <c r="G28" s="207" t="s">
        <v>1218</v>
      </c>
      <c r="H28" s="28"/>
      <c r="I28" s="24">
        <v>56925000</v>
      </c>
      <c r="J28" s="238">
        <v>20682750</v>
      </c>
      <c r="K28" s="24">
        <f t="shared" si="0"/>
        <v>36242250</v>
      </c>
    </row>
    <row r="29" spans="1:11" x14ac:dyDescent="0.25">
      <c r="A29" s="23">
        <v>44938</v>
      </c>
      <c r="B29" s="26" t="s">
        <v>572</v>
      </c>
      <c r="C29" s="65" t="s">
        <v>474</v>
      </c>
      <c r="D29" s="65" t="s">
        <v>315</v>
      </c>
      <c r="E29" s="193" t="s">
        <v>1194</v>
      </c>
      <c r="F29" s="27"/>
      <c r="G29" s="207" t="s">
        <v>346</v>
      </c>
      <c r="H29" s="28"/>
      <c r="I29" s="24">
        <v>67000000</v>
      </c>
      <c r="J29" s="238">
        <v>10943333</v>
      </c>
      <c r="K29" s="24">
        <f t="shared" si="0"/>
        <v>56056667</v>
      </c>
    </row>
    <row r="30" spans="1:11" x14ac:dyDescent="0.25">
      <c r="A30" s="23">
        <v>44938</v>
      </c>
      <c r="B30" s="26" t="s">
        <v>568</v>
      </c>
      <c r="C30" s="65" t="s">
        <v>727</v>
      </c>
      <c r="D30" s="65" t="s">
        <v>629</v>
      </c>
      <c r="E30" s="193" t="s">
        <v>1195</v>
      </c>
      <c r="F30" s="27"/>
      <c r="G30" s="207" t="s">
        <v>325</v>
      </c>
      <c r="H30" s="28"/>
      <c r="I30" s="24">
        <v>45140000</v>
      </c>
      <c r="J30" s="238">
        <v>16400867</v>
      </c>
      <c r="K30" s="24">
        <f t="shared" si="0"/>
        <v>28739133</v>
      </c>
    </row>
    <row r="31" spans="1:11" x14ac:dyDescent="0.25">
      <c r="A31" s="23">
        <v>44938</v>
      </c>
      <c r="B31" s="26" t="s">
        <v>442</v>
      </c>
      <c r="C31" s="65" t="s">
        <v>470</v>
      </c>
      <c r="D31" s="65" t="s">
        <v>603</v>
      </c>
      <c r="E31" s="193" t="s">
        <v>1196</v>
      </c>
      <c r="F31" s="27"/>
      <c r="G31" s="207" t="s">
        <v>170</v>
      </c>
      <c r="H31" s="28"/>
      <c r="I31" s="24">
        <v>47692800</v>
      </c>
      <c r="J31" s="238">
        <v>17169408</v>
      </c>
      <c r="K31" s="24">
        <f t="shared" si="0"/>
        <v>30523392</v>
      </c>
    </row>
    <row r="32" spans="1:11" x14ac:dyDescent="0.25">
      <c r="A32" s="23">
        <v>44938</v>
      </c>
      <c r="B32" s="26" t="s">
        <v>567</v>
      </c>
      <c r="C32" s="65" t="s">
        <v>723</v>
      </c>
      <c r="D32" s="65" t="s">
        <v>563</v>
      </c>
      <c r="E32" s="193" t="s">
        <v>1197</v>
      </c>
      <c r="F32" s="27"/>
      <c r="G32" s="207" t="s">
        <v>51</v>
      </c>
      <c r="H32" s="28"/>
      <c r="I32" s="24">
        <v>68000000</v>
      </c>
      <c r="J32" s="238">
        <v>24706667</v>
      </c>
      <c r="K32" s="24">
        <f t="shared" si="0"/>
        <v>43293333</v>
      </c>
    </row>
    <row r="33" spans="1:12" x14ac:dyDescent="0.25">
      <c r="A33" s="23">
        <v>44938</v>
      </c>
      <c r="B33" s="26" t="s">
        <v>461</v>
      </c>
      <c r="C33" s="65" t="s">
        <v>578</v>
      </c>
      <c r="D33" s="65" t="s">
        <v>723</v>
      </c>
      <c r="E33" s="193" t="s">
        <v>386</v>
      </c>
      <c r="F33" s="27"/>
      <c r="G33" s="207" t="s">
        <v>387</v>
      </c>
      <c r="H33" s="28"/>
      <c r="I33" s="24">
        <v>55000000</v>
      </c>
      <c r="J33" s="238">
        <v>19983333</v>
      </c>
      <c r="K33" s="24">
        <f t="shared" si="0"/>
        <v>35016667</v>
      </c>
    </row>
    <row r="34" spans="1:12" x14ac:dyDescent="0.25">
      <c r="A34" s="23">
        <v>44939</v>
      </c>
      <c r="B34" s="26" t="s">
        <v>472</v>
      </c>
      <c r="C34" s="65" t="s">
        <v>584</v>
      </c>
      <c r="D34" s="65" t="s">
        <v>753</v>
      </c>
      <c r="E34" s="193" t="s">
        <v>1198</v>
      </c>
      <c r="F34" s="27"/>
      <c r="G34" s="207" t="s">
        <v>95</v>
      </c>
      <c r="H34" s="28"/>
      <c r="I34" s="24">
        <v>55000000</v>
      </c>
      <c r="J34" s="238">
        <v>19800000</v>
      </c>
      <c r="K34" s="24">
        <f t="shared" si="0"/>
        <v>35200000</v>
      </c>
    </row>
    <row r="35" spans="1:12" x14ac:dyDescent="0.25">
      <c r="A35" s="23">
        <v>44939</v>
      </c>
      <c r="B35" s="26" t="s">
        <v>574</v>
      </c>
      <c r="C35" s="65" t="s">
        <v>725</v>
      </c>
      <c r="D35" s="65" t="s">
        <v>578</v>
      </c>
      <c r="E35" s="193" t="s">
        <v>1199</v>
      </c>
      <c r="F35" s="27"/>
      <c r="G35" s="207" t="s">
        <v>97</v>
      </c>
      <c r="H35" s="28"/>
      <c r="I35" s="24">
        <v>45140000</v>
      </c>
      <c r="J35" s="238">
        <v>15799000</v>
      </c>
      <c r="K35" s="24">
        <f t="shared" si="0"/>
        <v>29341000</v>
      </c>
    </row>
    <row r="36" spans="1:12" x14ac:dyDescent="0.25">
      <c r="A36" s="23">
        <v>44939</v>
      </c>
      <c r="B36" s="26" t="s">
        <v>571</v>
      </c>
      <c r="C36" s="65" t="s">
        <v>565</v>
      </c>
      <c r="D36" s="65" t="s">
        <v>476</v>
      </c>
      <c r="E36" s="193" t="s">
        <v>1200</v>
      </c>
      <c r="F36" s="27"/>
      <c r="G36" s="207" t="s">
        <v>164</v>
      </c>
      <c r="H36" s="28"/>
      <c r="I36" s="24">
        <v>53000000</v>
      </c>
      <c r="J36" s="238">
        <v>18373333</v>
      </c>
      <c r="K36" s="24">
        <f t="shared" si="0"/>
        <v>34626667</v>
      </c>
    </row>
    <row r="37" spans="1:12" x14ac:dyDescent="0.25">
      <c r="A37" s="23">
        <v>44939</v>
      </c>
      <c r="B37" s="26" t="s">
        <v>474</v>
      </c>
      <c r="C37" s="65" t="s">
        <v>724</v>
      </c>
      <c r="D37" s="65" t="s">
        <v>478</v>
      </c>
      <c r="E37" s="193" t="s">
        <v>1201</v>
      </c>
      <c r="F37" s="27"/>
      <c r="G37" s="207" t="s">
        <v>161</v>
      </c>
      <c r="H37" s="28"/>
      <c r="I37" s="24">
        <v>76308480</v>
      </c>
      <c r="J37" s="238">
        <v>30523392</v>
      </c>
      <c r="K37" s="24">
        <f t="shared" si="0"/>
        <v>45785088</v>
      </c>
    </row>
    <row r="38" spans="1:12" x14ac:dyDescent="0.25">
      <c r="A38" s="23">
        <v>44939</v>
      </c>
      <c r="B38" s="26" t="s">
        <v>753</v>
      </c>
      <c r="C38" s="65" t="s">
        <v>760</v>
      </c>
      <c r="D38" s="65" t="s">
        <v>580</v>
      </c>
      <c r="E38" s="193" t="s">
        <v>854</v>
      </c>
      <c r="F38" s="27"/>
      <c r="G38" s="207" t="s">
        <v>87</v>
      </c>
      <c r="H38" s="28"/>
      <c r="I38" s="24">
        <v>68889600</v>
      </c>
      <c r="J38" s="238">
        <v>24800256</v>
      </c>
      <c r="K38" s="24">
        <f t="shared" si="0"/>
        <v>44089344</v>
      </c>
    </row>
    <row r="39" spans="1:12" x14ac:dyDescent="0.25">
      <c r="A39" s="23">
        <v>44939</v>
      </c>
      <c r="B39" s="26" t="s">
        <v>578</v>
      </c>
      <c r="C39" s="65" t="s">
        <v>472</v>
      </c>
      <c r="D39" s="65" t="s">
        <v>526</v>
      </c>
      <c r="E39" s="193" t="s">
        <v>404</v>
      </c>
      <c r="F39" s="27"/>
      <c r="G39" s="207" t="s">
        <v>403</v>
      </c>
      <c r="H39" s="28"/>
      <c r="I39" s="24">
        <v>50000000</v>
      </c>
      <c r="J39" s="238">
        <v>17500000</v>
      </c>
      <c r="K39" s="24">
        <f t="shared" si="0"/>
        <v>32500000</v>
      </c>
    </row>
    <row r="40" spans="1:12" x14ac:dyDescent="0.25">
      <c r="A40" s="23">
        <v>44939</v>
      </c>
      <c r="B40" s="26" t="s">
        <v>776</v>
      </c>
      <c r="C40" s="65" t="s">
        <v>649</v>
      </c>
      <c r="D40" s="65" t="s">
        <v>667</v>
      </c>
      <c r="E40" s="193" t="s">
        <v>1197</v>
      </c>
      <c r="F40" s="27"/>
      <c r="G40" s="207" t="s">
        <v>324</v>
      </c>
      <c r="H40" s="28"/>
      <c r="I40" s="24">
        <v>68889600</v>
      </c>
      <c r="J40" s="238">
        <v>24111360</v>
      </c>
      <c r="K40" s="24">
        <f t="shared" si="0"/>
        <v>44778240</v>
      </c>
    </row>
    <row r="41" spans="1:12" x14ac:dyDescent="0.25">
      <c r="A41" s="23">
        <v>44939</v>
      </c>
      <c r="B41" s="26" t="s">
        <v>573</v>
      </c>
      <c r="C41" s="65" t="s">
        <v>575</v>
      </c>
      <c r="D41" s="65" t="s">
        <v>564</v>
      </c>
      <c r="E41" s="193" t="s">
        <v>1202</v>
      </c>
      <c r="F41" s="27"/>
      <c r="G41" s="207" t="s">
        <v>1219</v>
      </c>
      <c r="H41" s="28"/>
      <c r="I41" s="24">
        <v>102500000</v>
      </c>
      <c r="J41" s="238">
        <v>35191667</v>
      </c>
      <c r="K41" s="24">
        <f t="shared" si="0"/>
        <v>67308333</v>
      </c>
    </row>
    <row r="42" spans="1:12" x14ac:dyDescent="0.25">
      <c r="A42" s="23">
        <v>44941</v>
      </c>
      <c r="B42" s="26" t="s">
        <v>706</v>
      </c>
      <c r="C42" s="65" t="s">
        <v>571</v>
      </c>
      <c r="D42" s="65" t="s">
        <v>523</v>
      </c>
      <c r="E42" s="193" t="s">
        <v>850</v>
      </c>
      <c r="F42" s="27"/>
      <c r="G42" s="207" t="s">
        <v>1220</v>
      </c>
      <c r="H42" s="28"/>
      <c r="I42" s="24">
        <v>80000000</v>
      </c>
      <c r="J42" s="238">
        <v>28000000</v>
      </c>
      <c r="K42" s="24">
        <f t="shared" si="0"/>
        <v>52000000</v>
      </c>
    </row>
    <row r="43" spans="1:12" x14ac:dyDescent="0.25">
      <c r="A43" s="23">
        <v>44941</v>
      </c>
      <c r="B43" s="26" t="s">
        <v>667</v>
      </c>
      <c r="C43" s="65" t="s">
        <v>650</v>
      </c>
      <c r="D43" s="65" t="s">
        <v>732</v>
      </c>
      <c r="E43" s="193" t="s">
        <v>1195</v>
      </c>
      <c r="F43" s="27"/>
      <c r="G43" s="207" t="s">
        <v>94</v>
      </c>
      <c r="H43" s="28"/>
      <c r="I43" s="24">
        <v>47692880</v>
      </c>
      <c r="J43" s="238">
        <v>16692508</v>
      </c>
      <c r="K43" s="24">
        <f t="shared" si="0"/>
        <v>31000372</v>
      </c>
    </row>
    <row r="44" spans="1:12" x14ac:dyDescent="0.25">
      <c r="A44" s="23">
        <v>44941</v>
      </c>
      <c r="B44" s="26" t="s">
        <v>584</v>
      </c>
      <c r="C44" s="65" t="s">
        <v>443</v>
      </c>
      <c r="D44" s="65" t="s">
        <v>589</v>
      </c>
      <c r="E44" s="193" t="s">
        <v>1203</v>
      </c>
      <c r="F44" s="27"/>
      <c r="G44" s="207" t="s">
        <v>845</v>
      </c>
      <c r="H44" s="28"/>
      <c r="I44" s="24">
        <v>57000000</v>
      </c>
      <c r="J44" s="238">
        <v>19950000</v>
      </c>
      <c r="K44" s="24">
        <f t="shared" si="0"/>
        <v>37050000</v>
      </c>
    </row>
    <row r="45" spans="1:12" x14ac:dyDescent="0.25">
      <c r="A45" s="23">
        <v>44941</v>
      </c>
      <c r="B45" s="26" t="s">
        <v>625</v>
      </c>
      <c r="C45" s="65" t="s">
        <v>573</v>
      </c>
      <c r="D45" s="65" t="s">
        <v>826</v>
      </c>
      <c r="E45" s="193" t="s">
        <v>852</v>
      </c>
      <c r="F45" s="27"/>
      <c r="G45" s="207" t="s">
        <v>412</v>
      </c>
      <c r="H45" s="28"/>
      <c r="I45" s="24">
        <v>52000000</v>
      </c>
      <c r="J45" s="238">
        <v>18026667</v>
      </c>
      <c r="K45" s="24">
        <f t="shared" si="0"/>
        <v>33973333</v>
      </c>
    </row>
    <row r="46" spans="1:12" x14ac:dyDescent="0.25">
      <c r="A46" s="23">
        <v>44941</v>
      </c>
      <c r="B46" s="26" t="s">
        <v>484</v>
      </c>
      <c r="C46" s="65" t="s">
        <v>826</v>
      </c>
      <c r="D46" s="65" t="s">
        <v>593</v>
      </c>
      <c r="E46" s="193" t="s">
        <v>1204</v>
      </c>
      <c r="F46" s="27"/>
      <c r="G46" s="207" t="s">
        <v>76</v>
      </c>
      <c r="H46" s="28"/>
      <c r="I46" s="24">
        <v>78000000</v>
      </c>
      <c r="J46" s="238">
        <v>27300000</v>
      </c>
      <c r="K46" s="24">
        <f t="shared" si="0"/>
        <v>50700000</v>
      </c>
    </row>
    <row r="47" spans="1:12" x14ac:dyDescent="0.25">
      <c r="A47" s="23">
        <v>44941</v>
      </c>
      <c r="B47" s="26" t="s">
        <v>626</v>
      </c>
      <c r="C47" s="65" t="s">
        <v>591</v>
      </c>
      <c r="D47" s="65" t="s">
        <v>654</v>
      </c>
      <c r="E47" s="193" t="s">
        <v>1197</v>
      </c>
      <c r="F47" s="27"/>
      <c r="G47" s="207" t="s">
        <v>171</v>
      </c>
      <c r="H47" s="28"/>
      <c r="I47" s="24">
        <v>45140000</v>
      </c>
      <c r="J47" s="238">
        <v>15648533</v>
      </c>
      <c r="K47" s="24">
        <f t="shared" si="0"/>
        <v>29491467</v>
      </c>
    </row>
    <row r="48" spans="1:12" x14ac:dyDescent="0.25">
      <c r="A48" s="23">
        <v>44942</v>
      </c>
      <c r="B48" s="26" t="s">
        <v>557</v>
      </c>
      <c r="C48" s="65" t="s">
        <v>734</v>
      </c>
      <c r="D48" s="65" t="s">
        <v>595</v>
      </c>
      <c r="E48" s="193" t="s">
        <v>1205</v>
      </c>
      <c r="F48" s="27"/>
      <c r="G48" s="207" t="s">
        <v>326</v>
      </c>
      <c r="H48" s="28"/>
      <c r="I48" s="24">
        <v>73800000</v>
      </c>
      <c r="J48" s="238">
        <v>28700000</v>
      </c>
      <c r="K48" s="24">
        <f t="shared" si="0"/>
        <v>45100000</v>
      </c>
      <c r="L48" s="7"/>
    </row>
    <row r="49" spans="1:11" x14ac:dyDescent="0.25">
      <c r="A49" s="23">
        <v>44943</v>
      </c>
      <c r="B49" s="26" t="s">
        <v>598</v>
      </c>
      <c r="C49" s="65" t="s">
        <v>248</v>
      </c>
      <c r="D49" s="65" t="s">
        <v>665</v>
      </c>
      <c r="E49" s="193" t="s">
        <v>1206</v>
      </c>
      <c r="F49" s="27"/>
      <c r="G49" s="207" t="s">
        <v>163</v>
      </c>
      <c r="H49" s="28"/>
      <c r="I49" s="24">
        <v>50000000</v>
      </c>
      <c r="J49" s="238">
        <v>17000000</v>
      </c>
      <c r="K49" s="24">
        <f t="shared" si="0"/>
        <v>33000000</v>
      </c>
    </row>
    <row r="50" spans="1:11" x14ac:dyDescent="0.25">
      <c r="A50" s="23">
        <v>44944</v>
      </c>
      <c r="B50" s="26" t="s">
        <v>305</v>
      </c>
      <c r="C50" s="65" t="s">
        <v>610</v>
      </c>
      <c r="D50" s="65" t="s">
        <v>720</v>
      </c>
      <c r="E50" s="193" t="s">
        <v>1207</v>
      </c>
      <c r="F50" s="27"/>
      <c r="G50" s="207" t="s">
        <v>327</v>
      </c>
      <c r="H50" s="28"/>
      <c r="I50" s="24">
        <v>72500000</v>
      </c>
      <c r="J50" s="238">
        <v>24891667</v>
      </c>
      <c r="K50" s="24">
        <f t="shared" si="0"/>
        <v>47608333</v>
      </c>
    </row>
    <row r="51" spans="1:11" x14ac:dyDescent="0.25">
      <c r="A51" s="23">
        <v>44944</v>
      </c>
      <c r="B51" s="26" t="s">
        <v>660</v>
      </c>
      <c r="C51" s="65" t="s">
        <v>203</v>
      </c>
      <c r="D51" s="65" t="s">
        <v>585</v>
      </c>
      <c r="E51" s="193" t="s">
        <v>1208</v>
      </c>
      <c r="F51" s="27"/>
      <c r="G51" s="207" t="s">
        <v>413</v>
      </c>
      <c r="H51" s="28"/>
      <c r="I51" s="24">
        <v>45140000</v>
      </c>
      <c r="J51" s="238">
        <v>14595267</v>
      </c>
      <c r="K51" s="24">
        <f t="shared" si="0"/>
        <v>30544733</v>
      </c>
    </row>
    <row r="52" spans="1:11" x14ac:dyDescent="0.25">
      <c r="A52" s="23">
        <v>44944</v>
      </c>
      <c r="B52" s="26" t="s">
        <v>604</v>
      </c>
      <c r="C52" s="65" t="s">
        <v>607</v>
      </c>
      <c r="D52" s="65" t="s">
        <v>828</v>
      </c>
      <c r="E52" s="193" t="s">
        <v>1209</v>
      </c>
      <c r="F52" s="27"/>
      <c r="G52" s="207" t="s">
        <v>343</v>
      </c>
      <c r="H52" s="28"/>
      <c r="I52" s="24">
        <v>51750000</v>
      </c>
      <c r="J52" s="238">
        <v>17595000</v>
      </c>
      <c r="K52" s="24">
        <f t="shared" si="0"/>
        <v>34155000</v>
      </c>
    </row>
    <row r="53" spans="1:11" x14ac:dyDescent="0.25">
      <c r="A53" s="23">
        <v>44946</v>
      </c>
      <c r="B53" s="26" t="s">
        <v>774</v>
      </c>
      <c r="C53" s="65" t="s">
        <v>657</v>
      </c>
      <c r="D53" s="65" t="s">
        <v>729</v>
      </c>
      <c r="E53" s="193" t="s">
        <v>1210</v>
      </c>
      <c r="F53" s="27"/>
      <c r="G53" s="207" t="s">
        <v>99</v>
      </c>
      <c r="H53" s="28"/>
      <c r="I53" s="24">
        <v>45140000</v>
      </c>
      <c r="J53" s="238">
        <v>10683133</v>
      </c>
      <c r="K53" s="24">
        <f t="shared" si="0"/>
        <v>34456867</v>
      </c>
    </row>
    <row r="54" spans="1:11" x14ac:dyDescent="0.25">
      <c r="A54" s="23">
        <v>44946</v>
      </c>
      <c r="B54" s="26" t="s">
        <v>479</v>
      </c>
      <c r="C54" s="65" t="s">
        <v>319</v>
      </c>
      <c r="D54" s="65" t="s">
        <v>830</v>
      </c>
      <c r="E54" s="193" t="s">
        <v>1211</v>
      </c>
      <c r="F54" s="27"/>
      <c r="G54" s="207" t="s">
        <v>425</v>
      </c>
      <c r="H54" s="28"/>
      <c r="I54" s="24">
        <v>56650000</v>
      </c>
      <c r="J54" s="238">
        <v>18316833</v>
      </c>
      <c r="K54" s="24">
        <f t="shared" si="0"/>
        <v>38333167</v>
      </c>
    </row>
    <row r="55" spans="1:11" x14ac:dyDescent="0.25">
      <c r="A55" s="23">
        <v>44950</v>
      </c>
      <c r="B55" s="26" t="s">
        <v>621</v>
      </c>
      <c r="C55" s="65" t="s">
        <v>601</v>
      </c>
      <c r="D55" s="65" t="s">
        <v>630</v>
      </c>
      <c r="E55" s="193" t="s">
        <v>1212</v>
      </c>
      <c r="F55" s="27"/>
      <c r="G55" s="207" t="s">
        <v>847</v>
      </c>
      <c r="H55" s="28"/>
      <c r="I55" s="24">
        <v>56650000</v>
      </c>
      <c r="J55" s="238">
        <v>18316833</v>
      </c>
      <c r="K55" s="24">
        <f t="shared" si="0"/>
        <v>38333167</v>
      </c>
    </row>
    <row r="56" spans="1:11" x14ac:dyDescent="0.25">
      <c r="A56" s="23">
        <v>44950</v>
      </c>
      <c r="B56" s="26" t="s">
        <v>780</v>
      </c>
      <c r="C56" s="65" t="s">
        <v>630</v>
      </c>
      <c r="D56" s="65" t="s">
        <v>740</v>
      </c>
      <c r="E56" s="193" t="s">
        <v>1213</v>
      </c>
      <c r="F56" s="27"/>
      <c r="G56" s="207" t="s">
        <v>77</v>
      </c>
      <c r="H56" s="28"/>
      <c r="I56" s="24">
        <v>43029504</v>
      </c>
      <c r="J56" s="238">
        <v>13728461</v>
      </c>
      <c r="K56" s="24">
        <f t="shared" si="0"/>
        <v>29301043</v>
      </c>
    </row>
    <row r="57" spans="1:11" x14ac:dyDescent="0.25">
      <c r="A57" s="23">
        <v>44950</v>
      </c>
      <c r="B57" s="26" t="s">
        <v>738</v>
      </c>
      <c r="C57" s="65" t="s">
        <v>495</v>
      </c>
      <c r="D57" s="65" t="s">
        <v>498</v>
      </c>
      <c r="E57" s="193" t="s">
        <v>851</v>
      </c>
      <c r="F57" s="27"/>
      <c r="G57" s="207" t="s">
        <v>846</v>
      </c>
      <c r="H57" s="28"/>
      <c r="I57" s="24">
        <v>45140000</v>
      </c>
      <c r="J57" s="238">
        <v>14143867</v>
      </c>
      <c r="K57" s="24">
        <f t="shared" si="0"/>
        <v>30996133</v>
      </c>
    </row>
    <row r="58" spans="1:11" x14ac:dyDescent="0.25">
      <c r="A58" s="23">
        <v>44950</v>
      </c>
      <c r="B58" s="26" t="s">
        <v>189</v>
      </c>
      <c r="C58" s="65" t="s">
        <v>765</v>
      </c>
      <c r="D58" s="65" t="s">
        <v>206</v>
      </c>
      <c r="E58" s="193" t="s">
        <v>1208</v>
      </c>
      <c r="F58" s="27"/>
      <c r="G58" s="207" t="s">
        <v>424</v>
      </c>
      <c r="H58" s="28"/>
      <c r="I58" s="24">
        <v>45140000</v>
      </c>
      <c r="J58" s="238">
        <v>14444800</v>
      </c>
      <c r="K58" s="24">
        <f t="shared" si="0"/>
        <v>30695200</v>
      </c>
    </row>
    <row r="59" spans="1:11" x14ac:dyDescent="0.25">
      <c r="A59" s="23">
        <v>44950</v>
      </c>
      <c r="B59" s="26" t="s">
        <v>497</v>
      </c>
      <c r="C59" s="65" t="s">
        <v>632</v>
      </c>
      <c r="D59" s="65" t="s">
        <v>495</v>
      </c>
      <c r="E59" s="193" t="s">
        <v>1214</v>
      </c>
      <c r="F59" s="27"/>
      <c r="G59" s="207" t="s">
        <v>402</v>
      </c>
      <c r="H59" s="28"/>
      <c r="I59" s="24">
        <v>65000000</v>
      </c>
      <c r="J59" s="238">
        <v>20800000</v>
      </c>
      <c r="K59" s="24">
        <f t="shared" si="0"/>
        <v>44200000</v>
      </c>
    </row>
    <row r="60" spans="1:11" x14ac:dyDescent="0.25">
      <c r="A60" s="23">
        <v>44956</v>
      </c>
      <c r="B60" s="26" t="s">
        <v>493</v>
      </c>
      <c r="C60" s="65" t="s">
        <v>614</v>
      </c>
      <c r="D60" s="65" t="s">
        <v>273</v>
      </c>
      <c r="E60" s="193" t="s">
        <v>1203</v>
      </c>
      <c r="F60" s="27"/>
      <c r="G60" s="207" t="s">
        <v>360</v>
      </c>
      <c r="H60" s="28"/>
      <c r="I60" s="24">
        <v>51750000</v>
      </c>
      <c r="J60" s="238">
        <v>15525000</v>
      </c>
      <c r="K60" s="24">
        <f t="shared" si="0"/>
        <v>36225000</v>
      </c>
    </row>
    <row r="61" spans="1:11" x14ac:dyDescent="0.25">
      <c r="A61" s="23">
        <v>44957</v>
      </c>
      <c r="B61" s="26" t="s">
        <v>663</v>
      </c>
      <c r="C61" s="65" t="s">
        <v>663</v>
      </c>
      <c r="D61" s="65" t="s">
        <v>287</v>
      </c>
      <c r="E61" s="193" t="s">
        <v>1215</v>
      </c>
      <c r="F61" s="27"/>
      <c r="G61" s="207" t="s">
        <v>323</v>
      </c>
      <c r="H61" s="28"/>
      <c r="I61" s="24">
        <v>45140000</v>
      </c>
      <c r="J61" s="238">
        <v>13542000</v>
      </c>
      <c r="K61" s="24">
        <f t="shared" si="0"/>
        <v>31598000</v>
      </c>
    </row>
    <row r="62" spans="1:11" x14ac:dyDescent="0.25">
      <c r="A62" s="23">
        <v>44960</v>
      </c>
      <c r="B62" s="26" t="s">
        <v>1249</v>
      </c>
      <c r="C62" s="65" t="s">
        <v>1358</v>
      </c>
      <c r="D62" s="65" t="s">
        <v>1606</v>
      </c>
      <c r="E62" s="193" t="s">
        <v>1972</v>
      </c>
      <c r="F62" s="27"/>
      <c r="G62" s="207" t="s">
        <v>1959</v>
      </c>
      <c r="H62" s="28"/>
      <c r="I62" s="24">
        <v>15311703</v>
      </c>
      <c r="J62" s="238">
        <v>15311703</v>
      </c>
      <c r="K62" s="24">
        <f t="shared" si="0"/>
        <v>0</v>
      </c>
    </row>
    <row r="63" spans="1:11" x14ac:dyDescent="0.25">
      <c r="A63" s="23">
        <v>44960</v>
      </c>
      <c r="B63" s="26" t="s">
        <v>1249</v>
      </c>
      <c r="C63" s="65" t="s">
        <v>1358</v>
      </c>
      <c r="D63" s="65" t="s">
        <v>1606</v>
      </c>
      <c r="E63" s="193" t="s">
        <v>1972</v>
      </c>
      <c r="F63" s="27"/>
      <c r="G63" s="207" t="s">
        <v>1959</v>
      </c>
      <c r="H63" s="28"/>
      <c r="I63" s="24">
        <v>49688297</v>
      </c>
      <c r="J63" s="238">
        <v>3104964</v>
      </c>
      <c r="K63" s="24">
        <f t="shared" si="0"/>
        <v>46583333</v>
      </c>
    </row>
    <row r="64" spans="1:11" x14ac:dyDescent="0.25">
      <c r="A64" s="23">
        <v>44963</v>
      </c>
      <c r="B64" s="26" t="s">
        <v>1588</v>
      </c>
      <c r="C64" s="65" t="s">
        <v>274</v>
      </c>
      <c r="D64" s="65" t="s">
        <v>1869</v>
      </c>
      <c r="E64" s="193" t="s">
        <v>1973</v>
      </c>
      <c r="F64" s="27"/>
      <c r="G64" s="207" t="s">
        <v>1960</v>
      </c>
      <c r="H64" s="28"/>
      <c r="I64" s="24">
        <v>45140000</v>
      </c>
      <c r="J64" s="238">
        <v>12789667</v>
      </c>
      <c r="K64" s="24">
        <f t="shared" si="0"/>
        <v>32350333</v>
      </c>
    </row>
    <row r="65" spans="1:11" x14ac:dyDescent="0.25">
      <c r="A65" s="23">
        <v>44963</v>
      </c>
      <c r="B65" s="26" t="s">
        <v>1512</v>
      </c>
      <c r="C65" s="65" t="s">
        <v>1536</v>
      </c>
      <c r="D65" s="65" t="s">
        <v>1295</v>
      </c>
      <c r="E65" s="193" t="s">
        <v>852</v>
      </c>
      <c r="F65" s="27"/>
      <c r="G65" s="207" t="s">
        <v>1961</v>
      </c>
      <c r="H65" s="28"/>
      <c r="I65" s="24">
        <v>52000000</v>
      </c>
      <c r="J65" s="238">
        <v>14560000</v>
      </c>
      <c r="K65" s="24">
        <f t="shared" si="0"/>
        <v>37440000</v>
      </c>
    </row>
    <row r="66" spans="1:11" x14ac:dyDescent="0.25">
      <c r="A66" s="23">
        <v>44963</v>
      </c>
      <c r="B66" s="26" t="s">
        <v>1587</v>
      </c>
      <c r="C66" s="65" t="s">
        <v>1538</v>
      </c>
      <c r="D66" s="65" t="s">
        <v>1777</v>
      </c>
      <c r="E66" s="193" t="s">
        <v>1974</v>
      </c>
      <c r="F66" s="27"/>
      <c r="G66" s="207" t="s">
        <v>1962</v>
      </c>
      <c r="H66" s="28"/>
      <c r="I66" s="24">
        <v>45140000</v>
      </c>
      <c r="J66" s="238">
        <v>12789667</v>
      </c>
      <c r="K66" s="24">
        <f t="shared" si="0"/>
        <v>32350333</v>
      </c>
    </row>
    <row r="67" spans="1:11" x14ac:dyDescent="0.25">
      <c r="A67" s="23">
        <v>44963</v>
      </c>
      <c r="B67" s="26" t="s">
        <v>1591</v>
      </c>
      <c r="C67" s="65" t="s">
        <v>560</v>
      </c>
      <c r="D67" s="65" t="s">
        <v>1634</v>
      </c>
      <c r="E67" s="193" t="s">
        <v>1215</v>
      </c>
      <c r="F67" s="27"/>
      <c r="G67" s="207" t="s">
        <v>1963</v>
      </c>
      <c r="H67" s="28"/>
      <c r="I67" s="24">
        <v>45140000</v>
      </c>
      <c r="J67" s="238">
        <v>12488733</v>
      </c>
      <c r="K67" s="24">
        <f t="shared" si="0"/>
        <v>32651267</v>
      </c>
    </row>
    <row r="68" spans="1:11" x14ac:dyDescent="0.25">
      <c r="A68" s="23">
        <v>44964</v>
      </c>
      <c r="B68" s="26" t="s">
        <v>1595</v>
      </c>
      <c r="C68" s="65" t="s">
        <v>1246</v>
      </c>
      <c r="D68" s="65" t="s">
        <v>1364</v>
      </c>
      <c r="E68" s="193" t="s">
        <v>1975</v>
      </c>
      <c r="F68" s="27"/>
      <c r="G68" s="207" t="s">
        <v>1964</v>
      </c>
      <c r="H68" s="28"/>
      <c r="I68" s="24">
        <v>45150000</v>
      </c>
      <c r="J68" s="238">
        <v>12642000</v>
      </c>
      <c r="K68" s="24">
        <f t="shared" si="0"/>
        <v>32508000</v>
      </c>
    </row>
    <row r="69" spans="1:11" x14ac:dyDescent="0.25">
      <c r="A69" s="23">
        <v>44965</v>
      </c>
      <c r="B69" s="26" t="s">
        <v>1598</v>
      </c>
      <c r="C69" s="65" t="s">
        <v>1539</v>
      </c>
      <c r="D69" s="65" t="s">
        <v>1600</v>
      </c>
      <c r="E69" s="193" t="s">
        <v>1976</v>
      </c>
      <c r="F69" s="27"/>
      <c r="G69" s="207" t="s">
        <v>1965</v>
      </c>
      <c r="H69" s="28"/>
      <c r="I69" s="24">
        <v>60000000</v>
      </c>
      <c r="J69" s="238">
        <v>16600000</v>
      </c>
      <c r="K69" s="24">
        <f t="shared" si="0"/>
        <v>43400000</v>
      </c>
    </row>
    <row r="70" spans="1:11" x14ac:dyDescent="0.25">
      <c r="A70" s="23">
        <v>44966</v>
      </c>
      <c r="B70" s="26" t="s">
        <v>1266</v>
      </c>
      <c r="C70" s="65" t="s">
        <v>1283</v>
      </c>
      <c r="D70" s="65" t="s">
        <v>1868</v>
      </c>
      <c r="E70" s="193" t="s">
        <v>1977</v>
      </c>
      <c r="F70" s="27"/>
      <c r="G70" s="207" t="s">
        <v>1966</v>
      </c>
      <c r="H70" s="28"/>
      <c r="I70" s="24">
        <v>40626000</v>
      </c>
      <c r="J70" s="238">
        <v>12338267</v>
      </c>
      <c r="K70" s="24">
        <f t="shared" si="0"/>
        <v>28287733</v>
      </c>
    </row>
    <row r="71" spans="1:11" x14ac:dyDescent="0.25">
      <c r="A71" s="23">
        <v>44971</v>
      </c>
      <c r="B71" s="26" t="s">
        <v>1316</v>
      </c>
      <c r="C71" s="65" t="s">
        <v>1287</v>
      </c>
      <c r="D71" s="65" t="s">
        <v>1389</v>
      </c>
      <c r="E71" s="193" t="s">
        <v>1189</v>
      </c>
      <c r="F71" s="27"/>
      <c r="G71" s="207" t="s">
        <v>1967</v>
      </c>
      <c r="H71" s="28"/>
      <c r="I71" s="24">
        <v>45140000</v>
      </c>
      <c r="J71" s="238">
        <v>7071933</v>
      </c>
      <c r="K71" s="24">
        <f t="shared" si="0"/>
        <v>38068067</v>
      </c>
    </row>
    <row r="72" spans="1:11" x14ac:dyDescent="0.25">
      <c r="A72" s="23">
        <v>44973</v>
      </c>
      <c r="B72" s="26" t="s">
        <v>1522</v>
      </c>
      <c r="C72" s="65" t="s">
        <v>1385</v>
      </c>
      <c r="D72" s="65" t="s">
        <v>1878</v>
      </c>
      <c r="E72" s="193" t="s">
        <v>1978</v>
      </c>
      <c r="F72" s="27"/>
      <c r="G72" s="207" t="s">
        <v>1968</v>
      </c>
      <c r="H72" s="28"/>
      <c r="I72" s="24">
        <v>60000000</v>
      </c>
      <c r="J72" s="238">
        <v>14800000</v>
      </c>
      <c r="K72" s="24">
        <f t="shared" si="0"/>
        <v>45200000</v>
      </c>
    </row>
    <row r="73" spans="1:11" x14ac:dyDescent="0.25">
      <c r="A73" s="23">
        <v>44974</v>
      </c>
      <c r="B73" s="26" t="s">
        <v>1313</v>
      </c>
      <c r="C73" s="65" t="s">
        <v>1527</v>
      </c>
      <c r="D73" s="65" t="s">
        <v>1646</v>
      </c>
      <c r="E73" s="193" t="s">
        <v>1979</v>
      </c>
      <c r="F73" s="27"/>
      <c r="G73" s="207" t="s">
        <v>1969</v>
      </c>
      <c r="H73" s="28"/>
      <c r="I73" s="24">
        <v>67000000</v>
      </c>
      <c r="J73" s="238">
        <v>16526667</v>
      </c>
      <c r="K73" s="24">
        <f t="shared" si="0"/>
        <v>50473333</v>
      </c>
    </row>
    <row r="74" spans="1:11" x14ac:dyDescent="0.25">
      <c r="A74" s="23">
        <v>44974</v>
      </c>
      <c r="B74" s="26" t="s">
        <v>1317</v>
      </c>
      <c r="C74" s="65" t="s">
        <v>1387</v>
      </c>
      <c r="D74" s="65" t="s">
        <v>1958</v>
      </c>
      <c r="E74" s="193" t="s">
        <v>1980</v>
      </c>
      <c r="F74" s="27"/>
      <c r="G74" s="207" t="s">
        <v>1970</v>
      </c>
      <c r="H74" s="28"/>
      <c r="I74" s="24">
        <v>49500000</v>
      </c>
      <c r="J74" s="238">
        <v>7150000</v>
      </c>
      <c r="K74" s="24">
        <f t="shared" si="0"/>
        <v>42350000</v>
      </c>
    </row>
    <row r="75" spans="1:11" x14ac:dyDescent="0.25">
      <c r="A75" s="23">
        <v>44980</v>
      </c>
      <c r="B75" s="26" t="s">
        <v>1528</v>
      </c>
      <c r="C75" s="65" t="s">
        <v>1828</v>
      </c>
      <c r="D75" s="65" t="s">
        <v>1830</v>
      </c>
      <c r="E75" s="193" t="s">
        <v>1981</v>
      </c>
      <c r="F75" s="27"/>
      <c r="G75" s="207" t="s">
        <v>1971</v>
      </c>
      <c r="H75" s="28"/>
      <c r="I75" s="24">
        <v>64650240</v>
      </c>
      <c r="J75" s="238">
        <v>14438554</v>
      </c>
      <c r="K75" s="24">
        <f t="shared" si="0"/>
        <v>50211686</v>
      </c>
    </row>
    <row r="76" spans="1:11" x14ac:dyDescent="0.25">
      <c r="A76" s="23">
        <v>44998</v>
      </c>
      <c r="B76" s="26" t="s">
        <v>1829</v>
      </c>
      <c r="C76" s="65" t="s">
        <v>2086</v>
      </c>
      <c r="D76" s="65" t="s">
        <v>2105</v>
      </c>
      <c r="E76" s="7" t="s">
        <v>2337</v>
      </c>
      <c r="F76" s="27"/>
      <c r="G76" s="207" t="s">
        <v>2341</v>
      </c>
      <c r="H76" s="28"/>
      <c r="I76" s="24">
        <v>40986000</v>
      </c>
      <c r="J76" s="165">
        <v>7286400</v>
      </c>
      <c r="K76" s="24">
        <f t="shared" ref="K76:K90" si="1">+I76-J76</f>
        <v>33699600</v>
      </c>
    </row>
    <row r="77" spans="1:11" x14ac:dyDescent="0.25">
      <c r="A77" s="23">
        <v>44998</v>
      </c>
      <c r="B77" s="26" t="s">
        <v>1791</v>
      </c>
      <c r="C77" s="65" t="s">
        <v>2155</v>
      </c>
      <c r="D77" s="65" t="s">
        <v>2100</v>
      </c>
      <c r="E77" s="7" t="s">
        <v>2338</v>
      </c>
      <c r="F77" s="27"/>
      <c r="G77" s="207" t="s">
        <v>2342</v>
      </c>
      <c r="H77" s="28"/>
      <c r="I77" s="24">
        <v>58000000</v>
      </c>
      <c r="J77" s="165">
        <v>4108333</v>
      </c>
      <c r="K77" s="24">
        <f t="shared" si="1"/>
        <v>53891667</v>
      </c>
    </row>
    <row r="78" spans="1:11" x14ac:dyDescent="0.25">
      <c r="A78" s="23">
        <v>45008</v>
      </c>
      <c r="B78" s="26" t="s">
        <v>2248</v>
      </c>
      <c r="C78" s="65" t="s">
        <v>2005</v>
      </c>
      <c r="D78" s="65" t="s">
        <v>2335</v>
      </c>
      <c r="E78" s="7" t="s">
        <v>2339</v>
      </c>
      <c r="F78" s="27"/>
      <c r="G78" s="207" t="s">
        <v>2343</v>
      </c>
      <c r="H78" s="28"/>
      <c r="I78" s="24">
        <v>45000000</v>
      </c>
      <c r="J78" s="165">
        <v>0</v>
      </c>
      <c r="K78" s="24">
        <f t="shared" si="1"/>
        <v>45000000</v>
      </c>
    </row>
    <row r="79" spans="1:11" x14ac:dyDescent="0.25">
      <c r="A79" s="23">
        <v>45016</v>
      </c>
      <c r="B79" s="26" t="s">
        <v>2272</v>
      </c>
      <c r="C79" s="65" t="s">
        <v>2012</v>
      </c>
      <c r="D79" s="65" t="s">
        <v>2336</v>
      </c>
      <c r="E79" s="7" t="s">
        <v>2340</v>
      </c>
      <c r="F79" s="27"/>
      <c r="G79" s="207" t="s">
        <v>2344</v>
      </c>
      <c r="H79" s="28"/>
      <c r="I79" s="24">
        <v>54400000</v>
      </c>
      <c r="J79" s="165">
        <v>6346667</v>
      </c>
      <c r="K79" s="24">
        <f t="shared" si="1"/>
        <v>48053333</v>
      </c>
    </row>
    <row r="80" spans="1:11" x14ac:dyDescent="0.25">
      <c r="A80" s="23">
        <v>45019</v>
      </c>
      <c r="B80" s="26" t="s">
        <v>2017</v>
      </c>
      <c r="C80" s="65" t="s">
        <v>2218</v>
      </c>
      <c r="D80" s="65" t="s">
        <v>2496</v>
      </c>
      <c r="E80" s="124" t="s">
        <v>2510</v>
      </c>
      <c r="F80" s="27"/>
      <c r="G80" s="207" t="s">
        <v>2504</v>
      </c>
      <c r="H80" s="28"/>
      <c r="I80" s="24">
        <v>56000000</v>
      </c>
      <c r="J80" s="165">
        <v>6533333</v>
      </c>
      <c r="K80" s="24">
        <f t="shared" si="1"/>
        <v>49466667</v>
      </c>
    </row>
    <row r="81" spans="1:11" x14ac:dyDescent="0.25">
      <c r="A81" s="23">
        <v>45020</v>
      </c>
      <c r="B81" s="26" t="s">
        <v>2089</v>
      </c>
      <c r="C81" s="65" t="s">
        <v>2016</v>
      </c>
      <c r="D81" s="65" t="s">
        <v>2497</v>
      </c>
      <c r="E81" s="124" t="s">
        <v>2511</v>
      </c>
      <c r="F81" s="27"/>
      <c r="G81" s="207" t="s">
        <v>2505</v>
      </c>
      <c r="H81" s="28"/>
      <c r="I81" s="24">
        <v>24840000</v>
      </c>
      <c r="J81" s="165">
        <v>2794500</v>
      </c>
      <c r="K81" s="24">
        <f t="shared" si="1"/>
        <v>22045500</v>
      </c>
    </row>
    <row r="82" spans="1:11" x14ac:dyDescent="0.25">
      <c r="A82" s="23">
        <v>45029</v>
      </c>
      <c r="B82" s="26" t="s">
        <v>2274</v>
      </c>
      <c r="C82" s="65" t="s">
        <v>2168</v>
      </c>
      <c r="D82" s="65" t="s">
        <v>2498</v>
      </c>
      <c r="E82" s="124" t="s">
        <v>2512</v>
      </c>
      <c r="F82" s="27"/>
      <c r="G82" s="207" t="s">
        <v>2506</v>
      </c>
      <c r="H82" s="28"/>
      <c r="I82" s="24">
        <v>36112000</v>
      </c>
      <c r="J82" s="165">
        <v>2708400</v>
      </c>
      <c r="K82" s="24">
        <f t="shared" si="1"/>
        <v>33403600</v>
      </c>
    </row>
    <row r="83" spans="1:11" x14ac:dyDescent="0.25">
      <c r="A83" s="23">
        <v>45029</v>
      </c>
      <c r="B83" s="26" t="s">
        <v>2158</v>
      </c>
      <c r="C83" s="65" t="s">
        <v>2499</v>
      </c>
      <c r="D83" s="65" t="s">
        <v>2500</v>
      </c>
      <c r="E83" s="124" t="s">
        <v>2513</v>
      </c>
      <c r="F83" s="27"/>
      <c r="G83" s="207" t="s">
        <v>2507</v>
      </c>
      <c r="H83" s="28"/>
      <c r="I83" s="24">
        <v>67829760</v>
      </c>
      <c r="J83" s="165">
        <v>5087232</v>
      </c>
      <c r="K83" s="24">
        <f t="shared" si="1"/>
        <v>62742528</v>
      </c>
    </row>
    <row r="84" spans="1:11" x14ac:dyDescent="0.25">
      <c r="A84" s="23">
        <v>45034</v>
      </c>
      <c r="B84" s="26" t="s">
        <v>2159</v>
      </c>
      <c r="C84" s="65" t="s">
        <v>2501</v>
      </c>
      <c r="D84" s="65" t="s">
        <v>2502</v>
      </c>
      <c r="E84" s="124" t="s">
        <v>2514</v>
      </c>
      <c r="F84" s="27"/>
      <c r="G84" s="207" t="s">
        <v>2508</v>
      </c>
      <c r="H84" s="28"/>
      <c r="I84" s="24">
        <v>44000000</v>
      </c>
      <c r="J84" s="165">
        <v>1833333</v>
      </c>
      <c r="K84" s="24">
        <f t="shared" si="1"/>
        <v>42166667</v>
      </c>
    </row>
    <row r="85" spans="1:11" x14ac:dyDescent="0.25">
      <c r="A85" s="23">
        <v>45034</v>
      </c>
      <c r="B85" s="26" t="s">
        <v>2366</v>
      </c>
      <c r="C85" s="65" t="s">
        <v>2353</v>
      </c>
      <c r="D85" s="65" t="s">
        <v>2354</v>
      </c>
      <c r="E85" s="124" t="s">
        <v>2375</v>
      </c>
      <c r="F85" s="27"/>
      <c r="G85" s="207" t="s">
        <v>2385</v>
      </c>
      <c r="H85" s="28"/>
      <c r="I85" s="24">
        <v>32000000</v>
      </c>
      <c r="J85" s="165">
        <v>1216312</v>
      </c>
      <c r="K85" s="24">
        <f t="shared" si="1"/>
        <v>30783688</v>
      </c>
    </row>
    <row r="86" spans="1:11" x14ac:dyDescent="0.25">
      <c r="A86" s="23">
        <v>45036</v>
      </c>
      <c r="B86" s="26" t="s">
        <v>2161</v>
      </c>
      <c r="C86" s="65" t="s">
        <v>2101</v>
      </c>
      <c r="D86" s="65" t="s">
        <v>2357</v>
      </c>
      <c r="E86" s="124" t="s">
        <v>2378</v>
      </c>
      <c r="F86" s="27"/>
      <c r="G86" s="207" t="s">
        <v>2388</v>
      </c>
      <c r="H86" s="28"/>
      <c r="I86" s="24">
        <v>200000000</v>
      </c>
      <c r="J86" s="24">
        <v>0</v>
      </c>
      <c r="K86" s="24">
        <f t="shared" si="1"/>
        <v>200000000</v>
      </c>
    </row>
    <row r="87" spans="1:11" x14ac:dyDescent="0.25">
      <c r="A87" s="23">
        <v>45038</v>
      </c>
      <c r="B87" s="26" t="s">
        <v>2516</v>
      </c>
      <c r="C87" s="65" t="s">
        <v>2028</v>
      </c>
      <c r="D87" s="65" t="s">
        <v>2503</v>
      </c>
      <c r="E87" s="124" t="s">
        <v>2515</v>
      </c>
      <c r="F87" s="27"/>
      <c r="G87" s="207" t="s">
        <v>2509</v>
      </c>
      <c r="H87" s="28"/>
      <c r="I87" s="24">
        <v>55111680</v>
      </c>
      <c r="J87" s="24">
        <v>1607424</v>
      </c>
      <c r="K87" s="24">
        <f t="shared" si="1"/>
        <v>53504256</v>
      </c>
    </row>
    <row r="88" spans="1:11" x14ac:dyDescent="0.25">
      <c r="A88" s="23">
        <v>45049</v>
      </c>
      <c r="B88" s="218" t="s">
        <v>2163</v>
      </c>
      <c r="C88" s="65" t="s">
        <v>2496</v>
      </c>
      <c r="D88" s="65" t="s">
        <v>2771</v>
      </c>
      <c r="E88" s="99" t="s">
        <v>2773</v>
      </c>
      <c r="F88" s="27"/>
      <c r="G88" s="207" t="s">
        <v>2772</v>
      </c>
      <c r="H88" s="28"/>
      <c r="I88" s="274">
        <v>54400000</v>
      </c>
      <c r="J88" s="24">
        <v>0</v>
      </c>
      <c r="K88" s="24">
        <f t="shared" si="1"/>
        <v>54400000</v>
      </c>
    </row>
    <row r="89" spans="1:11" x14ac:dyDescent="0.25">
      <c r="A89" s="23"/>
      <c r="B89" s="26"/>
      <c r="C89" s="65"/>
      <c r="D89" s="65"/>
      <c r="E89" s="7"/>
      <c r="F89" s="27"/>
      <c r="G89" s="207"/>
      <c r="H89" s="28"/>
      <c r="I89" s="24"/>
      <c r="J89" s="24"/>
      <c r="K89" s="24">
        <f t="shared" si="1"/>
        <v>0</v>
      </c>
    </row>
    <row r="90" spans="1:11" x14ac:dyDescent="0.25">
      <c r="A90" s="23"/>
      <c r="B90" s="26"/>
      <c r="C90" s="65"/>
      <c r="D90" s="65"/>
      <c r="E90" s="7"/>
      <c r="F90" s="27"/>
      <c r="G90" s="207"/>
      <c r="H90" s="28"/>
      <c r="I90" s="24"/>
      <c r="J90" s="24"/>
      <c r="K90" s="224">
        <f t="shared" si="1"/>
        <v>0</v>
      </c>
    </row>
    <row r="91" spans="1:11" x14ac:dyDescent="0.25">
      <c r="A91" s="15"/>
      <c r="B91" s="16"/>
      <c r="C91" s="16"/>
      <c r="D91" s="16"/>
      <c r="E91" s="16"/>
      <c r="F91" s="16"/>
      <c r="G91" s="289" t="s">
        <v>19</v>
      </c>
      <c r="H91" s="290"/>
      <c r="I91" s="29">
        <f>SUM(I14:I90)</f>
        <v>4462189211</v>
      </c>
      <c r="J91" s="29">
        <f>SUM(J14:J90)</f>
        <v>1252544138</v>
      </c>
      <c r="K91" s="29">
        <f>SUM(K14:K90)</f>
        <v>3209645073</v>
      </c>
    </row>
    <row r="92" spans="1:11" ht="12.75" customHeight="1" x14ac:dyDescent="0.25">
      <c r="A92" s="15"/>
      <c r="B92" s="16"/>
      <c r="C92" s="16"/>
      <c r="D92" s="16"/>
      <c r="E92" s="16"/>
      <c r="F92" s="20"/>
      <c r="G92" s="192"/>
      <c r="H92" s="16"/>
      <c r="I92" s="20"/>
      <c r="J92" s="20"/>
      <c r="K92" s="21"/>
    </row>
    <row r="93" spans="1:11" ht="24.95" customHeight="1" x14ac:dyDescent="0.25">
      <c r="A93" s="70" t="s">
        <v>38</v>
      </c>
      <c r="B93" s="71" t="s">
        <v>40</v>
      </c>
      <c r="C93" s="70" t="s">
        <v>41</v>
      </c>
      <c r="D93" s="72" t="s">
        <v>39</v>
      </c>
      <c r="E93" s="70" t="s">
        <v>15</v>
      </c>
      <c r="F93" s="70" t="s">
        <v>34</v>
      </c>
      <c r="G93" s="201" t="s">
        <v>16</v>
      </c>
      <c r="H93" s="70" t="s">
        <v>22</v>
      </c>
      <c r="I93" s="70" t="s">
        <v>12</v>
      </c>
      <c r="J93" s="70" t="s">
        <v>23</v>
      </c>
      <c r="K93" s="70" t="s">
        <v>4</v>
      </c>
    </row>
    <row r="94" spans="1:11" ht="24.95" customHeight="1" x14ac:dyDescent="0.25">
      <c r="A94" s="73">
        <v>5115440000</v>
      </c>
      <c r="B94" s="73">
        <v>0</v>
      </c>
      <c r="C94" s="73">
        <v>0</v>
      </c>
      <c r="D94" s="74">
        <f>+A94+B94-C94</f>
        <v>5115440000</v>
      </c>
      <c r="E94" s="74">
        <f>+I91</f>
        <v>4462189211</v>
      </c>
      <c r="F94" s="75">
        <f>+E94/D94</f>
        <v>0.87229822087640552</v>
      </c>
      <c r="G94" s="202">
        <f>+I11</f>
        <v>281598000</v>
      </c>
      <c r="H94" s="74">
        <f>+D94-E94-G94</f>
        <v>371652789</v>
      </c>
      <c r="I94" s="74">
        <f>+J91</f>
        <v>1252544138</v>
      </c>
      <c r="J94" s="75">
        <f>+I94/D94</f>
        <v>0.24485560147318705</v>
      </c>
      <c r="K94" s="74">
        <f>+K91</f>
        <v>3209645073</v>
      </c>
    </row>
    <row r="95" spans="1:11" x14ac:dyDescent="0.25">
      <c r="A95" s="76">
        <v>1</v>
      </c>
      <c r="B95" s="76">
        <v>2</v>
      </c>
      <c r="C95" s="76">
        <v>3</v>
      </c>
      <c r="D95" s="76" t="s">
        <v>3</v>
      </c>
      <c r="E95" s="76">
        <v>5</v>
      </c>
      <c r="F95" s="76" t="s">
        <v>18</v>
      </c>
      <c r="G95" s="204">
        <v>7</v>
      </c>
      <c r="H95" s="76" t="s">
        <v>9</v>
      </c>
      <c r="I95" s="76">
        <v>9</v>
      </c>
      <c r="J95" s="76" t="s">
        <v>24</v>
      </c>
      <c r="K95" s="76" t="s">
        <v>25</v>
      </c>
    </row>
    <row r="97" spans="2:9" x14ac:dyDescent="0.25">
      <c r="B97" s="63"/>
    </row>
    <row r="98" spans="2:9" x14ac:dyDescent="0.25">
      <c r="B98" s="63"/>
      <c r="I98" s="63"/>
    </row>
    <row r="99" spans="2:9" x14ac:dyDescent="0.25">
      <c r="B99" s="63"/>
    </row>
  </sheetData>
  <mergeCells count="16">
    <mergeCell ref="J12:J13"/>
    <mergeCell ref="E13:F13"/>
    <mergeCell ref="G13:H13"/>
    <mergeCell ref="A3:J3"/>
    <mergeCell ref="A5:A6"/>
    <mergeCell ref="B5:B6"/>
    <mergeCell ref="D5:D6"/>
    <mergeCell ref="E5:H5"/>
    <mergeCell ref="I5:I6"/>
    <mergeCell ref="J5:K6"/>
    <mergeCell ref="E6:H6"/>
    <mergeCell ref="G91:H91"/>
    <mergeCell ref="G11:H11"/>
    <mergeCell ref="A12:A13"/>
    <mergeCell ref="E12:H12"/>
    <mergeCell ref="I12:I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opLeftCell="C1" workbookViewId="0">
      <selection activeCell="M5" sqref="M5"/>
    </sheetView>
  </sheetViews>
  <sheetFormatPr baseColWidth="10" defaultRowHeight="23.1" customHeight="1" x14ac:dyDescent="0.2"/>
  <cols>
    <col min="1" max="2" width="20.5703125" style="35" customWidth="1"/>
    <col min="3" max="3" width="12.7109375" style="35" customWidth="1"/>
    <col min="4" max="4" width="40.7109375" style="35" customWidth="1"/>
    <col min="5" max="6" width="18.5703125" style="35" customWidth="1"/>
    <col min="7" max="7" width="16.42578125" style="35" customWidth="1"/>
    <col min="8" max="8" width="18.5703125" style="35" customWidth="1"/>
    <col min="9" max="9" width="19.42578125" style="35" customWidth="1"/>
    <col min="10" max="10" width="15.7109375" style="35" customWidth="1"/>
    <col min="11" max="11" width="18.5703125" style="35" customWidth="1"/>
    <col min="12" max="12" width="18.7109375" style="35" customWidth="1"/>
    <col min="13" max="13" width="16.7109375" style="35" customWidth="1"/>
    <col min="14" max="14" width="12.7109375" style="35" customWidth="1"/>
    <col min="15" max="15" width="16.7109375" style="35" customWidth="1"/>
    <col min="16" max="17" width="12.85546875" style="84" bestFit="1" customWidth="1"/>
    <col min="18" max="16384" width="11.42578125" style="35"/>
  </cols>
  <sheetData>
    <row r="1" spans="1:16" ht="12.75" customHeight="1" x14ac:dyDescent="0.2">
      <c r="C1" s="36"/>
      <c r="D1" s="37"/>
      <c r="E1" s="36"/>
      <c r="F1" s="37" t="s">
        <v>1221</v>
      </c>
      <c r="G1" s="36"/>
      <c r="H1" s="36"/>
      <c r="I1" s="36"/>
      <c r="J1" s="36"/>
      <c r="K1" s="36"/>
      <c r="L1" s="36"/>
      <c r="M1" s="36"/>
      <c r="N1" s="36"/>
      <c r="O1" s="60"/>
    </row>
    <row r="2" spans="1:16" ht="12.75" customHeight="1" x14ac:dyDescent="0.2">
      <c r="C2" s="36"/>
      <c r="D2" s="36"/>
      <c r="E2" s="37"/>
      <c r="F2" s="37"/>
      <c r="G2" s="36"/>
      <c r="H2" s="36"/>
      <c r="I2" s="36"/>
      <c r="J2" s="36"/>
      <c r="K2" s="36"/>
      <c r="L2" s="36"/>
      <c r="M2" s="38"/>
      <c r="N2" s="36"/>
      <c r="O2" s="69" t="s">
        <v>2540</v>
      </c>
    </row>
    <row r="3" spans="1:16" ht="33.950000000000003" customHeight="1" x14ac:dyDescent="0.2">
      <c r="A3" s="39" t="s">
        <v>29</v>
      </c>
      <c r="B3" s="39" t="s">
        <v>28</v>
      </c>
      <c r="C3" s="39" t="s">
        <v>37</v>
      </c>
      <c r="D3" s="39" t="s">
        <v>27</v>
      </c>
      <c r="E3" s="49" t="s">
        <v>38</v>
      </c>
      <c r="F3" s="39" t="s">
        <v>40</v>
      </c>
      <c r="G3" s="39" t="s">
        <v>41</v>
      </c>
      <c r="H3" s="49" t="s">
        <v>39</v>
      </c>
      <c r="I3" s="40" t="s">
        <v>15</v>
      </c>
      <c r="J3" s="49" t="s">
        <v>34</v>
      </c>
      <c r="K3" s="41" t="s">
        <v>16</v>
      </c>
      <c r="L3" s="49" t="s">
        <v>22</v>
      </c>
      <c r="M3" s="42" t="s">
        <v>6</v>
      </c>
      <c r="N3" s="49" t="s">
        <v>23</v>
      </c>
      <c r="O3" s="49" t="s">
        <v>4</v>
      </c>
    </row>
    <row r="4" spans="1:16" ht="38.25" customHeight="1" x14ac:dyDescent="0.2">
      <c r="B4" s="50"/>
      <c r="C4" s="92"/>
      <c r="D4" s="46" t="s">
        <v>139</v>
      </c>
      <c r="E4" s="47">
        <v>0</v>
      </c>
      <c r="F4" s="47">
        <f>SUM(F5:F11)</f>
        <v>0</v>
      </c>
      <c r="G4" s="47">
        <v>0</v>
      </c>
      <c r="H4" s="47">
        <f>SUM(H5:H11)</f>
        <v>72446639000</v>
      </c>
      <c r="I4" s="47">
        <f>SUM(I5:I11)</f>
        <v>44561382379</v>
      </c>
      <c r="J4" s="45">
        <f>+I4/H4</f>
        <v>0.61509247349625151</v>
      </c>
      <c r="K4" s="47"/>
      <c r="L4" s="47">
        <f>SUM(L5:L11)</f>
        <v>25173425241</v>
      </c>
      <c r="M4" s="47">
        <f>SUM(M5:M11)</f>
        <v>20000868653</v>
      </c>
      <c r="N4" s="45">
        <f>+M4/H4</f>
        <v>0.27607724704799624</v>
      </c>
      <c r="O4" s="47">
        <f>SUM(O5:O11)</f>
        <v>24560513726</v>
      </c>
    </row>
    <row r="5" spans="1:16" ht="52.5" customHeight="1" x14ac:dyDescent="0.2">
      <c r="B5" s="49" t="s">
        <v>30</v>
      </c>
      <c r="C5" s="92" t="s">
        <v>126</v>
      </c>
      <c r="D5" s="43" t="s">
        <v>125</v>
      </c>
      <c r="E5" s="47">
        <f>+'7787'!A212</f>
        <v>9443210000</v>
      </c>
      <c r="F5" s="47">
        <f>+'7787'!B212</f>
        <v>0</v>
      </c>
      <c r="G5" s="47">
        <f>+'7787'!C212</f>
        <v>0</v>
      </c>
      <c r="H5" s="47">
        <f>+'7787'!D212</f>
        <v>9443210000</v>
      </c>
      <c r="I5" s="47">
        <f>+'7787'!E212</f>
        <v>6687200668</v>
      </c>
      <c r="J5" s="45">
        <f>+'7787'!F212</f>
        <v>0.70814910057067459</v>
      </c>
      <c r="K5" s="47">
        <f>+'7787'!G212</f>
        <v>709184709</v>
      </c>
      <c r="L5" s="47">
        <f>+'7787'!H212</f>
        <v>2046824623</v>
      </c>
      <c r="M5" s="47">
        <f>+'7787'!I212</f>
        <v>3044949265</v>
      </c>
      <c r="N5" s="45">
        <f>+'7787'!J212</f>
        <v>0.32244853868546819</v>
      </c>
      <c r="O5" s="47">
        <f>+'7787'!K212</f>
        <v>3642251403</v>
      </c>
    </row>
    <row r="6" spans="1:16" ht="38.25" customHeight="1" x14ac:dyDescent="0.2">
      <c r="B6" s="49" t="s">
        <v>32</v>
      </c>
      <c r="C6" s="92" t="s">
        <v>127</v>
      </c>
      <c r="D6" s="43" t="s">
        <v>128</v>
      </c>
      <c r="E6" s="47">
        <f>+'7795'!A325</f>
        <v>32600953000</v>
      </c>
      <c r="F6" s="47">
        <f>+'7795'!B325</f>
        <v>0</v>
      </c>
      <c r="G6" s="47"/>
      <c r="H6" s="47">
        <f>+'7795'!D325</f>
        <v>32600953000</v>
      </c>
      <c r="I6" s="47">
        <f>+'7795'!E325</f>
        <v>12877275844</v>
      </c>
      <c r="J6" s="45">
        <f>+'7795'!F325</f>
        <v>0.39499691447670254</v>
      </c>
      <c r="K6" s="47">
        <f>+'7795'!G325</f>
        <v>904488184</v>
      </c>
      <c r="L6" s="47">
        <f>+'7795'!H325</f>
        <v>18819188972</v>
      </c>
      <c r="M6" s="47">
        <f>+'7795'!I325</f>
        <v>8948017197</v>
      </c>
      <c r="N6" s="45">
        <f>+'7795'!J325</f>
        <v>0.27447103147567498</v>
      </c>
      <c r="O6" s="47">
        <f>+'7795'!K325</f>
        <v>3929258647</v>
      </c>
    </row>
    <row r="7" spans="1:16" ht="38.25" customHeight="1" x14ac:dyDescent="0.2">
      <c r="B7" s="49" t="s">
        <v>30</v>
      </c>
      <c r="C7" s="92" t="s">
        <v>129</v>
      </c>
      <c r="D7" s="43" t="s">
        <v>130</v>
      </c>
      <c r="E7" s="47">
        <f>+'7793'!A288</f>
        <v>9709001000</v>
      </c>
      <c r="F7" s="47">
        <f>+'7793'!B288</f>
        <v>0</v>
      </c>
      <c r="G7" s="47"/>
      <c r="H7" s="47">
        <f>+'7793'!D288</f>
        <v>9709001000</v>
      </c>
      <c r="I7" s="47">
        <f>+'7793'!E288</f>
        <v>7338955975</v>
      </c>
      <c r="J7" s="45">
        <f>+'7793'!F288</f>
        <v>0.75589197848470713</v>
      </c>
      <c r="K7" s="47">
        <f>+'7793'!G288</f>
        <v>210872725</v>
      </c>
      <c r="L7" s="47">
        <f>+'7793'!H288</f>
        <v>2159172300</v>
      </c>
      <c r="M7" s="47">
        <f>+'7793'!I288</f>
        <v>2399101625</v>
      </c>
      <c r="N7" s="45">
        <f>+'7793'!J288</f>
        <v>0.2471007702028252</v>
      </c>
      <c r="O7" s="47">
        <f>+'7793'!K288</f>
        <v>4939854350</v>
      </c>
    </row>
    <row r="8" spans="1:16" ht="38.25" customHeight="1" x14ac:dyDescent="0.2">
      <c r="B8" s="49" t="s">
        <v>30</v>
      </c>
      <c r="C8" s="92" t="s">
        <v>131</v>
      </c>
      <c r="D8" s="43" t="s">
        <v>132</v>
      </c>
      <c r="E8" s="47">
        <f>+'7803'!A83</f>
        <v>2963353000</v>
      </c>
      <c r="F8" s="47">
        <f>+'7803'!B83</f>
        <v>0</v>
      </c>
      <c r="G8" s="47"/>
      <c r="H8" s="47">
        <f>+'7803'!D83</f>
        <v>2963353000</v>
      </c>
      <c r="I8" s="47">
        <f>+'7803'!E83</f>
        <v>2390922958</v>
      </c>
      <c r="J8" s="45">
        <f>+'7803'!F83</f>
        <v>0.80683028920280508</v>
      </c>
      <c r="K8" s="47">
        <f>+'7803'!G83</f>
        <v>155000000</v>
      </c>
      <c r="L8" s="47">
        <f>+'7803'!H83</f>
        <v>417430042</v>
      </c>
      <c r="M8" s="47">
        <f>+'7803'!I83</f>
        <v>635545852</v>
      </c>
      <c r="N8" s="45">
        <f>+'7803'!J83</f>
        <v>0.2144684929537588</v>
      </c>
      <c r="O8" s="47">
        <f>+'7803'!K83</f>
        <v>1755377106</v>
      </c>
    </row>
    <row r="9" spans="1:16" ht="38.25" customHeight="1" x14ac:dyDescent="0.2">
      <c r="B9" s="49" t="s">
        <v>33</v>
      </c>
      <c r="C9" s="92" t="s">
        <v>133</v>
      </c>
      <c r="D9" s="43" t="s">
        <v>134</v>
      </c>
      <c r="E9" s="47">
        <f>+'7799'!A58</f>
        <v>1668714000</v>
      </c>
      <c r="F9" s="47">
        <f>+'7799'!B58</f>
        <v>0</v>
      </c>
      <c r="G9" s="47"/>
      <c r="H9" s="47">
        <f>+'7799'!D58</f>
        <v>1668714000</v>
      </c>
      <c r="I9" s="47">
        <f>+'7799'!E58</f>
        <v>1431944666</v>
      </c>
      <c r="J9" s="45">
        <f>+'7799'!F58</f>
        <v>0.85811269396673129</v>
      </c>
      <c r="K9" s="47">
        <f>+'7799'!G58</f>
        <v>0</v>
      </c>
      <c r="L9" s="47">
        <f>+'7799'!H58</f>
        <v>236769334</v>
      </c>
      <c r="M9" s="47">
        <f>+'7799'!I58</f>
        <v>425551000</v>
      </c>
      <c r="N9" s="45">
        <f>+'7799'!J58</f>
        <v>0.25501733670359333</v>
      </c>
      <c r="O9" s="47">
        <f>+'7799'!K58</f>
        <v>1006393666</v>
      </c>
    </row>
    <row r="10" spans="1:16" ht="38.25" customHeight="1" x14ac:dyDescent="0.2">
      <c r="B10" s="49" t="s">
        <v>31</v>
      </c>
      <c r="C10" s="92" t="s">
        <v>135</v>
      </c>
      <c r="D10" s="43" t="s">
        <v>136</v>
      </c>
      <c r="E10" s="47">
        <f>+'7800'!A263</f>
        <v>10945968000</v>
      </c>
      <c r="F10" s="47">
        <f>+'7800'!B263</f>
        <v>0</v>
      </c>
      <c r="G10" s="47"/>
      <c r="H10" s="47">
        <f>+'7800'!D263</f>
        <v>10945968000</v>
      </c>
      <c r="I10" s="47">
        <f>+'7800'!E263</f>
        <v>9372893057</v>
      </c>
      <c r="J10" s="45">
        <f>+'7800'!F263</f>
        <v>0.85628727007058669</v>
      </c>
      <c r="K10" s="47">
        <f>+'7800'!G263</f>
        <v>450687762</v>
      </c>
      <c r="L10" s="47">
        <f>+'7800'!H263</f>
        <v>1122387181</v>
      </c>
      <c r="M10" s="47">
        <f>+'7800'!I263</f>
        <v>3295159576</v>
      </c>
      <c r="N10" s="45">
        <f>+'7800'!J263</f>
        <v>0.30103866336901403</v>
      </c>
      <c r="O10" s="47">
        <f>+'7800'!K263</f>
        <v>6077733481</v>
      </c>
    </row>
    <row r="11" spans="1:16" ht="38.25" customHeight="1" x14ac:dyDescent="0.2">
      <c r="B11" s="49" t="s">
        <v>32</v>
      </c>
      <c r="C11" s="92" t="s">
        <v>137</v>
      </c>
      <c r="D11" s="43" t="s">
        <v>138</v>
      </c>
      <c r="E11" s="47">
        <f>+'7801'!A94</f>
        <v>5115440000</v>
      </c>
      <c r="F11" s="47">
        <f>+'7801'!B94</f>
        <v>0</v>
      </c>
      <c r="G11" s="47"/>
      <c r="H11" s="47">
        <f>+'7801'!D94</f>
        <v>5115440000</v>
      </c>
      <c r="I11" s="47">
        <f>+'7801'!E94</f>
        <v>4462189211</v>
      </c>
      <c r="J11" s="45">
        <f>+'7801'!F94</f>
        <v>0.87229822087640552</v>
      </c>
      <c r="K11" s="47">
        <f>+'7801'!G94</f>
        <v>281598000</v>
      </c>
      <c r="L11" s="47">
        <f>+'7801'!H94</f>
        <v>371652789</v>
      </c>
      <c r="M11" s="47">
        <f>+'7801'!I94</f>
        <v>1252544138</v>
      </c>
      <c r="N11" s="45">
        <f>+'7801'!J94</f>
        <v>0.24485560147318705</v>
      </c>
      <c r="O11" s="47">
        <f>+'7801'!K94</f>
        <v>3209645073</v>
      </c>
    </row>
    <row r="12" spans="1:16" ht="38.25" customHeight="1" x14ac:dyDescent="0.2">
      <c r="B12" s="51"/>
      <c r="C12" s="52"/>
      <c r="D12" s="48" t="s">
        <v>36</v>
      </c>
      <c r="E12" s="44">
        <f>SUM(E4:E11)</f>
        <v>72446639000</v>
      </c>
      <c r="F12" s="44">
        <f>SUM(F4:F11)</f>
        <v>0</v>
      </c>
      <c r="G12" s="44">
        <f>+G5+G4</f>
        <v>0</v>
      </c>
      <c r="H12" s="44">
        <f>SUM(H5:H11)</f>
        <v>72446639000</v>
      </c>
      <c r="I12" s="44">
        <f>+I4</f>
        <v>44561382379</v>
      </c>
      <c r="J12" s="45"/>
      <c r="K12" s="44">
        <f>SUM(K4:K11)</f>
        <v>2711831380</v>
      </c>
      <c r="L12" s="44">
        <f>SUM(L5:L11)</f>
        <v>25173425241</v>
      </c>
      <c r="M12" s="44">
        <f>SUM(M5:M11)</f>
        <v>20000868653</v>
      </c>
      <c r="N12" s="45">
        <f>+M12/H12</f>
        <v>0.27607724704799624</v>
      </c>
      <c r="O12" s="67">
        <f>SUM(O5:O11)</f>
        <v>24560513726</v>
      </c>
    </row>
    <row r="13" spans="1:16" ht="27" customHeight="1" x14ac:dyDescent="0.2">
      <c r="B13" s="55"/>
      <c r="C13" s="56"/>
      <c r="D13" s="57"/>
      <c r="E13" s="58"/>
      <c r="F13" s="58"/>
      <c r="G13" s="58"/>
      <c r="H13" s="58"/>
      <c r="I13" s="58"/>
      <c r="J13" s="59"/>
      <c r="K13" s="58"/>
      <c r="L13" s="58"/>
      <c r="M13" s="58"/>
      <c r="N13" s="59"/>
      <c r="O13" s="58"/>
    </row>
    <row r="14" spans="1:16" ht="27" customHeight="1" x14ac:dyDescent="0.2">
      <c r="C14" s="53"/>
      <c r="D14" s="82"/>
      <c r="E14" s="54"/>
      <c r="F14" s="54"/>
      <c r="G14" s="54"/>
      <c r="H14" s="54"/>
      <c r="I14" s="54"/>
      <c r="J14" s="54"/>
      <c r="K14" s="54"/>
      <c r="L14" s="54"/>
      <c r="M14" s="54"/>
      <c r="N14" s="54"/>
      <c r="O14" s="54"/>
      <c r="P14" s="83"/>
    </row>
    <row r="15" spans="1:16" ht="27" customHeight="1" x14ac:dyDescent="0.2">
      <c r="C15" s="53"/>
      <c r="D15" s="36"/>
      <c r="E15" s="54"/>
      <c r="F15" s="54"/>
      <c r="G15" s="54"/>
      <c r="H15" s="54"/>
      <c r="I15" s="54"/>
      <c r="J15" s="54"/>
      <c r="K15" s="54"/>
      <c r="L15" s="54"/>
      <c r="M15" s="54"/>
      <c r="N15" s="54"/>
      <c r="O15" s="54"/>
    </row>
    <row r="16" spans="1:16" ht="23.1" customHeight="1" x14ac:dyDescent="0.2">
      <c r="F16" s="61"/>
      <c r="H16" s="61"/>
      <c r="I16" s="62"/>
      <c r="M16" s="61"/>
    </row>
    <row r="17" spans="5:15" ht="23.1" customHeight="1" x14ac:dyDescent="0.2">
      <c r="E17" s="61"/>
      <c r="F17" s="61"/>
      <c r="G17" s="61"/>
      <c r="H17" s="61"/>
      <c r="I17" s="61"/>
      <c r="J17" s="61"/>
      <c r="K17" s="61"/>
      <c r="L17" s="61"/>
      <c r="M17" s="61"/>
      <c r="N17" s="61"/>
      <c r="O17" s="61"/>
    </row>
    <row r="18" spans="5:15" ht="23.1" customHeight="1" x14ac:dyDescent="0.2">
      <c r="E18" s="61"/>
      <c r="F18" s="61"/>
      <c r="G18" s="61"/>
      <c r="H18" s="61"/>
      <c r="I18" s="61"/>
      <c r="J18" s="61"/>
      <c r="K18" s="61"/>
      <c r="L18" s="61"/>
      <c r="M18" s="61"/>
      <c r="N18" s="61"/>
      <c r="O18" s="61"/>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9" t="s">
        <v>50</v>
      </c>
    </row>
    <row r="3" spans="1:166" x14ac:dyDescent="0.2">
      <c r="C3" s="119" t="s">
        <v>148</v>
      </c>
    </row>
    <row r="4" spans="1:166" ht="13.5" thickBot="1" x14ac:dyDescent="0.25"/>
    <row r="5" spans="1:166" ht="25.5" x14ac:dyDescent="0.25">
      <c r="A5" s="301" t="s">
        <v>5</v>
      </c>
      <c r="B5" s="102" t="s">
        <v>13</v>
      </c>
      <c r="C5" s="103" t="s">
        <v>20</v>
      </c>
      <c r="D5" s="104" t="s">
        <v>20</v>
      </c>
      <c r="E5" s="303" t="s">
        <v>15</v>
      </c>
      <c r="F5" s="304"/>
      <c r="G5" s="304"/>
      <c r="H5" s="305"/>
      <c r="I5" s="306" t="s">
        <v>7</v>
      </c>
      <c r="J5" s="306" t="s">
        <v>6</v>
      </c>
      <c r="K5" s="105" t="s">
        <v>0</v>
      </c>
    </row>
    <row r="6" spans="1:166" ht="15" x14ac:dyDescent="0.25">
      <c r="A6" s="302"/>
      <c r="B6" s="34" t="s">
        <v>14</v>
      </c>
      <c r="C6" s="34" t="s">
        <v>11</v>
      </c>
      <c r="D6" s="34" t="s">
        <v>10</v>
      </c>
      <c r="E6" s="295" t="s">
        <v>2</v>
      </c>
      <c r="F6" s="297"/>
      <c r="G6" s="295" t="s">
        <v>8</v>
      </c>
      <c r="H6" s="297"/>
      <c r="I6" s="279"/>
      <c r="J6" s="279"/>
      <c r="K6" s="106" t="s">
        <v>1</v>
      </c>
    </row>
    <row r="7" spans="1:166" s="3" customFormat="1" ht="15" x14ac:dyDescent="0.25">
      <c r="A7" s="107">
        <v>43982</v>
      </c>
      <c r="B7" s="101">
        <v>587</v>
      </c>
      <c r="C7" s="14">
        <v>840</v>
      </c>
      <c r="D7" s="26">
        <v>867</v>
      </c>
      <c r="E7" s="7" t="s">
        <v>116</v>
      </c>
      <c r="F7" s="27"/>
      <c r="G7" s="81" t="s">
        <v>100</v>
      </c>
      <c r="H7" s="28"/>
      <c r="I7" s="24">
        <v>45500000</v>
      </c>
      <c r="J7" s="24">
        <v>6500000</v>
      </c>
      <c r="K7" s="108">
        <f t="shared" ref="K7:K9" si="0">+I7-J7</f>
        <v>39000000</v>
      </c>
    </row>
    <row r="8" spans="1:166" s="3" customFormat="1" ht="15" x14ac:dyDescent="0.25">
      <c r="A8" s="107">
        <v>43982</v>
      </c>
      <c r="B8" s="101">
        <v>586</v>
      </c>
      <c r="C8" s="14">
        <v>842</v>
      </c>
      <c r="D8" s="26">
        <v>870</v>
      </c>
      <c r="E8" s="7" t="s">
        <v>117</v>
      </c>
      <c r="F8" s="27"/>
      <c r="G8" s="81" t="s">
        <v>101</v>
      </c>
      <c r="H8" s="28"/>
      <c r="I8" s="24">
        <v>35000000</v>
      </c>
      <c r="J8" s="24">
        <v>4833333</v>
      </c>
      <c r="K8" s="108">
        <f t="shared" si="0"/>
        <v>30166667</v>
      </c>
    </row>
    <row r="9" spans="1:166" s="3" customFormat="1" ht="15" x14ac:dyDescent="0.25">
      <c r="A9" s="107">
        <v>43982</v>
      </c>
      <c r="B9" s="101">
        <v>560</v>
      </c>
      <c r="C9" s="14">
        <v>852</v>
      </c>
      <c r="D9" s="26">
        <v>872</v>
      </c>
      <c r="E9" s="7" t="s">
        <v>118</v>
      </c>
      <c r="F9" s="27"/>
      <c r="G9" s="81" t="s">
        <v>102</v>
      </c>
      <c r="H9" s="28"/>
      <c r="I9" s="24">
        <v>42000000</v>
      </c>
      <c r="J9" s="24">
        <v>5800000</v>
      </c>
      <c r="K9" s="108">
        <f t="shared" si="0"/>
        <v>36200000</v>
      </c>
    </row>
    <row r="10" spans="1:166" s="3" customFormat="1" ht="15" x14ac:dyDescent="0.25">
      <c r="A10" s="107">
        <v>43982</v>
      </c>
      <c r="B10" s="101">
        <v>561</v>
      </c>
      <c r="C10" s="14">
        <v>843</v>
      </c>
      <c r="D10" s="26">
        <v>877</v>
      </c>
      <c r="E10" s="7" t="s">
        <v>119</v>
      </c>
      <c r="F10" s="27"/>
      <c r="G10" s="81" t="s">
        <v>103</v>
      </c>
      <c r="H10" s="28"/>
      <c r="I10" s="24">
        <v>42000000</v>
      </c>
      <c r="J10" s="24">
        <v>6000000</v>
      </c>
      <c r="K10" s="108">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7">
        <v>43982</v>
      </c>
      <c r="B11" s="101">
        <v>602</v>
      </c>
      <c r="C11" s="14">
        <v>874</v>
      </c>
      <c r="D11" s="26">
        <v>878</v>
      </c>
      <c r="E11" s="7" t="s">
        <v>120</v>
      </c>
      <c r="F11" s="27"/>
      <c r="G11" s="81" t="s">
        <v>104</v>
      </c>
      <c r="H11" s="28"/>
      <c r="I11" s="24">
        <v>16800000</v>
      </c>
      <c r="J11" s="24">
        <v>3920000</v>
      </c>
      <c r="K11" s="108">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7">
        <v>43982</v>
      </c>
      <c r="B12" s="101">
        <v>606</v>
      </c>
      <c r="C12" s="14">
        <v>857</v>
      </c>
      <c r="D12" s="89">
        <v>887</v>
      </c>
      <c r="E12" s="86" t="s">
        <v>118</v>
      </c>
      <c r="F12" s="27"/>
      <c r="G12" s="90" t="s">
        <v>105</v>
      </c>
      <c r="H12" s="28"/>
      <c r="I12" s="24">
        <v>42000000</v>
      </c>
      <c r="J12" s="24">
        <v>5800000</v>
      </c>
      <c r="K12" s="108">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7">
        <v>43982</v>
      </c>
      <c r="B13" s="101">
        <v>604</v>
      </c>
      <c r="C13" s="14">
        <v>855</v>
      </c>
      <c r="D13" s="89">
        <v>893</v>
      </c>
      <c r="E13" s="86" t="s">
        <v>118</v>
      </c>
      <c r="F13" s="27"/>
      <c r="G13" s="90" t="s">
        <v>106</v>
      </c>
      <c r="H13" s="28"/>
      <c r="I13" s="24">
        <v>42000000</v>
      </c>
      <c r="J13" s="24">
        <v>5800000</v>
      </c>
      <c r="K13" s="108">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7">
        <v>43982</v>
      </c>
      <c r="B14" s="101">
        <v>601</v>
      </c>
      <c r="C14" s="14">
        <v>870</v>
      </c>
      <c r="D14" s="89">
        <v>904</v>
      </c>
      <c r="E14" s="86" t="s">
        <v>121</v>
      </c>
      <c r="F14" s="27"/>
      <c r="G14" s="90" t="s">
        <v>107</v>
      </c>
      <c r="H14" s="28"/>
      <c r="I14" s="24">
        <v>66500000</v>
      </c>
      <c r="J14" s="24">
        <v>9500000</v>
      </c>
      <c r="K14" s="108">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7">
        <v>43982</v>
      </c>
      <c r="B15" s="101">
        <v>584</v>
      </c>
      <c r="C15" s="14">
        <v>854</v>
      </c>
      <c r="D15" s="89">
        <v>905</v>
      </c>
      <c r="E15" s="86" t="s">
        <v>118</v>
      </c>
      <c r="F15" s="27"/>
      <c r="G15" s="90" t="s">
        <v>108</v>
      </c>
      <c r="H15" s="28"/>
      <c r="I15" s="24">
        <v>24000000</v>
      </c>
      <c r="J15" s="24">
        <v>5600000</v>
      </c>
      <c r="K15" s="108">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7">
        <v>43982</v>
      </c>
      <c r="B16" s="101">
        <v>607</v>
      </c>
      <c r="C16" s="14">
        <v>873</v>
      </c>
      <c r="D16" s="89">
        <v>912</v>
      </c>
      <c r="E16" s="86" t="s">
        <v>119</v>
      </c>
      <c r="F16" s="27"/>
      <c r="G16" s="90" t="s">
        <v>109</v>
      </c>
      <c r="H16" s="28"/>
      <c r="I16" s="24">
        <v>24000000</v>
      </c>
      <c r="J16" s="24">
        <v>5200000</v>
      </c>
      <c r="K16" s="108">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7">
        <v>43982</v>
      </c>
      <c r="B17" s="101">
        <v>623</v>
      </c>
      <c r="C17" s="14">
        <v>884</v>
      </c>
      <c r="D17" s="89">
        <v>913</v>
      </c>
      <c r="E17" s="86" t="s">
        <v>119</v>
      </c>
      <c r="F17" s="27"/>
      <c r="G17" s="90" t="s">
        <v>110</v>
      </c>
      <c r="H17" s="28"/>
      <c r="I17" s="24">
        <v>42000000</v>
      </c>
      <c r="J17" s="24">
        <v>5800000</v>
      </c>
      <c r="K17" s="108">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7">
        <v>43982</v>
      </c>
      <c r="B18" s="101">
        <v>620</v>
      </c>
      <c r="C18" s="14">
        <v>879</v>
      </c>
      <c r="D18" s="89">
        <v>915</v>
      </c>
      <c r="E18" s="86" t="s">
        <v>122</v>
      </c>
      <c r="F18" s="27"/>
      <c r="G18" s="90" t="s">
        <v>111</v>
      </c>
      <c r="H18" s="28"/>
      <c r="I18" s="24">
        <v>26600000</v>
      </c>
      <c r="J18" s="24">
        <v>3673333</v>
      </c>
      <c r="K18" s="108">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7">
        <v>43982</v>
      </c>
      <c r="B19" s="101">
        <v>627</v>
      </c>
      <c r="C19" s="14">
        <v>885</v>
      </c>
      <c r="D19" s="89">
        <v>917</v>
      </c>
      <c r="E19" s="86" t="s">
        <v>119</v>
      </c>
      <c r="F19" s="27"/>
      <c r="G19" s="90" t="s">
        <v>112</v>
      </c>
      <c r="H19" s="28"/>
      <c r="I19" s="24">
        <v>24000000</v>
      </c>
      <c r="J19" s="24">
        <v>5600000</v>
      </c>
      <c r="K19" s="108">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7">
        <v>43982</v>
      </c>
      <c r="B20" s="101">
        <v>625</v>
      </c>
      <c r="C20" s="14">
        <v>882</v>
      </c>
      <c r="D20" s="89">
        <v>919</v>
      </c>
      <c r="E20" s="86" t="s">
        <v>123</v>
      </c>
      <c r="F20" s="27"/>
      <c r="G20" s="90" t="s">
        <v>113</v>
      </c>
      <c r="H20" s="28"/>
      <c r="I20" s="24">
        <v>56000000</v>
      </c>
      <c r="J20" s="24">
        <v>7733333</v>
      </c>
      <c r="K20" s="108">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7">
        <v>43982</v>
      </c>
      <c r="B21" s="101">
        <v>626</v>
      </c>
      <c r="C21" s="14">
        <v>883</v>
      </c>
      <c r="D21" s="89">
        <v>920</v>
      </c>
      <c r="E21" s="86" t="s">
        <v>119</v>
      </c>
      <c r="F21" s="27"/>
      <c r="G21" s="90" t="s">
        <v>114</v>
      </c>
      <c r="H21" s="28"/>
      <c r="I21" s="24">
        <v>42000000</v>
      </c>
      <c r="J21" s="24">
        <v>0</v>
      </c>
      <c r="K21" s="108">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9">
        <v>43982</v>
      </c>
      <c r="B22" s="110">
        <v>605</v>
      </c>
      <c r="C22" s="111">
        <v>872</v>
      </c>
      <c r="D22" s="112">
        <v>925</v>
      </c>
      <c r="E22" s="113" t="s">
        <v>123</v>
      </c>
      <c r="F22" s="114"/>
      <c r="G22" s="118" t="s">
        <v>115</v>
      </c>
      <c r="H22" s="115"/>
      <c r="I22" s="116">
        <v>32000000</v>
      </c>
      <c r="J22" s="116">
        <v>7733333</v>
      </c>
      <c r="K22" s="117">
        <f t="shared" si="1"/>
        <v>24266667</v>
      </c>
      <c r="M22" s="63"/>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20"/>
      <c r="B23" s="121"/>
      <c r="C23" s="121"/>
      <c r="D23" s="121"/>
      <c r="E23" s="300" t="s">
        <v>147</v>
      </c>
      <c r="F23" s="300"/>
      <c r="G23" s="300"/>
      <c r="H23" s="300"/>
      <c r="I23" s="122">
        <f>SUM(I7:I22)</f>
        <v>602400000</v>
      </c>
      <c r="J23" s="122">
        <f>SUM(J7:J22)</f>
        <v>89493332</v>
      </c>
      <c r="K23" s="123">
        <f>SUM(K7:K22)</f>
        <v>512906668</v>
      </c>
    </row>
    <row r="28" spans="1:166" s="3" customFormat="1" ht="15" x14ac:dyDescent="0.25">
      <c r="A28" s="87">
        <v>44138</v>
      </c>
      <c r="B28" s="158" t="s">
        <v>176</v>
      </c>
      <c r="C28" s="156" t="s">
        <v>203</v>
      </c>
      <c r="D28" s="157" t="s">
        <v>204</v>
      </c>
      <c r="E28" s="125" t="s">
        <v>228</v>
      </c>
      <c r="F28" s="159"/>
      <c r="G28" s="97" t="s">
        <v>172</v>
      </c>
      <c r="H28" s="28"/>
      <c r="I28" s="24">
        <v>7333333</v>
      </c>
      <c r="J28" s="24">
        <v>0</v>
      </c>
      <c r="K28" s="24">
        <f t="shared" ref="K28:K39" si="2">+I28-J28</f>
        <v>7333333</v>
      </c>
    </row>
    <row r="29" spans="1:166" s="3" customFormat="1" ht="15" x14ac:dyDescent="0.25">
      <c r="A29" s="87">
        <v>44138</v>
      </c>
      <c r="B29" s="88" t="s">
        <v>177</v>
      </c>
      <c r="C29" s="14" t="s">
        <v>190</v>
      </c>
      <c r="D29" s="148" t="s">
        <v>205</v>
      </c>
      <c r="E29" s="128" t="s">
        <v>64</v>
      </c>
      <c r="F29" s="160"/>
      <c r="G29" s="98" t="s">
        <v>173</v>
      </c>
      <c r="H29" s="28"/>
      <c r="I29" s="24">
        <v>15400000</v>
      </c>
      <c r="J29" s="24">
        <v>0</v>
      </c>
      <c r="K29" s="24">
        <f t="shared" si="2"/>
        <v>15400000</v>
      </c>
    </row>
    <row r="30" spans="1:166" s="3" customFormat="1" ht="15" x14ac:dyDescent="0.25">
      <c r="A30" s="87">
        <v>44138</v>
      </c>
      <c r="B30" s="88" t="s">
        <v>206</v>
      </c>
      <c r="C30" s="14" t="s">
        <v>207</v>
      </c>
      <c r="D30" s="148" t="s">
        <v>208</v>
      </c>
      <c r="E30" s="128" t="s">
        <v>229</v>
      </c>
      <c r="F30" s="160"/>
      <c r="G30" s="98" t="s">
        <v>197</v>
      </c>
      <c r="H30" s="28"/>
      <c r="I30" s="24">
        <v>17466667</v>
      </c>
      <c r="J30" s="24">
        <v>8000000</v>
      </c>
      <c r="K30" s="24">
        <f t="shared" si="2"/>
        <v>9466667</v>
      </c>
    </row>
    <row r="31" spans="1:166" s="3" customFormat="1" ht="15" x14ac:dyDescent="0.25">
      <c r="A31" s="87">
        <v>44139</v>
      </c>
      <c r="B31" s="88" t="s">
        <v>209</v>
      </c>
      <c r="C31" s="14" t="s">
        <v>210</v>
      </c>
      <c r="D31" s="148" t="s">
        <v>211</v>
      </c>
      <c r="E31" s="128" t="s">
        <v>230</v>
      </c>
      <c r="F31" s="160"/>
      <c r="G31" s="98" t="s">
        <v>198</v>
      </c>
      <c r="H31" s="28"/>
      <c r="I31" s="24">
        <v>14413332</v>
      </c>
      <c r="J31" s="24">
        <v>0</v>
      </c>
      <c r="K31" s="24">
        <f t="shared" si="2"/>
        <v>14413332</v>
      </c>
    </row>
    <row r="32" spans="1:166" s="3" customFormat="1" ht="15" x14ac:dyDescent="0.25">
      <c r="A32" s="87">
        <v>44139</v>
      </c>
      <c r="B32" s="88" t="s">
        <v>192</v>
      </c>
      <c r="C32" s="14" t="s">
        <v>191</v>
      </c>
      <c r="D32" s="148" t="s">
        <v>212</v>
      </c>
      <c r="E32" s="128" t="s">
        <v>231</v>
      </c>
      <c r="F32" s="160"/>
      <c r="G32" s="98" t="s">
        <v>199</v>
      </c>
      <c r="H32" s="28"/>
      <c r="I32" s="24">
        <v>21466666</v>
      </c>
      <c r="J32" s="24">
        <v>11200000</v>
      </c>
      <c r="K32" s="24">
        <f t="shared" si="2"/>
        <v>10266666</v>
      </c>
    </row>
    <row r="33" spans="1:15" s="3" customFormat="1" ht="15" x14ac:dyDescent="0.25">
      <c r="A33" s="87">
        <v>44139</v>
      </c>
      <c r="B33" s="88" t="s">
        <v>178</v>
      </c>
      <c r="C33" s="14" t="s">
        <v>213</v>
      </c>
      <c r="D33" s="148" t="s">
        <v>214</v>
      </c>
      <c r="E33" s="128" t="s">
        <v>78</v>
      </c>
      <c r="F33" s="160"/>
      <c r="G33" s="98" t="s">
        <v>174</v>
      </c>
      <c r="H33" s="28"/>
      <c r="I33" s="24">
        <v>27336533</v>
      </c>
      <c r="J33" s="24">
        <v>0</v>
      </c>
      <c r="K33" s="24">
        <f t="shared" si="2"/>
        <v>27336533</v>
      </c>
    </row>
    <row r="34" spans="1:15" s="3" customFormat="1" ht="15" x14ac:dyDescent="0.25">
      <c r="A34" s="87">
        <v>44139</v>
      </c>
      <c r="B34" s="88" t="s">
        <v>189</v>
      </c>
      <c r="C34" s="14" t="s">
        <v>215</v>
      </c>
      <c r="D34" s="148" t="s">
        <v>216</v>
      </c>
      <c r="E34" s="128" t="s">
        <v>232</v>
      </c>
      <c r="F34" s="160"/>
      <c r="G34" s="98" t="s">
        <v>185</v>
      </c>
      <c r="H34" s="28"/>
      <c r="I34" s="24">
        <v>10500000</v>
      </c>
      <c r="J34" s="24">
        <v>4200000</v>
      </c>
      <c r="K34" s="24">
        <f t="shared" si="2"/>
        <v>6300000</v>
      </c>
    </row>
    <row r="35" spans="1:15" s="3" customFormat="1" ht="15" x14ac:dyDescent="0.25">
      <c r="A35" s="87">
        <v>44139</v>
      </c>
      <c r="B35" s="88" t="s">
        <v>217</v>
      </c>
      <c r="C35" s="14" t="s">
        <v>218</v>
      </c>
      <c r="D35" s="148" t="s">
        <v>219</v>
      </c>
      <c r="E35" s="128" t="s">
        <v>188</v>
      </c>
      <c r="F35" s="160"/>
      <c r="G35" s="98" t="s">
        <v>200</v>
      </c>
      <c r="H35" s="28"/>
      <c r="I35" s="24">
        <v>18643333</v>
      </c>
      <c r="J35" s="24">
        <v>4700000</v>
      </c>
      <c r="K35" s="24">
        <f t="shared" si="2"/>
        <v>13943333</v>
      </c>
    </row>
    <row r="36" spans="1:15" s="3" customFormat="1" ht="15" x14ac:dyDescent="0.25">
      <c r="A36" s="87">
        <v>44139</v>
      </c>
      <c r="B36" s="88" t="s">
        <v>179</v>
      </c>
      <c r="C36" s="14" t="s">
        <v>220</v>
      </c>
      <c r="D36" s="148" t="s">
        <v>221</v>
      </c>
      <c r="E36" s="128" t="s">
        <v>231</v>
      </c>
      <c r="F36" s="160"/>
      <c r="G36" s="98" t="s">
        <v>175</v>
      </c>
      <c r="H36" s="28"/>
      <c r="I36" s="24">
        <v>15300000</v>
      </c>
      <c r="J36" s="24">
        <v>5400000</v>
      </c>
      <c r="K36" s="24">
        <f t="shared" si="2"/>
        <v>9900000</v>
      </c>
    </row>
    <row r="37" spans="1:15" s="3" customFormat="1" ht="15" x14ac:dyDescent="0.25">
      <c r="A37" s="87">
        <v>44139</v>
      </c>
      <c r="B37" s="88" t="s">
        <v>222</v>
      </c>
      <c r="C37" s="14" t="s">
        <v>223</v>
      </c>
      <c r="D37" s="148" t="s">
        <v>224</v>
      </c>
      <c r="E37" s="128" t="s">
        <v>233</v>
      </c>
      <c r="F37" s="160"/>
      <c r="G37" s="98" t="s">
        <v>201</v>
      </c>
      <c r="H37" s="28"/>
      <c r="I37" s="24">
        <v>3066667</v>
      </c>
      <c r="J37" s="24">
        <v>3066667</v>
      </c>
      <c r="K37" s="24">
        <f t="shared" si="2"/>
        <v>0</v>
      </c>
    </row>
    <row r="38" spans="1:15" s="3" customFormat="1" ht="15" x14ac:dyDescent="0.25">
      <c r="A38" s="87">
        <v>44139</v>
      </c>
      <c r="B38" s="88" t="s">
        <v>222</v>
      </c>
      <c r="C38" s="14" t="s">
        <v>223</v>
      </c>
      <c r="D38" s="148" t="s">
        <v>225</v>
      </c>
      <c r="E38" s="128" t="s">
        <v>233</v>
      </c>
      <c r="F38" s="160"/>
      <c r="G38" s="98" t="s">
        <v>202</v>
      </c>
      <c r="H38" s="28"/>
      <c r="I38" s="24">
        <v>20533333</v>
      </c>
      <c r="J38" s="24">
        <v>4800000</v>
      </c>
      <c r="K38" s="24">
        <f t="shared" si="2"/>
        <v>15733333</v>
      </c>
    </row>
    <row r="39" spans="1:15" s="3" customFormat="1" ht="15" x14ac:dyDescent="0.25">
      <c r="A39" s="87">
        <v>44148</v>
      </c>
      <c r="B39" s="88" t="s">
        <v>169</v>
      </c>
      <c r="C39" s="14" t="s">
        <v>226</v>
      </c>
      <c r="D39" s="148" t="s">
        <v>227</v>
      </c>
      <c r="E39" s="128" t="s">
        <v>91</v>
      </c>
      <c r="F39" s="160"/>
      <c r="G39" s="98" t="s">
        <v>184</v>
      </c>
      <c r="H39" s="28"/>
      <c r="I39" s="24">
        <v>4200000</v>
      </c>
      <c r="J39" s="24">
        <v>4200000</v>
      </c>
      <c r="K39" s="24">
        <f t="shared" si="2"/>
        <v>0</v>
      </c>
      <c r="O39" s="63"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cp:lastModifiedBy>
  <cp:lastPrinted>2020-08-25T16:18:40Z</cp:lastPrinted>
  <dcterms:created xsi:type="dcterms:W3CDTF">2002-01-22T18:31:49Z</dcterms:created>
  <dcterms:modified xsi:type="dcterms:W3CDTF">2023-06-20T18:58:15Z</dcterms:modified>
  <cp:contentStatus/>
</cp:coreProperties>
</file>